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ffor\Documents\Minhas fontes de dados\MARCOS\00 M FORNASARI ENGENHARIA\04 CAMPO MOURÃO\11 SLOMP IMÓVEIS - JD. SEMINÁRIO\REVISOES\REV05 - 27 DE DEZEMBRO\"/>
    </mc:Choice>
  </mc:AlternateContent>
  <xr:revisionPtr revIDLastSave="0" documentId="13_ncr:1_{CF05C5F7-2008-40FD-A2DE-E9FB17C9FD15}" xr6:coauthVersionLast="47" xr6:coauthVersionMax="47" xr10:uidLastSave="{00000000-0000-0000-0000-000000000000}"/>
  <bookViews>
    <workbookView xWindow="-120" yWindow="-120" windowWidth="29040" windowHeight="15720" xr2:uid="{2CEB2F36-7578-4EFF-9142-9B3FA18A701C}"/>
  </bookViews>
  <sheets>
    <sheet name="ORÇAMENTO" sheetId="1" r:id="rId1"/>
    <sheet name="CRONOGRAMA" sheetId="6" r:id="rId2"/>
    <sheet name="DMT" sheetId="4" r:id="rId3"/>
    <sheet name="Composições Auxiliares2" sheetId="9" r:id="rId4"/>
    <sheet name="DER" sheetId="3" state="hidden" r:id="rId5"/>
    <sheet name="Planilha1" sheetId="7" state="hidden" r:id="rId6"/>
    <sheet name="Composições Auxiliares" sheetId="8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</externalReferences>
  <definedNames>
    <definedName name="\">#REF!</definedName>
    <definedName name="\0">#REF!</definedName>
    <definedName name="\a">#REF!</definedName>
    <definedName name="\b">[1]SID_NI_5!#REF!</definedName>
    <definedName name="\c">[1]SID_NI_5!#REF!</definedName>
    <definedName name="\e">#REF!</definedName>
    <definedName name="\fagf">#REF!</definedName>
    <definedName name="\I">#REF!</definedName>
    <definedName name="\p">[1]SID_NI_5!#REF!</definedName>
    <definedName name="\q">#REF!</definedName>
    <definedName name="\S">[2]COMPOS1!#REF!</definedName>
    <definedName name="\y">#N/A</definedName>
    <definedName name="____________________________________PL1">#REF!</definedName>
    <definedName name="___________________________________PL1">#REF!</definedName>
    <definedName name="__________________________________PL1">#REF!</definedName>
    <definedName name="_________________________________PL1">#REF!</definedName>
    <definedName name="________________________________PL1">#REF!</definedName>
    <definedName name="_______________________________PL1">#REF!</definedName>
    <definedName name="______________________________PL1">#REF!</definedName>
    <definedName name="_____________________________PL1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OUT98" hidden="1">{#N/A,#N/A,TRUE,"Serviços"}</definedName>
    <definedName name="_________________________PL1">#REF!</definedName>
    <definedName name="_________________________tt1">#N/A</definedName>
    <definedName name="________________________OUT98" hidden="1">{#N/A,#N/A,TRUE,"Serviços"}</definedName>
    <definedName name="________________________PL1">#REF!</definedName>
    <definedName name="________________________tt1">#N/A</definedName>
    <definedName name="_______________________OUT98" hidden="1">{#N/A,#N/A,TRUE,"Serviços"}</definedName>
    <definedName name="_______________________PL1">#REF!</definedName>
    <definedName name="_______________________tt1">#N/A</definedName>
    <definedName name="______________________CAP20">#REF!</definedName>
    <definedName name="______________________OUT98" hidden="1">{#N/A,#N/A,TRUE,"Serviços"}</definedName>
    <definedName name="______________________PL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t1">#N/A</definedName>
    <definedName name="_____________________CAP20">#REF!</definedName>
    <definedName name="_____________________PL1">#REF!</definedName>
    <definedName name="_____________________TB10">#REF!</definedName>
    <definedName name="_____________________TCB5">#REF!</definedName>
    <definedName name="_____________________tcc4">#REF!</definedName>
    <definedName name="_____________________tt1">#N/A</definedName>
    <definedName name="____________________OUT98" hidden="1">{#N/A,#N/A,TRUE,"Serviços"}</definedName>
    <definedName name="____________________PL1">#REF!</definedName>
    <definedName name="____________________tcc4">#REF!</definedName>
    <definedName name="____________________tt1">#N/A</definedName>
    <definedName name="___________________CAP20">#REF!</definedName>
    <definedName name="___________________OUT98" hidden="1">{#N/A,#N/A,TRUE,"Serviços"}</definedName>
    <definedName name="___________________PL1">#REF!</definedName>
    <definedName name="___________________TB10">#REF!</definedName>
    <definedName name="___________________TCB5">#REF!</definedName>
    <definedName name="___________________tcc4">#REF!</definedName>
    <definedName name="___________________tt1">#N/A</definedName>
    <definedName name="__________________CAP20">#REF!</definedName>
    <definedName name="__________________OUT98" hidden="1">{#N/A,#N/A,TRUE,"Serviços"}</definedName>
    <definedName name="__________________PL1">#REF!</definedName>
    <definedName name="__________________TB10">#REF!</definedName>
    <definedName name="__________________TCB5">#REF!</definedName>
    <definedName name="__________________tcc4">#REF!</definedName>
    <definedName name="__________________tt1">#N/A</definedName>
    <definedName name="_________________CAP20">#REF!</definedName>
    <definedName name="_________________OUT98" hidden="1">{#N/A,#N/A,TRUE,"Serviços"}</definedName>
    <definedName name="_________________PL1">#REF!</definedName>
    <definedName name="_________________TB10">#REF!</definedName>
    <definedName name="_________________TCB5">#REF!</definedName>
    <definedName name="_________________tcc4">#REF!</definedName>
    <definedName name="_________________tt1">#N/A</definedName>
    <definedName name="________________CAP20">#REF!</definedName>
    <definedName name="________________OUT98" hidden="1">{#N/A,#N/A,TRUE,"Serviços"}</definedName>
    <definedName name="________________PL1">#REF!</definedName>
    <definedName name="________________TB10">#REF!</definedName>
    <definedName name="________________TCB5">#REF!</definedName>
    <definedName name="________________tcc4">#REF!</definedName>
    <definedName name="________________tt1">#N/A</definedName>
    <definedName name="_______________CAP20">#REF!</definedName>
    <definedName name="_______________Ext2">'[3]P A T O 99 B'!#REF!</definedName>
    <definedName name="_______________OUT98" hidden="1">{#N/A,#N/A,TRUE,"Serviços"}</definedName>
    <definedName name="_______________PL1">#REF!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_tt1">#N/A</definedName>
    <definedName name="______________CAP20">#REF!</definedName>
    <definedName name="______________Ext2">'[3]P A T O 99 B'!#REF!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TB10">#REF!</definedName>
    <definedName name="______________TCB5">#REF!</definedName>
    <definedName name="______________tcc4">#REF!</definedName>
    <definedName name="______________tt1">#N/A</definedName>
    <definedName name="_____________CAP20">#REF!</definedName>
    <definedName name="_____________Ext2">'[4]P A T O 99 B'!#REF!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_tt1">#N/A</definedName>
    <definedName name="____________a999" hidden="1">{#N/A,#N/A,FALSE,"ANEXO3 99 ERA";#N/A,#N/A,FALSE,"ANEXO3 99 UBÁ2";#N/A,#N/A,FALSE,"ANEXO3 99 DTU";#N/A,#N/A,FALSE,"ANEXO3 99 RDR";#N/A,#N/A,FALSE,"ANEXO3 99 UBÁ4";#N/A,#N/A,FALSE,"ANEXO3 99 UBÁ6"}</definedName>
    <definedName name="____________CAP20">#REF!</definedName>
    <definedName name="____________Ext2">'[5]P A T O 99 B'!#REF!</definedName>
    <definedName name="____________ki5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eg1">[6]DADOS!$C$10</definedName>
    <definedName name="____________seg2">[6]DADOS!$D$10</definedName>
    <definedName name="____________TB10">#REF!</definedName>
    <definedName name="____________TCB5">#REF!</definedName>
    <definedName name="____________tcc4">#REF!</definedName>
    <definedName name="____________tt1">#N/A</definedName>
    <definedName name="___________a999" hidden="1">{#N/A,#N/A,FALSE,"ANEXO3 99 ERA";#N/A,#N/A,FALSE,"ANEXO3 99 UBÁ2";#N/A,#N/A,FALSE,"ANEXO3 99 DTU";#N/A,#N/A,FALSE,"ANEXO3 99 RDR";#N/A,#N/A,FALSE,"ANEXO3 99 UBÁ4";#N/A,#N/A,FALSE,"ANEXO3 99 UBÁ6"}</definedName>
    <definedName name="___________CAP20">#REF!</definedName>
    <definedName name="___________Ext2">'[5]P A T O 99 B'!#REF!</definedName>
    <definedName name="___________Ext2_25">'[5]P A T O 99 B'!#REF!</definedName>
    <definedName name="___________ki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seg1">[6]DADOS!$C$10</definedName>
    <definedName name="___________seg2">[6]DADOS!$D$10</definedName>
    <definedName name="___________TB10">#REF!</definedName>
    <definedName name="___________TCB5">#REF!</definedName>
    <definedName name="___________tcc4">#REF!</definedName>
    <definedName name="___________tt1">#N/A</definedName>
    <definedName name="__________a999" hidden="1">{#N/A,#N/A,FALSE,"ANEXO3 99 ERA";#N/A,#N/A,FALSE,"ANEXO3 99 UBÁ2";#N/A,#N/A,FALSE,"ANEXO3 99 DTU";#N/A,#N/A,FALSE,"ANEXO3 99 RDR";#N/A,#N/A,FALSE,"ANEXO3 99 UBÁ4";#N/A,#N/A,FALSE,"ANEXO3 99 UBÁ6"}</definedName>
    <definedName name="__________CAP20">#REF!</definedName>
    <definedName name="__________Ext2">'[5]P A T O 99 B'!#REF!</definedName>
    <definedName name="__________Fev1">#N/A</definedName>
    <definedName name="__________Jan1">#N/A</definedName>
    <definedName name="__________ki5">#REF!</definedName>
    <definedName name="__________Mar1">#N/A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'[7]Página 16'!$C$3:$C$7</definedName>
    <definedName name="__________seg1">[6]DADOS!$C$10</definedName>
    <definedName name="__________seg2">[6]DADOS!$D$10</definedName>
    <definedName name="__________TB10">#REF!</definedName>
    <definedName name="__________TCB5">#REF!</definedName>
    <definedName name="__________tcc4">#REF!</definedName>
    <definedName name="__________tt1">#N/A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CAP20">#REF!</definedName>
    <definedName name="_________Ext2">'[5]P A T O 99 B'!#REF!</definedName>
    <definedName name="_________Ext2_25">'[5]P A T O 99 B'!#REF!</definedName>
    <definedName name="_________Fev1">#N/A</definedName>
    <definedName name="_________Jan1">#N/A</definedName>
    <definedName name="_________ki5">#REF!</definedName>
    <definedName name="_________Mar1">#N/A</definedName>
    <definedName name="_________MOD01">#N/A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'[7]Página 16'!$C$3:$C$7</definedName>
    <definedName name="_________RP1">#N/A</definedName>
    <definedName name="_________seg1">[6]DADOS!$C$10</definedName>
    <definedName name="_________seg2">[6]DADOS!$D$10</definedName>
    <definedName name="_________TB10">#REF!</definedName>
    <definedName name="_________TCB5">#REF!</definedName>
    <definedName name="_________tcc4">#REF!</definedName>
    <definedName name="_________tt1">#N/A</definedName>
    <definedName name="________A1">[8]!________A1</definedName>
    <definedName name="________A10">[8]!________A10</definedName>
    <definedName name="________A11">[8]!________A11</definedName>
    <definedName name="________A12">[8]!________A12</definedName>
    <definedName name="________A13">[8]!________A13</definedName>
    <definedName name="________A14">[8]!________A14</definedName>
    <definedName name="________A15">[8]!________A15</definedName>
    <definedName name="________A16">[8]!________A16</definedName>
    <definedName name="________A17">[8]!________A17</definedName>
    <definedName name="________A19">[8]!________A19</definedName>
    <definedName name="________A2">[8]!________A2</definedName>
    <definedName name="________A20">[8]!________A20</definedName>
    <definedName name="________A21">[8]!________A21</definedName>
    <definedName name="________A22">[8]!________A22</definedName>
    <definedName name="________A23">[8]!________A23</definedName>
    <definedName name="________A24">[8]!________A24</definedName>
    <definedName name="________A25">[8]!________A25</definedName>
    <definedName name="________A3">[8]!________A3</definedName>
    <definedName name="________A4">[8]!________A4</definedName>
    <definedName name="________A5">[8]!________A5</definedName>
    <definedName name="________A6">[8]!________A6</definedName>
    <definedName name="________A7">[8]!________A7</definedName>
    <definedName name="________A9">[8]!________A9</definedName>
    <definedName name="________a999" hidden="1">{#N/A,#N/A,FALSE,"ANEXO3 99 ERA";#N/A,#N/A,FALSE,"ANEXO3 99 UBÁ2";#N/A,#N/A,FALSE,"ANEXO3 99 DTU";#N/A,#N/A,FALSE,"ANEXO3 99 RDR";#N/A,#N/A,FALSE,"ANEXO3 99 UBÁ4";#N/A,#N/A,FALSE,"ANEXO3 99 UBÁ6"}</definedName>
    <definedName name="________CAP20">#REF!</definedName>
    <definedName name="________Ext2">'[5]P A T O 99 B'!#REF!</definedName>
    <definedName name="________Fev1">[8]!________Fev1</definedName>
    <definedName name="________Jan1">[8]!________Jan1</definedName>
    <definedName name="________ki5">#REF!</definedName>
    <definedName name="________Mar1">[8]!________Mar1</definedName>
    <definedName name="________MOD01">[8]!________MOD01</definedName>
    <definedName name="________Obs1">#REF!</definedName>
    <definedName name="________Obs2">#REF!</definedName>
    <definedName name="________OUT98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PNV2002">#REF!</definedName>
    <definedName name="________PNV2003">#REF!</definedName>
    <definedName name="________PNV2009">#REF!</definedName>
    <definedName name="________r">#REF!</definedName>
    <definedName name="________r_25">#REF!</definedName>
    <definedName name="________Rbv1">'[7]Página 16'!$C$3:$C$7</definedName>
    <definedName name="________RP1">[8]!________RP1</definedName>
    <definedName name="________seg1">[9]DADOS!$C$10</definedName>
    <definedName name="________seg2">[9]DADOS!$D$10</definedName>
    <definedName name="________TB10">#REF!</definedName>
    <definedName name="________TCB5">#REF!</definedName>
    <definedName name="________tcc4">#REF!</definedName>
    <definedName name="________tt1">#N/A</definedName>
    <definedName name="_______A1">[8]!_______A1</definedName>
    <definedName name="_______A10">[8]!_______A10</definedName>
    <definedName name="_______A11">[8]!_______A11</definedName>
    <definedName name="_______A12">[8]!_______A12</definedName>
    <definedName name="_______A13">[8]!_______A13</definedName>
    <definedName name="_______A14">[8]!_______A14</definedName>
    <definedName name="_______A15">[8]!_______A15</definedName>
    <definedName name="_______A16">[8]!_______A16</definedName>
    <definedName name="_______A17">[8]!_______A17</definedName>
    <definedName name="_______A19">[8]!_______A19</definedName>
    <definedName name="_______A2">[8]!_______A2</definedName>
    <definedName name="_______A20">[8]!_______A20</definedName>
    <definedName name="_______A21">[8]!_______A21</definedName>
    <definedName name="_______A22">[8]!_______A22</definedName>
    <definedName name="_______A23">[8]!_______A23</definedName>
    <definedName name="_______A24">[8]!_______A24</definedName>
    <definedName name="_______A25">[8]!_______A25</definedName>
    <definedName name="_______A3">[8]!_______A3</definedName>
    <definedName name="_______A4">[8]!_______A4</definedName>
    <definedName name="_______A5">[8]!_______A5</definedName>
    <definedName name="_______A6">[8]!_______A6</definedName>
    <definedName name="_______A7">[8]!_______A7</definedName>
    <definedName name="_______A9">[8]!_______A9</definedName>
    <definedName name="_______a999" hidden="1">{#N/A,#N/A,FALSE,"ANEXO3 99 ERA";#N/A,#N/A,FALSE,"ANEXO3 99 UBÁ2";#N/A,#N/A,FALSE,"ANEXO3 99 DTU";#N/A,#N/A,FALSE,"ANEXO3 99 RDR";#N/A,#N/A,FALSE,"ANEXO3 99 UBÁ4";#N/A,#N/A,FALSE,"ANEXO3 99 UBÁ6"}</definedName>
    <definedName name="_______BDI10">#REF!</definedName>
    <definedName name="_______BDI11">#REF!</definedName>
    <definedName name="_______BDI12">#REF!</definedName>
    <definedName name="_______BDI13">#REF!</definedName>
    <definedName name="_______BDI14">#REF!</definedName>
    <definedName name="_______BDI2">#REF!</definedName>
    <definedName name="_______BDI3">#REF!</definedName>
    <definedName name="_______BDI4">#REF!</definedName>
    <definedName name="_______BDI5">#REF!</definedName>
    <definedName name="_______BDI6">#REF!</definedName>
    <definedName name="_______BDI7">#REF!</definedName>
    <definedName name="_______BDI8">#REF!</definedName>
    <definedName name="_______BDI9">#REF!</definedName>
    <definedName name="_______cab1">#REF!</definedName>
    <definedName name="_______CAP20">#REF!</definedName>
    <definedName name="_______Ext2">'[5]P A T O 99 B'!#REF!</definedName>
    <definedName name="_______Fev1">[8]!_______Fev1</definedName>
    <definedName name="_______Jan1">[8]!_______Jan1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i5">#REF!</definedName>
    <definedName name="_______KM406407">#REF!</definedName>
    <definedName name="_______kmf1">[10]CAPA!$G$21</definedName>
    <definedName name="_______kmf2">[10]CAPA!$G$22</definedName>
    <definedName name="_______kmi1">[10]CAPA!$D$21</definedName>
    <definedName name="_______Mar1">[8]!_______Mar1</definedName>
    <definedName name="_______MOD01">[8]!_______MOD01</definedName>
    <definedName name="_______Obs1">#REF!</definedName>
    <definedName name="_______Obs2">#REF!</definedName>
    <definedName name="_______OUT98" hidden="1">{#N/A,#N/A,TRUE,"Serviços"}</definedName>
    <definedName name="_______OUT9888" hidden="1">{#N/A,#N/A,TRUE,"Serviços"}</definedName>
    <definedName name="_______PL1">#REF!</definedName>
    <definedName name="_______PNV2002">#REF!</definedName>
    <definedName name="_______PNV2003">#REF!</definedName>
    <definedName name="_______PNV2009">#REF!</definedName>
    <definedName name="_______r">#REF!</definedName>
    <definedName name="_______Rbv1">'[7]Página 16'!$C$3:$C$7</definedName>
    <definedName name="_______RET1">#REF!</definedName>
    <definedName name="_______RP1">[8]!_______RP1</definedName>
    <definedName name="_______SE2">#REF!</definedName>
    <definedName name="_______seg1">[6]DADOS!$C$10</definedName>
    <definedName name="_______seg2">[6]DADOS!$D$10</definedName>
    <definedName name="_______TB10">#REF!</definedName>
    <definedName name="_______TCB5">#REF!</definedName>
    <definedName name="_______tcc4">#REF!</definedName>
    <definedName name="_______tt1">#N/A</definedName>
    <definedName name="______A1">[11]!______A1</definedName>
    <definedName name="______A10">[11]!______A10</definedName>
    <definedName name="______A11">[11]!______A11</definedName>
    <definedName name="______A12">[11]!______A12</definedName>
    <definedName name="______A13">[11]!______A13</definedName>
    <definedName name="______A14">[11]!______A14</definedName>
    <definedName name="______A15">[11]!______A15</definedName>
    <definedName name="______A16">[11]!______A16</definedName>
    <definedName name="______A17">[11]!______A17</definedName>
    <definedName name="______A19">[11]!______A19</definedName>
    <definedName name="______A2">[11]!______A2</definedName>
    <definedName name="______A20">[11]!______A20</definedName>
    <definedName name="______A21">[11]!______A21</definedName>
    <definedName name="______A22">[11]!______A22</definedName>
    <definedName name="______A23">[11]!______A23</definedName>
    <definedName name="______A24">[11]!______A24</definedName>
    <definedName name="______A25">[11]!______A25</definedName>
    <definedName name="______A3">[11]!______A3</definedName>
    <definedName name="______A4">[11]!______A4</definedName>
    <definedName name="______A5">[11]!______A5</definedName>
    <definedName name="______A6">[11]!______A6</definedName>
    <definedName name="______A7">[11]!______A7</definedName>
    <definedName name="______A9">[11]!______A9</definedName>
    <definedName name="______a999" hidden="1">{#N/A,#N/A,FALSE,"ANEXO3 99 ERA";#N/A,#N/A,FALSE,"ANEXO3 99 UBÁ2";#N/A,#N/A,FALSE,"ANEXO3 99 DTU";#N/A,#N/A,FALSE,"ANEXO3 99 RDR";#N/A,#N/A,FALSE,"ANEXO3 99 UBÁ4";#N/A,#N/A,FALSE,"ANEXO3 99 UBÁ6"}</definedName>
    <definedName name="______cab1">#REF!</definedName>
    <definedName name="______CAP20">#REF!</definedName>
    <definedName name="______Ext2">'[5]P A T O 99 B'!#REF!</definedName>
    <definedName name="______Fev1">[11]!______Fev1</definedName>
    <definedName name="______Jan1">[11]!______Jan1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i5">#REF!</definedName>
    <definedName name="______KM406407">#REF!</definedName>
    <definedName name="______kmf1">[10]CAPA!$G$21</definedName>
    <definedName name="______kmf2">[10]CAPA!$G$22</definedName>
    <definedName name="______kmi1">[10]CAPA!$D$21</definedName>
    <definedName name="______Mar1">[11]!______Mar1</definedName>
    <definedName name="______MOD01">[11]!______MOD01</definedName>
    <definedName name="______Obs1">#REF!</definedName>
    <definedName name="______Obs2">#REF!</definedName>
    <definedName name="______OUT98" hidden="1">{#N/A,#N/A,TRUE,"Serviços"}</definedName>
    <definedName name="______OUTT98888" hidden="1">{#N/A,#N/A,TRUE,"Serviços"}</definedName>
    <definedName name="______PL1">#REF!</definedName>
    <definedName name="______PNV2002">#REF!</definedName>
    <definedName name="______PNV2003">#REF!</definedName>
    <definedName name="______PNV2009">#REF!</definedName>
    <definedName name="______r">#REF!</definedName>
    <definedName name="______Rbv1">'[7]Página 16'!$C$3:$C$7</definedName>
    <definedName name="______RET1">#REF!</definedName>
    <definedName name="______RP1">[11]!______RP1</definedName>
    <definedName name="______seg1">[9]DADOS!$C$10</definedName>
    <definedName name="______seg2">[9]DADOS!$D$10</definedName>
    <definedName name="______TB10">#REF!</definedName>
    <definedName name="______TCB5">#REF!</definedName>
    <definedName name="______tcc4">#REF!</definedName>
    <definedName name="______tt1">#N/A</definedName>
    <definedName name="_____A1">[11]!_____A1</definedName>
    <definedName name="_____A10">[11]!_____A10</definedName>
    <definedName name="_____A11">[11]!_____A11</definedName>
    <definedName name="_____A12">[11]!_____A12</definedName>
    <definedName name="_____A13">[11]!_____A13</definedName>
    <definedName name="_____A14">[11]!_____A14</definedName>
    <definedName name="_____A15">[11]!_____A15</definedName>
    <definedName name="_____A16">[11]!_____A16</definedName>
    <definedName name="_____A17">[11]!_____A17</definedName>
    <definedName name="_____A19">[11]!_____A19</definedName>
    <definedName name="_____A2">[11]!_____A2</definedName>
    <definedName name="_____A20">[11]!_____A20</definedName>
    <definedName name="_____A21">[11]!_____A21</definedName>
    <definedName name="_____A22">[11]!_____A22</definedName>
    <definedName name="_____A23">[11]!_____A23</definedName>
    <definedName name="_____A24">[11]!_____A24</definedName>
    <definedName name="_____A25">[11]!_____A25</definedName>
    <definedName name="_____A3">[11]!_____A3</definedName>
    <definedName name="_____A4">[11]!_____A4</definedName>
    <definedName name="_____A5">[11]!_____A5</definedName>
    <definedName name="_____A6">[11]!_____A6</definedName>
    <definedName name="_____A7">[11]!_____A7</definedName>
    <definedName name="_____A9">[11]!_____A9</definedName>
    <definedName name="_____a999" hidden="1">{#N/A,#N/A,FALSE,"ANEXO3 99 ERA";#N/A,#N/A,FALSE,"ANEXO3 99 UBÁ2";#N/A,#N/A,FALSE,"ANEXO3 99 DTU";#N/A,#N/A,FALSE,"ANEXO3 99 RDR";#N/A,#N/A,FALSE,"ANEXO3 99 UBÁ4";#N/A,#N/A,FALSE,"ANEXO3 99 UBÁ6"}</definedName>
    <definedName name="_____BDI10">#REF!</definedName>
    <definedName name="_____BDI11">#REF!</definedName>
    <definedName name="_____BDI12">#REF!</definedName>
    <definedName name="_____BDI13">#REF!</definedName>
    <definedName name="_____BDI14">#REF!</definedName>
    <definedName name="_____BDI2">#REF!</definedName>
    <definedName name="_____BDI3">#REF!</definedName>
    <definedName name="_____BDI4">#REF!</definedName>
    <definedName name="_____BDI5">#REF!</definedName>
    <definedName name="_____BDI6">#REF!</definedName>
    <definedName name="_____BDI7">#REF!</definedName>
    <definedName name="_____BDI8">#REF!</definedName>
    <definedName name="_____BDI9">#REF!</definedName>
    <definedName name="_____cab1">#REF!</definedName>
    <definedName name="_____CAP20">#REF!</definedName>
    <definedName name="_____Ext2">'[5]P A T O 99 B'!#REF!</definedName>
    <definedName name="_____Fev1">[11]!_____Fev1</definedName>
    <definedName name="_____I_1_7">#REF!</definedName>
    <definedName name="_____Jan1">[11]!_____Jan1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i5">#REF!</definedName>
    <definedName name="_____KM406407">#REF!</definedName>
    <definedName name="_____kmf1">[10]CAPA!$G$21</definedName>
    <definedName name="_____kmf2">[10]CAPA!$G$22</definedName>
    <definedName name="_____kmi1">[10]CAPA!$D$21</definedName>
    <definedName name="_____kmi2">[10]CAPA!$D$22</definedName>
    <definedName name="_____Mar1">[11]!_____Mar1</definedName>
    <definedName name="_____MOD01">[11]!_____MOD01</definedName>
    <definedName name="_____Obs1">#REF!</definedName>
    <definedName name="_____Obs2">#REF!</definedName>
    <definedName name="_____OUT98" hidden="1">{#N/A,#N/A,TRUE,"Serviços"}</definedName>
    <definedName name="_____OUTTT988" hidden="1">{#N/A,#N/A,TRUE,"Serviços"}</definedName>
    <definedName name="_____PL1">#REF!</definedName>
    <definedName name="_____PNV2002">#REF!</definedName>
    <definedName name="_____PNV2003">#REF!</definedName>
    <definedName name="_____PNV2009">#REF!</definedName>
    <definedName name="_____r">#REF!</definedName>
    <definedName name="_____Rbv1">'[7]Página 16'!$C$3:$C$7</definedName>
    <definedName name="_____RET1">#REF!</definedName>
    <definedName name="_____RP1">[11]!_____RP1</definedName>
    <definedName name="_____SE2">#REF!</definedName>
    <definedName name="_____TB10">#REF!</definedName>
    <definedName name="_____TCB5">#REF!</definedName>
    <definedName name="_____tcc4">#REF!</definedName>
    <definedName name="_____tt1">#N/A</definedName>
    <definedName name="____A1">[11]!____A1</definedName>
    <definedName name="____A10">[11]!____A10</definedName>
    <definedName name="____A11">[11]!____A11</definedName>
    <definedName name="____A12">[11]!____A12</definedName>
    <definedName name="____A13">[11]!____A13</definedName>
    <definedName name="____A14">[11]!____A14</definedName>
    <definedName name="____A15">[11]!____A15</definedName>
    <definedName name="____A16">[11]!____A16</definedName>
    <definedName name="____A17">[11]!____A17</definedName>
    <definedName name="____A19">[11]!____A19</definedName>
    <definedName name="____A2">[11]!____A2</definedName>
    <definedName name="____A20">[11]!____A20</definedName>
    <definedName name="____A21">[11]!____A21</definedName>
    <definedName name="____A22">[11]!____A22</definedName>
    <definedName name="____A23">[11]!____A23</definedName>
    <definedName name="____A24">[11]!____A24</definedName>
    <definedName name="____A25">[11]!____A25</definedName>
    <definedName name="____A3">[11]!____A3</definedName>
    <definedName name="____A4">[11]!____A4</definedName>
    <definedName name="____A5">[11]!____A5</definedName>
    <definedName name="____A6">[11]!____A6</definedName>
    <definedName name="____A7">[11]!____A7</definedName>
    <definedName name="____A9">[11]!____A9</definedName>
    <definedName name="____a999" hidden="1">{#N/A,#N/A,FALSE,"ANEXO3 99 ERA";#N/A,#N/A,FALSE,"ANEXO3 99 UBÁ2";#N/A,#N/A,FALSE,"ANEXO3 99 DTU";#N/A,#N/A,FALSE,"ANEXO3 99 RDR";#N/A,#N/A,FALSE,"ANEXO3 99 UBÁ4";#N/A,#N/A,FALSE,"ANEXO3 99 UBÁ6"}</definedName>
    <definedName name="____adm1" hidden="1">{"'Índice'!$A$1:$K$49"}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BDI1">#REF!</definedName>
    <definedName name="____cab1">#REF!</definedName>
    <definedName name="____CAP20">#REF!</definedName>
    <definedName name="____ELE1">#REF!</definedName>
    <definedName name="____ELE2">#REF!</definedName>
    <definedName name="____ELE3">#REF!</definedName>
    <definedName name="____Ext2">'[12]P A T O 99 B'!#REF!</definedName>
    <definedName name="____ext293">[13]procedimentos!$B$101</definedName>
    <definedName name="____ext471">[13]procedimentos!$B$104</definedName>
    <definedName name="____Fev1">[11]!____Fev1</definedName>
    <definedName name="____I_1">#REF!</definedName>
    <definedName name="____Jan1">[11]!____Jan1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i5">#REF!</definedName>
    <definedName name="____KM406407">#REF!</definedName>
    <definedName name="____kmf1">[10]CAPA!$G$21</definedName>
    <definedName name="____kmf2">[10]CAPA!$G$22</definedName>
    <definedName name="____Kmf293">[13]procedimentos!$A$101</definedName>
    <definedName name="____Kmf471">[13]procedimentos!$A$104</definedName>
    <definedName name="____kmi1">[10]CAPA!$D$21</definedName>
    <definedName name="____kmi2">[10]CAPA!$D$22</definedName>
    <definedName name="____Kmi293">[13]procedimentos!$A$100</definedName>
    <definedName name="____Kmi471">[13]procedimentos!$A$103</definedName>
    <definedName name="____Mar1">[11]!____Mar1</definedName>
    <definedName name="____MOD01">[11]!____MOD01</definedName>
    <definedName name="____Obs1">#REF!</definedName>
    <definedName name="____Obs2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L1">#REF!</definedName>
    <definedName name="____PNV2002">#REF!</definedName>
    <definedName name="____PNV2003">#REF!</definedName>
    <definedName name="____PNV2009">#REF!</definedName>
    <definedName name="____r">#REF!</definedName>
    <definedName name="____Rbv1">'[7]Página 16'!$C$3:$C$7</definedName>
    <definedName name="____RET1">#REF!</definedName>
    <definedName name="____RP1">[11]!____RP1</definedName>
    <definedName name="____S_1">[14]COMPOS1!#REF!</definedName>
    <definedName name="____S_1_2">[14]COMPOS1!#REF!</definedName>
    <definedName name="____S_1_3">[14]COMPOS1!#REF!</definedName>
    <definedName name="____S_1_5">[14]COMPOS1!#REF!</definedName>
    <definedName name="____S_1_6">[14]COMPOS1!#REF!</definedName>
    <definedName name="____S_1_9">[14]COMPOS1!#REF!</definedName>
    <definedName name="____seg1">[15]DADOS!$C$10</definedName>
    <definedName name="____seg2">[15]DADOS!$D$10</definedName>
    <definedName name="____TB10">#REF!</definedName>
    <definedName name="____TCB5">#REF!</definedName>
    <definedName name="____tcc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ot8">#REF!</definedName>
    <definedName name="____tt1">#N/A</definedName>
    <definedName name="___1_Excel_BuiltIn_Print_Titles_5_1">"$#REF!.$A$1:$IS$12"</definedName>
    <definedName name="___2_Excel_BuiltIn_Print_Titles_6_1">"$#REF!.$A$1:$IS$12"</definedName>
    <definedName name="___3_Excel_BuiltIn_Print_Titles_7_1">"$#REF!.$A$1:$IS$12"</definedName>
    <definedName name="___A1">[11]!___A1</definedName>
    <definedName name="___A10">[11]!___A10</definedName>
    <definedName name="___A11">[11]!___A11</definedName>
    <definedName name="___A12">[11]!___A12</definedName>
    <definedName name="___A13">[11]!___A13</definedName>
    <definedName name="___A14">[11]!___A14</definedName>
    <definedName name="___A15">[11]!___A15</definedName>
    <definedName name="___A16">[11]!___A16</definedName>
    <definedName name="___A17">[11]!___A17</definedName>
    <definedName name="___A19">[11]!___A19</definedName>
    <definedName name="___A2">[11]!___A2</definedName>
    <definedName name="___A20">[11]!___A20</definedName>
    <definedName name="___A21">[11]!___A21</definedName>
    <definedName name="___A22">[11]!___A22</definedName>
    <definedName name="___A23">[11]!___A23</definedName>
    <definedName name="___A24">[11]!___A24</definedName>
    <definedName name="___A25">[11]!___A25</definedName>
    <definedName name="___A3">[11]!___A3</definedName>
    <definedName name="___A4">[11]!___A4</definedName>
    <definedName name="___A5">[11]!___A5</definedName>
    <definedName name="___A6">[11]!___A6</definedName>
    <definedName name="___A7">[11]!___A7</definedName>
    <definedName name="___A9">[11]!___A9</definedName>
    <definedName name="___a999" hidden="1">{#N/A,#N/A,FALSE,"ANEXO3 99 ERA";#N/A,#N/A,FALSE,"ANEXO3 99 UBÁ2";#N/A,#N/A,FALSE,"ANEXO3 99 DTU";#N/A,#N/A,FALSE,"ANEXO3 99 RDR";#N/A,#N/A,FALSE,"ANEXO3 99 UBÁ4";#N/A,#N/A,FALSE,"ANEXO3 99 UBÁ6"}</definedName>
    <definedName name="___Abr1">[16]Calendário!$A$15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[17]DADOS!$C$17</definedName>
    <definedName name="___ACA50">[17]DADOS!$C$16</definedName>
    <definedName name="___ACM30">#REF!</definedName>
    <definedName name="___adm1" hidden="1">{"'Índice'!$A$1:$K$49"}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[16]Calendário!$I$24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TD1">[18]PATO!$G$42</definedName>
    <definedName name="___BDI1">#REF!</definedName>
    <definedName name="___BDI10">#REF!</definedName>
    <definedName name="___BDI11">#REF!</definedName>
    <definedName name="___BDI12">#REF!</definedName>
    <definedName name="___BDI13">#REF!</definedName>
    <definedName name="___BDI14">#REF!</definedName>
    <definedName name="___BDI2">#REF!</definedName>
    <definedName name="___BDI3">#REF!</definedName>
    <definedName name="___BDI4">#REF!</definedName>
    <definedName name="___BDI5">#REF!</definedName>
    <definedName name="___BDI6">#REF!</definedName>
    <definedName name="___BDI7">#REF!</definedName>
    <definedName name="___BDI8">#REF!</definedName>
    <definedName name="___BDI9">#REF!</definedName>
    <definedName name="___cab1">#REF!</definedName>
    <definedName name="___CAP20">#REF!</definedName>
    <definedName name="___CCM30">[18]PATO!#REF!</definedName>
    <definedName name="___CMM30">[17]DADOS!$B$39</definedName>
    <definedName name="___Dez1">[16]Calendário!$Q$33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ELE1">#REF!</definedName>
    <definedName name="___ELE2">#REF!</definedName>
    <definedName name="___ELE3">#REF!</definedName>
    <definedName name="___Excel_BuiltIn_Print_Area_11_1_1">"$#REF!.$A$1:$AL$33"</definedName>
    <definedName name="___Ext2">'[5]P A T O 99 B'!#REF!</definedName>
    <definedName name="___EXT285">[19]procedimentos!$C$107</definedName>
    <definedName name="___ext293">[20]procedimentos!$C$104</definedName>
    <definedName name="___ext471">[20]procedimentos!$C$107</definedName>
    <definedName name="___Fev1">[16]Calendário!$I$6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>#REF!</definedName>
    <definedName name="___Jan1">[16]Calendário!$A$6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Jul1">[16]Calendário!$A$24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[16]Calendário!$Q$15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>#REF!</definedName>
    <definedName name="_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_KM406407">#REF!</definedName>
    <definedName name="___km736">#REF!</definedName>
    <definedName name="___kmf1">[21]CAPA!$G$21</definedName>
    <definedName name="___kmf2">[21]CAPA!$G$22</definedName>
    <definedName name="___Kmf293">[20]procedimentos!$B$104</definedName>
    <definedName name="___Kmf471">[20]procedimentos!$B$107</definedName>
    <definedName name="___kmi1">[21]CAPA!$D$21</definedName>
    <definedName name="___kmi2">[21]CAPA!$D$22</definedName>
    <definedName name="___Kmi293">[20]procedimentos!$B$103</definedName>
    <definedName name="___Kmi471">[20]procedimentos!$B$106</definedName>
    <definedName name="___la2">[18]PATO!#REF!</definedName>
    <definedName name="___Mai1">[16]Calendário!$I$15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[16]Calendário!$Q$6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OD01">[11]!___MOD01</definedName>
    <definedName name="___Nov1">[16]Calendário!$I$33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bs1">#REF!</definedName>
    <definedName name="___Obs2">#REF!</definedName>
    <definedName name="___Out1">[16]Calendário!$A$33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[18]PATO!#REF!</definedName>
    <definedName name="___PL1">#REF!</definedName>
    <definedName name="___PLA2">[18]PATO!#REF!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TB10">[18]PATO!#REF!</definedName>
    <definedName name="___r">#REF!</definedName>
    <definedName name="___Rbv1">'[7]Página 16'!$C$3:$C$7</definedName>
    <definedName name="___RET1">#REF!</definedName>
    <definedName name="___RP1">[11]!___RP1</definedName>
    <definedName name="___s">#REF!</definedName>
    <definedName name="___SE2">#REF!</definedName>
    <definedName name="___SEG1">#REF!</definedName>
    <definedName name="___seg2">[22]DADOS!$E$10</definedName>
    <definedName name="___Set1">[16]Calendário!$Q$24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#REF!</definedName>
    <definedName name="___TCB5">[18]TLCB5!$I$34</definedName>
    <definedName name="___tcc4">#REF!</definedName>
    <definedName name="___TCM30">#REF!</definedName>
    <definedName name="___TEB4">[18]TLMR!$I$25</definedName>
    <definedName name="___TOT1">[18]PATO!#REF!</definedName>
    <definedName name="___TOT2">[18]PATO!#REF!</definedName>
    <definedName name="___TOT3">[18]PATO!#REF!</definedName>
    <definedName name="___TOT4">[18]PATO!#REF!</definedName>
    <definedName name="___TOT5">[18]PATO!#REF!</definedName>
    <definedName name="___TOT6">[18]PATO!#REF!</definedName>
    <definedName name="___TOT7">[18]PATO!#REF!</definedName>
    <definedName name="___tot8">#REF!</definedName>
    <definedName name="___TSD2">[18]PATO!#REF!</definedName>
    <definedName name="___tt1">#N/A</definedName>
    <definedName name="___xlnm.Print_Area_4">NA()</definedName>
    <definedName name="__1__123Graph_BGrßfico_10C" hidden="1">#REF!</definedName>
    <definedName name="__1_Excel_BuiltIn_Print_Titles_5_1">"$#REF!.$A$1:$IS$12"</definedName>
    <definedName name="__10_S_1_1_1_1_1_1">[14]COMPOS1!#REF!</definedName>
    <definedName name="__12_S_1_1_1_1_1_1_1">[14]COMPOS1!#REF!</definedName>
    <definedName name="__123Graph_A" hidden="1">[23]A!$B$4:$E$4</definedName>
    <definedName name="__123Graph_AGraph1" hidden="1">[23]A!$B$4:$B$8</definedName>
    <definedName name="__123Graph_AGraph10" hidden="1">[24]aux!$I$24:$M$24</definedName>
    <definedName name="__123Graph_AGraph11" hidden="1">[24]aux!$I$26:$M$26</definedName>
    <definedName name="__123Graph_AGraph12" hidden="1">[24]aux!$I$28:$M$28</definedName>
    <definedName name="__123Graph_AGraph2" hidden="1">[23]A!$C$4:$C$8</definedName>
    <definedName name="__123Graph_AGraph3" hidden="1">[23]A!$D$4:$D$8</definedName>
    <definedName name="__123Graph_AGraph4" hidden="1">[23]A!$B$4:$B$9</definedName>
    <definedName name="__123Graph_AGraph5" hidden="1">[23]A!$B$4:$B$9</definedName>
    <definedName name="__123Graph_AGraph6" hidden="1">[23]A!$E$4:$E$8</definedName>
    <definedName name="__123Graph_AGraph7" hidden="1">[23]A!$B$4:$E$4</definedName>
    <definedName name="__123Graph_AGraph8" hidden="1">[23]A!$B$4:$E$4</definedName>
    <definedName name="__123Graph_AGraph9" hidden="1">[24]aux!$I$22:$M$22</definedName>
    <definedName name="__123Graph_ASIDECO" hidden="1">'[25]CONSSID12-96'!#REF!</definedName>
    <definedName name="__123Graph_B" hidden="1">[23]A!$B$5:$E$5</definedName>
    <definedName name="__123Graph_BGraph1" hidden="1">[24]aux!$B$6:$F$6</definedName>
    <definedName name="__123Graph_BGraph10" hidden="1">[24]aux!$B$24:$F$24</definedName>
    <definedName name="__123Graph_BGraph11" hidden="1">[24]aux!$B$26:$F$26</definedName>
    <definedName name="__123Graph_BGraph12" hidden="1">[24]aux!$B$28:$F$28</definedName>
    <definedName name="__123Graph_BGraph2" hidden="1">[24]aux!$B$8:$F$8</definedName>
    <definedName name="__123Graph_BGraph3" hidden="1">[24]aux!$B$10:$F$10</definedName>
    <definedName name="__123Graph_BGraph4" hidden="1">[24]aux!$B$12:$F$12</definedName>
    <definedName name="__123Graph_BGraph5" hidden="1">[24]aux!$B$14:$F$14</definedName>
    <definedName name="__123Graph_BGraph6" hidden="1">[24]aux!$B$16:$F$16</definedName>
    <definedName name="__123Graph_BGraph7" hidden="1">[23]A!$B$5:$E$5</definedName>
    <definedName name="__123Graph_BGraph8" hidden="1">[23]A!$B$5:$E$5</definedName>
    <definedName name="__123Graph_BGraph9" hidden="1">[24]aux!$B$22:$F$22</definedName>
    <definedName name="__123Graph_BSIDECO" hidden="1">'[25]CONSSID12-96'!#REF!</definedName>
    <definedName name="__123Graph_C" hidden="1">[23]A!$B$6:$E$6</definedName>
    <definedName name="__123Graph_CGraph7" hidden="1">[23]A!$B$6:$E$6</definedName>
    <definedName name="__123Graph_CGraph8" hidden="1">[23]A!$B$6:$E$6</definedName>
    <definedName name="__123Graph_CSIDECO" hidden="1">#REF!</definedName>
    <definedName name="__123Graph_D" hidden="1">[23]A!$B$7:$E$7</definedName>
    <definedName name="__123Graph_DGraph7" hidden="1">[23]A!$B$7:$E$7</definedName>
    <definedName name="__123Graph_DGraph8" hidden="1">[23]A!$B$7:$E$7</definedName>
    <definedName name="__123Graph_E" hidden="1">[23]A!$B$8:$E$8</definedName>
    <definedName name="__123Graph_EGraph7" hidden="1">[23]A!$B$8:$E$8</definedName>
    <definedName name="__123Graph_EGraph8" hidden="1">[23]A!$B$8:$E$8</definedName>
    <definedName name="__123Graph_X" hidden="1">[23]A!$B$3:$E$3</definedName>
    <definedName name="__123Graph_XGraph1" hidden="1">[23]A!$A$4:$A$8</definedName>
    <definedName name="__123Graph_XGraph10" hidden="1">[24]aux!$B$25:$F$25</definedName>
    <definedName name="__123Graph_XGraph11" hidden="1">[24]aux!$B$27:$F$27</definedName>
    <definedName name="__123Graph_XGraph12" hidden="1">[24]aux!$B$29:$F$29</definedName>
    <definedName name="__123Graph_XGraph2" hidden="1">[23]A!$A$4:$A$8</definedName>
    <definedName name="__123Graph_XGraph3" hidden="1">[23]A!$A$4:$A$8</definedName>
    <definedName name="__123Graph_XGraph4" hidden="1">[23]A!$A$4:$A$9</definedName>
    <definedName name="__123Graph_XGraph5" hidden="1">[23]A!$A$4:$A$9</definedName>
    <definedName name="__123Graph_XGraph6" hidden="1">[23]A!$A$4:$A$8</definedName>
    <definedName name="__123Graph_XGraph7" hidden="1">[23]A!$B$3:$E$3</definedName>
    <definedName name="__123Graph_XGraph8" hidden="1">[23]A!$B$3:$E$3</definedName>
    <definedName name="__123Graph_XGraph9" hidden="1">[24]aux!$B$23:$F$23</definedName>
    <definedName name="__123Graph_XSIDECO" hidden="1">#REF!</definedName>
    <definedName name="__13Excel_BuiltIn_Print_Area_11_1_1">"$#REF!.$A$1:$AL$33"</definedName>
    <definedName name="__14Excel_BuiltIn_Print_Area_28_1_1">"$#REF!.$A$1:$L$34"</definedName>
    <definedName name="__15Excel_BuiltIn_Print_Titles_5_1">"$#REF!.$A$1:$IS$12"</definedName>
    <definedName name="__16Excel_BuiltIn_Print_Titles_6_1">"$#REF!.$A$1:$IS$12"</definedName>
    <definedName name="__17Excel_BuiltIn_Print_Titles_7_1">"$#REF!.$A$1:$IS$12"</definedName>
    <definedName name="__1Excel_BuiltIn_Print_Area_2_1">#REF!</definedName>
    <definedName name="__1Excel_BuiltIn_Print_Area_7_1">#REF!</definedName>
    <definedName name="__2_Excel_BuiltIn_Print_Titles_6_1">"$#REF!.$A$1:$IS$12"</definedName>
    <definedName name="__2Excel_BuiltIn_Print_Area_8_1">#REF!</definedName>
    <definedName name="__3_Excel_BuiltIn_Print_Titles_7_1">"$#REF!.$A$1:$IS$12"</definedName>
    <definedName name="__3Excel_BuiltIn_Print_Titles_1_1">#REF!</definedName>
    <definedName name="__4_I_1">#REF!</definedName>
    <definedName name="__5_I_1_1_1_1_1_1">#REF!</definedName>
    <definedName name="__6_I_1_1_1_1_1_1_1">#REF!</definedName>
    <definedName name="__8_S_1">[14]COMPOS1!#REF!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[17]DADOS!$C$17</definedName>
    <definedName name="__ACA50">[17]DADOS!$C$16</definedName>
    <definedName name="__ACM30">[18]MB!$E$12</definedName>
    <definedName name="__adm1" hidden="1">{"'Índice'!$A$1:$K$49"}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ATD1">[18]PATO!$G$42</definedName>
    <definedName name="__BDI1">#REF!</definedName>
    <definedName name="__Brz1">[26]Feriados!$B$4:$B$14</definedName>
    <definedName name="__Brz2">[26]Feriados!$B$17:$B$24</definedName>
    <definedName name="__cab1">#REF!</definedName>
    <definedName name="__cad1">'[27]memória quantitativa'!#REF!</definedName>
    <definedName name="__cad2">'[27]memória quantitativa'!#REF!</definedName>
    <definedName name="__cad3">'[27]memória quantitativa'!#REF!</definedName>
    <definedName name="__cad4">'[27]memória quantitativa'!#REF!</definedName>
    <definedName name="__cad5">'[27]memória quantitativa'!#REF!</definedName>
    <definedName name="__cal1">'[27]memória quantitativa'!#REF!</definedName>
    <definedName name="__cal2">'[27]memória quantitativa'!#REF!</definedName>
    <definedName name="__cal3">'[27]memória quantitativa'!#REF!</definedName>
    <definedName name="__cal4">'[27]memória quantitativa'!#REF!</definedName>
    <definedName name="__cal5">'[27]memória quantitativa'!#REF!</definedName>
    <definedName name="__CAP20">#REF!</definedName>
    <definedName name="__ccd1">'[27]memória quantitativa'!#REF!</definedName>
    <definedName name="__ccd2">'[27]memória quantitativa'!#REF!</definedName>
    <definedName name="__ccd3">'[27]memória quantitativa'!#REF!</definedName>
    <definedName name="__ccd4">'[27]memória quantitativa'!#REF!</definedName>
    <definedName name="__ccd5">'[27]memória quantitativa'!#REF!</definedName>
    <definedName name="__ccd6">'[27]memória quantitativa'!#REF!</definedName>
    <definedName name="__ccd7">'[27]memória quantitativa'!#REF!</definedName>
    <definedName name="__ccd8">'[27]memória quantitativa'!#REF!</definedName>
    <definedName name="__ccd9">'[27]memória quantitativa'!#REF!</definedName>
    <definedName name="__ccl1">'[27]memória quantitativa'!#REF!</definedName>
    <definedName name="__ccl2">'[27]memória quantitativa'!#REF!</definedName>
    <definedName name="__ccl3">'[27]memória quantitativa'!#REF!</definedName>
    <definedName name="__ccl4">'[27]memória quantitativa'!#REF!</definedName>
    <definedName name="__ccl5">'[27]memória quantitativa'!#REF!</definedName>
    <definedName name="__ccl6">'[27]memória quantitativa'!#REF!</definedName>
    <definedName name="__ccl7">'[27]memória quantitativa'!#REF!</definedName>
    <definedName name="__ccl8">'[27]memória quantitativa'!#REF!</definedName>
    <definedName name="__ccl9">'[27]memória quantitativa'!#REF!</definedName>
    <definedName name="__CCM30">[18]PATO!#REF!</definedName>
    <definedName name="__cdd1">'[27]memória quantitativa'!#REF!</definedName>
    <definedName name="__cdd2">'[27]memória quantitativa'!#REF!</definedName>
    <definedName name="__cdd3">'[27]memória quantitativa'!#REF!</definedName>
    <definedName name="__cdd4">'[27]memória quantitativa'!#REF!</definedName>
    <definedName name="__cdd5">'[27]memória quantitativa'!#REF!</definedName>
    <definedName name="__cdd6">'[27]memória quantitativa'!#REF!</definedName>
    <definedName name="__cdd7">'[27]memória quantitativa'!#REF!</definedName>
    <definedName name="__cdd8">'[27]memória quantitativa'!#REF!</definedName>
    <definedName name="__cdd9">'[27]memória quantitativa'!#REF!</definedName>
    <definedName name="__cdl1">'[27]memória quantitativa'!#REF!</definedName>
    <definedName name="__cdl2">'[27]memória quantitativa'!#REF!</definedName>
    <definedName name="__cdl3">'[27]memória quantitativa'!#REF!</definedName>
    <definedName name="__cdl4">'[27]memória quantitativa'!#REF!</definedName>
    <definedName name="__cdl5">'[27]memória quantitativa'!#REF!</definedName>
    <definedName name="__cdl6">'[27]memória quantitativa'!#REF!</definedName>
    <definedName name="__cdl7">'[27]memória quantitativa'!#REF!</definedName>
    <definedName name="__cdl8">'[27]memória quantitativa'!#REF!</definedName>
    <definedName name="__cdl9">'[27]memória quantitativa'!#REF!</definedName>
    <definedName name="__cfd1">'[27]memória quantitativa'!#REF!</definedName>
    <definedName name="__cfd2">'[27]memória quantitativa'!#REF!</definedName>
    <definedName name="__cfd3">'[27]memória quantitativa'!#REF!</definedName>
    <definedName name="__cfd4">'[27]memória quantitativa'!#REF!</definedName>
    <definedName name="__cfd5">'[27]memória quantitativa'!#REF!</definedName>
    <definedName name="__cfd6">'[27]memória quantitativa'!#REF!</definedName>
    <definedName name="__cfd7">'[27]memória quantitativa'!#REF!</definedName>
    <definedName name="__cfd8">'[27]memória quantitativa'!#REF!</definedName>
    <definedName name="__cfd9">'[27]memória quantitativa'!#REF!</definedName>
    <definedName name="__cfl1">'[27]memória quantitativa'!#REF!</definedName>
    <definedName name="__cfl2">'[27]memória quantitativa'!#REF!</definedName>
    <definedName name="__cfl3">'[27]memória quantitativa'!#REF!</definedName>
    <definedName name="__cfl4">'[27]memória quantitativa'!#REF!</definedName>
    <definedName name="__cfl5">'[27]memória quantitativa'!#REF!</definedName>
    <definedName name="__cfl6">'[27]memória quantitativa'!#REF!</definedName>
    <definedName name="__cfl7">'[27]memória quantitativa'!#REF!</definedName>
    <definedName name="__cfl8">'[27]memória quantitativa'!#REF!</definedName>
    <definedName name="__cfl9">'[27]memória quantitativa'!#REF!</definedName>
    <definedName name="__cid1">'[27]memória quantitativa'!#REF!</definedName>
    <definedName name="__cid2">'[27]memória quantitativa'!#REF!</definedName>
    <definedName name="__cid3">'[27]memória quantitativa'!#REF!</definedName>
    <definedName name="__cid4">'[27]memória quantitativa'!#REF!</definedName>
    <definedName name="__cid5">'[27]memória quantitativa'!#REF!</definedName>
    <definedName name="__cid6">'[27]memória quantitativa'!#REF!</definedName>
    <definedName name="__cid7">'[27]memória quantitativa'!#REF!</definedName>
    <definedName name="__cid8">'[27]memória quantitativa'!#REF!</definedName>
    <definedName name="__cid9">'[27]memória quantitativa'!#REF!</definedName>
    <definedName name="__cil1">'[27]memória quantitativa'!#REF!</definedName>
    <definedName name="__cil2">'[27]memória quantitativa'!#REF!</definedName>
    <definedName name="__cil3">'[27]memória quantitativa'!#REF!</definedName>
    <definedName name="__cil4">'[27]memória quantitativa'!#REF!</definedName>
    <definedName name="__cil5">'[27]memória quantitativa'!#REF!</definedName>
    <definedName name="__cil6">'[27]memória quantitativa'!#REF!</definedName>
    <definedName name="__cil7">'[27]memória quantitativa'!#REF!</definedName>
    <definedName name="__cil8">'[27]memória quantitativa'!#REF!</definedName>
    <definedName name="__cil9">'[27]memória quantitativa'!#REF!</definedName>
    <definedName name="__cmd1">'[27]memória quantitativa'!#REF!</definedName>
    <definedName name="__cmd2">'[27]memória quantitativa'!#REF!</definedName>
    <definedName name="__cmd3">'[27]memória quantitativa'!#REF!</definedName>
    <definedName name="__cmd4">'[27]memória quantitativa'!#REF!</definedName>
    <definedName name="__cml1">'[27]memória quantitativa'!#REF!</definedName>
    <definedName name="__cml2">'[27]memória quantitativa'!#REF!</definedName>
    <definedName name="__cml3">'[27]memória quantitativa'!#REF!</definedName>
    <definedName name="__cml4">'[27]memória quantitativa'!#REF!</definedName>
    <definedName name="__CMM30">[17]DADOS!$B$39</definedName>
    <definedName name="__cqd1">'[27]memória quantitativa'!#REF!</definedName>
    <definedName name="__cqd2">'[27]memória quantitativa'!#REF!</definedName>
    <definedName name="__cqd3">'[27]memória quantitativa'!#REF!</definedName>
    <definedName name="__cqd4">'[27]memória quantitativa'!#REF!</definedName>
    <definedName name="__cqd5">'[27]memória quantitativa'!#REF!</definedName>
    <definedName name="__cqd6">'[27]memória quantitativa'!#REF!</definedName>
    <definedName name="__cqd7">'[27]memória quantitativa'!#REF!</definedName>
    <definedName name="__cqd8">'[27]memória quantitativa'!#REF!</definedName>
    <definedName name="__cqd9">'[27]memória quantitativa'!#REF!</definedName>
    <definedName name="__cql1">'[27]memória quantitativa'!#REF!</definedName>
    <definedName name="__cql2">'[27]memória quantitativa'!#REF!</definedName>
    <definedName name="__cql3">'[27]memória quantitativa'!#REF!</definedName>
    <definedName name="__cql4">'[27]memória quantitativa'!#REF!</definedName>
    <definedName name="__cql5">'[27]memória quantitativa'!#REF!</definedName>
    <definedName name="__cql6">'[27]memória quantitativa'!#REF!</definedName>
    <definedName name="__cql7">'[27]memória quantitativa'!#REF!</definedName>
    <definedName name="__cql8">'[27]memória quantitativa'!#REF!</definedName>
    <definedName name="__cql9">'[27]memória quantitativa'!#REF!</definedName>
    <definedName name="__csd1">'[27]memória quantitativa'!#REF!</definedName>
    <definedName name="__csd2">'[27]memória quantitativa'!#REF!</definedName>
    <definedName name="__csd3">'[27]memória quantitativa'!#REF!</definedName>
    <definedName name="__csd4">'[27]memória quantitativa'!#REF!</definedName>
    <definedName name="__csd5">'[27]memória quantitativa'!#REF!</definedName>
    <definedName name="__csl1">'[27]memória quantitativa'!#REF!</definedName>
    <definedName name="__csl2">'[27]memória quantitativa'!#REF!</definedName>
    <definedName name="__csl3">'[27]memória quantitativa'!#REF!</definedName>
    <definedName name="__csl4">'[27]memória quantitativa'!#REF!</definedName>
    <definedName name="__csl5">'[27]memória quantitativa'!#REF!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dmd1">'[27]memória quantitativa'!#REF!</definedName>
    <definedName name="__dmd2">'[27]memória quantitativa'!#REF!</definedName>
    <definedName name="__dmd3">'[27]memória quantitativa'!#REF!</definedName>
    <definedName name="__dmd4">'[27]memória quantitativa'!#REF!</definedName>
    <definedName name="__dml1">'[27]memória quantitativa'!#REF!</definedName>
    <definedName name="__dml2">'[27]memória quantitativa'!#REF!</definedName>
    <definedName name="__dml3">'[27]memória quantitativa'!#REF!</definedName>
    <definedName name="__dml4">'[27]memória quantitativa'!#REF!</definedName>
    <definedName name="__DPS8">#REF!</definedName>
    <definedName name="__ELE1">#REF!</definedName>
    <definedName name="__ELE2">#REF!</definedName>
    <definedName name="__ELE3">#REF!</definedName>
    <definedName name="__Ext2">'[12]P A T O 99 B'!#REF!</definedName>
    <definedName name="__EXT285">[20]procedimentos!$C$107</definedName>
    <definedName name="__ext293">[20]procedimentos!$C$104</definedName>
    <definedName name="__ext471">[20]procedimentos!$C$107</definedName>
    <definedName name="__Fev1">#N/A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fod1">'[27]memória quantitativa'!#REF!</definedName>
    <definedName name="__fod2">'[27]memória quantitativa'!#REF!</definedName>
    <definedName name="__fod3">'[27]memória quantitativa'!#REF!</definedName>
    <definedName name="__fod4">'[27]memória quantitativa'!#REF!</definedName>
    <definedName name="__fod5">'[27]memória quantitativa'!#REF!</definedName>
    <definedName name="__fod6">'[27]memória quantitativa'!#REF!</definedName>
    <definedName name="__fod7">'[27]memória quantitativa'!#REF!</definedName>
    <definedName name="__fod8">'[27]memória quantitativa'!#REF!</definedName>
    <definedName name="__fod9">'[27]memória quantitativa'!#REF!</definedName>
    <definedName name="__fol1">'[27]memória quantitativa'!#REF!</definedName>
    <definedName name="__fol2">'[27]memória quantitativa'!#REF!</definedName>
    <definedName name="__fol3">'[27]memória quantitativa'!#REF!</definedName>
    <definedName name="__fol4">'[27]memória quantitativa'!#REF!</definedName>
    <definedName name="__fol5">'[27]memória quantitativa'!#REF!</definedName>
    <definedName name="__fol6">'[27]memória quantitativa'!#REF!</definedName>
    <definedName name="__fol7">'[27]memória quantitativa'!#REF!</definedName>
    <definedName name="__fol8">'[27]memória quantitativa'!#REF!</definedName>
    <definedName name="__fol9">'[27]memória quantitativa'!#REF!</definedName>
    <definedName name="__gcd1">'[27]memória quantitativa'!#REF!</definedName>
    <definedName name="__gcd2">'[27]memória quantitativa'!#REF!</definedName>
    <definedName name="__gcl1">'[27]memória quantitativa'!#REF!</definedName>
    <definedName name="__gcl2">'[27]memória quantitativa'!#REF!</definedName>
    <definedName name="__grd1">'[27]memória quantitativa'!#REF!</definedName>
    <definedName name="__grd2">'[27]memória quantitativa'!#REF!</definedName>
    <definedName name="__grd3">'[27]memória quantitativa'!#REF!</definedName>
    <definedName name="__grd4">'[27]memória quantitativa'!#REF!</definedName>
    <definedName name="__grd5">'[27]memória quantitativa'!#REF!</definedName>
    <definedName name="__grd6">'[27]memória quantitativa'!#REF!</definedName>
    <definedName name="__grd7">'[27]memória quantitativa'!#REF!</definedName>
    <definedName name="__grd8">'[27]memória quantitativa'!#REF!</definedName>
    <definedName name="__grd9">'[27]memória quantitativa'!#REF!</definedName>
    <definedName name="__grl1">'[27]memória quantitativa'!#REF!</definedName>
    <definedName name="__grl2">'[27]memória quantitativa'!#REF!</definedName>
    <definedName name="__grl3">'[27]memória quantitativa'!#REF!</definedName>
    <definedName name="__grl4">'[27]memória quantitativa'!#REF!</definedName>
    <definedName name="__grl5">'[27]memória quantitativa'!#REF!</definedName>
    <definedName name="__grl6">'[27]memória quantitativa'!#REF!</definedName>
    <definedName name="__grl7">'[27]memória quantitativa'!#REF!</definedName>
    <definedName name="__grl8">'[27]memória quantitativa'!#REF!</definedName>
    <definedName name="__grl9">'[27]memória quantitativa'!#REF!</definedName>
    <definedName name="__H111118">#REF!</definedName>
    <definedName name="__H121118">#REF!</definedName>
    <definedName name="__HCB5">#REF!</definedName>
    <definedName name="__I_1">#REF!</definedName>
    <definedName name="__IntlFixup" hidden="1">TRUE</definedName>
    <definedName name="__IntlFixupTable" hidden="1">#REF!</definedName>
    <definedName name="_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Jan1">#N/A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>#REF!</definedName>
    <definedName name="_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_KM406407">#REF!</definedName>
    <definedName name="__kmf1">[21]CAPA!$G$21</definedName>
    <definedName name="__kmf2">[21]CAPA!$G$22</definedName>
    <definedName name="__Kmf293">[20]procedimentos!$B$104</definedName>
    <definedName name="__Kmf471">[20]procedimentos!$B$107</definedName>
    <definedName name="__kmi1">[21]CAPA!$D$21</definedName>
    <definedName name="__kmi2">[21]CAPA!$D$22</definedName>
    <definedName name="__Kmi293">[20]procedimentos!$B$103</definedName>
    <definedName name="__Kmi471">[20]procedimentos!$B$106</definedName>
    <definedName name="__la2">[18]PATO!#REF!</definedName>
    <definedName name="__lad1">'[27]memória quantitativa'!#REF!</definedName>
    <definedName name="__lad2">'[27]memória quantitativa'!#REF!</definedName>
    <definedName name="__lad3">'[27]memória quantitativa'!#REF!</definedName>
    <definedName name="__lad4">'[27]memória quantitativa'!#REF!</definedName>
    <definedName name="__lad5">'[27]memória quantitativa'!#REF!</definedName>
    <definedName name="__LAG2">[28]SERVIÇOS!$G$26</definedName>
    <definedName name="__lal1">'[27]memória quantitativa'!#REF!</definedName>
    <definedName name="__lal2">'[27]memória quantitativa'!#REF!</definedName>
    <definedName name="__lal3">'[27]memória quantitativa'!#REF!</definedName>
    <definedName name="__lal4">'[27]memória quantitativa'!#REF!</definedName>
    <definedName name="__lal5">'[27]memória quantitativa'!#REF!</definedName>
    <definedName name="__lbd1">'[27]memória quantitativa'!#REF!</definedName>
    <definedName name="__lbd2">'[27]memória quantitativa'!#REF!</definedName>
    <definedName name="__lbd3">'[27]memória quantitativa'!#REF!</definedName>
    <definedName name="__lbd5">'[27]memória quantitativa'!#REF!</definedName>
    <definedName name="__lbv1">'[27]memória quantitativa'!#REF!</definedName>
    <definedName name="__lbv2">'[27]memória quantitativa'!#REF!</definedName>
    <definedName name="__lbv3">'[27]memória quantitativa'!#REF!</definedName>
    <definedName name="__lbv4">'[27]memória quantitativa'!#REF!</definedName>
    <definedName name="__lbv5">'[27]memória quantitativa'!#REF!</definedName>
    <definedName name="__lkd4">'[27]memória quantitativa'!#REF!</definedName>
    <definedName name="__lpd1">'[27]memória quantitativa'!#REF!</definedName>
    <definedName name="__lpl1">'[27]memória quantitativa'!#REF!</definedName>
    <definedName name="__lps1">'[27]memória quantitativa'!#REF!</definedName>
    <definedName name="__lps2">'[27]memória quantitativa'!#REF!</definedName>
    <definedName name="__lps3">'[27]memória quantitativa'!#REF!</definedName>
    <definedName name="__lps4">'[27]memória quantitativa'!#REF!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#N/A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OD01">#N/A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bs1">#REF!</definedName>
    <definedName name="__Obs2">#REF!</definedName>
    <definedName name="__OR1">'[29]orcID nº1'!$A$14:$G$1025</definedName>
    <definedName name="__OR12">'[29]orc ID nº12'!$A$16:$G$181</definedName>
    <definedName name="__OR13">'[29]orc ID nº13'!$A$13:$G$34</definedName>
    <definedName name="__OR14">'[29]orc ID nº 14'!$A$14:$G$16</definedName>
    <definedName name="__OR15">'[29]orc ID nº 15'!$A$14:$G$104</definedName>
    <definedName name="__OR16">'[29]orc ID nº16'!$A$14:$G$33</definedName>
    <definedName name="__OR17">'[29]orc ID nº17'!$A$16:$G$80</definedName>
    <definedName name="__OR18">'[29]orc ID nº 18'!$A$14:$G$123</definedName>
    <definedName name="__OR19">'[29]orc ID nº19'!$A$14:$G$96</definedName>
    <definedName name="__OR2">'[29]orc ID nº2 '!$A$14:$G$70</definedName>
    <definedName name="__OR3">'[29]orc ID nº3'!$A$14:$G$134</definedName>
    <definedName name="__OR4">'[29]orcID nº4'!$A$14:$G$165</definedName>
    <definedName name="__OR5">'[29]orcID nº5'!$A$14:$G$149</definedName>
    <definedName name="__OR6">'[29]orcID nº6'!$A$14:$G$138</definedName>
    <definedName name="__OR7">'[29]orcID nº7'!$A$14:$G$137</definedName>
    <definedName name="__OR8">'[29]orc ID nº8'!$A$14:$G$133</definedName>
    <definedName name="__OR9">'[29]orc ID nº9'!$A$14:$G$157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d1">'[27]memória quantitativa'!#REF!</definedName>
    <definedName name="__pad10">'[27]memória quantitativa'!#REF!</definedName>
    <definedName name="__pad11">'[27]memória quantitativa'!#REF!</definedName>
    <definedName name="__pad12">'[27]memória quantitativa'!#REF!</definedName>
    <definedName name="__pad13">'[27]memória quantitativa'!#REF!</definedName>
    <definedName name="__pad14">'[27]memória quantitativa'!#REF!</definedName>
    <definedName name="__pad15">'[27]memória quantitativa'!#REF!</definedName>
    <definedName name="__pad16">'[27]memória quantitativa'!#REF!</definedName>
    <definedName name="__pad17">'[27]memória quantitativa'!#REF!</definedName>
    <definedName name="__pad18">'[27]memória quantitativa'!#REF!</definedName>
    <definedName name="__pad19">'[27]memória quantitativa'!#REF!</definedName>
    <definedName name="__pad2">'[27]memória quantitativa'!#REF!</definedName>
    <definedName name="__pad20">'[27]memória quantitativa'!#REF!</definedName>
    <definedName name="__pad21">'[27]memória quantitativa'!#REF!</definedName>
    <definedName name="__pad22">'[27]memória quantitativa'!#REF!</definedName>
    <definedName name="__pad3">'[27]memória quantitativa'!#REF!</definedName>
    <definedName name="__pad4">'[27]memória quantitativa'!#REF!</definedName>
    <definedName name="__pad5">'[27]memória quantitativa'!#REF!</definedName>
    <definedName name="__pad6">'[27]memória quantitativa'!#REF!</definedName>
    <definedName name="__pad7">'[27]memória quantitativa'!#REF!</definedName>
    <definedName name="__pad8">'[27]memória quantitativa'!#REF!</definedName>
    <definedName name="__pad9">'[27]memória quantitativa'!#REF!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al1">'[27]memória quantitativa'!#REF!</definedName>
    <definedName name="__pal10">'[27]memória quantitativa'!#REF!</definedName>
    <definedName name="__pal11">'[27]memória quantitativa'!#REF!</definedName>
    <definedName name="__pal12">'[27]memória quantitativa'!#REF!</definedName>
    <definedName name="__pal13">'[27]memória quantitativa'!#REF!</definedName>
    <definedName name="__pal14">'[27]memória quantitativa'!#REF!</definedName>
    <definedName name="__pal15">'[27]memória quantitativa'!#REF!</definedName>
    <definedName name="__pal16">'[27]memória quantitativa'!#REF!</definedName>
    <definedName name="__pal17">'[27]memória quantitativa'!#REF!</definedName>
    <definedName name="__pal18">'[27]memória quantitativa'!#REF!</definedName>
    <definedName name="__pal19">'[27]memória quantitativa'!#REF!</definedName>
    <definedName name="__pal2">'[27]memória quantitativa'!#REF!</definedName>
    <definedName name="__pal20">'[27]memória quantitativa'!#REF!</definedName>
    <definedName name="__pal21">'[27]memória quantitativa'!#REF!</definedName>
    <definedName name="__pal22">'[27]memória quantitativa'!#REF!</definedName>
    <definedName name="__pal3">'[27]memória quantitativa'!#REF!</definedName>
    <definedName name="__pal4">'[27]memória quantitativa'!#REF!</definedName>
    <definedName name="__pal5">'[27]memória quantitativa'!#REF!</definedName>
    <definedName name="__pal6">'[27]memória quantitativa'!#REF!</definedName>
    <definedName name="__pal7">'[27]memória quantitativa'!#REF!</definedName>
    <definedName name="__pal8">'[27]memória quantitativa'!#REF!</definedName>
    <definedName name="__pal9">'[27]memória quantitativa'!#REF!</definedName>
    <definedName name="__pap1">'[27]memória quantitativa'!#REF!</definedName>
    <definedName name="__pap10">'[27]memória quantitativa'!#REF!</definedName>
    <definedName name="__pap11">'[27]memória quantitativa'!#REF!</definedName>
    <definedName name="__pap12">'[27]memória quantitativa'!#REF!</definedName>
    <definedName name="__pap13">'[27]memória quantitativa'!#REF!</definedName>
    <definedName name="__pap14">'[27]memória quantitativa'!#REF!</definedName>
    <definedName name="__pap15">'[27]memória quantitativa'!#REF!</definedName>
    <definedName name="__pap16">'[27]memória quantitativa'!#REF!</definedName>
    <definedName name="__pap17">'[27]memória quantitativa'!#REF!</definedName>
    <definedName name="__pap18">'[27]memória quantitativa'!#REF!</definedName>
    <definedName name="__pap19">'[27]memória quantitativa'!#REF!</definedName>
    <definedName name="__pap2">'[27]memória quantitativa'!#REF!</definedName>
    <definedName name="__pap20">'[27]memória quantitativa'!#REF!</definedName>
    <definedName name="__pap21">'[27]memória quantitativa'!#REF!</definedName>
    <definedName name="__pap22">'[27]memória quantitativa'!#REF!</definedName>
    <definedName name="__pap3">'[27]memória quantitativa'!#REF!</definedName>
    <definedName name="__pap4">'[27]memória quantitativa'!#REF!</definedName>
    <definedName name="__pap5">'[27]memória quantitativa'!#REF!</definedName>
    <definedName name="__pap6">'[27]memória quantitativa'!#REF!</definedName>
    <definedName name="__pap7">'[27]memória quantitativa'!#REF!</definedName>
    <definedName name="__pap8">'[27]memória quantitativa'!#REF!</definedName>
    <definedName name="__pap9">'[27]memória quantitativa'!#REF!</definedName>
    <definedName name="__pbr14">'[27]memória quantitativa'!#REF!</definedName>
    <definedName name="__PCM30">[18]PATO!#REF!</definedName>
    <definedName name="__pjd1">'[27]memória quantitativa'!#REF!</definedName>
    <definedName name="__pjd10">'[27]memória quantitativa'!#REF!</definedName>
    <definedName name="__pjd11">'[27]memória quantitativa'!#REF!</definedName>
    <definedName name="__pjd12">'[27]memória quantitativa'!#REF!</definedName>
    <definedName name="__pjd13">'[27]memória quantitativa'!#REF!</definedName>
    <definedName name="__pjd14">'[27]memória quantitativa'!#REF!</definedName>
    <definedName name="__pjd15">'[27]memória quantitativa'!#REF!</definedName>
    <definedName name="__pjd16">'[27]memória quantitativa'!#REF!</definedName>
    <definedName name="__pjd17">'[27]memória quantitativa'!#REF!</definedName>
    <definedName name="__pjd18">'[27]memória quantitativa'!#REF!</definedName>
    <definedName name="__pjd19">'[27]memória quantitativa'!#REF!</definedName>
    <definedName name="__pjd2">'[27]memória quantitativa'!#REF!</definedName>
    <definedName name="__pjd20">'[27]memória quantitativa'!#REF!</definedName>
    <definedName name="__pjd21">'[27]memória quantitativa'!#REF!</definedName>
    <definedName name="__pjd22">'[27]memória quantitativa'!#REF!</definedName>
    <definedName name="__pjd23">'[27]memória quantitativa'!#REF!</definedName>
    <definedName name="__pjd24">'[27]memória quantitativa'!#REF!</definedName>
    <definedName name="__pjd25">'[27]memória quantitativa'!#REF!</definedName>
    <definedName name="__pjd26">'[27]memória quantitativa'!#REF!</definedName>
    <definedName name="__pjd27">'[27]memória quantitativa'!#REF!</definedName>
    <definedName name="__pjd28">'[27]memória quantitativa'!#REF!</definedName>
    <definedName name="__pjd29">'[27]memória quantitativa'!#REF!</definedName>
    <definedName name="__pjd3">'[27]memória quantitativa'!#REF!</definedName>
    <definedName name="__pjd30">'[27]memória quantitativa'!#REF!</definedName>
    <definedName name="__pjd31">'[27]memória quantitativa'!#REF!</definedName>
    <definedName name="__pjd32">'[27]memória quantitativa'!#REF!</definedName>
    <definedName name="__pjd33">'[27]memória quantitativa'!#REF!</definedName>
    <definedName name="__pjd34">'[27]memória quantitativa'!#REF!</definedName>
    <definedName name="__pjd35">'[27]memória quantitativa'!#REF!</definedName>
    <definedName name="__pjd4">'[27]memória quantitativa'!#REF!</definedName>
    <definedName name="__pjd5">'[27]memória quantitativa'!#REF!</definedName>
    <definedName name="__pjd6">'[27]memória quantitativa'!#REF!</definedName>
    <definedName name="__pjd7">'[27]memória quantitativa'!#REF!</definedName>
    <definedName name="__pjd8">'[27]memória quantitativa'!#REF!</definedName>
    <definedName name="__pjd9">'[27]memória quantitativa'!#REF!</definedName>
    <definedName name="__pjl1">'[27]memória quantitativa'!#REF!</definedName>
    <definedName name="__pjl10">'[27]memória quantitativa'!#REF!</definedName>
    <definedName name="__pjl11">'[27]memória quantitativa'!#REF!</definedName>
    <definedName name="__pjl12">'[27]memória quantitativa'!#REF!</definedName>
    <definedName name="__pjl13">'[27]memória quantitativa'!#REF!</definedName>
    <definedName name="__pjl14">'[27]memória quantitativa'!#REF!</definedName>
    <definedName name="__pjl15">'[27]memória quantitativa'!#REF!</definedName>
    <definedName name="__pjl16">'[27]memória quantitativa'!#REF!</definedName>
    <definedName name="__pjl17">'[27]memória quantitativa'!#REF!</definedName>
    <definedName name="__pjl18">'[27]memória quantitativa'!#REF!</definedName>
    <definedName name="__pjl19">'[27]memória quantitativa'!#REF!</definedName>
    <definedName name="__pjl2">'[27]memória quantitativa'!#REF!</definedName>
    <definedName name="__pjl20">'[27]memória quantitativa'!#REF!</definedName>
    <definedName name="__pjl21">'[27]memória quantitativa'!#REF!</definedName>
    <definedName name="__pjl22">'[27]memória quantitativa'!#REF!</definedName>
    <definedName name="__pjl23">'[27]memória quantitativa'!#REF!</definedName>
    <definedName name="__pjl24">'[27]memória quantitativa'!#REF!</definedName>
    <definedName name="__pjl25">'[27]memória quantitativa'!#REF!</definedName>
    <definedName name="__pjl26">'[27]memória quantitativa'!#REF!</definedName>
    <definedName name="__pjl27">'[27]memória quantitativa'!#REF!</definedName>
    <definedName name="__pjl28">'[27]memória quantitativa'!#REF!</definedName>
    <definedName name="__pjl29">'[27]memória quantitativa'!#REF!</definedName>
    <definedName name="__pjl3">'[27]memória quantitativa'!#REF!</definedName>
    <definedName name="__pjl30">'[27]memória quantitativa'!#REF!</definedName>
    <definedName name="__pjl31">'[27]memória quantitativa'!#REF!</definedName>
    <definedName name="__pjl32">'[27]memória quantitativa'!#REF!</definedName>
    <definedName name="__pjl33">'[27]memória quantitativa'!#REF!</definedName>
    <definedName name="__pjl34">'[27]memória quantitativa'!#REF!</definedName>
    <definedName name="__pjl35">'[27]memória quantitativa'!#REF!</definedName>
    <definedName name="__pjl4">'[27]memória quantitativa'!#REF!</definedName>
    <definedName name="__pjl5">'[27]memória quantitativa'!#REF!</definedName>
    <definedName name="__pjl6">'[27]memória quantitativa'!#REF!</definedName>
    <definedName name="__pjl7">'[27]memória quantitativa'!#REF!</definedName>
    <definedName name="__pjl8">'[27]memória quantitativa'!#REF!</definedName>
    <definedName name="__pjl9">'[27]memória quantitativa'!#REF!</definedName>
    <definedName name="__pjp1">'[27]memória quantitativa'!#REF!</definedName>
    <definedName name="__pjp10">'[27]memória quantitativa'!#REF!</definedName>
    <definedName name="__pjp11">'[27]memória quantitativa'!#REF!</definedName>
    <definedName name="__pjp12">'[27]memória quantitativa'!#REF!</definedName>
    <definedName name="__pjp13">'[27]memória quantitativa'!#REF!</definedName>
    <definedName name="__pjp14">'[27]memória quantitativa'!#REF!</definedName>
    <definedName name="__pjp15">'[27]memória quantitativa'!#REF!</definedName>
    <definedName name="__pjp16">'[27]memória quantitativa'!#REF!</definedName>
    <definedName name="__pjp17">'[27]memória quantitativa'!#REF!</definedName>
    <definedName name="__pjp18">'[27]memória quantitativa'!#REF!</definedName>
    <definedName name="__pjp19">'[27]memória quantitativa'!#REF!</definedName>
    <definedName name="__pjp2">'[27]memória quantitativa'!#REF!</definedName>
    <definedName name="__pjp20">'[27]memória quantitativa'!#REF!</definedName>
    <definedName name="__pjp21">'[27]memória quantitativa'!#REF!</definedName>
    <definedName name="__pjp22">'[27]memória quantitativa'!#REF!</definedName>
    <definedName name="__pjp23">'[27]memória quantitativa'!#REF!</definedName>
    <definedName name="__pjp24">'[27]memória quantitativa'!#REF!</definedName>
    <definedName name="__pjp25">'[27]memória quantitativa'!#REF!</definedName>
    <definedName name="__pjp26">'[27]memória quantitativa'!#REF!</definedName>
    <definedName name="__pjp27">'[27]memória quantitativa'!#REF!</definedName>
    <definedName name="__pjp28">'[27]memória quantitativa'!#REF!</definedName>
    <definedName name="__pjp29">'[27]memória quantitativa'!#REF!</definedName>
    <definedName name="__pjp3">'[27]memória quantitativa'!#REF!</definedName>
    <definedName name="__pjp30">'[27]memória quantitativa'!#REF!</definedName>
    <definedName name="__pjp31">'[27]memória quantitativa'!#REF!</definedName>
    <definedName name="__pjp32">'[27]memória quantitativa'!#REF!</definedName>
    <definedName name="__pjp33">'[27]memória quantitativa'!#REF!</definedName>
    <definedName name="__pjp34">'[27]memória quantitativa'!#REF!</definedName>
    <definedName name="__pjp35">'[27]memória quantitativa'!#REF!</definedName>
    <definedName name="__pjp4">'[27]memória quantitativa'!#REF!</definedName>
    <definedName name="__pjp5">'[27]memória quantitativa'!#REF!</definedName>
    <definedName name="__pjp6">'[27]memória quantitativa'!#REF!</definedName>
    <definedName name="__pjp7">'[27]memória quantitativa'!#REF!</definedName>
    <definedName name="__pjp8">'[27]memória quantitativa'!#REF!</definedName>
    <definedName name="__pjp9">'[27]memória quantitativa'!#REF!</definedName>
    <definedName name="__PL1">#REF!</definedName>
    <definedName name="__PLA2">[18]PATO!#REF!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sa1">'[27]memória quantitativa'!#REF!</definedName>
    <definedName name="__psa2">'[27]memória quantitativa'!#REF!</definedName>
    <definedName name="__psa3">'[27]memória quantitativa'!#REF!</definedName>
    <definedName name="__psa4">'[27]memória quantitativa'!#REF!</definedName>
    <definedName name="__psa5">'[27]memória quantitativa'!#REF!</definedName>
    <definedName name="__psa6">'[27]memória quantitativa'!#REF!</definedName>
    <definedName name="__psa7">'[27]memória quantitativa'!#REF!</definedName>
    <definedName name="__psa8">'[27]memória quantitativa'!#REF!</definedName>
    <definedName name="__psa9">'[27]memória quantitativa'!#REF!</definedName>
    <definedName name="__psd1">'[27]memória quantitativa'!#REF!</definedName>
    <definedName name="__psd2">'[27]memória quantitativa'!#REF!</definedName>
    <definedName name="__psd3">'[27]memória quantitativa'!#REF!</definedName>
    <definedName name="__psd4">'[27]memória quantitativa'!#REF!</definedName>
    <definedName name="__psd5">'[27]memória quantitativa'!#REF!</definedName>
    <definedName name="__psd6">'[27]memória quantitativa'!#REF!</definedName>
    <definedName name="__psd7">'[27]memória quantitativa'!#REF!</definedName>
    <definedName name="__psd8">'[27]memória quantitativa'!#REF!</definedName>
    <definedName name="__psd9">'[27]memória quantitativa'!#REF!</definedName>
    <definedName name="__psl1">'[27]memória quantitativa'!#REF!</definedName>
    <definedName name="__psl2">'[27]memória quantitativa'!#REF!</definedName>
    <definedName name="__psl3">'[27]memória quantitativa'!#REF!</definedName>
    <definedName name="__psl4">'[27]memória quantitativa'!#REF!</definedName>
    <definedName name="__psl5">'[27]memória quantitativa'!#REF!</definedName>
    <definedName name="__psl6">'[27]memória quantitativa'!#REF!</definedName>
    <definedName name="__psl7">'[27]memória quantitativa'!#REF!</definedName>
    <definedName name="__psl8">'[27]memória quantitativa'!#REF!</definedName>
    <definedName name="__psl9">'[27]memória quantitativa'!#REF!</definedName>
    <definedName name="__PTB10">[18]PATO!#REF!</definedName>
    <definedName name="__QQ2">#N/A</definedName>
    <definedName name="__r">#REF!</definedName>
    <definedName name="__Rbv1">'[7]Página 16'!$C$3:$C$7</definedName>
    <definedName name="__rcd1">'[27]memória quantitativa'!#REF!</definedName>
    <definedName name="__rcd11">'[27]memória quantitativa'!#REF!</definedName>
    <definedName name="__rcd12">'[27]memória quantitativa'!#REF!</definedName>
    <definedName name="__rcd13">'[27]memória quantitativa'!#REF!</definedName>
    <definedName name="__rcd14">'[27]memória quantitativa'!#REF!</definedName>
    <definedName name="__rcd2">'[27]memória quantitativa'!#REF!</definedName>
    <definedName name="__rcd3">'[27]memória quantitativa'!#REF!</definedName>
    <definedName name="__rcd4">'[27]memória quantitativa'!#REF!</definedName>
    <definedName name="__rcd5">'[27]memória quantitativa'!#REF!</definedName>
    <definedName name="__rcd6">'[27]memória quantitativa'!#REF!</definedName>
    <definedName name="__rcd7">'[27]memória quantitativa'!#REF!</definedName>
    <definedName name="__rcd8">'[27]memória quantitativa'!#REF!</definedName>
    <definedName name="__rcd9">'[27]memória quantitativa'!#REF!</definedName>
    <definedName name="__rcl1">'[27]memória quantitativa'!#REF!</definedName>
    <definedName name="__rcl10">'[27]memória quantitativa'!#REF!</definedName>
    <definedName name="__rcl11">'[27]memória quantitativa'!#REF!</definedName>
    <definedName name="__rcl12">'[27]memória quantitativa'!#REF!</definedName>
    <definedName name="__rcl13">'[27]memória quantitativa'!#REF!</definedName>
    <definedName name="__rcl14">'[27]memória quantitativa'!#REF!</definedName>
    <definedName name="__rcl2">'[27]memória quantitativa'!#REF!</definedName>
    <definedName name="__rcl3">'[27]memória quantitativa'!#REF!</definedName>
    <definedName name="__rcl4">'[27]memória quantitativa'!#REF!</definedName>
    <definedName name="__rcl5">'[27]memória quantitativa'!#REF!</definedName>
    <definedName name="__rcl6">'[27]memória quantitativa'!#REF!</definedName>
    <definedName name="__rcl7">'[27]memória quantitativa'!#REF!</definedName>
    <definedName name="__rcl8">'[27]memória quantitativa'!#REF!</definedName>
    <definedName name="__rcl9">'[27]memória quantitativa'!#REF!</definedName>
    <definedName name="__RET1">#REF!</definedName>
    <definedName name="__rmd1">'[27]memória quantitativa'!#REF!</definedName>
    <definedName name="__rmd10">'[27]memória quantitativa'!#REF!</definedName>
    <definedName name="__rmd11">'[27]memória quantitativa'!#REF!</definedName>
    <definedName name="__rmd12">'[27]memória quantitativa'!#REF!</definedName>
    <definedName name="__rmd13">'[27]memória quantitativa'!#REF!</definedName>
    <definedName name="__rmd14">'[27]memória quantitativa'!#REF!</definedName>
    <definedName name="__rmd15">'[27]memória quantitativa'!#REF!</definedName>
    <definedName name="__rmd16">'[27]memória quantitativa'!#REF!</definedName>
    <definedName name="__rmd17">'[27]memória quantitativa'!#REF!</definedName>
    <definedName name="__rmd18">'[27]memória quantitativa'!#REF!</definedName>
    <definedName name="__rmd2">'[27]memória quantitativa'!#REF!</definedName>
    <definedName name="__rmd3">'[27]memória quantitativa'!#REF!</definedName>
    <definedName name="__rmd4">'[27]memória quantitativa'!#REF!</definedName>
    <definedName name="__rmd5">'[27]memória quantitativa'!#REF!</definedName>
    <definedName name="__rmd6">'[27]memória quantitativa'!#REF!</definedName>
    <definedName name="__rmd7">'[27]memória quantitativa'!#REF!</definedName>
    <definedName name="__rmd8">'[27]memória quantitativa'!#REF!</definedName>
    <definedName name="__rmd9">'[27]memória quantitativa'!#REF!</definedName>
    <definedName name="__rml1">'[27]memória quantitativa'!#REF!</definedName>
    <definedName name="__rml10">'[27]memória quantitativa'!#REF!</definedName>
    <definedName name="__rml11">'[27]memória quantitativa'!#REF!</definedName>
    <definedName name="__rml12">'[27]memória quantitativa'!#REF!</definedName>
    <definedName name="__rml13">'[27]memória quantitativa'!#REF!</definedName>
    <definedName name="__rml14">'[27]memória quantitativa'!#REF!</definedName>
    <definedName name="__rml15">'[27]memória quantitativa'!#REF!</definedName>
    <definedName name="__rml16">'[27]memória quantitativa'!#REF!</definedName>
    <definedName name="__rml17">'[27]memória quantitativa'!#REF!</definedName>
    <definedName name="__rml18">'[27]memória quantitativa'!#REF!</definedName>
    <definedName name="__rml2">'[27]memória quantitativa'!#REF!</definedName>
    <definedName name="__rml3">'[27]memória quantitativa'!#REF!</definedName>
    <definedName name="__rml4">'[27]memória quantitativa'!#REF!</definedName>
    <definedName name="__rml5">'[27]memória quantitativa'!#REF!</definedName>
    <definedName name="__rml6">'[27]memória quantitativa'!#REF!</definedName>
    <definedName name="__rml7">'[27]memória quantitativa'!#REF!</definedName>
    <definedName name="__rml8">'[27]memória quantitativa'!#REF!</definedName>
    <definedName name="__rml9">'[27]memória quantitativa'!#REF!</definedName>
    <definedName name="__rod1">'[27]memória quantitativa'!#REF!</definedName>
    <definedName name="__rod2">'[27]memória quantitativa'!#REF!</definedName>
    <definedName name="__rod3">'[27]memória quantitativa'!#REF!</definedName>
    <definedName name="__rod4">'[27]memória quantitativa'!#REF!</definedName>
    <definedName name="__rod5">'[27]memória quantitativa'!#REF!</definedName>
    <definedName name="__rod6">'[27]memória quantitativa'!#REF!</definedName>
    <definedName name="__rod7">'[27]memória quantitativa'!#REF!</definedName>
    <definedName name="__rod8">'[27]memória quantitativa'!#REF!</definedName>
    <definedName name="__rod9">'[27]memória quantitativa'!#REF!</definedName>
    <definedName name="__rol1">'[27]memória quantitativa'!#REF!</definedName>
    <definedName name="__rol2">'[27]memória quantitativa'!#REF!</definedName>
    <definedName name="__rol3">'[27]memória quantitativa'!#REF!</definedName>
    <definedName name="__rol4">'[27]memória quantitativa'!#REF!</definedName>
    <definedName name="__rol5">'[27]memória quantitativa'!#REF!</definedName>
    <definedName name="__rol6">'[27]memória quantitativa'!#REF!</definedName>
    <definedName name="__rol7">'[27]memória quantitativa'!#REF!</definedName>
    <definedName name="__rol8">'[27]memória quantitativa'!#REF!</definedName>
    <definedName name="__rol9">'[27]memória quantitativa'!#REF!</definedName>
    <definedName name="__RP1">#N/A</definedName>
    <definedName name="__rpd1">'[27]memória quantitativa'!#REF!</definedName>
    <definedName name="__rpd2">'[27]memória quantitativa'!#REF!</definedName>
    <definedName name="__rpd3">'[27]memória quantitativa'!#REF!</definedName>
    <definedName name="__rpd4">'[27]memória quantitativa'!#REF!</definedName>
    <definedName name="__rpd5">'[27]memória quantitativa'!#REF!</definedName>
    <definedName name="__rpd6">'[27]memória quantitativa'!#REF!</definedName>
    <definedName name="__rpd7">'[27]memória quantitativa'!#REF!</definedName>
    <definedName name="__rpd8">'[27]memória quantitativa'!#REF!</definedName>
    <definedName name="__rpd9">'[27]memória quantitativa'!#REF!</definedName>
    <definedName name="__rpl1">'[27]memória quantitativa'!#REF!</definedName>
    <definedName name="__rpl2">'[27]memória quantitativa'!#REF!</definedName>
    <definedName name="__rpl3">'[27]memória quantitativa'!#REF!</definedName>
    <definedName name="__rpl4">'[27]memória quantitativa'!#REF!</definedName>
    <definedName name="__rpl5">'[27]memória quantitativa'!#REF!</definedName>
    <definedName name="__rpl6">'[27]memória quantitativa'!#REF!</definedName>
    <definedName name="__rpl7">'[27]memória quantitativa'!#REF!</definedName>
    <definedName name="__rpl8">'[27]memória quantitativa'!#REF!</definedName>
    <definedName name="__rpl9">'[27]memória quantitativa'!#REF!</definedName>
    <definedName name="__rsd10">'[27]memória quantitativa'!#REF!</definedName>
    <definedName name="__S_1">[14]COMPOS1!#REF!</definedName>
    <definedName name="__S_1_2">[14]COMPOS1!#REF!</definedName>
    <definedName name="__S_1_3">[14]COMPOS1!#REF!</definedName>
    <definedName name="__S_1_5">[14]COMPOS1!#REF!</definedName>
    <definedName name="__S_1_6">[14]COMPOS1!#REF!</definedName>
    <definedName name="__S_1_9">[14]COMPOS1!#REF!</definedName>
    <definedName name="__SE2">#REF!</definedName>
    <definedName name="__SEG1">#REF!</definedName>
    <definedName name="__seg2">[22]DADOS!$E$10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hc1">'[27]memória quantitativa'!#REF!</definedName>
    <definedName name="__shc2">'[27]memória quantitativa'!#REF!</definedName>
    <definedName name="__shc3">'[27]memória quantitativa'!#REF!</definedName>
    <definedName name="__shc4">'[27]memória quantitativa'!#REF!</definedName>
    <definedName name="__shc5">'[27]memória quantitativa'!#REF!</definedName>
    <definedName name="__shc6">'[27]memória quantitativa'!#REF!</definedName>
    <definedName name="__shc7">'[27]memória quantitativa'!#REF!</definedName>
    <definedName name="__shc8">'[27]memória quantitativa'!#REF!</definedName>
    <definedName name="__shc9">'[27]memória quantitativa'!#REF!</definedName>
    <definedName name="__shd1">'[27]memória quantitativa'!#REF!</definedName>
    <definedName name="__shd2">'[27]memória quantitativa'!#REF!</definedName>
    <definedName name="__shd3">'[27]memória quantitativa'!#REF!</definedName>
    <definedName name="__shd4">'[27]memória quantitativa'!#REF!</definedName>
    <definedName name="__shd5">'[27]memória quantitativa'!#REF!</definedName>
    <definedName name="__shd6">'[27]memória quantitativa'!#REF!</definedName>
    <definedName name="__shd7">'[27]memória quantitativa'!#REF!</definedName>
    <definedName name="__shd8">'[27]memória quantitativa'!#REF!</definedName>
    <definedName name="__shd9">'[27]memória quantitativa'!#REF!</definedName>
    <definedName name="__shl1">'[27]memória quantitativa'!#REF!</definedName>
    <definedName name="__shl2">'[27]memória quantitativa'!#REF!</definedName>
    <definedName name="__shl3">'[27]memória quantitativa'!#REF!</definedName>
    <definedName name="__shl4">'[27]memória quantitativa'!#REF!</definedName>
    <definedName name="__shl5">'[27]memória quantitativa'!#REF!</definedName>
    <definedName name="__shl6">'[27]memória quantitativa'!#REF!</definedName>
    <definedName name="__shl7">'[27]memória quantitativa'!#REF!</definedName>
    <definedName name="__shl8">'[27]memória quantitativa'!#REF!</definedName>
    <definedName name="__shl9">'[27]memória quantitativa'!#REF!</definedName>
    <definedName name="__smd1">'[27]memória quantitativa'!#REF!</definedName>
    <definedName name="__smd2">'[27]memória quantitativa'!#REF!</definedName>
    <definedName name="__smd3">'[27]memória quantitativa'!#REF!</definedName>
    <definedName name="__smd4">'[27]memória quantitativa'!#REF!</definedName>
    <definedName name="__smd5">'[27]memória quantitativa'!#REF!</definedName>
    <definedName name="__smd6">'[27]memória quantitativa'!#REF!</definedName>
    <definedName name="__smd7">'[27]memória quantitativa'!#REF!</definedName>
    <definedName name="__smd8">'[27]memória quantitativa'!#REF!</definedName>
    <definedName name="__smd9">'[27]memória quantitativa'!#REF!</definedName>
    <definedName name="__sml1">'[27]memória quantitativa'!#REF!</definedName>
    <definedName name="__sml2">'[27]memória quantitativa'!#REF!</definedName>
    <definedName name="__sml3">'[27]memória quantitativa'!#REF!</definedName>
    <definedName name="__sml4">'[27]memória quantitativa'!#REF!</definedName>
    <definedName name="__sml5">'[27]memória quantitativa'!#REF!</definedName>
    <definedName name="__sml6">'[27]memória quantitativa'!#REF!</definedName>
    <definedName name="__sml7">'[27]memória quantitativa'!#REF!</definedName>
    <definedName name="__sml8">'[27]memória quantitativa'!#REF!</definedName>
    <definedName name="__sml9">'[27]memória quantitativa'!#REF!</definedName>
    <definedName name="__STC04">#REF!</definedName>
    <definedName name="__tab0198">'[30]DER janeiro98'!$A$1:$D$810</definedName>
    <definedName name="__TB10">#REF!</definedName>
    <definedName name="__tb97">"$#REF!.$E$71"</definedName>
    <definedName name="__tbw97">"$#REF!.$E$73"</definedName>
    <definedName name="__TCB4">#REF!</definedName>
    <definedName name="__TCB5">[18]TLCB5!$I$34</definedName>
    <definedName name="__tcc4">#REF!</definedName>
    <definedName name="__TCM30">[18]MB!$F$25</definedName>
    <definedName name="__TEB4">[18]TLMR!$I$25</definedName>
    <definedName name="__TOT1">[18]PATO!#REF!</definedName>
    <definedName name="__TOT2">[18]PATO!#REF!</definedName>
    <definedName name="__TOT3">[18]PATO!#REF!</definedName>
    <definedName name="__TOT4">[18]PATO!#REF!</definedName>
    <definedName name="__TOT5">[18]PATO!#REF!</definedName>
    <definedName name="__TOT6">[18]PATO!#REF!</definedName>
    <definedName name="__TOT7">[18]PATO!#REF!</definedName>
    <definedName name="__tot8">#REF!</definedName>
    <definedName name="__TP10">#REF!</definedName>
    <definedName name="__TP5">#REF!</definedName>
    <definedName name="__tsd1">'[27]memória quantitativa'!#REF!</definedName>
    <definedName name="__TSD2">[18]PATO!#REF!</definedName>
    <definedName name="__tsd3">'[27]memória quantitativa'!#REF!</definedName>
    <definedName name="__tsd4">'[27]memória quantitativa'!#REF!</definedName>
    <definedName name="__tsd5">'[27]memória quantitativa'!#REF!</definedName>
    <definedName name="__tsl1">'[27]memória quantitativa'!#REF!</definedName>
    <definedName name="__tsl2">'[27]memória quantitativa'!#REF!</definedName>
    <definedName name="__tsl3">'[27]memória quantitativa'!#REF!</definedName>
    <definedName name="__tsl4">'[27]memória quantitativa'!#REF!</definedName>
    <definedName name="__tsl5">'[27]memória quantitativa'!#REF!</definedName>
    <definedName name="__tt1">[0]!__tt1</definedName>
    <definedName name="__vdd1">'[27]memória quantitativa'!#REF!</definedName>
    <definedName name="__vdd2">'[27]memória quantitativa'!#REF!</definedName>
    <definedName name="__vdd3">'[27]memória quantitativa'!#REF!</definedName>
    <definedName name="__vdd4">'[27]memória quantitativa'!#REF!</definedName>
    <definedName name="__vdd5">'[27]memória quantitativa'!#REF!</definedName>
    <definedName name="__vdl1">'[27]memória quantitativa'!#REF!</definedName>
    <definedName name="__vdl2">'[27]memória quantitativa'!#REF!</definedName>
    <definedName name="__vdl3">'[27]memória quantitativa'!#REF!</definedName>
    <definedName name="__vdl4">'[27]memória quantitativa'!#REF!</definedName>
    <definedName name="__vdl5">'[27]memória quantitativa'!#REF!</definedName>
    <definedName name="__VV9">#REF!</definedName>
    <definedName name="_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_xlfn.RTD" hidden="1">#NAME?</definedName>
    <definedName name="__xlnm.Print_Area_2">#REF!</definedName>
    <definedName name="__xlnm.Print_Area_3">#REF!</definedName>
    <definedName name="__xlnm.Print_Area_3_1">#REF!</definedName>
    <definedName name="__xlnm.Print_Area_4">NA()</definedName>
    <definedName name="__xlnm.Print_Area_8">#REF!</definedName>
    <definedName name="__xlnm.Print_Area_9">#REF!</definedName>
    <definedName name="__xlnm.Print_Titles_2">#REF!</definedName>
    <definedName name="__xlnm.Print_Titles_3">#REF!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.004.04">#REF!</definedName>
    <definedName name="_01.004.05">#REF!</definedName>
    <definedName name="_01.004.06">#REF!</definedName>
    <definedName name="_01.004.07">#REF!</definedName>
    <definedName name="_01.004.08">#REF!</definedName>
    <definedName name="_01.004.09">#REF!</definedName>
    <definedName name="_01.005.00">#REF!</definedName>
    <definedName name="_01.005.01">#REF!</definedName>
    <definedName name="_01.006.01">#REF!</definedName>
    <definedName name="_01.007.01">#REF!</definedName>
    <definedName name="_01.008.01">#REF!</definedName>
    <definedName name="_01.008.02">#REF!</definedName>
    <definedName name="_01.009.01">#REF!</definedName>
    <definedName name="_01_09_96">#REF!</definedName>
    <definedName name="_01_09_96_25">#REF!</definedName>
    <definedName name="_01_09_96_4">#REF!</definedName>
    <definedName name="_01_09_966">#REF!</definedName>
    <definedName name="_02.000.00">#REF!</definedName>
    <definedName name="_02.001.01">#REF!</definedName>
    <definedName name="_02.002.01">#REF!</definedName>
    <definedName name="_02.003.01">#REF!</definedName>
    <definedName name="_02.004.00">#REF!</definedName>
    <definedName name="_02.004.01">#REF!</definedName>
    <definedName name="_02.005.01">#REF!</definedName>
    <definedName name="_02.006.00">#REF!</definedName>
    <definedName name="_02.006.01">#REF!</definedName>
    <definedName name="_02.006.02">#REF!</definedName>
    <definedName name="_02.006.03">#REF!</definedName>
    <definedName name="_02.007.01">#REF!</definedName>
    <definedName name="_02.009.01">#REF!</definedName>
    <definedName name="_02.010.01">#REF!</definedName>
    <definedName name="_02.011.01">#REF!</definedName>
    <definedName name="_03.000.00">#REF!</definedName>
    <definedName name="_03.001.01">#REF!</definedName>
    <definedName name="_03.002.01">#REF!</definedName>
    <definedName name="_03.003.00">#REF!</definedName>
    <definedName name="_03.003.01">#REF!</definedName>
    <definedName name="_03.003.02">#REF!</definedName>
    <definedName name="_03.003.03">#REF!</definedName>
    <definedName name="_03.003.04">#REF!</definedName>
    <definedName name="_03.004.00">#REF!</definedName>
    <definedName name="_03.004.01">#REF!</definedName>
    <definedName name="_03.004.02">#REF!</definedName>
    <definedName name="_03.004.03">#REF!</definedName>
    <definedName name="_03.005.01">#REF!</definedName>
    <definedName name="_03.006.00">#REF!</definedName>
    <definedName name="_03.006.01">#REF!</definedName>
    <definedName name="_03.006.02">#REF!</definedName>
    <definedName name="_03.007.00">#REF!</definedName>
    <definedName name="_03.007.01">#REF!</definedName>
    <definedName name="_03.007.02">#REF!</definedName>
    <definedName name="_03.008.01">#REF!</definedName>
    <definedName name="_04.000.00">#REF!</definedName>
    <definedName name="_04.001.00">#REF!</definedName>
    <definedName name="_04.001.01">#REF!</definedName>
    <definedName name="_04.001.02">#REF!</definedName>
    <definedName name="_04.001.03">#REF!</definedName>
    <definedName name="_04.001.04">#REF!</definedName>
    <definedName name="_04.001.05">#REF!</definedName>
    <definedName name="_04.001.06">#REF!</definedName>
    <definedName name="_04.002.00">#REF!</definedName>
    <definedName name="_04.002.01">#REF!</definedName>
    <definedName name="_04.002.02">#REF!</definedName>
    <definedName name="_04.002.03">#REF!</definedName>
    <definedName name="_04.002.04">#REF!</definedName>
    <definedName name="_04.003.00">#REF!</definedName>
    <definedName name="_04.003.01">#REF!</definedName>
    <definedName name="_04.003.02">#REF!</definedName>
    <definedName name="_04.003.03">#REF!</definedName>
    <definedName name="_04.003.04">#REF!</definedName>
    <definedName name="_04.004.00">#REF!</definedName>
    <definedName name="_04.004.01">#REF!</definedName>
    <definedName name="_04.004.02">#REF!</definedName>
    <definedName name="_04.004.03">#REF!</definedName>
    <definedName name="_04.005.01">#REF!</definedName>
    <definedName name="_04.005.02">#REF!</definedName>
    <definedName name="_04.006.00">#REF!</definedName>
    <definedName name="_04.006.01">#REF!</definedName>
    <definedName name="_04.006.02">#REF!</definedName>
    <definedName name="_04.006.03">#REF!</definedName>
    <definedName name="_04.007.00">#REF!</definedName>
    <definedName name="_04.007.01">#REF!</definedName>
    <definedName name="_04.007.02">#REF!</definedName>
    <definedName name="_04.007.03">#REF!</definedName>
    <definedName name="_04.007.04">#REF!</definedName>
    <definedName name="_04.007.05">#REF!</definedName>
    <definedName name="_04.007.06">#REF!</definedName>
    <definedName name="_04.007.07">#REF!</definedName>
    <definedName name="_04.008.01">#REF!</definedName>
    <definedName name="_04.009.01">#REF!</definedName>
    <definedName name="_04.010.01">#REF!</definedName>
    <definedName name="_04.011.00">#REF!</definedName>
    <definedName name="_04.011.01">#REF!</definedName>
    <definedName name="_04.011.02">#REF!</definedName>
    <definedName name="_04.012.01">#REF!</definedName>
    <definedName name="_04.012.02">#REF!</definedName>
    <definedName name="_04.013.01">#REF!</definedName>
    <definedName name="_04.013.02">#REF!</definedName>
    <definedName name="_04.013.03">#REF!</definedName>
    <definedName name="_04.013.04">#REF!</definedName>
    <definedName name="_04.013.05">#REF!</definedName>
    <definedName name="_04.013.06">#REF!</definedName>
    <definedName name="_04.014.01">#REF!</definedName>
    <definedName name="_04.015.01">#REF!</definedName>
    <definedName name="_04.016.01">#REF!</definedName>
    <definedName name="_04.017.01">#REF!</definedName>
    <definedName name="_08.302.01">#REF!</definedName>
    <definedName name="_08.302.01_1">#REF!</definedName>
    <definedName name="_1__123Graph_ACHART_1" hidden="1">[31]A!$F$59:$AG$59</definedName>
    <definedName name="_1__123Graph_BGrßfico_10C" hidden="1">#REF!</definedName>
    <definedName name="_1_Excel_BuiltIn_Print_Titles_5_1">"$#REF!.$A$1:$IS$12"</definedName>
    <definedName name="_1_I_1">#REF!</definedName>
    <definedName name="_1_I_1_2">#REF!</definedName>
    <definedName name="_1_I_1_3">#REF!</definedName>
    <definedName name="_1_I_1_5">#REF!</definedName>
    <definedName name="_1_I_1_6">#REF!</definedName>
    <definedName name="_1_I_1_9">#REF!</definedName>
    <definedName name="_10__123Graph_BCHART_2" hidden="1">[32]Premissas!#REF!</definedName>
    <definedName name="_10_a_14_1">#REF!</definedName>
    <definedName name="_10_S_1_1_1_1_1_1">[14]COMPOS1!#REF!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0Excel_BuiltIn_Print_Area_5_1_1">'[33]Fresagem e Remendos profundos'!$A$1:$K$1679</definedName>
    <definedName name="_11.001.01">#REF!</definedName>
    <definedName name="_11_a_7_1">#N/A</definedName>
    <definedName name="_11_I_1_1_1_1_1_1">#REF!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3Excel_BuiltIn_Print_Titles_33_1">(#REF!,#REF!)</definedName>
    <definedName name="_114Excel_BuiltIn_Print_Titles_1_1_1_2">#N/A</definedName>
    <definedName name="_115Print_Area_MI_1_1">#REF!</definedName>
    <definedName name="_11Excel_BuiltIn_Print_Titles_30_1">(#REF!,#REF!)</definedName>
    <definedName name="_12_c_1">#REF!</definedName>
    <definedName name="_12_I_1_1_1_1_1_1_1">#REF!</definedName>
    <definedName name="_12_S_1_1_1_1_1_1_1">[14]COMPOS1!#REF!</definedName>
    <definedName name="_123" hidden="1">{#N/A,#N/A,TRUE,"Serviços"}</definedName>
    <definedName name="_129Excel_BuiltIn_Print_Titles_34_1">(#REF!,#REF!)</definedName>
    <definedName name="_13_c_11_1">#REF!</definedName>
    <definedName name="_13Excel_BuiltIn_Print_Area_11_1_1">"$#REF!.$A$1:$AL$33"</definedName>
    <definedName name="_13Excel_BuiltIn_Print_Area_6_1_1">#REF!</definedName>
    <definedName name="_13Excel_BuiltIn_Print_Titles_32_1">(#REF!,#REF!)</definedName>
    <definedName name="_14_c_12_1">#REF!</definedName>
    <definedName name="_145Excel_BuiltIn_Print_Titles_5_1">(#REF!,#REF!)</definedName>
    <definedName name="_14Excel_BuiltIn_Print_Area_28_1_1">"$#REF!.$A$1:$L$34"</definedName>
    <definedName name="_15__123Graph_CCHART_2" hidden="1">[32]Premissas!#REF!</definedName>
    <definedName name="_15_c_13_1">#REF!</definedName>
    <definedName name="_15_I_1_1_1_1_1_1_1">#REF!</definedName>
    <definedName name="_15_S_1">[14]COMPOS1!#REF!</definedName>
    <definedName name="_15Excel_BuiltIn_Print_Titles_2_1">#REF!</definedName>
    <definedName name="_15Excel_BuiltIn_Print_Titles_33_1">(#REF!,#REF!)</definedName>
    <definedName name="_15Excel_BuiltIn_Print_Titles_5_1">"$#REF!.$A$1:$IS$12"</definedName>
    <definedName name="_16_c_15_1">#REF!</definedName>
    <definedName name="_161Excel_BuiltIn_Print_Titles_7_1">(#REF!,#REF!)</definedName>
    <definedName name="_16Excel_BuiltIn_Print_Area_11_1_1">"$#REF!.$A$1:$AL$33"</definedName>
    <definedName name="_16Excel_BuiltIn_Print_Area_7_1_1">#REF!</definedName>
    <definedName name="_16Excel_BuiltIn_Print_Titles_6_1">"$#REF!.$A$1:$IS$12"</definedName>
    <definedName name="_17_c_16_1">#REF!</definedName>
    <definedName name="_177Excel_BuiltIn_Print_Titles_9_1">(#REF!,#REF!)</definedName>
    <definedName name="_17Excel_BuiltIn_Print_Titles_13_1">(#REF!,#REF!)</definedName>
    <definedName name="_17Excel_BuiltIn_Print_Titles_34_1">(#REF!,#REF!)</definedName>
    <definedName name="_17Excel_BuiltIn_Print_Titles_7_1">"$#REF!.$A$1:$IS$12"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9_S_1">[14]COMPOS1!#REF!</definedName>
    <definedName name="_19Excel_BuiltIn_Print_Area_8_1_1">#REF!</definedName>
    <definedName name="_19Excel_BuiltIn_Print_Titles_5_1">(#REF!,#REF!)</definedName>
    <definedName name="_1Excel_BuiltIn_Print_Area_1_1">#REF!</definedName>
    <definedName name="_1Excel_BuiltIn_Print_Area_2_1">#REF!</definedName>
    <definedName name="_1Excel_BuiltIn_Print_Area_5_1">'[34]resumo '!#REF!</definedName>
    <definedName name="_1Excel_BuiltIn_Print_Area_7_1">#REF!</definedName>
    <definedName name="_1Excel_BuiltIn_Print_Area_9_1">"$#REF!.$A$1:$P$515"</definedName>
    <definedName name="_1Excel_BuiltIn_Print_Titles_3_1">([35]FICHA.XLS!$A$1:$E$65536,[35]FICHA.XLS!$A$1:$IV$9)</definedName>
    <definedName name="_1VB3">#REF!</definedName>
    <definedName name="_2">#REF!</definedName>
    <definedName name="_2__123Graph_BCHART_1" hidden="1">[31]A!$F$63:$AG$63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Excel_BuiltIn_Print_Titles_6_1">"$#REF!.$A$1:$IS$12"</definedName>
    <definedName name="_2_I_1">#REF!</definedName>
    <definedName name="_2_S_1">[14]COMPOS1!#REF!</definedName>
    <definedName name="_20__123Graph_DCHART_2" hidden="1">[32]Premissas!#REF!</definedName>
    <definedName name="_20_c_2_1">#REF!</definedName>
    <definedName name="_21_c_28_1">#REF!</definedName>
    <definedName name="_21Excel_BuiltIn_Print_Titles_7_1">(#REF!,#REF!)</definedName>
    <definedName name="_22_c_3_1">#REF!</definedName>
    <definedName name="_22Excel_BuiltIn_Print_Area_9_1_1">#REF!</definedName>
    <definedName name="_23_c_4_1">#REF!</definedName>
    <definedName name="_23_S_1_1_1_1_1_1">[14]COMPOS1!#REF!</definedName>
    <definedName name="_23Excel_BuiltIn_Print_Titles_9_1">(#REF!,#REF!)</definedName>
    <definedName name="_24_c_7_1">#REF!</definedName>
    <definedName name="_25_c_9_1">#REF!</definedName>
    <definedName name="_25Excel_BuiltIn_Print_Titles_2_1">#REF!</definedName>
    <definedName name="_27_I_1">#N/A</definedName>
    <definedName name="_27_S_1_1_1_1_1_1_1">[14]COMPOS1!#REF!</definedName>
    <definedName name="_28_I_1_1">#N/A</definedName>
    <definedName name="_28Excel_BuiltIn_Print_Area_11_1_1">"$#REF!.$A$1:$AL$33"</definedName>
    <definedName name="_29_I_1_2">#N/A</definedName>
    <definedName name="_29Excel_BuiltIn_Print_Area_28_1_1">"$#REF!.$A$1:$L$34"</definedName>
    <definedName name="_2Excel_BuiltIn_Print_Area_4_1_1">#REF!</definedName>
    <definedName name="_2Excel_BuiltIn_Print_Area_5_1">#REF!</definedName>
    <definedName name="_2Excel_BuiltIn_Print_Area_6_1">[34]resumo_1_!#REF!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X_0Print_Area_30">[36]RESUMO!#REF!</definedName>
    <definedName name="_3__123Graph_XCHART_1" hidden="1">[31]A!$F$11:$AG$11</definedName>
    <definedName name="_3_0_1_1">#N/A</definedName>
    <definedName name="_3_Excel_BuiltIn_Print_Titles_7_1">"$#REF!.$A$1:$IS$12"</definedName>
    <definedName name="_3_S_1">[14]COMPOS1!#REF!</definedName>
    <definedName name="_3_S_1_2">[14]COMPOS1!#REF!</definedName>
    <definedName name="_3_S_1_3">[14]COMPOS1!#REF!</definedName>
    <definedName name="_3_S_1_5">[14]COMPOS1!#REF!</definedName>
    <definedName name="_3_S_1_6">[14]COMPOS1!#REF!</definedName>
    <definedName name="_3_S_1_9">[14]COMPOS1!#REF!</definedName>
    <definedName name="_30Excel_BuiltIn_Print_Titles_5_1">"$#REF!.$A$1:$IS$12"</definedName>
    <definedName name="_31_S_1">#N/A</definedName>
    <definedName name="_31Excel_BuiltIn_Print_Titles_6_1">"$#REF!.$A$1:$IS$12"</definedName>
    <definedName name="_32_S_1_1">#N/A</definedName>
    <definedName name="_32Excel_BuiltIn_Print_Titles_7_1">"$#REF!.$A$1:$IS$12"</definedName>
    <definedName name="_33_S_1_2">#N/A</definedName>
    <definedName name="_33Excel_BuiltIn_Print_Titles_21_1">(#REF!,#REF!)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0_1_1">#REF!</definedName>
    <definedName name="_3Excel_BuiltIn_Print_Area_11_1_1">"$#REF!.$A$1:$AL$33"</definedName>
    <definedName name="_3Excel_BuiltIn_Print_Area_4_1_1_1">'[33]Fresagem e Remendos profundos'!$A$1:$K$1155</definedName>
    <definedName name="_3Excel_BuiltIn_Print_Titles_1_1">#REF!</definedName>
    <definedName name="_3Excel_BuiltIn_Print_Titles_13_1">(#REF!,#REF!)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3subtrecho1_13_1">#REF!</definedName>
    <definedName name="_4_0_14_1">#REF!</definedName>
    <definedName name="_4_I_1">#REF!</definedName>
    <definedName name="_40_x_16_1">#REF!</definedName>
    <definedName name="_41_x_17_1">#REF!</definedName>
    <definedName name="_42_x_19_1">#REF!</definedName>
    <definedName name="_43_x_2_1">#REF!</definedName>
    <definedName name="_43Excel_BuiltIn_Print_Area_11_1_1">"$#REF!.$A$1:$AL$33"</definedName>
    <definedName name="_44_x_28_1">#REF!</definedName>
    <definedName name="_44Excel_BuiltIn_Print_Area_28_1_1">"$#REF!.$A$1:$L$34"</definedName>
    <definedName name="_45_x_3_1">#REF!</definedName>
    <definedName name="_45Excel_BuiltIn_Print_Titles_5_1">"$#REF!.$A$1:$IS$12"</definedName>
    <definedName name="_46_x_4_1">#REF!</definedName>
    <definedName name="_46Excel_BuiltIn_Print_Titles_6_1">"$#REF!.$A$1:$IS$12"</definedName>
    <definedName name="_47_x_7_1">#REF!</definedName>
    <definedName name="_47Excel_BuiltIn_Print_Titles_7_1">"$#REF!.$A$1:$IS$12"</definedName>
    <definedName name="_48_x_9_1">#REF!</definedName>
    <definedName name="_49Excel_BuiltIn_Print_Titles_29_1">(#REF!,#REF!)</definedName>
    <definedName name="_4Excel_BuiltIn_Print_Area_11_1_1">"$#REF!.$A$1:$AL$33"</definedName>
    <definedName name="_4Excel_BuiltIn_Print_Titles_3_1_1">([37]MEDIÇÃO.XLS!$A$1:$R$65257,[37]MEDIÇÃO.XLS!$1:$10)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4subtrecho1_24_13_1">#REF!</definedName>
    <definedName name="_4X_0Print_Area">[38]RESUMO!#REF!</definedName>
    <definedName name="_4X_0Print_Area_10">[38]RESUMO!#REF!</definedName>
    <definedName name="_4X_0Print_Area_19">[38]RESUMO!#REF!</definedName>
    <definedName name="_4X_0Print_Area_20">[38]RESUMO!#REF!</definedName>
    <definedName name="_4X_0Print_Area_23">[38]RESUMO!#REF!</definedName>
    <definedName name="_4X_0Print_Area_25">[38]RESUMO!#REF!</definedName>
    <definedName name="_5__123Graph_ACHART_2" hidden="1">[32]Premissas!#REF!</definedName>
    <definedName name="_5_0_7_1">#N/A</definedName>
    <definedName name="_5_I_1_1_1_1_1_1">#REF!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5Excel_BuiltIn_Print_Titles_21_1">(#REF!,#REF!)</definedName>
    <definedName name="_5Excel_BuiltIn_Print_Titles_3_1_1_1">([37]FICHA.XLS!$A$1:$E$65300,[37]FICHA.XLS!$1:$9)</definedName>
    <definedName name="_5X__Print_Area">[38]RESUMO!#REF!</definedName>
    <definedName name="_5X__Print_Area_10">[38]RESUMO!#REF!</definedName>
    <definedName name="_5X__Print_Area_19">[38]RESUMO!#REF!</definedName>
    <definedName name="_5X__Print_Area_20">[38]RESUMO!#REF!</definedName>
    <definedName name="_5X__Print_Area_23">[38]RESUMO!#REF!</definedName>
    <definedName name="_5X__Print_Area_25">[38]RESUMO!#REF!</definedName>
    <definedName name="_6_2_1">#N/A</definedName>
    <definedName name="_6_I_1">#REF!</definedName>
    <definedName name="_6_I_1_1_1_1_1_1_1">#REF!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5Excel_BuiltIn_Print_Titles_3_1">(#REF!,#REF!)</definedName>
    <definedName name="_67Excel_BuiltIn_Database_1">#N/A</definedName>
    <definedName name="_68Excel_BuiltIn_Database_1_1">#N/A</definedName>
    <definedName name="_6Excel_BuiltIn_Print_Area_12_1_1">#REF!</definedName>
    <definedName name="_7_I_1">#REF!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7Excel_BuiltIn_Print_Titles_29_1">(#REF!,#REF!)</definedName>
    <definedName name="_8_a_1">#N/A</definedName>
    <definedName name="_8_S_1">[14]COMPOS1!#REF!</definedName>
    <definedName name="_80Excel_BuiltIn_Print_Area_1_1_1_1_1_1_1_1_1">#N/A</definedName>
    <definedName name="_81Excel_BuiltIn_Print_Area_1_1_1_1_1_1_1_1_1_1">#N/A</definedName>
    <definedName name="_81Excel_BuiltIn_Print_Titles_30_1">(#REF!,#REF!)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_I_1_1_1_1_1_1">#REF!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7Excel_BuiltIn_Print_Titles_32_1">(#REF!,#REF!)</definedName>
    <definedName name="_99Excel_BuiltIn_Print_Area_7_1_1">#N/A</definedName>
    <definedName name="_9Excel_BuiltIn_Print_Area_2_1_1">#REF!</definedName>
    <definedName name="_9Excel_BuiltIn_Print_Titles_3_1">(#REF!,#REF!)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[39]!_A14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3">#N/A</definedName>
    <definedName name="_A4">#N/A</definedName>
    <definedName name="_A5">#N/A</definedName>
    <definedName name="_A6">#N/A</definedName>
    <definedName name="_A7">#N/A</definedName>
    <definedName name="_A9">#N/A</definedName>
    <definedName name="_a999" hidden="1">{#N/A,#N/A,FALSE,"ANEXO3 99 ERA";#N/A,#N/A,FALSE,"ANEXO3 99 UBÁ2";#N/A,#N/A,FALSE,"ANEXO3 99 DTU";#N/A,#N/A,FALSE,"ANEXO3 99 RDR";#N/A,#N/A,FALSE,"ANEXO3 99 UBÁ4";#N/A,#N/A,FALSE,"ANEXO3 99 UBÁ6"}</definedName>
    <definedName name="_AA2">#N/A</definedName>
    <definedName name="_Abr1">#REF!</definedName>
    <definedName name="_ACA25">[17]DADOS!$C$17</definedName>
    <definedName name="_ACA50">[17]DADOS!$C$16</definedName>
    <definedName name="_ACM30">#REF!</definedName>
    <definedName name="_adm1" hidden="1">{"'Índice'!$A$1:$K$49"}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o1">#REF!</definedName>
    <definedName name="_arg13">#REF!</definedName>
    <definedName name="_arg16">#REF!</definedName>
    <definedName name="_ATD1">#REF!</definedName>
    <definedName name="_ATERRO">"'file:///B:/PATO - BR - 425 aditivo.xls'#$COMPOS1.$#REF!$#REF!:$#REF!$#REF!"</definedName>
    <definedName name="_ATERRO_16">"'file:///B:/PATO - BR - 425 aditivo.xls'#$COMPOS1.$#REF!$#REF!:$#REF!$#REF!"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t2">[40]PROJETO!#REF!</definedName>
    <definedName name="_BDI1">#REF!</definedName>
    <definedName name="_BDI10">#REF!</definedName>
    <definedName name="_BDI11">#REF!</definedName>
    <definedName name="_BDI12">#REF!</definedName>
    <definedName name="_BDI13">#REF!</definedName>
    <definedName name="_BDI14">#REF!</definedName>
    <definedName name="_BDI2">#REF!</definedName>
    <definedName name="_BDI3">#REF!</definedName>
    <definedName name="_BDI4">#REF!</definedName>
    <definedName name="_BDI5">#REF!</definedName>
    <definedName name="_BDI6">#REF!</definedName>
    <definedName name="_BDI7">#REF!</definedName>
    <definedName name="_BDI8">#REF!</definedName>
    <definedName name="_BDI9">#REF!</definedName>
    <definedName name="_Brz1">[26]Feriados!$B$4:$B$14</definedName>
    <definedName name="_Brz2">[26]Feriados!$B$17:$B$24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1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_CCM30">#REF!</definedName>
    <definedName name="_CMM30">[17]DADOS!$B$39</definedName>
    <definedName name="_Dez1">#REF!</definedName>
    <definedName name="_DFG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ELE1">#REF!</definedName>
    <definedName name="_ELE2">#REF!</definedName>
    <definedName name="_ELE3">#REF!</definedName>
    <definedName name="_Excel_BuiltIn_Print_Area_11_1_1">"$#REF!.$A$1:$AL$33"</definedName>
    <definedName name="_Excel_BuiltIn_Print_Titles_5_1">"$#REF!.$A$1:$IS$12"</definedName>
    <definedName name="_Excel_BuiltIn_Print_Titles_6_1">"$#REF!.$A$1:$IS$12"</definedName>
    <definedName name="_Excel_BuiltIn_Print_Titles_7_1">"$#REF!.$A$1:$IS$12"</definedName>
    <definedName name="_Ext2">'[5]P A T O 99 B'!#REF!</definedName>
    <definedName name="_Ext2_3">'[41]P A T O 99 B'!#REF!</definedName>
    <definedName name="_Ext2_4">'[41]P A T O 99 B'!#REF!</definedName>
    <definedName name="_Ext2_5">'[41]P A T O 99 B'!#REF!</definedName>
    <definedName name="_Ext22">'[3]P A T O 99 B'!#REF!</definedName>
    <definedName name="_EXT285">#REF!</definedName>
    <definedName name="_EXT285_13">[42]procedimentos!$C$110</definedName>
    <definedName name="_EXT285_26">[42]procedimentos!$C$110</definedName>
    <definedName name="_EXT285_33">[42]procedimentos!$C$110</definedName>
    <definedName name="_EXT285_5">[42]procedimentos!$C$110</definedName>
    <definedName name="_EXT285_6">[42]procedimentos!$C$110</definedName>
    <definedName name="_EXT285_7">[42]procedimentos!$C$110</definedName>
    <definedName name="_EXT285_8">[42]procedimentos!$C$110</definedName>
    <definedName name="_EXT285_9">[42]procedimentos!$C$110</definedName>
    <definedName name="_ext293">#REF!</definedName>
    <definedName name="_ext293_13">[42]procedimentos!$C$104</definedName>
    <definedName name="_ext293_26">[42]procedimentos!$C$104</definedName>
    <definedName name="_ext293_33">[42]procedimentos!$C$104</definedName>
    <definedName name="_ext293_5">[42]procedimentos!$C$104</definedName>
    <definedName name="_ext293_6">[42]procedimentos!$C$104</definedName>
    <definedName name="_ext293_7">[42]procedimentos!$C$104</definedName>
    <definedName name="_ext293_8">[42]procedimentos!$C$104</definedName>
    <definedName name="_ext293_9">[42]procedimentos!$C$104</definedName>
    <definedName name="_EXT3">'[5]P A T O 99 B'!#REF!</definedName>
    <definedName name="_EXT377">#REF!</definedName>
    <definedName name="_EXT377_13">[42]procedimentos!$C$107</definedName>
    <definedName name="_EXT377_26">[42]procedimentos!$C$107</definedName>
    <definedName name="_EXT377_33">[42]procedimentos!$C$107</definedName>
    <definedName name="_EXT377_5">[42]procedimentos!$C$107</definedName>
    <definedName name="_EXT377_6">[42]procedimentos!$C$107</definedName>
    <definedName name="_EXT377_7">[42]procedimentos!$C$107</definedName>
    <definedName name="_EXT377_8">[42]procedimentos!$C$107</definedName>
    <definedName name="_EXT377_9">[42]procedimentos!$C$107</definedName>
    <definedName name="_ext471">#REF!</definedName>
    <definedName name="_ext471_13">[42]procedimentos!$C$110</definedName>
    <definedName name="_ext471_26">[42]procedimentos!$C$110</definedName>
    <definedName name="_ext471_33">[42]procedimentos!$C$110</definedName>
    <definedName name="_ext471_5">[42]procedimentos!$C$110</definedName>
    <definedName name="_ext471_6">[42]procedimentos!$C$110</definedName>
    <definedName name="_ext471_7">[42]procedimentos!$C$110</definedName>
    <definedName name="_ext471_8">[42]procedimentos!$C$110</definedName>
    <definedName name="_ext471_9">[42]procedimentos!$C$110</definedName>
    <definedName name="_Fev1">#REF!</definedName>
    <definedName name="_Fill" hidden="1">#REF!</definedName>
    <definedName name="_fill1" hidden="1">#REF!</definedName>
    <definedName name="_Filll" hidden="1">[43]Elétrica!#REF!</definedName>
    <definedName name="_xlnm._FilterDatabase" hidden="1">#REF!</definedName>
    <definedName name="_H111118">#REF!</definedName>
    <definedName name="_H121118">#REF!</definedName>
    <definedName name="_HCB5">#REF!</definedName>
    <definedName name="_I">#REF!</definedName>
    <definedName name="_I_1">#REF!</definedName>
    <definedName name="_I_1_1">#REF!</definedName>
    <definedName name="_I_1_1_1">#REF!</definedName>
    <definedName name="_I_1_1_1_1">"$#REF!.$M$34:$IF$768"</definedName>
    <definedName name="_I_1_1_1_1_1">"$#REF!.$M$34:$IF$775"</definedName>
    <definedName name="_I_1_1_1_1_1_1">#REF!</definedName>
    <definedName name="_I_1_1_1_1_1_1_1">"$#REF!.$J$39:$IK$824"</definedName>
    <definedName name="_I_1_1_1_1_1_1_1_1">"$#REF!.$J$57:$IK$831"</definedName>
    <definedName name="_I_1_1_1_24">#REF!</definedName>
    <definedName name="_I_1_1_1_25">#REF!</definedName>
    <definedName name="_I_1_1_1_29">"$#REF!.$J$39:$IK$824"</definedName>
    <definedName name="_I_1_1_1_8">#REF!</definedName>
    <definedName name="_I_1_1_10">"$#REF!.$N$76:$IO$881"</definedName>
    <definedName name="_I_1_1_11">"$#REF!.$N$76:$IO$881"</definedName>
    <definedName name="_I_1_1_12">"$#REF!.$N$76:$IO$881"</definedName>
    <definedName name="_I_1_1_19">#REF!</definedName>
    <definedName name="_I_1_1_19_24">#REF!</definedName>
    <definedName name="_I_1_1_19_25">#REF!</definedName>
    <definedName name="_I_1_1_19_29">"$#REF!.$K$58:$IL$832"</definedName>
    <definedName name="_I_1_1_19_8">#REF!</definedName>
    <definedName name="_I_1_1_22">"$#REF!.$N$76:$IO$881"</definedName>
    <definedName name="_I_1_1_24">#REF!</definedName>
    <definedName name="_I_1_1_25">#REF!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8">#REF!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5">"$#REF!.$M$34:$IF$777"</definedName>
    <definedName name="_I_1_16">"$#REF!.$M$34:$IF$777"</definedName>
    <definedName name="_I_1_19">#REF!</definedName>
    <definedName name="_I_1_19_24">#REF!</definedName>
    <definedName name="_I_1_19_25">#REF!</definedName>
    <definedName name="_I_1_19_29">"$#REF!.$K$39:$IL$825"</definedName>
    <definedName name="_I_1_19_8">#REF!</definedName>
    <definedName name="_I_1_22">"$#REF!.$N$69:$IO$874"</definedName>
    <definedName name="_I_1_24">#REF!</definedName>
    <definedName name="_I_1_25">#REF!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8">#REF!</definedName>
    <definedName name="_I_1_9">"$#REF!.$N$69:$IO$874"</definedName>
    <definedName name="_I_10">"$#REF!.$J$66:$IK$857"</definedName>
    <definedName name="_I_11">"$#REF!.$J$88:$IK$886"</definedName>
    <definedName name="_I_12">"$#REF!.$M$34:$IF$801"</definedName>
    <definedName name="_I_15">"$#REF!.$M$34:$IF$770"</definedName>
    <definedName name="_I_15_1">"$#REF!.$M$34:$IF$770"</definedName>
    <definedName name="_I_16">"$#REF!.$M$34:$IF$770"</definedName>
    <definedName name="_I_16_1">"$#REF!.$M$34:$IF$801"</definedName>
    <definedName name="_I_19">#REF!</definedName>
    <definedName name="_I_19_24">#REF!</definedName>
    <definedName name="_I_19_25">#REF!</definedName>
    <definedName name="_I_19_29">"$#REF!.$K$39:$IL$825"</definedName>
    <definedName name="_I_19_8">#REF!</definedName>
    <definedName name="_I_21">#REF!</definedName>
    <definedName name="_I_22">#REF!</definedName>
    <definedName name="_I_22_1">#REF!</definedName>
    <definedName name="_I_24">#REF!</definedName>
    <definedName name="_I_24_1">#REF!</definedName>
    <definedName name="_I_24_1_1">#REF!</definedName>
    <definedName name="_I_25">#REF!</definedName>
    <definedName name="_I_25_1">#REF!</definedName>
    <definedName name="_I_25_1_1">#REF!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#REF!</definedName>
    <definedName name="_I_7_1">#REF!</definedName>
    <definedName name="_I_7_1_1">"$#REF!.$J$66:$IK$857"</definedName>
    <definedName name="_I_7_1_1_1">"$#REF!.$J$66:$IK$857"</definedName>
    <definedName name="_I_7_2">"$#REF!.$J$88:$IK$886"</definedName>
    <definedName name="_I_7_2_1">"$#REF!.$J$88:$IK$886"</definedName>
    <definedName name="_I_8">#REF!</definedName>
    <definedName name="_I_9">"$#REF!.$J$88:$IK$886"</definedName>
    <definedName name="_JAN0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Jan1">#REF!</definedName>
    <definedName name="_JAN2003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7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Jul1">#REF!</definedName>
    <definedName name="_Jun1">#REF!</definedName>
    <definedName name="_Kay1" hidden="1">#REF!</definedName>
    <definedName name="_Key1" hidden="1">'[44]1.6'!$A$11</definedName>
    <definedName name="_Key2" hidden="1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j1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16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j8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_KM406407">#REF!</definedName>
    <definedName name="_km736">#REF!</definedName>
    <definedName name="_kmf1">[45]CAPA!$F$20</definedName>
    <definedName name="_kmf2">[45]CAPA!$F$21</definedName>
    <definedName name="_Kmf285">#REF!</definedName>
    <definedName name="_Kmf293">#REF!</definedName>
    <definedName name="_Kmf293_13">[42]procedimentos!$B$104</definedName>
    <definedName name="_Kmf293_26">[42]procedimentos!$B$104</definedName>
    <definedName name="_Kmf293_33">[42]procedimentos!$B$104</definedName>
    <definedName name="_Kmf293_5">[42]procedimentos!$B$104</definedName>
    <definedName name="_Kmf293_6">[42]procedimentos!$B$104</definedName>
    <definedName name="_Kmf293_7">[42]procedimentos!$B$104</definedName>
    <definedName name="_Kmf293_8">[42]procedimentos!$B$104</definedName>
    <definedName name="_Kmf293_9">[42]procedimentos!$B$104</definedName>
    <definedName name="_kmf377">#REF!</definedName>
    <definedName name="_kmf377_13">[42]procedimentos!$B$107</definedName>
    <definedName name="_kmf377_26">[42]procedimentos!$B$107</definedName>
    <definedName name="_kmf377_33">[42]procedimentos!$B$107</definedName>
    <definedName name="_kmf377_5">[42]procedimentos!$B$107</definedName>
    <definedName name="_kmf377_6">[42]procedimentos!$B$107</definedName>
    <definedName name="_kmf377_7">[42]procedimentos!$B$107</definedName>
    <definedName name="_kmf377_8">[42]procedimentos!$B$107</definedName>
    <definedName name="_kmf377_9">[42]procedimentos!$B$107</definedName>
    <definedName name="_Kmf471">#REF!</definedName>
    <definedName name="_Kmf471_13">[42]procedimentos!$B$110</definedName>
    <definedName name="_Kmf471_26">[42]procedimentos!$B$110</definedName>
    <definedName name="_Kmf471_33">[42]procedimentos!$B$110</definedName>
    <definedName name="_Kmf471_5">[42]procedimentos!$B$110</definedName>
    <definedName name="_Kmf471_6">[42]procedimentos!$B$110</definedName>
    <definedName name="_Kmf471_7">[42]procedimentos!$B$110</definedName>
    <definedName name="_Kmf471_8">[42]procedimentos!$B$110</definedName>
    <definedName name="_Kmf471_9">[42]procedimentos!$B$110</definedName>
    <definedName name="_kmi1">[45]CAPA!$C$20</definedName>
    <definedName name="_kmi2">[45]CAPA!$C$21</definedName>
    <definedName name="_Kmi285">#REF!</definedName>
    <definedName name="_Kmi293">#REF!</definedName>
    <definedName name="_Kmi293_13">[42]procedimentos!$B$103</definedName>
    <definedName name="_Kmi293_26">[42]procedimentos!$B$103</definedName>
    <definedName name="_Kmi293_33">[42]procedimentos!$B$103</definedName>
    <definedName name="_Kmi293_5">[42]procedimentos!$B$103</definedName>
    <definedName name="_Kmi293_6">[42]procedimentos!$B$103</definedName>
    <definedName name="_Kmi293_7">[42]procedimentos!$B$103</definedName>
    <definedName name="_Kmi293_8">[42]procedimentos!$B$103</definedName>
    <definedName name="_Kmi293_9">[42]procedimentos!$B$103</definedName>
    <definedName name="_kmi377">#REF!</definedName>
    <definedName name="_kmi377_13">[42]procedimentos!$B$106</definedName>
    <definedName name="_kmi377_26">[42]procedimentos!$B$106</definedName>
    <definedName name="_kmi377_33">[42]procedimentos!$B$106</definedName>
    <definedName name="_kmi377_5">[42]procedimentos!$B$106</definedName>
    <definedName name="_kmi377_6">[42]procedimentos!$B$106</definedName>
    <definedName name="_kmi377_7">[42]procedimentos!$B$106</definedName>
    <definedName name="_kmi377_8">[42]procedimentos!$B$106</definedName>
    <definedName name="_kmi377_9">[42]procedimentos!$B$106</definedName>
    <definedName name="_Kmi471">#REF!</definedName>
    <definedName name="_Kmi471_13">[42]procedimentos!$B$109</definedName>
    <definedName name="_Kmi471_26">[42]procedimentos!$B$109</definedName>
    <definedName name="_Kmi471_33">[42]procedimentos!$B$109</definedName>
    <definedName name="_Kmi471_5">[42]procedimentos!$B$109</definedName>
    <definedName name="_Kmi471_6">[42]procedimentos!$B$109</definedName>
    <definedName name="_Kmi471_7">[42]procedimentos!$B$109</definedName>
    <definedName name="_Kmi471_8">[42]procedimentos!$B$109</definedName>
    <definedName name="_Kmi471_9">[42]procedimentos!$B$109</definedName>
    <definedName name="_la2">#REF!</definedName>
    <definedName name="_LAG2">[28]SERVIÇOS!$G$26</definedName>
    <definedName name="_Mai1">#REF!</definedName>
    <definedName name="_Mar1">#REF!</definedName>
    <definedName name="_MatMult_A" hidden="1">'[46]Painel de Controle'!#REF!</definedName>
    <definedName name="_MED1">#REF!</definedName>
    <definedName name="_MOD01">#N/A</definedName>
    <definedName name="_Nov1">#REF!</definedName>
    <definedName name="_Obs1">#REF!</definedName>
    <definedName name="_Obs2">#REF!</definedName>
    <definedName name="_OR1">'[29]orcID nº1'!$A$14:$G$1025</definedName>
    <definedName name="_OR12">'[29]orc ID nº12'!$A$16:$G$181</definedName>
    <definedName name="_OR13">'[29]orc ID nº13'!$A$13:$G$34</definedName>
    <definedName name="_OR14">'[29]orc ID nº 14'!$A$14:$G$16</definedName>
    <definedName name="_OR15">'[29]orc ID nº 15'!$A$14:$G$104</definedName>
    <definedName name="_OR16">'[29]orc ID nº16'!$A$14:$G$33</definedName>
    <definedName name="_OR17">'[29]orc ID nº17'!$A$16:$G$80</definedName>
    <definedName name="_OR18">'[29]orc ID nº 18'!$A$14:$G$123</definedName>
    <definedName name="_OR19">'[29]orc ID nº19'!$A$14:$G$96</definedName>
    <definedName name="_OR2">'[29]orc ID nº2 '!$A$14:$G$70</definedName>
    <definedName name="_OR3">'[29]orc ID nº3'!$A$14:$G$134</definedName>
    <definedName name="_OR4">'[29]orcID nº4'!$A$14:$G$165</definedName>
    <definedName name="_OR5">'[29]orcID nº5'!$A$14:$G$149</definedName>
    <definedName name="_OR6">'[29]orcID nº6'!$A$14:$G$138</definedName>
    <definedName name="_OR7">'[29]orcID nº7'!$A$14:$G$137</definedName>
    <definedName name="_OR8">'[29]orc ID nº8'!$A$14:$G$133</definedName>
    <definedName name="_OR9">'[29]orc ID nº9'!$A$14:$G$157</definedName>
    <definedName name="_Order1" hidden="1">255</definedName>
    <definedName name="_Order2" hidden="1">0</definedName>
    <definedName name="_Out1">#REF!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On" hidden="1">#REF!</definedName>
    <definedName name="_Parse_Out" hidden="1">#REF!</definedName>
    <definedName name="_PCM30">#REF!</definedName>
    <definedName name="_PE412">#N/A</definedName>
    <definedName name="_PL1">#REF!</definedName>
    <definedName name="_PL1_4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5">#N/A</definedName>
    <definedName name="_PM406">#REF!</definedName>
    <definedName name="_PM412">#REF!</definedName>
    <definedName name="_PM609">#REF!</definedName>
    <definedName name="_PM970">#REF!</definedName>
    <definedName name="_PNV174BMT0134">#REF!</definedName>
    <definedName name="_PNV2002">#REF!</definedName>
    <definedName name="_PNV2003">#REF!</definedName>
    <definedName name="_PNV2004">#REF!</definedName>
    <definedName name="_PNV2009">#REF!</definedName>
    <definedName name="_PTB10">#REF!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">#REF!</definedName>
    <definedName name="_QQ2">#N/A</definedName>
    <definedName name="_r">#REF!</definedName>
    <definedName name="_r_15">#REF!</definedName>
    <definedName name="_r_4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d2">'[27]memória quantitativa'!#REF!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bv1">'[7]Página 16'!$C$3:$C$7</definedName>
    <definedName name="_rc2br1">'[27]memória quantitativa'!#REF!</definedName>
    <definedName name="_rc2br2">'[27]memória quantitativa'!#REF!</definedName>
    <definedName name="_rc2br3">'[27]memória quantitativa'!#REF!</definedName>
    <definedName name="_rc2br4">'[27]memória quantitativa'!#REF!</definedName>
    <definedName name="_rc2br5">'[27]memória quantitativa'!#REF!</definedName>
    <definedName name="_rc2br6">'[27]memória quantitativa'!#REF!</definedName>
    <definedName name="_rc2br7">'[27]memória quantitativa'!#REF!</definedName>
    <definedName name="_rc2br8">'[27]memória quantitativa'!#REF!</definedName>
    <definedName name="_rc2br9">'[27]memória quantitativa'!#REF!</definedName>
    <definedName name="_rc2d1">'[27]memória quantitativa'!#REF!</definedName>
    <definedName name="_rc2d2">'[27]memória quantitativa'!#REF!</definedName>
    <definedName name="_rc2d3">'[27]memória quantitativa'!#REF!</definedName>
    <definedName name="_rc2d4">'[27]memória quantitativa'!#REF!</definedName>
    <definedName name="_rc2d5">'[27]memória quantitativa'!#REF!</definedName>
    <definedName name="_rc2d6">'[27]memória quantitativa'!#REF!</definedName>
    <definedName name="_rc2d7">'[27]memória quantitativa'!#REF!</definedName>
    <definedName name="_rc2d8">'[27]memória quantitativa'!#REF!</definedName>
    <definedName name="_rc2d9">'[27]memória quantitativa'!#REF!</definedName>
    <definedName name="_rc2l1">'[27]memória quantitativa'!#REF!</definedName>
    <definedName name="_rc2l2">'[27]memória quantitativa'!#REF!</definedName>
    <definedName name="_rc2l3">'[27]memória quantitativa'!#REF!</definedName>
    <definedName name="_rc2l4">'[27]memória quantitativa'!#REF!</definedName>
    <definedName name="_rc2l5">'[27]memória quantitativa'!#REF!</definedName>
    <definedName name="_rc2l6">'[27]memória quantitativa'!#REF!</definedName>
    <definedName name="_rc2l7">'[27]memória quantitativa'!#REF!</definedName>
    <definedName name="_rc2l8">'[27]memória quantitativa'!#REF!</definedName>
    <definedName name="_rc2l9">'[27]memória quantitativa'!#REF!</definedName>
    <definedName name="_rc2larg1">'[27]memória quantitativa'!#REF!</definedName>
    <definedName name="_rc2larg2">'[27]memória quantitativa'!#REF!</definedName>
    <definedName name="_rc2larg3">'[27]memória quantitativa'!#REF!</definedName>
    <definedName name="_rc2larg4">'[27]memória quantitativa'!#REF!</definedName>
    <definedName name="_rc2larg5">'[27]memória quantitativa'!#REF!</definedName>
    <definedName name="_rc2larg6">'[27]memória quantitativa'!#REF!</definedName>
    <definedName name="_rc2larg7">'[27]memória quantitativa'!#REF!</definedName>
    <definedName name="_rc2larg8">'[27]memória quantitativa'!#REF!</definedName>
    <definedName name="_rc2larg9">'[27]memória quantitativa'!#REF!</definedName>
    <definedName name="_RECONF.">#REF!</definedName>
    <definedName name="_RECONF._16">"$#REF!.$#REF!$#REF!:$#REF!$#REF!"</definedName>
    <definedName name="_RECONF_">"$#REF!.$#REF!$#REF!:$#REF!$#REF!"</definedName>
    <definedName name="_RECONF__16">"$#REF!.$#REF!$#REF!:$#REF!$#REF!"</definedName>
    <definedName name="_RECONFORMAÇÃO">"'file:///B:/PATO - BR - 425 aditivo.xls'#$COMPOS1.$#REF!$#REF!:$#REF!$#REF!"</definedName>
    <definedName name="_RECONFORMAÇÃO_16">"'file:///B:/PATO - BR - 425 aditivo.xls'#$COMPOS1.$#REF!$#REF!:$#REF!$#REF!"</definedName>
    <definedName name="_Regression_Int" hidden="1">1</definedName>
    <definedName name="_Regression_Out" hidden="1">[47]PAG01!#REF!</definedName>
    <definedName name="_Regression_X" hidden="1">[47]PAG01!#REF!</definedName>
    <definedName name="_Regression_Y" hidden="1">[47]PAG01!#REF!</definedName>
    <definedName name="_RET1">#REF!</definedName>
    <definedName name="_RODOVIA">[45]CAPA!$B$11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S">[2]COMPOS1!#REF!</definedName>
    <definedName name="_S_1">[14]COMPOS1!#REF!</definedName>
    <definedName name="_S_1_1">[14]COMPOS1!#REF!</definedName>
    <definedName name="_S_1_1_1">[14]COMPOS1!#REF!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[14]COMPOS1!#REF!</definedName>
    <definedName name="_S_1_1_1_1_1_1_1">"'file:///B:/PATO - BR - 425 aditivo.xls'#$COMPOS1.$#REF!$#REF!:$#REF!$#REF!"</definedName>
    <definedName name="_S_1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12">"'file:///B:/PATO - BR - 425 aditivo.xls'#$COMPOS1.$#REF!$#REF!:$#REF!$#REF!"</definedName>
    <definedName name="_S_1_1_1_16">"'file:///B:/PATO - BR - 425 aditivo.xls'#$COMPOS1.$#REF!$#REF!:$#REF!$#REF!"</definedName>
    <definedName name="_S_1_1_1_2">[14]COMPOS1!#REF!</definedName>
    <definedName name="_S_1_1_1_2_1">"'file:///B:/PATO - BR - 425 aditivo.xls'#$COMPOS1.$#REF!$#REF!:$#REF!$#REF!"</definedName>
    <definedName name="_S_1_1_1_2_1_1">"'file:///B:/PATO - BR - 425 aditivo.xls'#$COMPOS1.$#REF!$#REF!:$#REF!$#REF!"</definedName>
    <definedName name="_S_1_1_1_2_1_1_1">"'file:///B:/PATO - BR - 425 aditivo.xls'#$COMPOS1.$#REF!$#REF!:$#REF!$#REF!"</definedName>
    <definedName name="_S_1_1_1_21">[14]COMPOS1!#REF!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3">[14]COMPOS1!#REF!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5_1_1">"'file:///B:/PATO - BR - 425 aditivo.xls'#$COMPOS1.$#REF!$#REF!:$#REF!$#REF!"</definedName>
    <definedName name="_S_1_1_1_5_1_1_1">"'file:///B:/PATO - BR - 425 aditivo.xls'#$COMPOS1.$#REF!$#REF!:$#REF!$#REF!"</definedName>
    <definedName name="_S_1_1_1_6">[14]COMPOS1!#REF!</definedName>
    <definedName name="_S_1_1_1_6_1">"'file:///B:/PATO - BR - 425 aditivo.xls'#$COMPOS1.$#REF!$#REF!:$#REF!$#REF!"</definedName>
    <definedName name="_S_1_1_1_6_1_1">"'file:///B:/PATO - BR - 425 aditivo.xls'#$COMPOS1.$#REF!$#REF!:$#REF!$#REF!"</definedName>
    <definedName name="_S_1_1_1_6_1_1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_9_1">"'file:///B:/PATO - BR - 425 aditivo.xls'#$COMPOS1.$#REF!$#REF!:$#REF!$#REF!"</definedName>
    <definedName name="_S_1_1_1_9_1_1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16">"'file:///B:/PATO - BR - 425 aditivo.xls'#$COMPOS1.$#REF!$#REF!:$#REF!$#REF!"</definedName>
    <definedName name="_S_1_1_2">[14]COMPOS1!#REF!</definedName>
    <definedName name="_S_1_1_2_1">"'file:///B:/PATO - BR - 425 aditivo.xls'#$COMPOS1.$#REF!$#REF!:$#REF!$#REF!"</definedName>
    <definedName name="_S_1_1_2_1_1">"'file:///B:/PATO - BR - 425 aditivo.xls'#$COMPOS1.$#REF!$#REF!:$#REF!$#REF!"</definedName>
    <definedName name="_S_1_1_2_1_1_1">"'file:///B:/PATO - BR - 425 aditivo.xls'#$COMPOS1.$#REF!$#REF!:$#REF!$#REF!"</definedName>
    <definedName name="_S_1_1_21">[14]COMPOS1!#REF!</definedName>
    <definedName name="_S_1_1_22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[14]COMPOS1!#REF!</definedName>
    <definedName name="_S_1_1_3_1">"'file:///B:/PATO - BR - 425 aditivo.xls'#$COMPOS1.$#REF!$#REF!:$#REF!$#REF!"</definedName>
    <definedName name="_S_1_1_3_1_1">"'file:///B:/PATO - BR - 425 aditivo.xls'#$COMPOS1.$#REF!$#REF!:$#REF!$#REF!"</definedName>
    <definedName name="_S_1_1_3_1_1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5_1_1">"'file:///B:/PATO - BR - 425 aditivo.xls'#$COMPOS1.$#REF!$#REF!:$#REF!$#REF!"</definedName>
    <definedName name="_S_1_1_5_1_1_1">"'file:///B:/PATO - BR - 425 aditivo.xls'#$COMPOS1.$#REF!$#REF!:$#REF!$#REF!"</definedName>
    <definedName name="_S_1_1_6">[14]COMPOS1!#REF!</definedName>
    <definedName name="_S_1_1_6_1">"'file:///B:/PATO - BR - 425 aditivo.xls'#$COMPOS1.$#REF!$#REF!:$#REF!$#REF!"</definedName>
    <definedName name="_S_1_1_6_1_1">"'file:///B:/PATO - BR - 425 aditivo.xls'#$COMPOS1.$#REF!$#REF!:$#REF!$#REF!"</definedName>
    <definedName name="_S_1_1_6_1_1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_9_1_1">"'file:///B:/PATO - BR - 425 aditivo.xls'#$COMPOS1.$#REF!$#REF!:$#REF!$#REF!"</definedName>
    <definedName name="_S_1_1_9_1_1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12_1">"'file:///B:/PATO - BR - 425 aditivo.xls'#$COMPOS1.$#REF!$#REF!:$#REF!$#REF!"</definedName>
    <definedName name="_S_1_14">#N/A</definedName>
    <definedName name="_S_1_16">"'file:///B:/PATO - BR - 425 aditivo.xls'#$COMPOS1.$#REF!$#REF!:$#REF!$#REF!"</definedName>
    <definedName name="_S_1_16_1">"'file:///B:/PATO - BR - 425 aditivo.xls'#$COMPOS1.$#REF!$#REF!:$#REF!$#REF!"</definedName>
    <definedName name="_S_1_2">[14]COMPOS1!#REF!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1_1_1">"'file:///B:/PATO - BR - 425 aditivo.xls'#$COMPOS1.$#REF!$#REF!:$#REF!$#REF!"</definedName>
    <definedName name="_S_1_2_1_1_1_1">"'file:///B:/PATO - BR - 425 aditivo.xls'#$COMPOS1.$#REF!$#REF!:$#REF!$#REF!"</definedName>
    <definedName name="_S_1_2_2">"'file:///B:/PATO - BR - 425 aditivo.xls'#$COMPOS1.$#REF!$#REF!:$#REF!$#REF!"</definedName>
    <definedName name="_S_1_21">[14]COMPOS1!#REF!</definedName>
    <definedName name="_S_1_2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[14]COMPOS1!#REF!</definedName>
    <definedName name="_S_1_3_1">"'file:///B:/PATO - BR - 425 aditivo.xls'#$COMPOS1.$#REF!$#REF!:$#REF!$#REF!"</definedName>
    <definedName name="_S_1_3_1_1">"'file:///B:/PATO - BR - 425 aditivo.xls'#$COMPOS1.$#REF!$#REF!:$#REF!$#REF!"</definedName>
    <definedName name="_S_1_3_1_1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1_1_1">"'file:///B:/PATO - BR - 425 aditivo.xls'#$COMPOS1.$#REF!$#REF!:$#REF!$#REF!"</definedName>
    <definedName name="_S_1_5_1_1_1_1">"'file:///B:/PATO - BR - 425 aditivo.xls'#$COMPOS1.$#REF!$#REF!:$#REF!$#REF!"</definedName>
    <definedName name="_S_1_5_2">"'file:///B:/PATO - BR - 425 aditivo.xls'#$COMPOS1.$#REF!$#REF!:$#REF!$#REF!"</definedName>
    <definedName name="_S_1_6">[14]COMPOS1!#REF!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1_1_1">"'file:///B:/PATO - BR - 425 aditivo.xls'#$COMPOS1.$#REF!$#REF!:$#REF!$#REF!"</definedName>
    <definedName name="_S_1_6_1_1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_9_1_1">"'file:///B:/PATO - BR - 425 aditivo.xls'#$COMPOS1.$#REF!$#REF!:$#REF!$#REF!"</definedName>
    <definedName name="_S_1_9_1_1_1">"'file:///B:/PATO - BR - 425 aditivo.xls'#$COMPOS1.$#REF!$#REF!:$#REF!$#REF!"</definedName>
    <definedName name="_S_10">[2]COMPOS1!#REF!</definedName>
    <definedName name="_S_11">#REF!</definedName>
    <definedName name="_S_11_1">"'file:///B:/PATO - BR - 425 aditivo.xls'#$COMPOS1.$#REF!$#REF!:$#REF!$#REF!"</definedName>
    <definedName name="_S_12">#REF!</definedName>
    <definedName name="_S_12_1">"'file:///B:/PATO - BR - 425 aditivo.xls'#$COMPOS1.$#REF!$#REF!:$#REF!$#REF!"</definedName>
    <definedName name="_S_13">#REF!</definedName>
    <definedName name="_S_14">#N/A</definedName>
    <definedName name="_S_14_1">#N/A</definedName>
    <definedName name="_S_15">#REF!</definedName>
    <definedName name="_S_15_1">"'file:///B:/PATO - BR - 425 aditivo.xls'#$COMPOS1.$#REF!$#REF!:$#REF!$#REF!"</definedName>
    <definedName name="_S_16">#REF!</definedName>
    <definedName name="_S_16_1">"'file:///B:/PATO - BR - 425 aditivo.xls'#$COMPOS1.$#REF!$#REF!:$#REF!$#REF!"</definedName>
    <definedName name="_S_17">#REF!</definedName>
    <definedName name="_S_19">#REF!</definedName>
    <definedName name="_S_2">#REF!</definedName>
    <definedName name="_S_2_1">[14]COMPOS1!#REF!</definedName>
    <definedName name="_S_2_1_1">"'file:///B:/PATO - BR - 425 aditivo.xls'#$COMPOS1.$#REF!$#REF!:$#REF!$#REF!"</definedName>
    <definedName name="_S_2_1_1_1">"'file:///B:/PATO - BR - 425 aditivo.xls'#$COMPOS1.$#REF!$#REF!:$#REF!$#REF!"</definedName>
    <definedName name="_S_2_1_1_1_1">"'file:///B:/PATO - BR - 425 aditivo.xls'#$COMPOS1.$#REF!$#REF!:$#REF!$#REF!"</definedName>
    <definedName name="_S_2_2">"'file:///B:/PATO - BR - 425 aditivo.xls'#$COMPOS1.$#REF!$#REF!:$#REF!$#REF!"</definedName>
    <definedName name="_S_2_2_1">"'file:///B:/PATO - BR - 425 aditivo.xls'#$COMPOS1.$#REF!$#REF!:$#REF!$#REF!"</definedName>
    <definedName name="_S_2_2_1_1">"'file:///B:/PATO - BR - 425 aditivo.xls'#$COMPOS1.$#REF!$#REF!:$#REF!$#REF!"</definedName>
    <definedName name="_S_21">[14]COMPOS1!#REF!</definedName>
    <definedName name="_S_24">[2]COMPOS1!#REF!</definedName>
    <definedName name="_S_24_1">[14]COMPOS1!#REF!</definedName>
    <definedName name="_S_24_1_1">[14]COMPOS1!#REF!</definedName>
    <definedName name="_S_25">[2]COMPOS1!#REF!</definedName>
    <definedName name="_S_25_1">[14]COMPOS1!#REF!</definedName>
    <definedName name="_S_25_1_1">[14]COMPOS1!#REF!</definedName>
    <definedName name="_S_26">[48]COMPOS1!#REF!</definedName>
    <definedName name="_S_26_1">"'file:///B:/PATO - BR - 425 aditivo.xls'#$COMPOS1.$#REF!$#REF!:$#REF!$#REF!"</definedName>
    <definedName name="_S_27">[2]COMPOS1!#REF!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28">#REF!</definedName>
    <definedName name="_S_29">[48]COMPOS1!#REF!</definedName>
    <definedName name="_S_3">#REF!</definedName>
    <definedName name="_S_3_1">[14]COMPOS1!#REF!</definedName>
    <definedName name="_S_3_1_1">"'file:///B:/PATO - BR - 425 aditivo.xls'#$COMPOS1.$#REF!$#REF!:$#REF!$#REF!"</definedName>
    <definedName name="_S_3_1_1_1">"'file:///B:/PATO - BR - 425 aditivo.xls'#$COMPOS1.$#REF!$#REF!:$#REF!$#REF!"</definedName>
    <definedName name="_S_3_2">"'file:///B:/PATO - BR - 425 aditivo.xls'#$COMPOS1.$#REF!$#REF!:$#REF!$#REF!"</definedName>
    <definedName name="_S_3_2_1">"'file:///B:/PATO - BR - 425 aditivo.xls'#$COMPOS1.$#REF!$#REF!:$#REF!$#REF!"</definedName>
    <definedName name="_S_31">[48]COMPOS1!#REF!</definedName>
    <definedName name="_S_4">#REF!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1_1_1">"'file:///B:/PATO - BR - 425 aditivo.xls'#$COMPOS1.$#REF!$#REF!:$#REF!$#REF!"</definedName>
    <definedName name="_S_5_1_1_1_1">"'file:///B:/PATO - BR - 425 aditivo.xls'#$COMPOS1.$#REF!$#REF!:$#REF!$#REF!"</definedName>
    <definedName name="_S_5_2">"'file:///B:/PATO - BR - 425 aditivo.xls'#$COMPOS1.$#REF!$#REF!:$#REF!$#REF!"</definedName>
    <definedName name="_S_5_2_1">"'file:///B:/PATO - BR - 425 aditivo.xls'#$COMPOS1.$#REF!$#REF!:$#REF!$#REF!"</definedName>
    <definedName name="_S_5_2_1_1">"'file:///B:/PATO - BR - 425 aditivo.xls'#$COMPOS1.$#REF!$#REF!:$#REF!$#REF!"</definedName>
    <definedName name="_S_6">[14]COMPOS1!#REF!</definedName>
    <definedName name="_S_6_1">[14]COMPOS1!#REF!</definedName>
    <definedName name="_S_6_1_1">"'file:///B:/PATO - BR - 425 aditivo.xls'#$COMPOS1.$#REF!$#REF!:$#REF!$#REF!"</definedName>
    <definedName name="_S_6_1_1_1">"'file:///B:/PATO - BR - 425 aditivo.xls'#$COMPOS1.$#REF!$#REF!:$#REF!$#REF!"</definedName>
    <definedName name="_S_6_1_1_1_1">"'file:///B:/PATO - BR - 425 aditivo.xls'#$COMPOS1.$#REF!$#REF!:$#REF!$#REF!"</definedName>
    <definedName name="_S_6_2">"'file:///B:/PATO - BR - 425 aditivo.xls'#$COMPOS1.$#REF!$#REF!:$#REF!$#REF!"</definedName>
    <definedName name="_S_6_2_1">"'file:///B:/PATO - BR - 425 aditivo.xls'#$COMPOS1.$#REF!$#REF!:$#REF!$#REF!"</definedName>
    <definedName name="_S_6_2_1_1">"'file:///B:/PATO - BR - 425 aditivo.xls'#$COMPOS1.$#REF!$#REF!:$#REF!$#REF!"</definedName>
    <definedName name="_S_7">#REF!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[2]COMPOS1!#REF!</definedName>
    <definedName name="_S_9_1">"'file:///B:/PATO - BR - 425 aditivo.xls'#$COMPOS1.$#REF!$#REF!:$#REF!$#REF!"</definedName>
    <definedName name="_S_9_1_1">[14]COMPOS1!#REF!</definedName>
    <definedName name="_S_9_2">"'file:///B:/PATO - BR - 425 aditivo.xls'#$COMPOS1.$#REF!$#REF!:$#REF!$#REF!"</definedName>
    <definedName name="_S_9_2_1">"'file:///B:/PATO - BR - 425 aditivo.xls'#$COMPOS1.$#REF!$#REF!:$#REF!$#REF!"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2">#REF!</definedName>
    <definedName name="_SEG1">#REF!</definedName>
    <definedName name="_seg2">[22]DADOS!$E$10</definedName>
    <definedName name="_Set1">#REF!</definedName>
    <definedName name="_Sort" hidden="1">#REF!</definedName>
    <definedName name="_STC04">#REF!</definedName>
    <definedName name="_SUBTRECHO">[45]CAPA!$B$17</definedName>
    <definedName name="_tab0198">'[30]DER janeiro98'!$A$1:$D$810</definedName>
    <definedName name="_tab1">#REF!</definedName>
    <definedName name="_Table1_In1" hidden="1">#REF!</definedName>
    <definedName name="_Table1_Out" hidden="1">#REF!</definedName>
    <definedName name="_Table2_Out" hidden="1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c4">#REF!</definedName>
    <definedName name="_TCM3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>#REF!</definedName>
    <definedName name="_TP5">#REF!</definedName>
    <definedName name="_TRECHO">[45]CAPA!$B$14</definedName>
    <definedName name="_TSD2">#REF!</definedName>
    <definedName name="_tt1">"$#REF!.$A$1:$B$3278"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 hidden="1">#REF!</definedName>
    <definedName name="A_1">#REF!</definedName>
    <definedName name="a_25">#REF!</definedName>
    <definedName name="a_4">#REF!</definedName>
    <definedName name="a_adiantamento">'[49]ficha medição'!#REF!</definedName>
    <definedName name="a_aquis_CAP20">'[49]ficha medição'!#REF!</definedName>
    <definedName name="a_aquis_CM30">'[49]ficha medição'!#REF!</definedName>
    <definedName name="a_aquis_RR1C">'[49]ficha medição'!#REF!</definedName>
    <definedName name="a_aquis_RR1C_polímero">'[49]ficha medição'!#REF!</definedName>
    <definedName name="a_aquis_RR2C">'[49]ficha medição'!#REF!</definedName>
    <definedName name="a_área_pint_faixa">'[49]ficha medição'!#REF!</definedName>
    <definedName name="a_área_pint_lig_acost">'[49]ficha medição'!#REF!</definedName>
    <definedName name="a_área_TSD">'[49]ficha medição'!#REF!</definedName>
    <definedName name="a_área_TSS">'[49]ficha medição'!#REF!</definedName>
    <definedName name="a_automóvel">'[50]ficha medição'!#REF!</definedName>
    <definedName name="a_automóvel_10">'[51]ficha medição'!#REF!</definedName>
    <definedName name="a_automóvel_27">'[49]ficha medição'!#REF!</definedName>
    <definedName name="a_automóvel_6">'[51]ficha medição'!#REF!</definedName>
    <definedName name="a_automóvel_9">'[51]ficha medição'!#REF!</definedName>
    <definedName name="a_balizador">'[50]ficha medição'!#REF!</definedName>
    <definedName name="a_balizador_10">'[51]ficha medição'!#REF!</definedName>
    <definedName name="a_balizador_27">'[49]ficha medição'!#REF!</definedName>
    <definedName name="a_balizador_6">'[51]ficha medição'!#REF!</definedName>
    <definedName name="a_balizador_9">'[51]ficha medição'!#REF!</definedName>
    <definedName name="a_betoneira">'[50]ficha medição'!#REF!</definedName>
    <definedName name="a_betoneira_10">'[51]ficha medição'!#REF!</definedName>
    <definedName name="a_betoneira_6">'[51]ficha medição'!#REF!</definedName>
    <definedName name="a_betoneira_9">'[51]ficha medição'!#REF!</definedName>
    <definedName name="a_britarp">'[50]ficha medição'!#REF!</definedName>
    <definedName name="a_britarp_10">'[51]ficha medição'!#REF!</definedName>
    <definedName name="a_britarp_27">'[49]ficha medição'!#REF!</definedName>
    <definedName name="a_britarp_6">'[51]ficha medição'!#REF!</definedName>
    <definedName name="a_britarp_9">'[51]ficha medição'!#REF!</definedName>
    <definedName name="a_bueiros">'[50]ficha medição'!#REF!</definedName>
    <definedName name="a_bueiros_10">'[51]ficha medição'!#REF!</definedName>
    <definedName name="a_bueiros_27">'[49]ficha medição'!#REF!</definedName>
    <definedName name="a_bueiros_6">'[51]ficha medição'!#REF!</definedName>
    <definedName name="a_bueiros_9">'[51]ficha medição'!#REF!</definedName>
    <definedName name="a_caiação">'[50]ficha medição'!#REF!</definedName>
    <definedName name="a_caiação_10">'[51]ficha medição'!#REF!</definedName>
    <definedName name="a_caiação_27">'[49]ficha medição'!#REF!</definedName>
    <definedName name="a_caiação_6">'[51]ficha medição'!#REF!</definedName>
    <definedName name="a_caiação_9">'[51]ficha medição'!#REF!</definedName>
    <definedName name="a_caibro">'[50]ficha medição'!#REF!</definedName>
    <definedName name="a_caibro_10">'[51]ficha medição'!#REF!</definedName>
    <definedName name="a_caibro_27">'[49]ficha medição'!#REF!</definedName>
    <definedName name="a_caibro_6">'[51]ficha medição'!#REF!</definedName>
    <definedName name="a_caibro_9">'[51]ficha medição'!#REF!</definedName>
    <definedName name="a_canteiro">'[49]ficha medição'!#REF!</definedName>
    <definedName name="a_cap20mbuq">'[50]ficha medição'!#REF!</definedName>
    <definedName name="a_cap20mbuq_10">'[51]ficha medição'!#REF!</definedName>
    <definedName name="a_cap20mbuq_27">'[49]ficha medição'!#REF!</definedName>
    <definedName name="a_cap20mbuq_6">'[51]ficha medição'!#REF!</definedName>
    <definedName name="a_cap20mbuq_9">'[51]ficha medição'!#REF!</definedName>
    <definedName name="a_capaf">'[27]memória quantitativa'!#REF!</definedName>
    <definedName name="a_capaselante">'[50]ficha medição'!#REF!</definedName>
    <definedName name="a_capaselante_10">'[51]ficha medição'!#REF!</definedName>
    <definedName name="a_capaselante_27">'[49]ficha medição'!#REF!</definedName>
    <definedName name="a_capaselante_6">'[51]ficha medição'!#REF!</definedName>
    <definedName name="a_capaselante_9">'[51]ficha medição'!#REF!</definedName>
    <definedName name="a_capinamanual">'[50]ficha medição'!#REF!</definedName>
    <definedName name="a_capinamanual_10">'[51]ficha medição'!#REF!</definedName>
    <definedName name="a_capinamanual_27">'[49]ficha medição'!#REF!</definedName>
    <definedName name="a_capinamanual_6">'[51]ficha medição'!#REF!</definedName>
    <definedName name="a_capinamanual_9">'[51]ficha medição'!#REF!</definedName>
    <definedName name="a_cascalho">'[49]ficha medição'!#REF!</definedName>
    <definedName name="a_CBUQ_acost">'[49]ficha medição'!#REF!</definedName>
    <definedName name="a_cbuq_fresagem">'[49]ficha medição'!#REF!</definedName>
    <definedName name="a_cbuq_h5">'[49]ficha medição'!#REF!</definedName>
    <definedName name="a_CBUQ_pista">'[49]ficha medição'!#REF!</definedName>
    <definedName name="a_cbuq_recic_base">'[49]ficha medição'!#REF!</definedName>
    <definedName name="a_cerca">'[50]ficha medição'!#REF!</definedName>
    <definedName name="a_cerca_10">'[51]ficha medição'!#REF!</definedName>
    <definedName name="a_cerca_27">'[49]ficha medição'!#REF!</definedName>
    <definedName name="a_cerca_6">'[51]ficha medição'!#REF!</definedName>
    <definedName name="a_cerca_9">'[51]ficha medição'!#REF!</definedName>
    <definedName name="a_chapa">'[50]ficha medição'!#REF!</definedName>
    <definedName name="a_chapa_10">'[51]ficha medição'!#REF!</definedName>
    <definedName name="a_chapa_27">'[49]ficha medição'!#REF!</definedName>
    <definedName name="a_chapa_6">'[51]ficha medição'!#REF!</definedName>
    <definedName name="a_chapa_9">'[51]ficha medição'!#REF!</definedName>
    <definedName name="a_cm30rp">'[50]ficha medição'!#REF!</definedName>
    <definedName name="a_cm30rp_10">'[51]ficha medição'!#REF!</definedName>
    <definedName name="a_cm30rp_27">'[49]ficha medição'!#REF!</definedName>
    <definedName name="a_cm30rp_6">'[51]ficha medição'!#REF!</definedName>
    <definedName name="a_cm30rp_9">'[51]ficha medição'!#REF!</definedName>
    <definedName name="a_concreto_cimento">'[50]ficha medição'!#REF!</definedName>
    <definedName name="a_concreto_cimento_10">'[51]ficha medição'!#REF!</definedName>
    <definedName name="a_concreto_cimento_27">'[49]ficha medição'!#REF!</definedName>
    <definedName name="a_concreto_cimento_6">'[51]ficha medição'!#REF!</definedName>
    <definedName name="a_concreto_cimento_9">'[51]ficha medição'!#REF!</definedName>
    <definedName name="a_concretociclópico">'[50]ficha medição'!#REF!</definedName>
    <definedName name="a_concretociclópico_10">'[51]ficha medição'!#REF!</definedName>
    <definedName name="a_concretociclópico_27">'[49]ficha medição'!#REF!</definedName>
    <definedName name="a_concretociclópico_6">'[51]ficha medição'!#REF!</definedName>
    <definedName name="a_concretociclópico_9">'[51]ficha medição'!#REF!</definedName>
    <definedName name="a_conserv">'[49]ficha medição'!#REF!</definedName>
    <definedName name="a_correção">'[27]memória quantitativa'!#REF!</definedName>
    <definedName name="a_defensa">'[50]ficha medição'!#REF!</definedName>
    <definedName name="a_defensa_10">'[51]ficha medição'!#REF!</definedName>
    <definedName name="a_defensa_27">'[49]ficha medição'!#REF!</definedName>
    <definedName name="a_defensa_6">'[51]ficha medição'!#REF!</definedName>
    <definedName name="a_defensa_9">'[51]ficha medição'!#REF!</definedName>
    <definedName name="a_desobstrução">'[50]ficha medição'!#REF!</definedName>
    <definedName name="a_desobstrução_10">'[51]ficha medição'!#REF!</definedName>
    <definedName name="a_desobstrução_27">'[49]ficha medição'!#REF!</definedName>
    <definedName name="a_desobstrução_6">'[51]ficha medição'!#REF!</definedName>
    <definedName name="a_desobstrução_9">'[51]ficha medição'!#REF!</definedName>
    <definedName name="a_estorno">'[49]ficha medição'!#REF!</definedName>
    <definedName name="a_formas">'[50]ficha medição'!#REF!</definedName>
    <definedName name="a_formas_10">'[51]ficha medição'!#REF!</definedName>
    <definedName name="a_formas_27">'[49]ficha medição'!#REF!</definedName>
    <definedName name="a_formas_6">'[51]ficha medição'!#REF!</definedName>
    <definedName name="a_formas_9">'[51]ficha medição'!#REF!</definedName>
    <definedName name="a_fresagem">'[50]ficha medição'!#REF!</definedName>
    <definedName name="a_imp_cascalho">'[49]ficha medição'!#REF!</definedName>
    <definedName name="a_imp_recic_base">'[49]ficha medição'!#REF!</definedName>
    <definedName name="a_imp_reestab_base">'[49]ficha medição'!#REF!</definedName>
    <definedName name="A_km">'[52]Fresagem de Pista Ago-98'!#REF!</definedName>
    <definedName name="a_lama_asf_fina">'[50]ficha medição'!#REF!</definedName>
    <definedName name="a_lama_asf_fina_10">'[51]ficha medição'!#REF!</definedName>
    <definedName name="a_lama_asf_fina_27">'[49]ficha medição'!#REF!</definedName>
    <definedName name="a_lama_asf_fina_6">'[51]ficha medição'!#REF!</definedName>
    <definedName name="a_lama_asf_fina_9">'[51]ficha medição'!#REF!</definedName>
    <definedName name="a_limpezaplaca">'[50]ficha medição'!#REF!</definedName>
    <definedName name="a_limpezaplaca_10">'[51]ficha medição'!#REF!</definedName>
    <definedName name="a_limpezaplaca_27">'[49]ficha medição'!#REF!</definedName>
    <definedName name="a_limpezaplaca_6">'[51]ficha medição'!#REF!</definedName>
    <definedName name="a_limpezaplaca_9">'[51]ficha medição'!#REF!</definedName>
    <definedName name="a_limpezaponte">'[50]ficha medição'!#REF!</definedName>
    <definedName name="a_limpezaponte_10">'[51]ficha medição'!#REF!</definedName>
    <definedName name="a_limpezaponte_27">'[49]ficha medição'!#REF!</definedName>
    <definedName name="a_limpezaponte_6">'[51]ficha medição'!#REF!</definedName>
    <definedName name="a_limpezaponte_9">'[51]ficha medição'!#REF!</definedName>
    <definedName name="a_micro">'[49]ficha medição'!#REF!</definedName>
    <definedName name="a_misturaf">'[50]ficha medição'!#REF!</definedName>
    <definedName name="a_misturaf_10">'[51]ficha medição'!#REF!</definedName>
    <definedName name="a_misturaf_6">'[51]ficha medição'!#REF!</definedName>
    <definedName name="a_misturaf_9">'[51]ficha medição'!#REF!</definedName>
    <definedName name="a_misturaq">'[50]ficha medição'!#REF!</definedName>
    <definedName name="a_misturaq_10">'[51]ficha medição'!#REF!</definedName>
    <definedName name="a_misturaq_27">'[49]ficha medição'!#REF!</definedName>
    <definedName name="a_misturaq_6">'[51]ficha medição'!#REF!</definedName>
    <definedName name="a_misturaq_9">'[51]ficha medição'!#REF!</definedName>
    <definedName name="a_mnt">'[49]ficha medição'!#REF!</definedName>
    <definedName name="a_mob">'[49]ficha medição'!#REF!</definedName>
    <definedName name="a_parafuso_1">'[50]ficha medição'!#REF!</definedName>
    <definedName name="a_parafuso_1_10">'[51]ficha medição'!#REF!</definedName>
    <definedName name="a_parafuso_1_27">'[49]ficha medição'!#REF!</definedName>
    <definedName name="a_parafuso_1_6">'[51]ficha medição'!#REF!</definedName>
    <definedName name="a_parafuso_1_9">'[51]ficha medição'!#REF!</definedName>
    <definedName name="a_parafuso_4">'[50]ficha medição'!#REF!</definedName>
    <definedName name="a_parafuso_4_10">'[51]ficha medição'!#REF!</definedName>
    <definedName name="a_parafuso_4_27">'[49]ficha medição'!#REF!</definedName>
    <definedName name="a_parafuso_4_6">'[51]ficha medição'!#REF!</definedName>
    <definedName name="a_parafuso_4_9">'[51]ficha medição'!#REF!</definedName>
    <definedName name="a_ped_arr">'[50]ficha medição'!#REF!</definedName>
    <definedName name="a_pedraarrumada">'[50]ficha medição'!#REF!</definedName>
    <definedName name="a_pedraarrumada_10">'[51]ficha medição'!#REF!</definedName>
    <definedName name="a_pedraarrumada_27">'[49]ficha medição'!#REF!</definedName>
    <definedName name="a_pedraarrumada_6">'[51]ficha medição'!#REF!</definedName>
    <definedName name="a_pedraarrumada_9">'[51]ficha medição'!#REF!</definedName>
    <definedName name="a_pedrajogada">'[50]ficha medição'!#REF!</definedName>
    <definedName name="a_pedrajogada_10">'[51]ficha medição'!#REF!</definedName>
    <definedName name="a_pedrajogada_27">'[49]ficha medição'!#REF!</definedName>
    <definedName name="a_pedrajogada_6">'[51]ficha medição'!#REF!</definedName>
    <definedName name="a_pedrajogada_9">'[51]ficha medição'!#REF!</definedName>
    <definedName name="a_película">'[50]ficha medição'!#REF!</definedName>
    <definedName name="a_película_10">'[51]ficha medição'!#REF!</definedName>
    <definedName name="a_película_27">'[49]ficha medição'!#REF!</definedName>
    <definedName name="a_película_6">'[51]ficha medição'!#REF!</definedName>
    <definedName name="a_película_9">'[51]ficha medição'!#REF!</definedName>
    <definedName name="a_pint_faixa">'[49]ficha medição'!#REF!</definedName>
    <definedName name="a_pint_lig_fresa">'[49]ficha medição'!#REF!</definedName>
    <definedName name="a_pint_lig_fresagem">'[49]ficha medição'!#REF!</definedName>
    <definedName name="a_pint_lig_h5">'[49]ficha medição'!#REF!</definedName>
    <definedName name="a_pintura">'[50]ficha medição'!#REF!</definedName>
    <definedName name="a_pintura_10">'[51]ficha medição'!#REF!</definedName>
    <definedName name="a_pintura_27">'[49]ficha medição'!#REF!</definedName>
    <definedName name="a_pintura_6">'[51]ficha medição'!#REF!</definedName>
    <definedName name="a_pintura_9">'[51]ficha medição'!#REF!</definedName>
    <definedName name="a_placa">'[50]ficha medição'!#REF!</definedName>
    <definedName name="a_placa_10">'[51]ficha medição'!#REF!</definedName>
    <definedName name="a_placa_27">'[49]ficha medição'!#REF!</definedName>
    <definedName name="a_placa_6">'[51]ficha medição'!#REF!</definedName>
    <definedName name="a_placa_9">'[51]ficha medição'!#REF!</definedName>
    <definedName name="a_rec_mec_aterro">'[50]ficha medição'!#REF!</definedName>
    <definedName name="a_recic_base">'[49]ficha medição'!#REF!</definedName>
    <definedName name="a_recomposiçãoguardacorpo">'[50]ficha medição'!#REF!</definedName>
    <definedName name="a_recomposiçãoguardacorpo_10">'[51]ficha medição'!#REF!</definedName>
    <definedName name="a_recomposiçãoguardacorpo_27">'[49]ficha medição'!#REF!</definedName>
    <definedName name="a_recomposiçãoguardacorpo_6">'[51]ficha medição'!#REF!</definedName>
    <definedName name="a_recomposiçãoguardacorpo_9">'[51]ficha medição'!#REF!</definedName>
    <definedName name="a_recomposiçãomanual">'[50]ficha medição'!#REF!</definedName>
    <definedName name="a_recomposiçãomanual_10">'[51]ficha medição'!#REF!</definedName>
    <definedName name="a_recomposiçãomanual_27">'[49]ficha medição'!#REF!</definedName>
    <definedName name="a_recomposiçãomanual_6">'[51]ficha medição'!#REF!</definedName>
    <definedName name="a_recomposiçãomanual_9">'[51]ficha medição'!#REF!</definedName>
    <definedName name="a_recomposiçãomecanizada">'[50]ficha medição'!#REF!</definedName>
    <definedName name="a_recomposiçãomecanizada_10">'[51]ficha medição'!#REF!</definedName>
    <definedName name="a_recomposiçãomecanizada_27">'[49]ficha medição'!#REF!</definedName>
    <definedName name="a_recomposiçãomecanizada_6">'[51]ficha medição'!#REF!</definedName>
    <definedName name="a_recomposiçãomecanizada_9">'[51]ficha medição'!#REF!</definedName>
    <definedName name="a_reestab_base">'[49]ficha medição'!#REF!</definedName>
    <definedName name="a_remprof">'[27]memória quantitativa'!#REF!</definedName>
    <definedName name="a_rep_loc_acost">'[49]ficha medição'!#REF!</definedName>
    <definedName name="a_rep_localizados">'[49]ficha medição'!#REF!</definedName>
    <definedName name="a_revest_veg">'[50]ficha medição'!#REF!</definedName>
    <definedName name="a_revest_veg_10">'[51]ficha medição'!#REF!</definedName>
    <definedName name="a_revest_veg_27">'[49]ficha medição'!#REF!</definedName>
    <definedName name="a_revest_veg_6">'[51]ficha medição'!#REF!</definedName>
    <definedName name="a_revest_veg_9">'[51]ficha medição'!#REF!</definedName>
    <definedName name="a_rl1clama">'[50]ficha medição'!#REF!</definedName>
    <definedName name="a_rl1clama_10">'[51]ficha medição'!#REF!</definedName>
    <definedName name="a_rl1clama_6">'[51]ficha medição'!#REF!</definedName>
    <definedName name="a_rl1clama_9">'[51]ficha medição'!#REF!</definedName>
    <definedName name="a_rm1cmbb">'[50]ficha medição'!#REF!</definedName>
    <definedName name="a_rm1cmbb_10">'[51]ficha medição'!#REF!</definedName>
    <definedName name="a_rm1cmbb_27">'[49]ficha medição'!#REF!</definedName>
    <definedName name="a_rm1cmbb_6">'[51]ficha medição'!#REF!</definedName>
    <definedName name="a_rm1cmbb_9">'[51]ficha medição'!#REF!</definedName>
    <definedName name="a_rm1cmbuf">'[50]ficha medição'!#REF!</definedName>
    <definedName name="a_rm1cmbuf_10">'[51]ficha medição'!#REF!</definedName>
    <definedName name="a_rm1cmbuf_27">'[49]ficha medição'!#REF!</definedName>
    <definedName name="a_rm1cmbuf_6">'[51]ficha medição'!#REF!</definedName>
    <definedName name="a_rm1cmbuf_9">'[51]ficha medição'!#REF!</definedName>
    <definedName name="a_rr1cpint">'[50]ficha medição'!#REF!</definedName>
    <definedName name="a_rr1cpint_10">'[51]ficha medição'!#REF!</definedName>
    <definedName name="a_rr1cpint_6">'[51]ficha medição'!#REF!</definedName>
    <definedName name="a_rr1cpint_9">'[51]ficha medição'!#REF!</definedName>
    <definedName name="a_rr1ctb">'[50]ficha medição'!#REF!</definedName>
    <definedName name="a_rr1ctb_10">'[51]ficha medição'!#REF!</definedName>
    <definedName name="a_rr1ctb_27">'[49]ficha medição'!#REF!</definedName>
    <definedName name="a_rr1ctb_6">'[51]ficha medição'!#REF!</definedName>
    <definedName name="a_rr1ctb_9">'[51]ficha medição'!#REF!</definedName>
    <definedName name="a_rr2ccapa">'[50]ficha medição'!#REF!</definedName>
    <definedName name="a_rr2ccapa_10">'[51]ficha medição'!#REF!</definedName>
    <definedName name="a_rr2ccapa_27">'[49]ficha medição'!#REF!</definedName>
    <definedName name="a_rr2ccapa_6">'[51]ficha medição'!#REF!</definedName>
    <definedName name="a_rr2ccapa_9">'[51]ficha medição'!#REF!</definedName>
    <definedName name="a_rr2ctrat">'[50]ficha medição'!#REF!</definedName>
    <definedName name="a_rr2ctrat_10">'[51]ficha medição'!#REF!</definedName>
    <definedName name="a_rr2ctrat_27">'[49]ficha medição'!#REF!</definedName>
    <definedName name="a_rr2ctrat_6">'[51]ficha medição'!#REF!</definedName>
    <definedName name="a_rr2ctrat_9">'[51]ficha medição'!#REF!</definedName>
    <definedName name="a_sarjetameiofio">'[50]ficha medição'!#REF!</definedName>
    <definedName name="a_sarjetameiofio_10">'[51]ficha medição'!#REF!</definedName>
    <definedName name="a_sarjetameiofio_27">'[49]ficha medição'!#REF!</definedName>
    <definedName name="a_sarjetameiofio_6">'[51]ficha medição'!#REF!</definedName>
    <definedName name="a_sarjetameiofio_9">'[51]ficha medição'!#REF!</definedName>
    <definedName name="a_scotchlite">'[50]ficha medição'!#REF!</definedName>
    <definedName name="a_scotchlite_10">'[51]ficha medição'!#REF!</definedName>
    <definedName name="a_scotchlite_27">'[49]ficha medição'!#REF!</definedName>
    <definedName name="a_scotchlite_6">'[51]ficha medição'!#REF!</definedName>
    <definedName name="a_scotchlite_9">'[51]ficha medição'!#REF!</definedName>
    <definedName name="a_serv_mnt_fx_dominio">'[49]ficha medição'!#REF!</definedName>
    <definedName name="a_serv_mnt_pista_acost">'[49]ficha medição'!#REF!</definedName>
    <definedName name="a_sinalização">'[50]ficha medição'!#REF!</definedName>
    <definedName name="a_sinalização_10">'[51]ficha medição'!#REF!</definedName>
    <definedName name="a_sinalização_27">'[49]ficha medição'!#REF!</definedName>
    <definedName name="a_sinalização_6">'[51]ficha medição'!#REF!</definedName>
    <definedName name="a_sinalização_9">'[51]ficha medição'!#REF!</definedName>
    <definedName name="a_tacha_bi">'[49]ficha medição'!#REF!</definedName>
    <definedName name="a_tachabid">'[50]ficha medição'!#REF!</definedName>
    <definedName name="a_tachabid_10">'[51]ficha medição'!#REF!</definedName>
    <definedName name="a_tachabid_27">'[49]ficha medição'!#REF!</definedName>
    <definedName name="a_tachabid_6">'[51]ficha medição'!#REF!</definedName>
    <definedName name="a_tachabid_9">'[51]ficha medição'!#REF!</definedName>
    <definedName name="a_tachamono">'[50]ficha medição'!#REF!</definedName>
    <definedName name="a_tachamono_10">'[51]ficha medição'!#REF!</definedName>
    <definedName name="a_tachamono_27">'[49]ficha medição'!#REF!</definedName>
    <definedName name="a_tachamono_6">'[51]ficha medição'!#REF!</definedName>
    <definedName name="a_tachamono_9">'[51]ficha medição'!#REF!</definedName>
    <definedName name="a_tachãobid">'[50]ficha medição'!#REF!</definedName>
    <definedName name="a_tachãobid_10">'[51]ficha medição'!#REF!</definedName>
    <definedName name="a_tachãobid_27">'[49]ficha medição'!#REF!</definedName>
    <definedName name="a_tachãobid_6">'[51]ficha medição'!#REF!</definedName>
    <definedName name="a_tachãobid_9">'[51]ficha medição'!#REF!</definedName>
    <definedName name="a_tachãomono">'[50]ficha medição'!#REF!</definedName>
    <definedName name="a_tachãomono_10">'[51]ficha medição'!#REF!</definedName>
    <definedName name="a_tachãomono_27">'[49]ficha medição'!#REF!</definedName>
    <definedName name="a_tachãomono_6">'[51]ficha medição'!#REF!</definedName>
    <definedName name="a_tachãomono_9">'[51]ficha medição'!#REF!</definedName>
    <definedName name="a_tapab">'[27]memória quantitativa'!#REF!</definedName>
    <definedName name="a_tapabq">'[27]memória quantitativa'!#REF!</definedName>
    <definedName name="a_tcarroceria">'[50]ficha medição'!#REF!</definedName>
    <definedName name="a_tcarroceria_10">'[51]ficha medição'!#REF!</definedName>
    <definedName name="a_tcarroceria_27">'[49]ficha medição'!#REF!</definedName>
    <definedName name="a_tcarroceria_6">'[51]ficha medição'!#REF!</definedName>
    <definedName name="a_tcarroceria_9">'[51]ficha medição'!#REF!</definedName>
    <definedName name="a_tcomercial">'[50]ficha medição'!#REF!</definedName>
    <definedName name="a_tcomercial_10">'[51]ficha medição'!#REF!</definedName>
    <definedName name="a_tcomercial_27">'[49]ficha medição'!#REF!</definedName>
    <definedName name="a_tcomercial_6">'[51]ficha medição'!#REF!</definedName>
    <definedName name="a_tcomercial_9">'[51]ficha medição'!#REF!</definedName>
    <definedName name="a_tespecial">'[50]ficha medição'!#REF!</definedName>
    <definedName name="a_tespecial_10">'[51]ficha medição'!#REF!</definedName>
    <definedName name="a_tespecial_27">'[49]ficha medição'!#REF!</definedName>
    <definedName name="a_tespecial_6">'[51]ficha medição'!#REF!</definedName>
    <definedName name="a_tespecial_9">'[51]ficha medição'!#REF!</definedName>
    <definedName name="a_tinta">'[50]ficha medição'!#REF!</definedName>
    <definedName name="a_tinta_10">'[51]ficha medição'!#REF!</definedName>
    <definedName name="a_tinta_27">'[49]ficha medição'!#REF!</definedName>
    <definedName name="a_tinta_6">'[51]ficha medição'!#REF!</definedName>
    <definedName name="a_tinta_9">'[51]ficha medição'!#REF!</definedName>
    <definedName name="a_total_taxa_bidi">'[49]ficha medição'!#REF!</definedName>
    <definedName name="a_tr_rr2ccapa">'[50]ficha medição'!#REF!</definedName>
    <definedName name="a_tr_rr2ccapa_10">'[51]ficha medição'!#REF!</definedName>
    <definedName name="a_tr_rr2ccapa_6">'[51]ficha medição'!#REF!</definedName>
    <definedName name="a_tr_rr2ccapa_9">'[51]ficha medição'!#REF!</definedName>
    <definedName name="a_transp_CAP20">'[49]ficha medição'!#REF!</definedName>
    <definedName name="a_transp_EAD">'[49]ficha medição'!#REF!</definedName>
    <definedName name="a_tratamento">'[50]ficha medição'!#REF!</definedName>
    <definedName name="a_tratamento_10">'[51]ficha medição'!#REF!</definedName>
    <definedName name="a_tratamento_27">'[49]ficha medição'!#REF!</definedName>
    <definedName name="a_tratamento_6">'[51]ficha medição'!#REF!</definedName>
    <definedName name="a_tratamento_9">'[51]ficha medição'!#REF!</definedName>
    <definedName name="a_travessas">'[50]ficha medição'!#REF!</definedName>
    <definedName name="a_travessas_10">'[51]ficha medição'!#REF!</definedName>
    <definedName name="a_travessas_27">'[49]ficha medição'!#REF!</definedName>
    <definedName name="a_travessas_6">'[51]ficha medição'!#REF!</definedName>
    <definedName name="a_travessas_9">'[51]ficha medição'!#REF!</definedName>
    <definedName name="a_trcm30rp">'[50]ficha medição'!#REF!</definedName>
    <definedName name="a_trrl1clama">'[50]ficha medição'!#REF!</definedName>
    <definedName name="a_trrl1clama_10">'[51]ficha medição'!#REF!</definedName>
    <definedName name="a_trrl1clama_27">'[49]ficha medição'!#REF!</definedName>
    <definedName name="a_trrl1clama_6">'[51]ficha medição'!#REF!</definedName>
    <definedName name="a_trrl1clama_9">'[51]ficha medição'!#REF!</definedName>
    <definedName name="a_trrm1cmbb">'[50]ficha medição'!#REF!</definedName>
    <definedName name="a_trrm1cmbb_10">'[51]ficha medição'!#REF!</definedName>
    <definedName name="a_trrm1cmbb_6">'[51]ficha medição'!#REF!</definedName>
    <definedName name="a_trrm1cmbb_9">'[51]ficha medição'!#REF!</definedName>
    <definedName name="a_trrm1cmbuf">'[50]ficha medição'!#REF!</definedName>
    <definedName name="a_trrm1cmbuf_10">'[51]ficha medição'!#REF!</definedName>
    <definedName name="a_trrm1cmbuf_27">'[49]ficha medição'!#REF!</definedName>
    <definedName name="a_trrm1cmbuf_6">'[51]ficha medição'!#REF!</definedName>
    <definedName name="a_trrm1cmbuf_9">'[51]ficha medição'!#REF!</definedName>
    <definedName name="a_trrr1cpint">'[50]ficha medição'!#REF!</definedName>
    <definedName name="a_trrr1cpint_10">'[51]ficha medição'!#REF!</definedName>
    <definedName name="a_trrr1cpint_27">'[49]ficha medição'!#REF!</definedName>
    <definedName name="a_trrr1cpint_6">'[51]ficha medição'!#REF!</definedName>
    <definedName name="a_trrr1cpint_9">'[51]ficha medição'!#REF!</definedName>
    <definedName name="a_trrr1ctb">'[50]ficha medição'!#REF!</definedName>
    <definedName name="a_trrr1ctb_10">'[51]ficha medição'!#REF!</definedName>
    <definedName name="a_trrr1ctb_27">'[49]ficha medição'!#REF!</definedName>
    <definedName name="a_trrr1ctb_6">'[51]ficha medição'!#REF!</definedName>
    <definedName name="a_trrr1ctb_9">'[51]ficha medição'!#REF!</definedName>
    <definedName name="a_trrr2ctrat">'[50]ficha medição'!#REF!</definedName>
    <definedName name="a_trrr2ctrat_10">'[51]ficha medição'!#REF!</definedName>
    <definedName name="a_trrr2ctrat_27">'[49]ficha medição'!#REF!</definedName>
    <definedName name="a_trrr2ctrat_6">'[51]ficha medição'!#REF!</definedName>
    <definedName name="a_trrr2ctrat_9">'[51]ficha medição'!#REF!</definedName>
    <definedName name="a_tss">'[49]ficha medição'!#REF!</definedName>
    <definedName name="a_valasdrenagem">'[50]ficha medição'!#REF!</definedName>
    <definedName name="a_valasdrenagem_10">'[51]ficha medição'!#REF!</definedName>
    <definedName name="a_valasdrenagem_27">'[49]ficha medição'!#REF!</definedName>
    <definedName name="a_valasdrenagem_6">'[51]ficha medição'!#REF!</definedName>
    <definedName name="a_valasdrenagem_9">'[51]ficha medição'!#REF!</definedName>
    <definedName name="a_vol_fresagem">'[49]ficha medição'!#REF!</definedName>
    <definedName name="a000" hidden="1">{#N/A,#N/A,FALSE,"ANEXO3 99 ERA";#N/A,#N/A,FALSE,"ANEXO3 99 UBÁ2";#N/A,#N/A,FALSE,"ANEXO3 99 DTU";#N/A,#N/A,FALSE,"ANEXO3 99 RDR";#N/A,#N/A,FALSE,"ANEXO3 99 UBÁ4";#N/A,#N/A,FALSE,"ANEXO3 99 UBÁ6"}</definedName>
    <definedName name="a14.1.18">#REF!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a" hidden="1">{"'Quadro'!$A$4:$BG$78"}</definedName>
    <definedName name="AA_1">[0]!AA_1</definedName>
    <definedName name="AA_10">[0]!AA_10</definedName>
    <definedName name="AA_12">[0]!AA_12</definedName>
    <definedName name="AA_13">[0]!AA_13</definedName>
    <definedName name="AA_14">[0]!AA_14</definedName>
    <definedName name="AA_19">AA_19</definedName>
    <definedName name="AA_2">[0]!AA_2</definedName>
    <definedName name="AA_20">#N/A</definedName>
    <definedName name="AA_21">AA_21</definedName>
    <definedName name="AA_22">[0]!AA_22</definedName>
    <definedName name="AA_23">AA_23</definedName>
    <definedName name="AA_24">AA_24</definedName>
    <definedName name="AA_25">[0]!AA_25</definedName>
    <definedName name="AA_26">[0]!AA_26</definedName>
    <definedName name="AA_27">[0]!AA_27</definedName>
    <definedName name="AA_28">[0]!AA_28</definedName>
    <definedName name="AA_29">[0]!AA_29</definedName>
    <definedName name="AA_3">[0]!AA_3</definedName>
    <definedName name="AA_30">[0]!AA_30</definedName>
    <definedName name="AA_31">[0]!AA_31</definedName>
    <definedName name="AA_32">[0]!AA_32</definedName>
    <definedName name="AA_33">[0]!AA_33</definedName>
    <definedName name="AA_34">[0]!AA_34</definedName>
    <definedName name="AA_35">[0]!AA_35</definedName>
    <definedName name="AA_36">[0]!AA_36</definedName>
    <definedName name="AA_37">[0]!AA_37</definedName>
    <definedName name="AA_38">[0]!AA_38</definedName>
    <definedName name="AA_39">AA_39</definedName>
    <definedName name="AA_4">[0]!AA_4</definedName>
    <definedName name="AA_40">AA_40</definedName>
    <definedName name="AA_41">AA_41</definedName>
    <definedName name="AA_42">AA_42</definedName>
    <definedName name="AA_43">AA_43</definedName>
    <definedName name="AA_44">AA_44</definedName>
    <definedName name="AA_45">AA_45</definedName>
    <definedName name="AA_46">AA_46</definedName>
    <definedName name="AA_47">AA_47</definedName>
    <definedName name="AA_48">AA_48</definedName>
    <definedName name="AA_5">[0]!AA_5</definedName>
    <definedName name="AA_51">AA_51</definedName>
    <definedName name="AA_52">AA_52</definedName>
    <definedName name="AA_53">AA_53</definedName>
    <definedName name="AA_54">AA_54</definedName>
    <definedName name="AA_55">AA_55</definedName>
    <definedName name="AA_56">AA_56</definedName>
    <definedName name="AA_57">AA_57</definedName>
    <definedName name="AA_58">AA_58</definedName>
    <definedName name="AA_59">AA_59</definedName>
    <definedName name="AA_6">[0]!AA_6</definedName>
    <definedName name="AA_60">AA_60</definedName>
    <definedName name="AA_61">AA_61</definedName>
    <definedName name="AA_62">AA_62</definedName>
    <definedName name="AA_63">AA_63</definedName>
    <definedName name="AA_64">AA_64</definedName>
    <definedName name="AA_65">AA_65</definedName>
    <definedName name="AA_66">AA_66</definedName>
    <definedName name="AA_67">AA_67</definedName>
    <definedName name="AA_68">AA_68</definedName>
    <definedName name="AA_69">AA_69</definedName>
    <definedName name="AA_7">[0]!AA_7</definedName>
    <definedName name="AA_70">AA_70</definedName>
    <definedName name="AA_71">AA_71</definedName>
    <definedName name="AA_72">AA_72</definedName>
    <definedName name="AA_8">[0]!AA_8</definedName>
    <definedName name="AA_9">[0]!AA_9</definedName>
    <definedName name="AA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AA_DOCTOPS" hidden="1">"AAA_SET"</definedName>
    <definedName name="AAA_duser" hidden="1">"OFF"</definedName>
    <definedName name="aaaa" hidden="1">#REF!</definedName>
    <definedName name="aaaaa" hidden="1">{#N/A,#N/A,FALSE,"MO (2)"}</definedName>
    <definedName name="AAAAA_16">NA()</definedName>
    <definedName name="aaaaaa" hidden="1">#REF!</definedName>
    <definedName name="AAAAAAA">#N/A</definedName>
    <definedName name="aaaaaaaa">#N/A</definedName>
    <definedName name="AAAAAAAAA">[0]!AAAAAAAAA</definedName>
    <definedName name="AAAAAAAAA_2">#N/A</definedName>
    <definedName name="AAAAAAAAA_25">[0]!AAAAAAAAA_25</definedName>
    <definedName name="AAAAAAAAA_4">#N/A</definedName>
    <definedName name="AAAAAAAAAA">#REF!</definedName>
    <definedName name="aaaaaaaaaaaa">#N/A</definedName>
    <definedName name="AAAAAAAAAAAAA">#N/A</definedName>
    <definedName name="aaaaaaaaaaaaaaa">#N/A</definedName>
    <definedName name="AAAAAAAAAAAAAAAAAA">#REF!</definedName>
    <definedName name="AAAAAAAAAAAAAAAAAAAAAA" hidden="1">{#N/A,#N/A,TRUE,"Serviços"}</definedName>
    <definedName name="aaaaaaaaaaaaaaaaaaaaaaaaaa" hidden="1">#REF!</definedName>
    <definedName name="AAB_Addin5" hidden="1">"AAB_Description for addin 5,Description for addin 5,Description for addin 5,Description for addin 5,Description for addin 5,Description for addin 5"</definedName>
    <definedName name="aasas">#REF!</definedName>
    <definedName name="aauf">'[53]Resumo Financeiro'!#REF!</definedName>
    <definedName name="aauq">'[53]Resumo Financeiro'!#REF!</definedName>
    <definedName name="aauqs">[54]!PassaExtenso</definedName>
    <definedName name="AB">AB</definedName>
    <definedName name="abc">#N/A</definedName>
    <definedName name="ABD">#REF!</definedName>
    <definedName name="ABR00">#REF!</definedName>
    <definedName name="ac">#REF!</definedName>
    <definedName name="ac_capaf">'[50]ficha medição'!#REF!</definedName>
    <definedName name="ac_capaf_10">'[51]ficha medição'!#REF!</definedName>
    <definedName name="ac_capaf_27">'[49]ficha medição'!#REF!</definedName>
    <definedName name="ac_capaf_6">'[51]ficha medição'!#REF!</definedName>
    <definedName name="ac_capaf_9">'[51]ficha medição'!#REF!</definedName>
    <definedName name="ac_capaq">'[50]ficha medição'!#REF!</definedName>
    <definedName name="ac_capaq_10">'[51]ficha medição'!#REF!</definedName>
    <definedName name="ac_capaq_6">'[51]ficha medição'!#REF!</definedName>
    <definedName name="ac_capaq_9">'[51]ficha medição'!#REF!</definedName>
    <definedName name="ac_correção">'[50]ficha medição'!#REF!</definedName>
    <definedName name="ac_remendoprofundo">'[50]ficha medição'!#REF!</definedName>
    <definedName name="ac_remendoprofundo_10">'[51]ficha medição'!#REF!</definedName>
    <definedName name="ac_remendoprofundo_6">'[51]ficha medição'!#REF!</definedName>
    <definedName name="ac_remendoprofundo_9">'[51]ficha medição'!#REF!</definedName>
    <definedName name="ac_tapaburaco">'[50]ficha medição'!#REF!</definedName>
    <definedName name="ac_tapaburaco_10">'[51]ficha medição'!#REF!</definedName>
    <definedName name="ac_tapaburaco_27">'[49]ficha medição'!#REF!</definedName>
    <definedName name="ac_tapaburaco_6">'[51]ficha medição'!#REF!</definedName>
    <definedName name="ac_tapaburaco_9">'[51]ficha medição'!#REF!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apaselante">[42]ORÇAMENTO!#REF!</definedName>
    <definedName name="acapaselante_13">[42]ORÇAMENTO!#REF!</definedName>
    <definedName name="acapaselante_13_19">[42]ORÇAMENTO!#REF!</definedName>
    <definedName name="acapaselante_13_23">[42]ORÇAMENTO!#REF!</definedName>
    <definedName name="acapaselante_13_25">[55]ORÇAMENTO!#REF!</definedName>
    <definedName name="acapaselante_13_26">[42]ORÇAMENTO!#REF!</definedName>
    <definedName name="acapaselante_13_33">[42]ORÇAMENTO!#REF!</definedName>
    <definedName name="acapaselante_13_9">[42]ORÇAMENTO!#REF!</definedName>
    <definedName name="acapaselante_15">[56]ORÇAMENTO!#REF!</definedName>
    <definedName name="acapaselante_15_13">[56]ORÇAMENTO!#REF!</definedName>
    <definedName name="acapaselante_15_13_19">[56]ORÇAMENTO!#REF!</definedName>
    <definedName name="acapaselante_15_13_23">[56]ORÇAMENTO!#REF!</definedName>
    <definedName name="acapaselante_15_13_25">[56]ORÇAMENTO!#REF!</definedName>
    <definedName name="acapaselante_15_13_26">[56]ORÇAMENTO!#REF!</definedName>
    <definedName name="acapaselante_15_13_33">[56]ORÇAMENTO!#REF!</definedName>
    <definedName name="acapaselante_15_13_9">[56]ORÇAMENTO!#REF!</definedName>
    <definedName name="acapaselante_15_19">[56]ORÇAMENTO!#REF!</definedName>
    <definedName name="acapaselante_15_23">[56]ORÇAMENTO!#REF!</definedName>
    <definedName name="acapaselante_15_25">[56]ORÇAMENTO!#REF!</definedName>
    <definedName name="acapaselante_15_26">[56]ORÇAMENTO!#REF!</definedName>
    <definedName name="acapaselante_15_33">[56]ORÇAMENTO!#REF!</definedName>
    <definedName name="acapaselante_15_9">[56]ORÇAMENTO!#REF!</definedName>
    <definedName name="acapaselante_19">[42]ORÇAMENTO!#REF!</definedName>
    <definedName name="acapaselante_23">[42]ORÇAMENTO!#REF!</definedName>
    <definedName name="acapaselante_24">[42]ORÇAMENTO!#REF!</definedName>
    <definedName name="acapaselante_24_13">[42]ORÇAMENTO!#REF!</definedName>
    <definedName name="acapaselante_24_13_19">[42]ORÇAMENTO!#REF!</definedName>
    <definedName name="acapaselante_24_13_23">[42]ORÇAMENTO!#REF!</definedName>
    <definedName name="acapaselante_24_13_25">[55]ORÇAMENTO!#REF!</definedName>
    <definedName name="acapaselante_24_13_26">[42]ORÇAMENTO!#REF!</definedName>
    <definedName name="acapaselante_24_13_33">[42]ORÇAMENTO!#REF!</definedName>
    <definedName name="acapaselante_24_13_9">[42]ORÇAMENTO!#REF!</definedName>
    <definedName name="acapaselante_24_19">[42]ORÇAMENTO!#REF!</definedName>
    <definedName name="acapaselante_24_23">[42]ORÇAMENTO!#REF!</definedName>
    <definedName name="acapaselante_24_25">[55]ORÇAMENTO!#REF!</definedName>
    <definedName name="acapaselante_24_26">[42]ORÇAMENTO!#REF!</definedName>
    <definedName name="acapaselante_24_33">[42]ORÇAMENTO!#REF!</definedName>
    <definedName name="acapaselante_24_9">[42]ORÇAMENTO!#REF!</definedName>
    <definedName name="acapaselante_25">[55]ORÇAMENTO!#REF!</definedName>
    <definedName name="acapaselante_26">[42]ORÇAMENTO!#REF!</definedName>
    <definedName name="acapaselante_33">[42]ORÇAMENTO!#REF!</definedName>
    <definedName name="acapaselante_9">[42]ORÇAMENTO!#REF!</definedName>
    <definedName name="AccessDatabase" hidden="1">"C:\Documents and Settings\JPMELLO\Meus documentos\ARQUIVOS 2004\MONITORAMENTO OAC\Monitoramento de OAC.mdb"</definedName>
    <definedName name="ACOSTD">#REF!</definedName>
    <definedName name="ACOSTLE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umulado_4">#REF!</definedName>
    <definedName name="acumulado_roçada_colonião">'[50]ficha medição'!#REF!</definedName>
    <definedName name="acumulado_roçada_colonião_10">'[51]ficha medição'!#REF!</definedName>
    <definedName name="acumulado_roçada_colonião_27">'[49]ficha medição'!#REF!</definedName>
    <definedName name="acumulado_roçada_colonião_6">'[51]ficha medição'!#REF!</definedName>
    <definedName name="acumulado_roçada_colonião_9">'[51]ficha medição'!#REF!</definedName>
    <definedName name="acumulado_roçada_manual">'[50]ficha medição'!#REF!</definedName>
    <definedName name="acumulado_roçada_manual_10">'[51]ficha medição'!#REF!</definedName>
    <definedName name="acumulado_roçada_manual_27">'[49]ficha medição'!#REF!</definedName>
    <definedName name="acumulado_roçada_manual_6">'[51]ficha medição'!#REF!</definedName>
    <definedName name="acumulado_roçada_manual_9">'[51]ficha medição'!#REF!</definedName>
    <definedName name="acumulado_roçada_mecanizada">'[50]ficha medição'!#REF!</definedName>
    <definedName name="acumulado_roçada_mecanizada_10">'[51]ficha medição'!#REF!</definedName>
    <definedName name="acumulado_roçada_mecanizada_27">'[49]ficha medição'!#REF!</definedName>
    <definedName name="acumulado_roçada_mecanizada_6">'[51]ficha medição'!#REF!</definedName>
    <definedName name="acumulado_roçada_mecanizada_9">'[51]ficha medição'!#REF!</definedName>
    <definedName name="ad" hidden="1">{#N/A,#N/A,FALSE,"MO (2)"}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dfedfds">#N/A</definedName>
    <definedName name="adicional_eixo">#REF!</definedName>
    <definedName name="ADMO">#REF!</definedName>
    <definedName name="ADR">#REF!</definedName>
    <definedName name="ads">#REF!,#REF!</definedName>
    <definedName name="AE_AREA">#REF!</definedName>
    <definedName name="AE_ITEM">#REF!</definedName>
    <definedName name="AE_PNV">#REF!</definedName>
    <definedName name="aeaw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AEMUL">#REF!</definedName>
    <definedName name="AEMULFLEX">#REF!</definedName>
    <definedName name="AFDD">#N/A</definedName>
    <definedName name="aforma">[42]ORÇAMENTO!#REF!</definedName>
    <definedName name="aforma_13">[42]ORÇAMENTO!#REF!</definedName>
    <definedName name="aforma_13_19">[42]ORÇAMENTO!#REF!</definedName>
    <definedName name="aforma_13_23">[42]ORÇAMENTO!#REF!</definedName>
    <definedName name="aforma_13_25">[55]ORÇAMENTO!#REF!</definedName>
    <definedName name="aforma_13_26">[42]ORÇAMENTO!#REF!</definedName>
    <definedName name="aforma_13_33">[42]ORÇAMENTO!#REF!</definedName>
    <definedName name="aforma_13_9">[42]ORÇAMENTO!#REF!</definedName>
    <definedName name="aforma_15">[56]ORÇAMENTO!#REF!</definedName>
    <definedName name="aforma_15_13">[56]ORÇAMENTO!#REF!</definedName>
    <definedName name="aforma_15_13_19">[56]ORÇAMENTO!#REF!</definedName>
    <definedName name="aforma_15_13_23">[56]ORÇAMENTO!#REF!</definedName>
    <definedName name="aforma_15_13_25">[56]ORÇAMENTO!#REF!</definedName>
    <definedName name="aforma_15_13_26">[56]ORÇAMENTO!#REF!</definedName>
    <definedName name="aforma_15_13_33">[56]ORÇAMENTO!#REF!</definedName>
    <definedName name="aforma_15_13_9">[56]ORÇAMENTO!#REF!</definedName>
    <definedName name="aforma_15_19">[56]ORÇAMENTO!#REF!</definedName>
    <definedName name="aforma_15_23">[56]ORÇAMENTO!#REF!</definedName>
    <definedName name="aforma_15_25">[56]ORÇAMENTO!#REF!</definedName>
    <definedName name="aforma_15_26">[56]ORÇAMENTO!#REF!</definedName>
    <definedName name="aforma_15_33">[56]ORÇAMENTO!#REF!</definedName>
    <definedName name="aforma_15_9">[56]ORÇAMENTO!#REF!</definedName>
    <definedName name="aforma_19">[42]ORÇAMENTO!#REF!</definedName>
    <definedName name="aforma_23">[42]ORÇAMENTO!#REF!</definedName>
    <definedName name="aforma_24">[42]ORÇAMENTO!#REF!</definedName>
    <definedName name="aforma_24_13">[42]ORÇAMENTO!#REF!</definedName>
    <definedName name="aforma_24_13_19">[42]ORÇAMENTO!#REF!</definedName>
    <definedName name="aforma_24_13_23">[42]ORÇAMENTO!#REF!</definedName>
    <definedName name="aforma_24_13_25">[55]ORÇAMENTO!#REF!</definedName>
    <definedName name="aforma_24_13_26">[42]ORÇAMENTO!#REF!</definedName>
    <definedName name="aforma_24_13_33">[42]ORÇAMENTO!#REF!</definedName>
    <definedName name="aforma_24_13_9">[42]ORÇAMENTO!#REF!</definedName>
    <definedName name="aforma_24_19">[42]ORÇAMENTO!#REF!</definedName>
    <definedName name="aforma_24_23">[42]ORÇAMENTO!#REF!</definedName>
    <definedName name="aforma_24_25">[55]ORÇAMENTO!#REF!</definedName>
    <definedName name="aforma_24_26">[42]ORÇAMENTO!#REF!</definedName>
    <definedName name="aforma_24_33">[42]ORÇAMENTO!#REF!</definedName>
    <definedName name="aforma_24_9">[42]ORÇAMENTO!#REF!</definedName>
    <definedName name="aforma_25">[55]ORÇAMENTO!#REF!</definedName>
    <definedName name="aforma_26">[42]ORÇAMENTO!#REF!</definedName>
    <definedName name="aforma_33">[42]ORÇAMENTO!#REF!</definedName>
    <definedName name="aforma_9">[42]ORÇAMENTO!#REF!</definedName>
    <definedName name="agff">#REF!</definedName>
    <definedName name="ag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gosto">#N/A</definedName>
    <definedName name="AGREGADO">#REF!</definedName>
    <definedName name="AGREGADO_10">#REF!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5">"$#REF!.$B$12:$B$346"</definedName>
    <definedName name="AGREGADO_10_16">"$#REF!.$B$12:$B$346"</definedName>
    <definedName name="AGREGADO_10_19">#REF!</definedName>
    <definedName name="AGREGADO_10_19_24">#REF!</definedName>
    <definedName name="AGREGADO_10_19_25">#REF!</definedName>
    <definedName name="AGREGADO_10_19_29">"$#REF!.$B$21:$B$401"</definedName>
    <definedName name="AGREGADO_10_19_8">#REF!</definedName>
    <definedName name="AGREGADO_10_22">#REF!</definedName>
    <definedName name="AGREGADO_10_24">#REF!</definedName>
    <definedName name="AGREGADO_10_25">#REF!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#REF!</definedName>
    <definedName name="AGREGADO_10_7_1">"$#REF!.$B$21:$B$431"</definedName>
    <definedName name="AGREGADO_10_7_1_1">"$#REF!.$B$21:$B$402"</definedName>
    <definedName name="AGREGADO_10_7_1_1_1">"$#REF!.$B$21:$B$402"</definedName>
    <definedName name="AGREGADO_10_8">#REF!</definedName>
    <definedName name="AGREGADO_10_9">"$#REF!.$B$21:$B$431"</definedName>
    <definedName name="AGREGADO_11">"$#REF!.$B$21:$B$431"</definedName>
    <definedName name="AGREGADO_12">"$#REF!.$B$21:$B$402"</definedName>
    <definedName name="AGREGADO_15">"$#REF!.$B$12:$B$346"</definedName>
    <definedName name="AGREGADO_16">"$#REF!.$B$12:$B$346"</definedName>
    <definedName name="AGREGADO_17">#REF!</definedName>
    <definedName name="AGREGADO_17_10">"$#REF!.$B$21:$B$402"</definedName>
    <definedName name="AGREGADO_17_11">"$#REF!.$B$21:$B$431"</definedName>
    <definedName name="AGREGADO_17_12">"$#REF!.$B$21:$B$402"</definedName>
    <definedName name="AGREGADO_17_15">"$#REF!.$B$12:$B$346"</definedName>
    <definedName name="AGREGADO_17_16">"$#REF!.$B$12:$B$346"</definedName>
    <definedName name="AGREGADO_17_19">#REF!</definedName>
    <definedName name="AGREGADO_17_19_24">#REF!</definedName>
    <definedName name="AGREGADO_17_19_25">#REF!</definedName>
    <definedName name="AGREGADO_17_19_29">"$#REF!.$B$21:$B$401"</definedName>
    <definedName name="AGREGADO_17_19_8">#REF!</definedName>
    <definedName name="AGREGADO_17_22">#REF!</definedName>
    <definedName name="AGREGADO_17_24">#REF!</definedName>
    <definedName name="AGREGADO_17_25">#REF!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#REF!</definedName>
    <definedName name="AGREGADO_17_7_1">"$#REF!.$B$21:$B$431"</definedName>
    <definedName name="AGREGADO_17_7_1_1">"$#REF!.$B$21:$B$402"</definedName>
    <definedName name="AGREGADO_17_7_1_1_1">"$#REF!.$B$21:$B$402"</definedName>
    <definedName name="AGREGADO_17_8">#REF!</definedName>
    <definedName name="AGREGADO_17_9">"$#REF!.$B$21:$B$431"</definedName>
    <definedName name="AGREGADO_19">#REF!</definedName>
    <definedName name="AGREGADO_19_24">#REF!</definedName>
    <definedName name="AGREGADO_19_25">#REF!</definedName>
    <definedName name="AGREGADO_19_29">"$#REF!.$B$21:$B$401"</definedName>
    <definedName name="AGREGADO_19_8">#REF!</definedName>
    <definedName name="AGREGADO_22">#REF!</definedName>
    <definedName name="AGREGADO_24">#REF!</definedName>
    <definedName name="AGREGADO_25">#REF!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#REF!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5">"$#REF!.$B$12:$B$346"</definedName>
    <definedName name="AGREGADO_6_16">"$#REF!.$B$12:$B$346"</definedName>
    <definedName name="AGREGADO_6_19">#REF!</definedName>
    <definedName name="AGREGADO_6_19_24">#REF!</definedName>
    <definedName name="AGREGADO_6_19_25">#REF!</definedName>
    <definedName name="AGREGADO_6_19_29">"$#REF!.$B$21:$B$401"</definedName>
    <definedName name="AGREGADO_6_19_8">#REF!</definedName>
    <definedName name="AGREGADO_6_22">#REF!</definedName>
    <definedName name="AGREGADO_6_24">#REF!</definedName>
    <definedName name="AGREGADO_6_25">#REF!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#REF!</definedName>
    <definedName name="AGREGADO_6_7_1">"$#REF!.$B$21:$B$431"</definedName>
    <definedName name="AGREGADO_6_7_1_1">"$#REF!.$B$21:$B$402"</definedName>
    <definedName name="AGREGADO_6_7_1_1_1">"$#REF!.$B$21:$B$402"</definedName>
    <definedName name="AGREGADO_6_8">#REF!</definedName>
    <definedName name="AGREGADO_6_9">"$#REF!.$B$21:$B$431"</definedName>
    <definedName name="AGREGADO_7">#REF!</definedName>
    <definedName name="AGREGADO_7_1">#REF!</definedName>
    <definedName name="AGREGADO_7_1_1">"$#REF!.$B$21:$B$429"</definedName>
    <definedName name="AGREGADO_7_1_1_1">"$#REF!.$B$21:$B$400"</definedName>
    <definedName name="AGREGADO_7_1_1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5">"$#REF!.$B$12:$B$346"</definedName>
    <definedName name="AGREGADO_7_16">"$#REF!.$B$12:$B$346"</definedName>
    <definedName name="AGREGADO_7_19">#REF!</definedName>
    <definedName name="AGREGADO_7_19_24">#REF!</definedName>
    <definedName name="AGREGADO_7_19_25">#REF!</definedName>
    <definedName name="AGREGADO_7_19_29">"$#REF!.$B$21:$B$401"</definedName>
    <definedName name="AGREGADO_7_19_8">#REF!</definedName>
    <definedName name="AGREGADO_7_22">#REF!</definedName>
    <definedName name="AGREGADO_7_24">#REF!</definedName>
    <definedName name="AGREGADO_7_25">#REF!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#REF!</definedName>
    <definedName name="AGREGADO_7_7_1">"$#REF!.$B$21:$B$431"</definedName>
    <definedName name="AGREGADO_7_7_1_1">"$#REF!.$B$21:$B$402"</definedName>
    <definedName name="AGREGADO_7_7_1_1_1">"$#REF!.$B$21:$B$402"</definedName>
    <definedName name="AGREGADO_7_8">#REF!</definedName>
    <definedName name="AGREGADO_7_9">"$#REF!.$B$21:$B$431"</definedName>
    <definedName name="AGREGADO_8">#REF!</definedName>
    <definedName name="AGREGADO_8_1">#REF!</definedName>
    <definedName name="AGREGADO_8_1_1">#REF!</definedName>
    <definedName name="AGREGADO_8_10">"$#REF!.$B$21:$B$402"</definedName>
    <definedName name="AGREGADO_8_11">"$#REF!.$B$21:$B$431"</definedName>
    <definedName name="AGREGADO_8_12">"$#REF!.$B$21:$B$402"</definedName>
    <definedName name="AGREGADO_8_15">"$#REF!.$B$12:$B$346"</definedName>
    <definedName name="AGREGADO_8_16">"$#REF!.$B$12:$B$346"</definedName>
    <definedName name="AGREGADO_8_19">#REF!</definedName>
    <definedName name="AGREGADO_8_19_24">#REF!</definedName>
    <definedName name="AGREGADO_8_19_25">#REF!</definedName>
    <definedName name="AGREGADO_8_19_29">"$#REF!.$B$21:$B$401"</definedName>
    <definedName name="AGREGADO_8_19_8">#REF!</definedName>
    <definedName name="AGREGADO_8_22">#REF!</definedName>
    <definedName name="AGREGADO_8_24">#REF!</definedName>
    <definedName name="AGREGADO_8_25">#REF!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#REF!</definedName>
    <definedName name="AGREGADO_8_7_1">"$#REF!.$B$21:$B$431"</definedName>
    <definedName name="AGREGADO_8_7_1_1">"$#REF!.$B$21:$B$402"</definedName>
    <definedName name="AGREGADO_8_7_1_1_1">"$#REF!.$B$21:$B$402"</definedName>
    <definedName name="AGREGADO_8_8">#REF!</definedName>
    <definedName name="AGREGADO_8_9">"$#REF!.$B$21:$B$431"</definedName>
    <definedName name="AGREGADO_9">#REF!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5">"$#REF!.$B$12:$B$346"</definedName>
    <definedName name="AGREGADO_9_16">"$#REF!.$B$12:$B$346"</definedName>
    <definedName name="AGREGADO_9_19">#REF!</definedName>
    <definedName name="AGREGADO_9_19_24">#REF!</definedName>
    <definedName name="AGREGADO_9_19_25">#REF!</definedName>
    <definedName name="AGREGADO_9_19_29">"$#REF!.$B$21:$B$401"</definedName>
    <definedName name="AGREGADO_9_19_8">#REF!</definedName>
    <definedName name="AGREGADO_9_22">#REF!</definedName>
    <definedName name="AGREGADO_9_24">#REF!</definedName>
    <definedName name="AGREGADO_9_25">#REF!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#REF!</definedName>
    <definedName name="AGREGADO_9_7_1">"$#REF!.$B$21:$B$431"</definedName>
    <definedName name="AGREGADO_9_7_1_1">"$#REF!.$B$21:$B$402"</definedName>
    <definedName name="AGREGADO_9_7_1_1_1">"$#REF!.$B$21:$B$402"</definedName>
    <definedName name="AGREGADO_9_8">#REF!</definedName>
    <definedName name="AGREGADO_9_9">"$#REF!.$B$21:$B$431"</definedName>
    <definedName name="AILTON">#N/A</definedName>
    <definedName name="AL">#REF!</definedName>
    <definedName name="alamafina">[42]ORÇAMENTO!#REF!</definedName>
    <definedName name="alamafina_13">[42]ORÇAMENTO!#REF!</definedName>
    <definedName name="alamafina_13_19">[42]ORÇAMENTO!#REF!</definedName>
    <definedName name="alamafina_13_23">[42]ORÇAMENTO!#REF!</definedName>
    <definedName name="alamafina_13_25">[55]ORÇAMENTO!#REF!</definedName>
    <definedName name="alamafina_13_26">[42]ORÇAMENTO!#REF!</definedName>
    <definedName name="alamafina_13_33">[42]ORÇAMENTO!#REF!</definedName>
    <definedName name="alamafina_13_9">[42]ORÇAMENTO!#REF!</definedName>
    <definedName name="alamafina_15">[56]ORÇAMENTO!#REF!</definedName>
    <definedName name="alamafina_15_13">[56]ORÇAMENTO!#REF!</definedName>
    <definedName name="alamafina_15_13_19">[56]ORÇAMENTO!#REF!</definedName>
    <definedName name="alamafina_15_13_23">[56]ORÇAMENTO!#REF!</definedName>
    <definedName name="alamafina_15_13_25">[56]ORÇAMENTO!#REF!</definedName>
    <definedName name="alamafina_15_13_26">[56]ORÇAMENTO!#REF!</definedName>
    <definedName name="alamafina_15_13_33">[56]ORÇAMENTO!#REF!</definedName>
    <definedName name="alamafina_15_13_9">[56]ORÇAMENTO!#REF!</definedName>
    <definedName name="alamafina_15_19">[56]ORÇAMENTO!#REF!</definedName>
    <definedName name="alamafina_15_23">[56]ORÇAMENTO!#REF!</definedName>
    <definedName name="alamafina_15_25">[56]ORÇAMENTO!#REF!</definedName>
    <definedName name="alamafina_15_26">[56]ORÇAMENTO!#REF!</definedName>
    <definedName name="alamafina_15_33">[56]ORÇAMENTO!#REF!</definedName>
    <definedName name="alamafina_15_9">[56]ORÇAMENTO!#REF!</definedName>
    <definedName name="alamafina_19">[42]ORÇAMENTO!#REF!</definedName>
    <definedName name="alamafina_23">[42]ORÇAMENTO!#REF!</definedName>
    <definedName name="alamafina_24">[42]ORÇAMENTO!#REF!</definedName>
    <definedName name="alamafina_24_13">[42]ORÇAMENTO!#REF!</definedName>
    <definedName name="alamafina_24_13_19">[42]ORÇAMENTO!#REF!</definedName>
    <definedName name="alamafina_24_13_23">[42]ORÇAMENTO!#REF!</definedName>
    <definedName name="alamafina_24_13_25">[55]ORÇAMENTO!#REF!</definedName>
    <definedName name="alamafina_24_13_26">[42]ORÇAMENTO!#REF!</definedName>
    <definedName name="alamafina_24_13_33">[42]ORÇAMENTO!#REF!</definedName>
    <definedName name="alamafina_24_13_9">[42]ORÇAMENTO!#REF!</definedName>
    <definedName name="alamafina_24_19">[42]ORÇAMENTO!#REF!</definedName>
    <definedName name="alamafina_24_23">[42]ORÇAMENTO!#REF!</definedName>
    <definedName name="alamafina_24_25">[55]ORÇAMENTO!#REF!</definedName>
    <definedName name="alamafina_24_26">[42]ORÇAMENTO!#REF!</definedName>
    <definedName name="alamafina_24_33">[42]ORÇAMENTO!#REF!</definedName>
    <definedName name="alamafina_24_9">[42]ORÇAMENTO!#REF!</definedName>
    <definedName name="alamafina_25">[55]ORÇAMENTO!#REF!</definedName>
    <definedName name="alamafina_26">[42]ORÇAMENTO!#REF!</definedName>
    <definedName name="alamafina_33">[42]ORÇAMENTO!#REF!</definedName>
    <definedName name="alamafina_9">[42]ORÇAMENTO!#REF!</definedName>
    <definedName name="ALB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lcool">#REF!</definedName>
    <definedName name="alcool_1">#REF!</definedName>
    <definedName name="aleivas">[42]ORÇAMENTO!#REF!</definedName>
    <definedName name="aleivas_13">[42]ORÇAMENTO!#REF!</definedName>
    <definedName name="aleivas_13_19">[42]ORÇAMENTO!#REF!</definedName>
    <definedName name="aleivas_13_23">[42]ORÇAMENTO!#REF!</definedName>
    <definedName name="aleivas_13_25">[55]ORÇAMENTO!#REF!</definedName>
    <definedName name="aleivas_13_26">[42]ORÇAMENTO!#REF!</definedName>
    <definedName name="aleivas_13_33">[42]ORÇAMENTO!#REF!</definedName>
    <definedName name="aleivas_13_9">[42]ORÇAMENTO!#REF!</definedName>
    <definedName name="aleivas_15">[56]ORÇAMENTO!#REF!</definedName>
    <definedName name="aleivas_15_13">[56]ORÇAMENTO!#REF!</definedName>
    <definedName name="aleivas_15_13_19">[56]ORÇAMENTO!#REF!</definedName>
    <definedName name="aleivas_15_13_23">[56]ORÇAMENTO!#REF!</definedName>
    <definedName name="aleivas_15_13_25">[56]ORÇAMENTO!#REF!</definedName>
    <definedName name="aleivas_15_13_26">[56]ORÇAMENTO!#REF!</definedName>
    <definedName name="aleivas_15_13_33">[56]ORÇAMENTO!#REF!</definedName>
    <definedName name="aleivas_15_13_9">[56]ORÇAMENTO!#REF!</definedName>
    <definedName name="aleivas_15_19">[56]ORÇAMENTO!#REF!</definedName>
    <definedName name="aleivas_15_23">[56]ORÇAMENTO!#REF!</definedName>
    <definedName name="aleivas_15_25">[56]ORÇAMENTO!#REF!</definedName>
    <definedName name="aleivas_15_26">[56]ORÇAMENTO!#REF!</definedName>
    <definedName name="aleivas_15_33">[56]ORÇAMENTO!#REF!</definedName>
    <definedName name="aleivas_15_9">[56]ORÇAMENTO!#REF!</definedName>
    <definedName name="aleivas_19">[42]ORÇAMENTO!#REF!</definedName>
    <definedName name="aleivas_23">[42]ORÇAMENTO!#REF!</definedName>
    <definedName name="aleivas_24">[42]ORÇAMENTO!#REF!</definedName>
    <definedName name="aleivas_24_13">[42]ORÇAMENTO!#REF!</definedName>
    <definedName name="aleivas_24_13_19">[42]ORÇAMENTO!#REF!</definedName>
    <definedName name="aleivas_24_13_23">[42]ORÇAMENTO!#REF!</definedName>
    <definedName name="aleivas_24_13_25">[55]ORÇAMENTO!#REF!</definedName>
    <definedName name="aleivas_24_13_26">[42]ORÇAMENTO!#REF!</definedName>
    <definedName name="aleivas_24_13_33">[42]ORÇAMENTO!#REF!</definedName>
    <definedName name="aleivas_24_13_9">[42]ORÇAMENTO!#REF!</definedName>
    <definedName name="aleivas_24_19">[42]ORÇAMENTO!#REF!</definedName>
    <definedName name="aleivas_24_23">[42]ORÇAMENTO!#REF!</definedName>
    <definedName name="aleivas_24_25">[55]ORÇAMENTO!#REF!</definedName>
    <definedName name="aleivas_24_26">[42]ORÇAMENTO!#REF!</definedName>
    <definedName name="aleivas_24_33">[42]ORÇAMENTO!#REF!</definedName>
    <definedName name="aleivas_24_9">[42]ORÇAMENTO!#REF!</definedName>
    <definedName name="aleivas_25">[55]ORÇAMENTO!#REF!</definedName>
    <definedName name="aleivas_26">[42]ORÇAMENTO!#REF!</definedName>
    <definedName name="aleivas_33">[42]ORÇAMENTO!#REF!</definedName>
    <definedName name="aleivas_9">[42]ORÇAMENTO!#REF!</definedName>
    <definedName name="alex" hidden="1">{#N/A,#N/A,FALSE,"MO (2)"}</definedName>
    <definedName name="alfa">'[54]PRO-08'!#REF!</definedName>
    <definedName name="ALTA">'[54]PRO-08'!#REF!</definedName>
    <definedName name="alta_">'[57]PRO-08'!#REF!</definedName>
    <definedName name="ALTA_10">'[57]PRO-08'!#REF!</definedName>
    <definedName name="ALTA_24">'[57]PRO-08'!#REF!</definedName>
    <definedName name="ALTA_25">'[57]PRO-08'!#REF!</definedName>
    <definedName name="ALTA_26">'[58]PRO-08'!#REF!</definedName>
    <definedName name="ALTA_27">'[57]PRO-08'!#REF!</definedName>
    <definedName name="ALTA_29">'[57]PRO-08'!#REF!</definedName>
    <definedName name="ALTA_57">'[58]PRO-08'!#REF!</definedName>
    <definedName name="ALTA_9">'[57]PRO-08'!#REF!</definedName>
    <definedName name="alteração">#REF!</definedName>
    <definedName name="alteração_1">#REF!</definedName>
    <definedName name="AlturaC">#REF!</definedName>
    <definedName name="AlturaS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#REF!</definedName>
    <definedName name="amarela_25">#REF!</definedName>
    <definedName name="amarela_4">#REF!</definedName>
    <definedName name="amarelaa">#REF!</definedName>
    <definedName name="AMO">#REF!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D">#REF!</definedName>
    <definedName name="Ano">#REF!</definedName>
    <definedName name="anos">#REF!</definedName>
    <definedName name="anscount" hidden="1">3</definedName>
    <definedName name="ant" hidden="1">{#N/A,#N/A,FALSE,"MO (2)"}</definedName>
    <definedName name="aoppp">#REF!</definedName>
    <definedName name="AP">#REF!</definedName>
    <definedName name="apinturalig">[42]ORÇAMENTO!#REF!</definedName>
    <definedName name="apinturalig_13">[42]ORÇAMENTO!#REF!</definedName>
    <definedName name="apinturalig_13_19">[42]ORÇAMENTO!#REF!</definedName>
    <definedName name="apinturalig_13_23">[42]ORÇAMENTO!#REF!</definedName>
    <definedName name="apinturalig_13_25">[55]ORÇAMENTO!#REF!</definedName>
    <definedName name="apinturalig_13_26">[42]ORÇAMENTO!#REF!</definedName>
    <definedName name="apinturalig_13_33">[42]ORÇAMENTO!#REF!</definedName>
    <definedName name="apinturalig_13_9">[42]ORÇAMENTO!#REF!</definedName>
    <definedName name="apinturalig_15">[56]ORÇAMENTO!#REF!</definedName>
    <definedName name="apinturalig_15_13">[56]ORÇAMENTO!#REF!</definedName>
    <definedName name="apinturalig_15_13_19">[56]ORÇAMENTO!#REF!</definedName>
    <definedName name="apinturalig_15_13_23">[56]ORÇAMENTO!#REF!</definedName>
    <definedName name="apinturalig_15_13_25">[56]ORÇAMENTO!#REF!</definedName>
    <definedName name="apinturalig_15_13_26">[56]ORÇAMENTO!#REF!</definedName>
    <definedName name="apinturalig_15_13_33">[56]ORÇAMENTO!#REF!</definedName>
    <definedName name="apinturalig_15_13_9">[56]ORÇAMENTO!#REF!</definedName>
    <definedName name="apinturalig_15_19">[56]ORÇAMENTO!#REF!</definedName>
    <definedName name="apinturalig_15_23">[56]ORÇAMENTO!#REF!</definedName>
    <definedName name="apinturalig_15_25">[56]ORÇAMENTO!#REF!</definedName>
    <definedName name="apinturalig_15_26">[56]ORÇAMENTO!#REF!</definedName>
    <definedName name="apinturalig_15_33">[56]ORÇAMENTO!#REF!</definedName>
    <definedName name="apinturalig_15_9">[56]ORÇAMENTO!#REF!</definedName>
    <definedName name="apinturalig_19">[42]ORÇAMENTO!#REF!</definedName>
    <definedName name="apinturalig_23">[42]ORÇAMENTO!#REF!</definedName>
    <definedName name="apinturalig_24">[42]ORÇAMENTO!#REF!</definedName>
    <definedName name="apinturalig_24_13">[42]ORÇAMENTO!#REF!</definedName>
    <definedName name="apinturalig_24_13_19">[42]ORÇAMENTO!#REF!</definedName>
    <definedName name="apinturalig_24_13_23">[42]ORÇAMENTO!#REF!</definedName>
    <definedName name="apinturalig_24_13_25">[55]ORÇAMENTO!#REF!</definedName>
    <definedName name="apinturalig_24_13_26">[42]ORÇAMENTO!#REF!</definedName>
    <definedName name="apinturalig_24_13_33">[42]ORÇAMENTO!#REF!</definedName>
    <definedName name="apinturalig_24_13_9">[42]ORÇAMENTO!#REF!</definedName>
    <definedName name="apinturalig_24_19">[42]ORÇAMENTO!#REF!</definedName>
    <definedName name="apinturalig_24_23">[42]ORÇAMENTO!#REF!</definedName>
    <definedName name="apinturalig_24_25">[55]ORÇAMENTO!#REF!</definedName>
    <definedName name="apinturalig_24_26">[42]ORÇAMENTO!#REF!</definedName>
    <definedName name="apinturalig_24_33">[42]ORÇAMENTO!#REF!</definedName>
    <definedName name="apinturalig_24_9">[42]ORÇAMENTO!#REF!</definedName>
    <definedName name="apinturalig_25">[55]ORÇAMENTO!#REF!</definedName>
    <definedName name="apinturalig_26">[42]ORÇAMENTO!#REF!</definedName>
    <definedName name="apinturalig_33">[42]ORÇAMENTO!#REF!</definedName>
    <definedName name="apinturalig_9">[42]ORÇAMENTO!#REF!</definedName>
    <definedName name="APLIC_PINT">[59]CLASSE!$A$73:$C$87</definedName>
    <definedName name="APLIC_TACHA">#REF!</definedName>
    <definedName name="APLIC_TACHAO">[60]CLASSE!$B$49</definedName>
    <definedName name="a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QCAP20">#REF!</definedName>
    <definedName name="AQCM30">#REF!</definedName>
    <definedName name="AQRM1C">#REF!</definedName>
    <definedName name="AQRR1C">#REF!</definedName>
    <definedName name="aquis_CAP20">[49]medição!#REF!</definedName>
    <definedName name="aquis_CM30">[49]medição!#REF!</definedName>
    <definedName name="Aquis_polímero">[49]medição!#REF!</definedName>
    <definedName name="aquis_RR1C">[49]medição!#REF!</definedName>
    <definedName name="aquis_RR2C">[49]medição!#REF!</definedName>
    <definedName name="ÀREA">'[52]Fresagem de Pista Ago-98'!#REF!</definedName>
    <definedName name="area_acamp">#REF!</definedName>
    <definedName name="area_acamp_19">#REF!</definedName>
    <definedName name="area_acamp_23">#REF!</definedName>
    <definedName name="area_acamp_25">#REF!</definedName>
    <definedName name="area_acamp_26">#REF!</definedName>
    <definedName name="area_acamp_33">#REF!</definedName>
    <definedName name="area_acamp_9">#REF!</definedName>
    <definedName name="ÀREA_ACUM">'[52]Fresagem de Pista Ago-98'!#REF!</definedName>
    <definedName name="área_capaselante">'[27]memória quantitativa'!#REF!</definedName>
    <definedName name="área_capina">'[27]memória quantitativa'!#REF!</definedName>
    <definedName name="_xlnm.Extract">#REF!</definedName>
    <definedName name="Area_de_immpressao">[61]Plan1!#REF!</definedName>
    <definedName name="Area_de_Impreessao">[61]Plan1!#REF!</definedName>
    <definedName name="_xlnm.Print_Area" localSheetId="3">'Composições Auxiliares2'!$A$1:$AA$37</definedName>
    <definedName name="_xlnm.Print_Area" localSheetId="1">CRONOGRAMA!$A$2:$Y$44</definedName>
    <definedName name="_xlnm.Print_Area" localSheetId="2">DMT!$A$1:$G$66</definedName>
    <definedName name="_xlnm.Print_Area" localSheetId="0">ORÇAMENTO!$A$2:$I$118</definedName>
    <definedName name="_xlnm.Print_Area">[61]Plan1!#REF!</definedName>
    <definedName name="Area_de_impressaoo">[61]Plan1!#REF!</definedName>
    <definedName name="Area_de_impressaooo">[61]Plan1!#REF!</definedName>
    <definedName name="Area_de_impressaoooo">[61]Plan1!#REF!</definedName>
    <definedName name="Area_de_impressaooooo">[61]Plan1!#REF!</definedName>
    <definedName name="Area_de_impresssao">[61]Plan1!#REF!</definedName>
    <definedName name="Area_de_IMPRESSSAOO">[61]Plan1!#REF!</definedName>
    <definedName name="Area_de_Impressssao">[61]Plan1!#REF!</definedName>
    <definedName name="Area_de_impresssssao">[61]Plan1!#REF!</definedName>
    <definedName name="AREA_HOR_MAN_ALIANCA1_APLIC">'[62]HOR_MAN_aliança 1º ACESSO'!$P$13:$P$39</definedName>
    <definedName name="AREA_HOR_MAN_ALIANCA2_APLIC">'[62]HOR_MAN_ALIANÇA 2º ACESSO'!$P$14:$P$37</definedName>
    <definedName name="AREA_HOR_MAN_BUENOS_APLIC">'[62]HOR_MAN_BUENOS AIRES'!$P$14:$P$28</definedName>
    <definedName name="AREA_HOR_MAN_ITAQUITINGA_APLIC">[62]HOR_MAN_Itaquitinga!$P$14:$P$35</definedName>
    <definedName name="AREA_HOR_MAN_LOMBADA_APLIC">'[62]HOR_MAN_PASS. PEDESTRE_LOMBADA'!$P$14:$P$20</definedName>
    <definedName name="AREA_HOR_MAN_ONIBUS_APLIC">'[62]PARADA DE ONIBUS'!$P$14:$P$43</definedName>
    <definedName name="AREA_HOR_MAN_PONTES_APLIC">[62]HOR_MAN_PONTES!$P$15:$P$42</definedName>
    <definedName name="AREA_HOR_MAN_TIMBAUBA_APLIC">[62]HOR_MAN_TIMBAUBA!$P$13:$P$39</definedName>
    <definedName name="AREA_HOR_MAN_TRACUNHAEM_APLIC">[62]HOR_MAN_TRACUNHAEM!$P$14:$P$35</definedName>
    <definedName name="AREA_HOR_MAN_VICENCIA_APLIC">[62]SIN_HOR_MAN_VICÊNCIA!$P$14:$P$36</definedName>
    <definedName name="AREA_HOR_MEC_ALIANCA1_APLIC">'[62]HOR_MEC_Interseção Aliança - 1º'!$AA$15:$AA$20</definedName>
    <definedName name="AREA_HOR_MEC_ALIANCA2_APLIC">'[62]HOR_MEC_Interseção Aliança - 2º'!$AA$14:$AA$18</definedName>
    <definedName name="AREA_HOR_MEC_BR408_APLIC">'[62]HOR_MEC_BR-408'!$AA$14:$AA$240</definedName>
    <definedName name="AREA_HOR_MEC_BUENOS_APLIC">'[62]HOR_MEC_Interseção_BUENOS AIRES'!$AA$15:$AA$19</definedName>
    <definedName name="AREA_HOR_MEC_ITAQUITINGA_APLIC">[62]HOR_MEC_Inters_Itaquitinga!$AA$15:$AA$19</definedName>
    <definedName name="AREA_HOR_MEC_Timbauba_APLIC">[62]HOR_MEC_Inters_Timbaúba!$AA$15:$AA$19</definedName>
    <definedName name="AREA_HOR_MEC_TRACUNHAEM_APLIC">[62]HOR_MEC_Interseção_Tracunhaem!$AA$15:$AA$19</definedName>
    <definedName name="AREA_HOR_MEC_VICENCIA_APLIC">[62]HOR_MEC_Interseção_VICÊNCIA!$AA$15:$AA$20</definedName>
    <definedName name="área_imp_adição_cascalho">#REF!</definedName>
    <definedName name="área_imp_adição_cascalho_31">#REF!</definedName>
    <definedName name="área_imp_reest_base">#REF!</definedName>
    <definedName name="Área_impressão_IM">#REF!</definedName>
    <definedName name="Área_impressão_IM_4">#REF!</definedName>
    <definedName name="área_imprim_reest_base">#REF!</definedName>
    <definedName name="área_lama_areia">'[27]memória quantitativa'!#REF!</definedName>
    <definedName name="área_lama_asf_fina">'[27]memória quantitativa'!#REF!</definedName>
    <definedName name="área_pint_lig_21">#REF!</definedName>
    <definedName name="área_pint_lig_32">#REF!</definedName>
    <definedName name="área_pint_lig_acost">#REF!</definedName>
    <definedName name="área_pint_lig_H5">#REF!</definedName>
    <definedName name="AREA_PLACA">[63]sin_vertical_necessidades!#REF!</definedName>
    <definedName name="área_recic_base">'[49]O A E '!#REF!</definedName>
    <definedName name="área_recic_base_23">#REF!</definedName>
    <definedName name="área_recic_base_29">#REF!</definedName>
    <definedName name="área_recic_base_31">#REF!</definedName>
    <definedName name="área_reest_base">#REF!</definedName>
    <definedName name="área_RL">#REF!</definedName>
    <definedName name="área_RL_25">#REF!</definedName>
    <definedName name="área_RL_acostam">#REF!</definedName>
    <definedName name="AREA_SV_BR408">[62]sin_vertical_aplicacao!$N$13:$N$531</definedName>
    <definedName name="área_tsd">'[27]memória quantitativa'!#REF!</definedName>
    <definedName name="área_TSD_II">#REF!</definedName>
    <definedName name="área_TSS">#REF!</definedName>
    <definedName name="AREAL">#REF!</definedName>
    <definedName name="areal.pista">#REF!</definedName>
    <definedName name="AREAMICRO0.8">#REF!</definedName>
    <definedName name="ÁreaTotal">'[64]Quadro Geral'!$A$1:$H$65536</definedName>
    <definedName name="AREC">[17]DADOS!$C$15</definedName>
    <definedName name="AREIA">[17]DADOS!$C$10</definedName>
    <definedName name="AREIACS">[17]DADOS!$C$11</definedName>
    <definedName name="AREIANP">#REF!</definedName>
    <definedName name="AREIAPAV">#REF!</definedName>
    <definedName name="AREIAPAVUSINA">#REF!</definedName>
    <definedName name="ARG">#REF!</definedName>
    <definedName name="ARL1C">#REF!</definedName>
    <definedName name="Arlindo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arm">'[18]Mão de Obra'!$E$21</definedName>
    <definedName name="ARM1C">#REF!</definedName>
    <definedName name="arquivo">#REF!</definedName>
    <definedName name="arquivo_1">#REF!</definedName>
    <definedName name="arquivo_2">#REF!</definedName>
    <definedName name="arquivo_3">#REF!</definedName>
    <definedName name="ARR1C">#REF!</definedName>
    <definedName name="ARR2C">#REF!</definedName>
    <definedName name="ARS" hidden="1">#REF!</definedName>
    <definedName name="AS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sa" hidden="1">{#N/A,#N/A,FALSE,"MO (2)"}</definedName>
    <definedName name="asasdadad">'[65]P A T O'!#REF!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" hidden="1">#REF!</definedName>
    <definedName name="ASDFAS">#REF!</definedName>
    <definedName name="asdfasdf">#REF!</definedName>
    <definedName name="ASDFASFA" hidden="1">{#N/A,#N/A,TRUE,"Resumo de Preços"}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D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D2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ASFGG" hidden="1">{#N/A,#N/A,TRUE,"Serviços"}</definedName>
    <definedName name="ASMC">#REF!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contrato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ENTAMENTO">#REF!</definedName>
    <definedName name="Assina">#REF!</definedName>
    <definedName name="assinatura">[15]DADOS!$B$13</definedName>
    <definedName name="asss" hidden="1">{#N/A,#N/A,TRUE,"Serviços"}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VRM">#REF!</definedName>
    <definedName name="AT">#REF!</definedName>
    <definedName name="aterro">#REF!</definedName>
    <definedName name="ATERRO_16">"'file:///B:/PATO - BR - 425 aditivo.xls'#$COMPOS1.$#REF!$#REF!:$#REF!$#REF!"</definedName>
    <definedName name="Aterro_24">#N/A</definedName>
    <definedName name="Aterro_25">#N/A</definedName>
    <definedName name="Aterros">#REF!</definedName>
    <definedName name="ATRA">#REF!</definedName>
    <definedName name="atratamento">[42]ORÇAMENTO!#REF!</definedName>
    <definedName name="atratamento_13">[42]ORÇAMENTO!#REF!</definedName>
    <definedName name="atratamento_13_19">[42]ORÇAMENTO!#REF!</definedName>
    <definedName name="atratamento_13_23">[42]ORÇAMENTO!#REF!</definedName>
    <definedName name="atratamento_13_25">[55]ORÇAMENTO!#REF!</definedName>
    <definedName name="atratamento_13_26">[42]ORÇAMENTO!#REF!</definedName>
    <definedName name="atratamento_13_33">[42]ORÇAMENTO!#REF!</definedName>
    <definedName name="atratamento_13_9">[42]ORÇAMENTO!#REF!</definedName>
    <definedName name="atratamento_15">[56]ORÇAMENTO!#REF!</definedName>
    <definedName name="atratamento_15_13">[56]ORÇAMENTO!#REF!</definedName>
    <definedName name="atratamento_15_13_19">[56]ORÇAMENTO!#REF!</definedName>
    <definedName name="atratamento_15_13_23">[56]ORÇAMENTO!#REF!</definedName>
    <definedName name="atratamento_15_13_25">[56]ORÇAMENTO!#REF!</definedName>
    <definedName name="atratamento_15_13_26">[56]ORÇAMENTO!#REF!</definedName>
    <definedName name="atratamento_15_13_33">[56]ORÇAMENTO!#REF!</definedName>
    <definedName name="atratamento_15_13_9">[56]ORÇAMENTO!#REF!</definedName>
    <definedName name="atratamento_15_19">[56]ORÇAMENTO!#REF!</definedName>
    <definedName name="atratamento_15_23">[56]ORÇAMENTO!#REF!</definedName>
    <definedName name="atratamento_15_25">[56]ORÇAMENTO!#REF!</definedName>
    <definedName name="atratamento_15_26">[56]ORÇAMENTO!#REF!</definedName>
    <definedName name="atratamento_15_33">[56]ORÇAMENTO!#REF!</definedName>
    <definedName name="atratamento_15_9">[56]ORÇAMENTO!#REF!</definedName>
    <definedName name="atratamento_19">[42]ORÇAMENTO!#REF!</definedName>
    <definedName name="atratamento_23">[42]ORÇAMENTO!#REF!</definedName>
    <definedName name="atratamento_24">[42]ORÇAMENTO!#REF!</definedName>
    <definedName name="atratamento_24_13">[42]ORÇAMENTO!#REF!</definedName>
    <definedName name="atratamento_24_13_19">[42]ORÇAMENTO!#REF!</definedName>
    <definedName name="atratamento_24_13_23">[42]ORÇAMENTO!#REF!</definedName>
    <definedName name="atratamento_24_13_25">[55]ORÇAMENTO!#REF!</definedName>
    <definedName name="atratamento_24_19">[42]ORÇAMENTO!#REF!</definedName>
    <definedName name="atratamento_24_23">[42]ORÇAMENTO!#REF!</definedName>
    <definedName name="atratamento_24_25">[55]ORÇAMENTO!#REF!</definedName>
    <definedName name="atratamento_25">[55]ORÇAMENTO!#REF!</definedName>
    <definedName name="atratamento_26">[42]ORÇAMENTO!#REF!</definedName>
    <definedName name="atratamento_33">[42]ORÇAMENTO!#REF!</definedName>
    <definedName name="atratamento_9">[42]ORÇAMENTO!#REF!</definedName>
    <definedName name="ATSS">#REF!</definedName>
    <definedName name="ATUAL">#REF!</definedName>
    <definedName name="AUDITORIO">#REF!</definedName>
    <definedName name="Aut_original">[66]PROJETO!#REF!</definedName>
    <definedName name="Aut_original_25">[66]PROJETO!#REF!</definedName>
    <definedName name="Aut_original2">[67]PROJETO!#REF!</definedName>
    <definedName name="Aut_r2">[68]RESUMO_AUT1!#REF!</definedName>
    <definedName name="Aut_resumo">[9]RESUMO_AUT1!#REF!</definedName>
    <definedName name="Aut_resumo_25">[9]RESUMO_AUT1!#REF!</definedName>
    <definedName name="AUTO">#REF!</definedName>
    <definedName name="AUTOMOVEL">#REF!</definedName>
    <definedName name="automóvel">'[27]medição '!#REF!</definedName>
    <definedName name="automovel_13">[42]ORÇAMENTO!#REF!</definedName>
    <definedName name="automovel_13_19">[42]ORÇAMENTO!#REF!</definedName>
    <definedName name="automovel_13_23">[42]ORÇAMENTO!#REF!</definedName>
    <definedName name="automovel_13_25">[55]ORÇAMENTO!#REF!</definedName>
    <definedName name="automovel_15">[56]ORÇAMENTO!#REF!</definedName>
    <definedName name="automovel_15_13">[56]ORÇAMENTO!#REF!</definedName>
    <definedName name="automovel_15_13_19">[56]ORÇAMENTO!#REF!</definedName>
    <definedName name="automovel_15_13_23">[56]ORÇAMENTO!#REF!</definedName>
    <definedName name="automovel_15_13_25">[56]ORÇAMENTO!#REF!</definedName>
    <definedName name="automovel_15_19">[56]ORÇAMENTO!#REF!</definedName>
    <definedName name="automovel_15_23">[56]ORÇAMENTO!#REF!</definedName>
    <definedName name="automovel_15_25">[56]ORÇAMENTO!#REF!</definedName>
    <definedName name="automovel_19">[42]ORÇAMENTO!#REF!</definedName>
    <definedName name="automovel_23">[42]ORÇAMENTO!#REF!</definedName>
    <definedName name="automovel_24">[42]ORÇAMENTO!#REF!</definedName>
    <definedName name="automovel_24_13">[42]ORÇAMENTO!#REF!</definedName>
    <definedName name="automovel_24_13_19">[42]ORÇAMENTO!#REF!</definedName>
    <definedName name="automovel_24_13_23">[42]ORÇAMENTO!#REF!</definedName>
    <definedName name="automovel_24_13_25">[55]ORÇAMENTO!#REF!</definedName>
    <definedName name="automovel_24_19">[42]ORÇAMENTO!#REF!</definedName>
    <definedName name="automovel_24_23">[42]ORÇAMENTO!#REF!</definedName>
    <definedName name="automovel_24_25">[55]ORÇAMENTO!#REF!</definedName>
    <definedName name="automovel_25">[55]ORÇAMENTO!#REF!</definedName>
    <definedName name="aux">#REF!</definedName>
    <definedName name="AUX.">#REF!</definedName>
    <definedName name="auxiliar">#REF!</definedName>
    <definedName name="AUXILIARES">#REF!</definedName>
    <definedName name="AUXILIO">'[69]61M-CBMI'!$S$1:$U$52</definedName>
    <definedName name="Av.Fis.">#N/A</definedName>
    <definedName name="Avanco">[40]PROJETO!#REF!</definedName>
    <definedName name="avanço">#N/A</definedName>
    <definedName name="AVANCOFINANCEIRO">[40]PROJETO!#REF!</definedName>
    <definedName name="AVC">#N/A</definedName>
    <definedName name="AvFisZero">#N/A</definedName>
    <definedName name="AVV">#REF!</definedName>
    <definedName name="azerty4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azul">#REF!</definedName>
    <definedName name="azul_25">#REF!</definedName>
    <definedName name="azul_4">#REF!</definedName>
    <definedName name="azull">#REF!</definedName>
    <definedName name="AZULLSINAL">#REF!</definedName>
    <definedName name="AZULSINAL">#REF!</definedName>
    <definedName name="AZULSINAL_25">#REF!</definedName>
    <definedName name="AZULSINAL_4">#REF!</definedName>
    <definedName name="azulsinall">#REF!</definedName>
    <definedName name="B">{"'Índice'!$A$1:$K$49"}</definedName>
    <definedName name="bacural">#REF!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te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balizador">[42]ORÇAMENTO!#REF!</definedName>
    <definedName name="balizador_13">[42]ORÇAMENTO!#REF!</definedName>
    <definedName name="balizador_13_19">[42]ORÇAMENTO!#REF!</definedName>
    <definedName name="balizador_13_23">[42]ORÇAMENTO!#REF!</definedName>
    <definedName name="balizador_13_25">[55]ORÇAMENTO!#REF!</definedName>
    <definedName name="balizador_15">[56]ORÇAMENTO!#REF!</definedName>
    <definedName name="balizador_15_13">[56]ORÇAMENTO!#REF!</definedName>
    <definedName name="balizador_15_13_19">[56]ORÇAMENTO!#REF!</definedName>
    <definedName name="balizador_15_13_23">[56]ORÇAMENTO!#REF!</definedName>
    <definedName name="balizador_15_13_25">[56]ORÇAMENTO!#REF!</definedName>
    <definedName name="balizador_15_19">[56]ORÇAMENTO!#REF!</definedName>
    <definedName name="balizador_15_23">[56]ORÇAMENTO!#REF!</definedName>
    <definedName name="balizador_15_25">[56]ORÇAMENTO!#REF!</definedName>
    <definedName name="balizador_19">[42]ORÇAMENTO!#REF!</definedName>
    <definedName name="balizador_23">[42]ORÇAMENTO!#REF!</definedName>
    <definedName name="balizador_24">[42]ORÇAMENTO!#REF!</definedName>
    <definedName name="balizador_24_13">[42]ORÇAMENTO!#REF!</definedName>
    <definedName name="balizador_24_13_19">[42]ORÇAMENTO!#REF!</definedName>
    <definedName name="balizador_24_13_23">[42]ORÇAMENTO!#REF!</definedName>
    <definedName name="balizador_24_13_25">[55]ORÇAMENTO!#REF!</definedName>
    <definedName name="balizador_24_19">[42]ORÇAMENTO!#REF!</definedName>
    <definedName name="balizador_24_23">[42]ORÇAMENTO!#REF!</definedName>
    <definedName name="balizador_24_25">[55]ORÇAMENTO!#REF!</definedName>
    <definedName name="balizador_25">[55]ORÇAMENTO!#REF!</definedName>
    <definedName name="BANCO">[70]BANCO!$A$1:$D$188</definedName>
    <definedName name="banco_1">#REF!</definedName>
    <definedName name="BANCO_15">[71]BANCO!$A$1:$D$166</definedName>
    <definedName name="_xlnm.Database">#REF!</definedName>
    <definedName name="Banco_de_dadoss">#REF!</definedName>
    <definedName name="banco0">[72]BANCO!$A$1:$D$188</definedName>
    <definedName name="banco0_15">[73]BANCO!$A$1:$D$166</definedName>
    <definedName name="banco2">#REF!</definedName>
    <definedName name="banco2_10">"$#REF!.$A$5:$D$141"</definedName>
    <definedName name="banco2_11">"$#REF!.$A$5:$D$170"</definedName>
    <definedName name="banco2_12">"$#REF!.$A$5:$D$141"</definedName>
    <definedName name="banco2_15">"$#REF!.$A$1:$D$104"</definedName>
    <definedName name="banco2_16">"$#REF!.$A$1:$D$104"</definedName>
    <definedName name="banco2_19">#REF!</definedName>
    <definedName name="banco2_19_24">#REF!</definedName>
    <definedName name="banco2_19_25">#REF!</definedName>
    <definedName name="banco2_19_29">"$#REF!.$A$5:$D$140"</definedName>
    <definedName name="banco2_19_8">#REF!</definedName>
    <definedName name="banco2_22">#REF!</definedName>
    <definedName name="banco2_24">#REF!</definedName>
    <definedName name="banco2_25">#REF!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#REF!</definedName>
    <definedName name="banco2_7_1">"$#REF!.$A$5:$D$170"</definedName>
    <definedName name="banco2_7_1_1">"$#REF!.$A$5:$D$141"</definedName>
    <definedName name="banco2_7_1_1_1">"$#REF!.$A$5:$D$141"</definedName>
    <definedName name="banco2_8">#REF!</definedName>
    <definedName name="banco2_9">"$#REF!.$A$5:$D$170"</definedName>
    <definedName name="BANCODADOS1">'[74]CUSTO EQUIP'!$A$3:$T$57</definedName>
    <definedName name="base">#REF!</definedName>
    <definedName name="bb" hidden="1">{#N/A,#N/A,FALSE,"ANEXO3 99 ERA";#N/A,#N/A,FALSE,"ANEXO3 99 UBÁ2";#N/A,#N/A,FALSE,"ANEXO3 99 DTU";#N/A,#N/A,FALSE,"ANEXO3 99 RDR";#N/A,#N/A,FALSE,"ANEXO3 99 UBÁ4";#N/A,#N/A,FALSE,"ANEXO3 99 UBÁ6"}</definedName>
    <definedName name="bb_38">bb_38</definedName>
    <definedName name="BBB">#REF!</definedName>
    <definedName name="bbbb" hidden="1">{#N/A,#N/A,FALSE,"MO (2)"}</definedName>
    <definedName name="BBBBBB">[45]procedimentos!#REF!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#REF!</definedName>
    <definedName name="BDI">#REF!</definedName>
    <definedName name="BDI_1">#REF!</definedName>
    <definedName name="BDI_10">#REF!</definedName>
    <definedName name="bdi_2">#REF!</definedName>
    <definedName name="BDI_24">#REF!</definedName>
    <definedName name="BDI_25">#REF!</definedName>
    <definedName name="BDI_26">#REF!</definedName>
    <definedName name="BDI_27">#REF!</definedName>
    <definedName name="BDI_29">#REF!</definedName>
    <definedName name="BDI_3">#REF!</definedName>
    <definedName name="BDI_4">#REF!</definedName>
    <definedName name="BDI_5">#REF!</definedName>
    <definedName name="BDI_9">#REF!</definedName>
    <definedName name="BDI_LIC">#REF!</definedName>
    <definedName name="BDIBET">'[74]Comp P Unit '!$N$48</definedName>
    <definedName name="BDIDESO">#REF!</definedName>
    <definedName name="BDIFIM">#REF!</definedName>
    <definedName name="BDU">#REF!</definedName>
    <definedName name="bento">#REF!</definedName>
    <definedName name="BETUMINBETIM">#REF!</definedName>
    <definedName name="BETUMINCBA">#REF!</definedName>
    <definedName name="BETUMINOSO">#REF!</definedName>
    <definedName name="BG">#REF!</definedName>
    <definedName name="BG_25">#REF!</definedName>
    <definedName name="BG_4">#REF!</definedName>
    <definedName name="BG_Del" hidden="1">15</definedName>
    <definedName name="BG_Ins" hidden="1">4</definedName>
    <definedName name="BG_Mod" hidden="1">6</definedName>
    <definedName name="bgg">#REF!</definedName>
    <definedName name="bgh">#REF!</definedName>
    <definedName name="Bgraduada">'[75]P A T O 99 B'!#REF!</definedName>
    <definedName name="BGU">#REF!</definedName>
    <definedName name="BGU_25">#REF!</definedName>
    <definedName name="BGU_4">#REF!</definedName>
    <definedName name="BGUU">#REF!</definedName>
    <definedName name="BI">[76]Teor!$A$3:$G$7</definedName>
    <definedName name="BII">'[77]Página 16'!$A$3:$G$7</definedName>
    <definedName name="BL_ANC_EMISS3_S">#REF!</definedName>
    <definedName name="BL_ANCO_EMISS2">#REF!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oco" hidden="1">#REF!</definedName>
    <definedName name="BLOCO_ANCOR_EMISS">#REF!</definedName>
    <definedName name="Bloco2" hidden="1">#REF!</definedName>
    <definedName name="BLPH1" hidden="1">[78]market!$E$7</definedName>
    <definedName name="BLPH10" hidden="1">[78]market!$O$12</definedName>
    <definedName name="BLPH11" hidden="1">[78]market!$Y$12</definedName>
    <definedName name="BLPH12" hidden="1">[78]market!$T$12</definedName>
    <definedName name="BLPH13" hidden="1">[78]market!$AD$12</definedName>
    <definedName name="BLPH14" hidden="1">[78]market!$AI$12</definedName>
    <definedName name="BLPH15" hidden="1">#REF!</definedName>
    <definedName name="BLPH2" hidden="1">[78]market!$I$7</definedName>
    <definedName name="BLPH3" hidden="1">[78]market!$M$7</definedName>
    <definedName name="BLPH4" hidden="1">[78]market!$Q$7</definedName>
    <definedName name="BLPH5" hidden="1">[78]market!$Z$7</definedName>
    <definedName name="BLPH6" hidden="1">[78]market!$T$7</definedName>
    <definedName name="BLPH7" hidden="1">[78]market!$AC$7</definedName>
    <definedName name="BLPH8" hidden="1">[78]market!$E$12</definedName>
    <definedName name="BLPH9" hidden="1">[78]market!$J$12</definedName>
    <definedName name="bonificação">#REF!</definedName>
    <definedName name="bonificaçãoo">#REF!</definedName>
    <definedName name="BR">#REF!</definedName>
    <definedName name="BR_1">#REF!</definedName>
    <definedName name="BR_35">#REF!</definedName>
    <definedName name="bribasrempro">[42]ORÇAMENTO!#REF!</definedName>
    <definedName name="bribasrempro_13">[42]ORÇAMENTO!#REF!</definedName>
    <definedName name="bribasrempro_13_19">[42]ORÇAMENTO!#REF!</definedName>
    <definedName name="bribasrempro_13_23">[42]ORÇAMENTO!#REF!</definedName>
    <definedName name="bribasrempro_13_25">[55]ORÇAMENTO!#REF!</definedName>
    <definedName name="bribasrempro_15">[56]ORÇAMENTO!#REF!</definedName>
    <definedName name="bribasrempro_15_13">[56]ORÇAMENTO!#REF!</definedName>
    <definedName name="bribasrempro_15_13_19">[56]ORÇAMENTO!#REF!</definedName>
    <definedName name="bribasrempro_15_13_23">[56]ORÇAMENTO!#REF!</definedName>
    <definedName name="bribasrempro_15_13_25">[56]ORÇAMENTO!#REF!</definedName>
    <definedName name="bribasrempro_15_19">[56]ORÇAMENTO!#REF!</definedName>
    <definedName name="bribasrempro_15_23">[56]ORÇAMENTO!#REF!</definedName>
    <definedName name="bribasrempro_15_25">[56]ORÇAMENTO!#REF!</definedName>
    <definedName name="bribasrempro_19">[42]ORÇAMENTO!#REF!</definedName>
    <definedName name="bribasrempro_23">[42]ORÇAMENTO!#REF!</definedName>
    <definedName name="bribasrempro_24">[42]ORÇAMENTO!#REF!</definedName>
    <definedName name="bribasrempro_24_13">[42]ORÇAMENTO!#REF!</definedName>
    <definedName name="bribasrempro_24_13_19">[42]ORÇAMENTO!#REF!</definedName>
    <definedName name="bribasrempro_24_13_23">[42]ORÇAMENTO!#REF!</definedName>
    <definedName name="bribasrempro_24_13_25">[55]ORÇAMENTO!#REF!</definedName>
    <definedName name="bribasrempro_24_19">[42]ORÇAMENTO!#REF!</definedName>
    <definedName name="bribasrempro_24_23">[42]ORÇAMENTO!#REF!</definedName>
    <definedName name="bribasrempro_24_25">[55]ORÇAMENTO!#REF!</definedName>
    <definedName name="bribasrempro_25">[55]ORÇAMENTO!#REF!</definedName>
    <definedName name="BRITA">[17]DADOS!$C$12</definedName>
    <definedName name="brita_rp">'[27]medição '!#REF!</definedName>
    <definedName name="BRITAGEM">#REF!</definedName>
    <definedName name="BRITAP1">#REF!</definedName>
    <definedName name="BRITAP2">#REF!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S">#REF!</definedName>
    <definedName name="BU">#REF!</definedName>
    <definedName name="bueirodetalhado">#REF!</definedName>
    <definedName name="bueiros">'[27]medição '!#REF!</definedName>
    <definedName name="BuiltIn_Print_Area">#REF!</definedName>
    <definedName name="BuiltIn_Print_Area_2">#REF!</definedName>
    <definedName name="BuiltIn_Print_Area_4">#REF!</definedName>
    <definedName name="BuiltIn_Print_Titles">#REF!</definedName>
    <definedName name="BVO">#REF!</definedName>
    <definedName name="BVR">#REF!</definedName>
    <definedName name="Ç" hidden="1">{#N/A,#N/A,FALSE,"MO (2)"}</definedName>
    <definedName name="C.__Unit.">#REF!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_Univ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b_cortes">#REF!</definedName>
    <definedName name="cab_dmt">#REF!</definedName>
    <definedName name="cab_limpeza">#REF!</definedName>
    <definedName name="cab_pmf">#REF!</definedName>
    <definedName name="CABE">#N/A</definedName>
    <definedName name="CABE_1">#REF!</definedName>
    <definedName name="CABEC">#REF!</definedName>
    <definedName name="cabeca">#REF!</definedName>
    <definedName name="CABEÇA">#N/A</definedName>
    <definedName name="cabeca1">#REF!</definedName>
    <definedName name="cabeçalho">#REF!</definedName>
    <definedName name="cabeçalho1">#REF!</definedName>
    <definedName name="cabmeio">#REF!</definedName>
    <definedName name="cabr1">'[27]memória quantitativa'!#REF!</definedName>
    <definedName name="cabr2">'[27]memória quantitativa'!#REF!</definedName>
    <definedName name="cabr3">'[27]memória quantitativa'!#REF!</definedName>
    <definedName name="cabr4">'[27]memória quantitativa'!#REF!</definedName>
    <definedName name="cabr5">'[27]memória quantitativa'!#REF!</definedName>
    <definedName name="CAC">#REF!</definedName>
    <definedName name="CAC_1">#REF!</definedName>
    <definedName name="CAC_2">#REF!</definedName>
    <definedName name="CAC_3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deira" hidden="1">{#N/A,#N/A,TRUE,"Serviços"}</definedName>
    <definedName name="Cadência_Linha_Contínua">#REF!</definedName>
    <definedName name="Cadência_Sinal_Horizontal">#REF!</definedName>
    <definedName name="CadênciaTachaExistente">#REF!</definedName>
    <definedName name="CadênciaTachaImplantação">#REF!</definedName>
    <definedName name="CadIns" hidden="1">#REF!</definedName>
    <definedName name="CadSrv" hidden="1">#REF!</definedName>
    <definedName name="CAEW" hidden="1">[47]PAG01!#REF!</definedName>
    <definedName name="CAI">#REF!</definedName>
    <definedName name="CAIA">"'file:///D:/Meus documentos/ANASTÁCIO/SERCEL/BR262990800.xls'#$SERVIÇOS.$#REF!$#REF!"</definedName>
    <definedName name="caiacao">'[79]61M-CBMI'!$S$1:$U$52</definedName>
    <definedName name="caiação">[42]ORÇAMENTO!#REF!</definedName>
    <definedName name="caiação_13">[42]ORÇAMENTO!#REF!</definedName>
    <definedName name="caiação_13_19">[42]ORÇAMENTO!#REF!</definedName>
    <definedName name="caiação_13_23">[42]ORÇAMENTO!#REF!</definedName>
    <definedName name="caiação_13_25">[55]ORÇAMENTO!#REF!</definedName>
    <definedName name="caiação_15">[56]ORÇAMENTO!#REF!</definedName>
    <definedName name="caiação_15_13">[56]ORÇAMENTO!#REF!</definedName>
    <definedName name="caiação_15_13_19">[56]ORÇAMENTO!#REF!</definedName>
    <definedName name="caiação_15_13_23">[56]ORÇAMENTO!#REF!</definedName>
    <definedName name="caiação_15_13_25">[56]ORÇAMENTO!#REF!</definedName>
    <definedName name="caiação_15_19">[56]ORÇAMENTO!#REF!</definedName>
    <definedName name="caiação_15_23">[56]ORÇAMENTO!#REF!</definedName>
    <definedName name="caiação_15_25">[56]ORÇAMENTO!#REF!</definedName>
    <definedName name="caiação_19">[42]ORÇAMENTO!#REF!</definedName>
    <definedName name="caiação_23">[42]ORÇAMENTO!#REF!</definedName>
    <definedName name="caiação_24">[42]ORÇAMENTO!#REF!</definedName>
    <definedName name="caiação_24_13">[42]ORÇAMENTO!#REF!</definedName>
    <definedName name="caiação_24_13_19">[42]ORÇAMENTO!#REF!</definedName>
    <definedName name="caiação_24_13_23">[42]ORÇAMENTO!#REF!</definedName>
    <definedName name="caiação_24_13_25">[55]ORÇAMENTO!#REF!</definedName>
    <definedName name="caiação_24_19">[42]ORÇAMENTO!#REF!</definedName>
    <definedName name="caiação_24_23">[42]ORÇAMENTO!#REF!</definedName>
    <definedName name="caiação_24_25">[55]ORÇAMENTO!#REF!</definedName>
    <definedName name="caiação_25">[55]ORÇAMENTO!#REF!</definedName>
    <definedName name="CAIB">[17]DADOS!$C$19</definedName>
    <definedName name="caibro">[42]ORÇAMENTO!#REF!</definedName>
    <definedName name="caibro_13">[42]ORÇAMENTO!#REF!</definedName>
    <definedName name="caibro_13_19">[42]ORÇAMENTO!#REF!</definedName>
    <definedName name="caibro_13_23">[42]ORÇAMENTO!#REF!</definedName>
    <definedName name="caibro_13_25">[55]ORÇAMENTO!#REF!</definedName>
    <definedName name="caibro_15">[56]ORÇAMENTO!#REF!</definedName>
    <definedName name="caibro_15_13">[56]ORÇAMENTO!#REF!</definedName>
    <definedName name="caibro_15_13_19">[56]ORÇAMENTO!#REF!</definedName>
    <definedName name="caibro_15_13_23">[56]ORÇAMENTO!#REF!</definedName>
    <definedName name="caibro_15_13_25">[56]ORÇAMENTO!#REF!</definedName>
    <definedName name="caibro_15_19">[56]ORÇAMENTO!#REF!</definedName>
    <definedName name="caibro_15_23">[56]ORÇAMENTO!#REF!</definedName>
    <definedName name="caibro_15_25">[56]ORÇAMENTO!#REF!</definedName>
    <definedName name="caibro_19">[42]ORÇAMENTO!#REF!</definedName>
    <definedName name="caibro_23">[42]ORÇAMENTO!#REF!</definedName>
    <definedName name="caibro_24">[42]ORÇAMENTO!#REF!</definedName>
    <definedName name="caibro_24_13">[42]ORÇAMENTO!#REF!</definedName>
    <definedName name="caibro_24_13_19">[42]ORÇAMENTO!#REF!</definedName>
    <definedName name="caibro_24_13_23">[42]ORÇAMENTO!#REF!</definedName>
    <definedName name="caibro_24_13_25">[55]ORÇAMENTO!#REF!</definedName>
    <definedName name="caibro_24_19">[42]ORÇAMENTO!#REF!</definedName>
    <definedName name="caibro_24_23">[42]ORÇAMENTO!#REF!</definedName>
    <definedName name="caibro_24_25">[55]ORÇAMENTO!#REF!</definedName>
    <definedName name="caibro_25">[55]ORÇAMENTO!#REF!</definedName>
    <definedName name="caibro75">#REF!</definedName>
    <definedName name="CAIXAS">#REF!</definedName>
    <definedName name="CAIXAS_EMISS3_S">#REF!</definedName>
    <definedName name="cakmf1">'[27]memória quantitativa'!#REF!</definedName>
    <definedName name="cakmf2">'[27]memória quantitativa'!#REF!</definedName>
    <definedName name="cakmf3">'[27]memória quantitativa'!#REF!</definedName>
    <definedName name="cakmf4">'[27]memória quantitativa'!#REF!</definedName>
    <definedName name="cakmf5">'[27]memória quantitativa'!#REF!</definedName>
    <definedName name="cakmi1">'[27]memória quantitativa'!#REF!</definedName>
    <definedName name="cakmi2">'[27]memória quantitativa'!#REF!</definedName>
    <definedName name="cakmi3">'[27]memória quantitativa'!#REF!</definedName>
    <definedName name="cakmi4">'[27]memória quantitativa'!#REF!</definedName>
    <definedName name="cakmi5">'[27]memória quantitativa'!#REF!</definedName>
    <definedName name="CAL">[17]DADOS!$C$24</definedName>
    <definedName name="calar2">'[27]memória quantitativa'!#REF!</definedName>
    <definedName name="calar3">'[27]memória quantitativa'!#REF!</definedName>
    <definedName name="calar4">'[27]memória quantitativa'!#REF!</definedName>
    <definedName name="calarg1">'[27]memória quantitativa'!#REF!</definedName>
    <definedName name="calarg5">'[27]memória quantitativa'!#REF!</definedName>
    <definedName name="Calcular">#REF!</definedName>
    <definedName name="CalcularAgora">#REF!</definedName>
    <definedName name="CalcularAterro">#REF!</definedName>
    <definedName name="CalcularCorte">#REF!</definedName>
    <definedName name="CAMI">#REF!</definedName>
    <definedName name="CANALETA">#REF!</definedName>
    <definedName name="cant.pista">#REF!</definedName>
    <definedName name="canteiro">[49]medição!#REF!</definedName>
    <definedName name="CANTEIRO_DE_OBRAS">[80]CANT_OBRAS!$H$8</definedName>
    <definedName name="CANTEIRO_OBRAS">#REF!</definedName>
    <definedName name="cap">#REF!</definedName>
    <definedName name="CAP_20">'[74]CUSTO MATERIAL'!$F$22</definedName>
    <definedName name="cap20_mbuq">'[27]medição '!#REF!</definedName>
    <definedName name="CAP20ROO">'[74]CALCULOS AUXILIARES'!$E$18</definedName>
    <definedName name="CAP20W">#REF!</definedName>
    <definedName name="CAP20WA">#REF!</definedName>
    <definedName name="CAPA" hidden="1">{#N/A,#N/A,TRUE,"Serviços"}</definedName>
    <definedName name="capa_selante">'[27]medição '!#REF!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471">#REF!</definedName>
    <definedName name="CAPAA" hidden="1">{#N/A,#N/A,TRUE,"Serviços"}</definedName>
    <definedName name="capaf">'[27]medição '!#REF!</definedName>
    <definedName name="capaq">'[27]medição '!#REF!</definedName>
    <definedName name="capimcolonião">[42]ORÇAMENTO!#REF!</definedName>
    <definedName name="capimcolonião_13">[42]ORÇAMENTO!#REF!</definedName>
    <definedName name="capimcolonião_13_19">[42]ORÇAMENTO!#REF!</definedName>
    <definedName name="capimcolonião_13_23">[42]ORÇAMENTO!#REF!</definedName>
    <definedName name="capimcolonião_13_25">[55]ORÇAMENTO!#REF!</definedName>
    <definedName name="capimcolonião_15">[56]ORÇAMENTO!#REF!</definedName>
    <definedName name="capimcolonião_15_13">[56]ORÇAMENTO!#REF!</definedName>
    <definedName name="capimcolonião_15_13_19">[56]ORÇAMENTO!#REF!</definedName>
    <definedName name="capimcolonião_15_13_23">[56]ORÇAMENTO!#REF!</definedName>
    <definedName name="capimcolonião_15_13_25">[56]ORÇAMENTO!#REF!</definedName>
    <definedName name="capimcolonião_15_19">[56]ORÇAMENTO!#REF!</definedName>
    <definedName name="capimcolonião_15_23">[56]ORÇAMENTO!#REF!</definedName>
    <definedName name="capimcolonião_15_25">[56]ORÇAMENTO!#REF!</definedName>
    <definedName name="capimcolonião_19">[42]ORÇAMENTO!#REF!</definedName>
    <definedName name="capimcolonião_23">[42]ORÇAMENTO!#REF!</definedName>
    <definedName name="capimcolonião_24">[42]ORÇAMENTO!#REF!</definedName>
    <definedName name="capimcolonião_24_13">[42]ORÇAMENTO!#REF!</definedName>
    <definedName name="capimcolonião_24_13_19">[42]ORÇAMENTO!#REF!</definedName>
    <definedName name="capimcolonião_24_13_23">[42]ORÇAMENTO!#REF!</definedName>
    <definedName name="capimcolonião_24_13_25">[55]ORÇAMENTO!#REF!</definedName>
    <definedName name="capimcolonião_24_19">[42]ORÇAMENTO!#REF!</definedName>
    <definedName name="capimcolonião_24_23">[42]ORÇAMENTO!#REF!</definedName>
    <definedName name="capimcolonião_24_25">[55]ORÇAMENTO!#REF!</definedName>
    <definedName name="capimcolonião_25">[55]ORÇAMENTO!#REF!</definedName>
    <definedName name="capina">[42]ORÇAMENTO!#REF!</definedName>
    <definedName name="capina_13">[42]ORÇAMENTO!#REF!</definedName>
    <definedName name="capina_13_19">[42]ORÇAMENTO!#REF!</definedName>
    <definedName name="capina_13_23">[42]ORÇAMENTO!#REF!</definedName>
    <definedName name="capina_13_25">[55]ORÇAMENTO!#REF!</definedName>
    <definedName name="capina_15">[56]ORÇAMENTO!#REF!</definedName>
    <definedName name="capina_15_13">[56]ORÇAMENTO!#REF!</definedName>
    <definedName name="capina_15_13_19">[56]ORÇAMENTO!#REF!</definedName>
    <definedName name="capina_15_13_23">[56]ORÇAMENTO!#REF!</definedName>
    <definedName name="capina_15_13_25">[56]ORÇAMENTO!#REF!</definedName>
    <definedName name="capina_15_19">[56]ORÇAMENTO!#REF!</definedName>
    <definedName name="capina_15_23">[56]ORÇAMENTO!#REF!</definedName>
    <definedName name="capina_15_25">[56]ORÇAMENTO!#REF!</definedName>
    <definedName name="capina_19">[42]ORÇAMENTO!#REF!</definedName>
    <definedName name="capina_23">[42]ORÇAMENTO!#REF!</definedName>
    <definedName name="capina_24">[42]ORÇAMENTO!#REF!</definedName>
    <definedName name="capina_24_13">[42]ORÇAMENTO!#REF!</definedName>
    <definedName name="capina_24_13_19">[42]ORÇAMENTO!#REF!</definedName>
    <definedName name="capina_24_13_23">[42]ORÇAMENTO!#REF!</definedName>
    <definedName name="capina_24_13_25">[55]ORÇAMENTO!#REF!</definedName>
    <definedName name="capina_24_19">[42]ORÇAMENTO!#REF!</definedName>
    <definedName name="capina_24_23">[42]ORÇAMENTO!#REF!</definedName>
    <definedName name="capina_24_25">[55]ORÇAMENTO!#REF!</definedName>
    <definedName name="capina_25">[55]ORÇAMENTO!#REF!</definedName>
    <definedName name="capina_manual">'[27]medição '!#REF!</definedName>
    <definedName name="CAPINA1">#REF!</definedName>
    <definedName name="CAPSEL">[28]SERVIÇOS!$G$25</definedName>
    <definedName name="capselare">[42]ORÇAMENTO!#REF!</definedName>
    <definedName name="capselare_13">[42]ORÇAMENTO!#REF!</definedName>
    <definedName name="capselare_13_19">[42]ORÇAMENTO!#REF!</definedName>
    <definedName name="capselare_13_23">[42]ORÇAMENTO!#REF!</definedName>
    <definedName name="capselare_13_25">[55]ORÇAMENTO!#REF!</definedName>
    <definedName name="capselare_15">[56]ORÇAMENTO!#REF!</definedName>
    <definedName name="capselare_15_13">[56]ORÇAMENTO!#REF!</definedName>
    <definedName name="capselare_15_13_19">[56]ORÇAMENTO!#REF!</definedName>
    <definedName name="capselare_15_13_23">[56]ORÇAMENTO!#REF!</definedName>
    <definedName name="capselare_15_13_25">[56]ORÇAMENTO!#REF!</definedName>
    <definedName name="capselare_15_19">[56]ORÇAMENTO!#REF!</definedName>
    <definedName name="capselare_15_23">[56]ORÇAMENTO!#REF!</definedName>
    <definedName name="capselare_15_25">[56]ORÇAMENTO!#REF!</definedName>
    <definedName name="capselare_19">[42]ORÇAMENTO!#REF!</definedName>
    <definedName name="capselare_23">[42]ORÇAMENTO!#REF!</definedName>
    <definedName name="capselare_24">[42]ORÇAMENTO!#REF!</definedName>
    <definedName name="capselare_24_13">[42]ORÇAMENTO!#REF!</definedName>
    <definedName name="capselare_24_13_19">[42]ORÇAMENTO!#REF!</definedName>
    <definedName name="capselare_24_13_23">[42]ORÇAMENTO!#REF!</definedName>
    <definedName name="capselare_24_13_25">[55]ORÇAMENTO!#REF!</definedName>
    <definedName name="capselare_24_19">[42]ORÇAMENTO!#REF!</definedName>
    <definedName name="capselare_24_23">[42]ORÇAMENTO!#REF!</definedName>
    <definedName name="capselare_24_25">[55]ORÇAMENTO!#REF!</definedName>
    <definedName name="capselare_25">[55]ORÇAMENTO!#REF!</definedName>
    <definedName name="CAPTOTAL">#REF!</definedName>
    <definedName name="car">'[18]Mão de Obra'!$E$19</definedName>
    <definedName name="cargas2">#N/A</definedName>
    <definedName name="cargas2_10">#N/A</definedName>
    <definedName name="cargas2_15">#N/A</definedName>
    <definedName name="cargas2_19">#N/A</definedName>
    <definedName name="cargas2_20">#N/A</definedName>
    <definedName name="cargas2_21">#N/A</definedName>
    <definedName name="cargas2_22">#N/A</definedName>
    <definedName name="cargas2_23">#N/A</definedName>
    <definedName name="cargas2_24">#N/A</definedName>
    <definedName name="cargas2_25">#N/A</definedName>
    <definedName name="cargas2_26">#N/A</definedName>
    <definedName name="cargas2_28">#N/A</definedName>
    <definedName name="cargas2_29">#N/A</definedName>
    <definedName name="cargas2_30">#N/A</definedName>
    <definedName name="cargas2_31">#N/A</definedName>
    <definedName name="cargas2_35">#N/A</definedName>
    <definedName name="cargas2_6">#N/A</definedName>
    <definedName name="cargas2_9">#N/A</definedName>
    <definedName name="CARGOS_E_SALÁRIOS">#REF!</definedName>
    <definedName name="carlos">#N/A</definedName>
    <definedName name="CAS">[81]INVENTÁRIO!#REF!</definedName>
    <definedName name="cascalho">[49]medição!#REF!</definedName>
    <definedName name="Cash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CBU">#REF!</definedName>
    <definedName name="CBU_25">#REF!</definedName>
    <definedName name="CBU_4">#REF!</definedName>
    <definedName name="CBUII">#REF!</definedName>
    <definedName name="CBUII_25">#REF!</definedName>
    <definedName name="CBUII_4">#REF!</definedName>
    <definedName name="CBUIII">#REF!</definedName>
    <definedName name="CBUQ">#REF!</definedName>
    <definedName name="CBUQ_acost">#REF!</definedName>
    <definedName name="CBUQ_acost_34">'[49]Sinalização Tachas'!#REF!</definedName>
    <definedName name="CBUQ_C">#REF!</definedName>
    <definedName name="CBUQ_capa_asfáltica">#REF!</definedName>
    <definedName name="CBUQ_fresagem">[49]medição!#REF!</definedName>
    <definedName name="CBUQ_fxB_1_Adir">OFFSET([82]Percentual!$A$6,0,COLUMN([82]Percentual!$CI$3)-1,COUNTA([82]Percentual!$A$6:$A$105),1)</definedName>
    <definedName name="CBUQ_fxB_1_Aesq">OFFSET([82]Percentual!$A$6,0,COLUMN([82]Percentual!$BI$3)-1,COUNTA([82]Percentual!$A$6:$A$105),1)</definedName>
    <definedName name="CBUQ_fxB_1_pista">OFFSET([82]Percentual!$A$6,0,MATCH([82]Percentual!$AI$3,[82]Percentual!$3:$3,0)-1,COUNTA([82]Percentual!$A$6:$A$105),1)</definedName>
    <definedName name="CBUQ_fxB_2_Adir">OFFSET([82]Percentual!$A$6,0,COLUMN([82]Percentual!$CJ$3)-1,COUNTA([82]Percentual!$A$6:$A$105),1)</definedName>
    <definedName name="CBUQ_fxB_2_Aesq">OFFSET([82]Percentual!$A$6,0,COLUMN([82]Percentual!$BJ$3)-1,COUNTA([82]Percentual!$A$6:$A$105),1)</definedName>
    <definedName name="CBUQ_fxB_2_pista">OFFSET([82]Percentual!$A$6,0,MATCH([82]Percentual!$AJ$3,[82]Percentual!$3:$3,0)-1,COUNTA([82]Percentual!$A$6:$A$105),1)</definedName>
    <definedName name="CBUQ_fxB_3_Adir">OFFSET([82]Percentual!$A$6,0,COLUMN([82]Percentual!$CK$3)-1,COUNTA([82]Percentual!$A$6:$A$105),1)</definedName>
    <definedName name="CBUQ_fxB_3_Aesq">OFFSET([82]Percentual!$A$6,0,COLUMN([82]Percentual!$BK$3)-1,COUNTA([82]Percentual!$A$6:$A$105),1)</definedName>
    <definedName name="CBUQ_fxB_3_pista">OFFSET([82]Percentual!$A$6,0,MATCH([82]Percentual!$AK$3,[82]Percentual!$3:$3,0)-1,COUNTA([82]Percentual!$A$6:$A$105),1)</definedName>
    <definedName name="CBUQ_fxB_4_Adir">OFFSET([82]Percentual!$A$6,0,COLUMN([82]Percentual!$CL$3)-1,COUNTA([82]Percentual!$A$6:$A$105),1)</definedName>
    <definedName name="CBUQ_fxB_4_Aesq">OFFSET([82]Percentual!$A$6,0,COLUMN([82]Percentual!$BL$3)-1,COUNTA([82]Percentual!$A$6:$A$105),1)</definedName>
    <definedName name="CBUQ_fxB_4_pista">OFFSET([82]Percentual!$A$6,0,MATCH([82]Percentual!$AL$3,[82]Percentual!$3:$3,0)-1,COUNTA([82]Percentual!$A$6:$A$105),1)</definedName>
    <definedName name="CBUQ_fxC_1_Adir">OFFSET([82]Percentual!$A$6,0,COLUMN([82]Percentual!$CM$3)-1,COUNTA([82]Percentual!$A$6:$A$105),1)</definedName>
    <definedName name="CBUQ_fxC_1_Aesq">OFFSET([82]Percentual!$A$6,0,COLUMN([82]Percentual!$BM$3)-1,COUNTA([82]Percentual!$A$6:$A$105),1)</definedName>
    <definedName name="CBUQ_fxC_1_pista">OFFSET([82]Percentual!$A$6,0,MATCH([82]Percentual!$AM$3,[82]Percentual!$3:$3,0)-1,COUNTA([82]Percentual!$A$6:$A$105),1)</definedName>
    <definedName name="CBUQ_fxC_2_Adir">OFFSET([82]Percentual!$A$6,0,COLUMN([82]Percentual!$CN$3)-1,COUNTA([82]Percentual!$A$6:$A$105),1)</definedName>
    <definedName name="CBUQ_fxC_2_Aesq">OFFSET([82]Percentual!$A$6,0,COLUMN([82]Percentual!$BN$3)-1,COUNTA([82]Percentual!$A$6:$A$105),1)</definedName>
    <definedName name="CBUQ_fxC_2_pista">OFFSET([82]Percentual!$A$6,0,MATCH([82]Percentual!$AN$3,[82]Percentual!$3:$3,0)-1,COUNTA([82]Percentual!$A$6:$A$105),1)</definedName>
    <definedName name="CBUQ_fxC_3_Adir">OFFSET([82]Percentual!$A$6,0,COLUMN([82]Percentual!$CO$3)-1,COUNTA([82]Percentual!$A$6:$A$105),1)</definedName>
    <definedName name="CBUQ_fxC_3_Aesq">OFFSET([82]Percentual!$A$6,0,COLUMN([82]Percentual!$BO$3)-1,COUNTA([82]Percentual!$A$6:$A$105),1)</definedName>
    <definedName name="CBUQ_fxC_3_pista">OFFSET([82]Percentual!$A$6,0,MATCH([82]Percentual!$AO$3,[82]Percentual!$3:$3,0)-1,COUNTA([82]Percentual!$A$6:$A$105),1)</definedName>
    <definedName name="CBUQ_fxC_4_Adir">OFFSET([82]Percentual!$A$6,0,COLUMN([82]Percentual!$CP$3)-1,COUNTA([82]Percentual!$A$6:$A$105),1)</definedName>
    <definedName name="CBUQ_fxC_4_Aesq">OFFSET([82]Percentual!$A$6,0,COLUMN([82]Percentual!$BP$3)-1,COUNTA([82]Percentual!$A$6:$A$105),1)</definedName>
    <definedName name="CBUQ_fxC_4_pista">OFFSET([82]Percentual!$A$6,0,MATCH([82]Percentual!$AP$3,[82]Percentual!$3:$3,0)-1,COUNTA([82]Percentual!$A$6:$A$105),1)</definedName>
    <definedName name="CBUQ_fxC_5_Adir">OFFSET([82]Percentual!$A$6,0,COLUMN([82]Percentual!$CQ$3)-1,COUNTA([82]Percentual!$A$6:$A$105),1)</definedName>
    <definedName name="CBUQ_fxC_5_Aesq">OFFSET([82]Percentual!$A$6,0,COLUMN([82]Percentual!$BQ$3)-1,COUNTA([82]Percentual!$A$6:$A$105),1)</definedName>
    <definedName name="CBUQ_fxC_5_pista">OFFSET([82]Percentual!$A$6,0,MATCH([82]Percentual!$AQ$3,[82]Percentual!$3:$3,0)-1,COUNTA([82]Percentual!$A$6:$A$105),1)</definedName>
    <definedName name="CBUQ_fxC_6_Adir">OFFSET([82]Percentual!$A$6,0,COLUMN([82]Percentual!$CR$3)-1,COUNTA([82]Percentual!$A$6:$A$105),1)</definedName>
    <definedName name="CBUQ_fxC_6_Aesq">OFFSET([82]Percentual!$A$6,0,COLUMN([82]Percentual!$BR$3)-1,COUNTA([82]Percentual!$A$6:$A$105),1)</definedName>
    <definedName name="CBUQ_fxC_6_pista">OFFSET([82]Percentual!$A$6,0,MATCH([82]Percentual!$AR$3,[82]Percentual!$3:$3,0)-1,COUNTA([82]Percentual!$A$6:$A$105),1)</definedName>
    <definedName name="CBUQ_fxC_7_Adir">OFFSET([82]Percentual!$A$6,0,COLUMN([82]Percentual!$CS$3)-1,COUNTA([82]Percentual!$A$6:$A$105),1)</definedName>
    <definedName name="CBUQ_fxC_7_Aesq">OFFSET([82]Percentual!$A$6,0,COLUMN([82]Percentual!$BS$3)-1,COUNTA([82]Percentual!$A$6:$A$105),1)</definedName>
    <definedName name="CBUQ_fxC_7_pista">OFFSET([82]Percentual!$A$6,0,MATCH([82]Percentual!$AS$3,[82]Percentual!$3:$3,0)-1,COUNTA([82]Percentual!$A$6:$A$105),1)</definedName>
    <definedName name="CBUQ_fxC_8_Adir">OFFSET([82]Percentual!$A$6,0,COLUMN([82]Percentual!$CT$3)-1,COUNTA([82]Percentual!$A$6:$A$105),1)</definedName>
    <definedName name="CBUQ_fxC_8_Aesq">OFFSET([82]Percentual!$A$6,0,COLUMN([82]Percentual!$BT$3)-1,COUNTA([82]Percentual!$A$6:$A$105),1)</definedName>
    <definedName name="CBUQ_fxC_8_pista">OFFSET([82]Percentual!$A$6,0,MATCH([82]Percentual!$AT$3,[82]Percentual!$3:$3,0)-1,COUNTA([82]Percentual!$A$6:$A$105),1)</definedName>
    <definedName name="CBUQ_H5">[49]medição!#REF!</definedName>
    <definedName name="CBUQ_pista_20">#REF!</definedName>
    <definedName name="CBUQ_pista_33">#REF!</definedName>
    <definedName name="CBUQ_pista_34">'[49]Sinalização Tachas'!#REF!</definedName>
    <definedName name="CBUQ_recic_base">[49]medição!#REF!</definedName>
    <definedName name="CBUQB">#REF!</definedName>
    <definedName name="CBUQB_25">#REF!</definedName>
    <definedName name="CBUQB_4">#REF!</definedName>
    <definedName name="CBUQBB">#REF!</definedName>
    <definedName name="CBUQc">#REF!</definedName>
    <definedName name="CBUQc_25">#REF!</definedName>
    <definedName name="CBUQc_4">#REF!</definedName>
    <definedName name="CBUQcc">#REF!</definedName>
    <definedName name="CBUU">#REF!</definedName>
    <definedName name="CBWorkbookPriority" hidden="1">-216830483</definedName>
    <definedName name="cc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çç">[0]!çç</definedName>
    <definedName name="çç_30">çç_30</definedName>
    <definedName name="çç_38">çç_38</definedName>
    <definedName name="CCARR">#REF!</definedName>
    <definedName name="ccbr1">'[27]memória quantitativa'!#REF!</definedName>
    <definedName name="ccbr2">'[27]memória quantitativa'!#REF!</definedName>
    <definedName name="ccbr3">'[27]memória quantitativa'!#REF!</definedName>
    <definedName name="ccbr4">'[27]memória quantitativa'!#REF!</definedName>
    <definedName name="ccbr5">'[27]memória quantitativa'!#REF!</definedName>
    <definedName name="ccbr6">'[27]memória quantitativa'!#REF!</definedName>
    <definedName name="ccbr7">'[27]memória quantitativa'!#REF!</definedName>
    <definedName name="ccbr8">'[27]memória quantitativa'!#REF!</definedName>
    <definedName name="ccbr9">'[27]memória quantitativa'!#REF!</definedName>
    <definedName name="CC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CCCCCCCC">[0]!CCCCCCCCCCC</definedName>
    <definedName name="CCCCCCCCCCC_2">#N/A</definedName>
    <definedName name="CCCCCCCCCCC_25">[0]!CCCCCCCCCCC_25</definedName>
    <definedName name="CCCCCCCCCCC_4">#N/A</definedName>
    <definedName name="ccesp1">'[27]memória quantitativa'!#REF!</definedName>
    <definedName name="ccesp2">'[27]memória quantitativa'!#REF!</definedName>
    <definedName name="ccesp3">'[27]memória quantitativa'!#REF!</definedName>
    <definedName name="ccesp4">'[27]memória quantitativa'!#REF!</definedName>
    <definedName name="ccesp5">'[27]memória quantitativa'!#REF!</definedName>
    <definedName name="ccesp6">'[27]memória quantitativa'!#REF!</definedName>
    <definedName name="ccesp7">'[27]memória quantitativa'!#REF!</definedName>
    <definedName name="ccesp8">'[27]memória quantitativa'!#REF!</definedName>
    <definedName name="ccesp9">'[27]memória quantitativa'!#REF!</definedName>
    <definedName name="ccf2larg1">'[27]memória quantitativa'!#REF!</definedName>
    <definedName name="cch" hidden="1">#N/A</definedName>
    <definedName name="CCIC">[83]SERVIÇOS!$G$20</definedName>
    <definedName name="cckmf1">'[27]memória quantitativa'!#REF!</definedName>
    <definedName name="cckmf2">'[27]memória quantitativa'!#REF!</definedName>
    <definedName name="cckmf3">'[27]memória quantitativa'!#REF!</definedName>
    <definedName name="cckmf4">'[27]memória quantitativa'!#REF!</definedName>
    <definedName name="cckmf5">'[27]memória quantitativa'!#REF!</definedName>
    <definedName name="cckmf6">'[27]memória quantitativa'!#REF!</definedName>
    <definedName name="cckmf7">'[27]memória quantitativa'!#REF!</definedName>
    <definedName name="cckmf8">'[27]memória quantitativa'!#REF!</definedName>
    <definedName name="cckmf9">'[27]memória quantitativa'!#REF!</definedName>
    <definedName name="cckmi1">'[27]memória quantitativa'!#REF!</definedName>
    <definedName name="cckmi2">'[27]memória quantitativa'!#REF!</definedName>
    <definedName name="cckmi3">'[27]memória quantitativa'!#REF!</definedName>
    <definedName name="cckmi4">'[27]memória quantitativa'!#REF!</definedName>
    <definedName name="cckmi5">'[27]memória quantitativa'!#REF!</definedName>
    <definedName name="cckmi6">'[27]memória quantitativa'!#REF!</definedName>
    <definedName name="cckmi7">'[27]memória quantitativa'!#REF!</definedName>
    <definedName name="cckmi8">'[27]memória quantitativa'!#REF!</definedName>
    <definedName name="cckmi9">'[27]memória quantitativa'!#REF!</definedName>
    <definedName name="cclarg1">'[27]memória quantitativa'!#REF!</definedName>
    <definedName name="cclarg2">'[27]memória quantitativa'!#REF!</definedName>
    <definedName name="cclarg3">'[27]memória quantitativa'!#REF!</definedName>
    <definedName name="cclarg4">'[27]memória quantitativa'!#REF!</definedName>
    <definedName name="cclarg5">'[27]memória quantitativa'!#REF!</definedName>
    <definedName name="cclarg6">'[27]memória quantitativa'!#REF!</definedName>
    <definedName name="cclarg7">'[27]memória quantitativa'!#REF!</definedName>
    <definedName name="cclarg8">'[27]memória quantitativa'!#REF!</definedName>
    <definedName name="cclarg9">'[27]memória quantitativa'!#REF!</definedName>
    <definedName name="CCM">#REF!</definedName>
    <definedName name="CCP">#REF!</definedName>
    <definedName name="CCP_1">#REF!</definedName>
    <definedName name="CCPW">#REF!</definedName>
    <definedName name="CCPWA">#REF!</definedName>
    <definedName name="ccq2_1">'[27]memória quantitativa'!#REF!</definedName>
    <definedName name="ccq2_2">'[27]memória quantitativa'!#REF!</definedName>
    <definedName name="ccq2_3">'[27]memória quantitativa'!#REF!</definedName>
    <definedName name="ccq2_4">'[27]memória quantitativa'!#REF!</definedName>
    <definedName name="ccq2_5">'[27]memória quantitativa'!#REF!</definedName>
    <definedName name="ccq2_6">'[27]memória quantitativa'!#REF!</definedName>
    <definedName name="ccq2_7">'[27]memória quantitativa'!#REF!</definedName>
    <definedName name="ccq2_8">'[27]memória quantitativa'!#REF!</definedName>
    <definedName name="ccq2_9">'[27]memória quantitativa'!#REF!</definedName>
    <definedName name="ccva">#REF!</definedName>
    <definedName name="CD">#REF!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#REF!</definedName>
    <definedName name="CD97AW">#REF!</definedName>
    <definedName name="cdbr1">'[27]memória quantitativa'!#REF!</definedName>
    <definedName name="cdbr2">'[27]memória quantitativa'!#REF!</definedName>
    <definedName name="cdbr3">'[27]memória quantitativa'!#REF!</definedName>
    <definedName name="cdbr4">'[27]memória quantitativa'!#REF!</definedName>
    <definedName name="cdbr5">'[27]memória quantitativa'!#REF!</definedName>
    <definedName name="cdbr6">'[27]memória quantitativa'!#REF!</definedName>
    <definedName name="cdbr7">'[27]memória quantitativa'!#REF!</definedName>
    <definedName name="cdbr8">'[27]memória quantitativa'!#REF!</definedName>
    <definedName name="cdbr9">'[27]memória quantitativa'!#REF!</definedName>
    <definedName name="cdcd">#REF!</definedName>
    <definedName name="cdcdc">'[5]P A T O 99 B'!#REF!</definedName>
    <definedName name="cdesp1">'[27]memória quantitativa'!#REF!</definedName>
    <definedName name="cdesp2">'[27]memória quantitativa'!#REF!</definedName>
    <definedName name="cdesp3">'[27]memória quantitativa'!#REF!</definedName>
    <definedName name="cdesp4">'[27]memória quantitativa'!#REF!</definedName>
    <definedName name="cdesp5">'[27]memória quantitativa'!#REF!</definedName>
    <definedName name="cdesp6">'[27]memória quantitativa'!#REF!</definedName>
    <definedName name="cdesp7">'[27]memória quantitativa'!#REF!</definedName>
    <definedName name="cdesp8">'[27]memória quantitativa'!#REF!</definedName>
    <definedName name="cdesp9">'[27]memória quantitativa'!#REF!</definedName>
    <definedName name="CDF">#REF!</definedName>
    <definedName name="cdkmf1">'[27]memória quantitativa'!#REF!</definedName>
    <definedName name="cdkmf2">'[27]memória quantitativa'!#REF!</definedName>
    <definedName name="cdkmf3">'[27]memória quantitativa'!#REF!</definedName>
    <definedName name="cdkmf4">'[27]memória quantitativa'!#REF!</definedName>
    <definedName name="cdkmf5">'[27]memória quantitativa'!#REF!</definedName>
    <definedName name="cdkmf6">'[27]memória quantitativa'!#REF!</definedName>
    <definedName name="cdkmf7">'[27]memória quantitativa'!#REF!</definedName>
    <definedName name="cdkmf8">'[27]memória quantitativa'!#REF!</definedName>
    <definedName name="cdkmf9">'[27]memória quantitativa'!#REF!</definedName>
    <definedName name="cdkmi1">'[27]memória quantitativa'!#REF!</definedName>
    <definedName name="cdkmi2">'[27]memória quantitativa'!#REF!</definedName>
    <definedName name="cdkmi3">'[27]memória quantitativa'!#REF!</definedName>
    <definedName name="cdkmi4">'[27]memória quantitativa'!#REF!</definedName>
    <definedName name="cdkmi5">'[27]memória quantitativa'!#REF!</definedName>
    <definedName name="cdkmi6">'[27]memória quantitativa'!#REF!</definedName>
    <definedName name="cdkmi7">'[27]memória quantitativa'!#REF!</definedName>
    <definedName name="cdkmi8">'[27]memória quantitativa'!#REF!</definedName>
    <definedName name="cdkmi9">'[27]memória quantitativa'!#REF!</definedName>
    <definedName name="cdlarg1">'[27]memória quantitativa'!#REF!</definedName>
    <definedName name="cdlarg2">'[27]memória quantitativa'!#REF!</definedName>
    <definedName name="cdlarg3">'[27]memória quantitativa'!#REF!</definedName>
    <definedName name="cdlarg4">'[27]memória quantitativa'!#REF!</definedName>
    <definedName name="cdlarg5">'[27]memória quantitativa'!#REF!</definedName>
    <definedName name="cdlarg6">'[27]memória quantitativa'!#REF!</definedName>
    <definedName name="cdlarg7">'[27]memória quantitativa'!#REF!</definedName>
    <definedName name="cdlarg8">'[27]memória quantitativa'!#REF!</definedName>
    <definedName name="cdlarg9">'[27]memória quantitativa'!#REF!</definedName>
    <definedName name="CDP">#REF!</definedName>
    <definedName name="CDPP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W">#REF!</definedName>
    <definedName name="CDWA">#REF!</definedName>
    <definedName name="CELSO">[0]!CELSO</definedName>
    <definedName name="CELSO_2">#N/A</definedName>
    <definedName name="CELSO_25">[0]!CELSO_25</definedName>
    <definedName name="CELSO_4">#N/A</definedName>
    <definedName name="cerca">[42]ORÇAMENTO!#REF!</definedName>
    <definedName name="cerca_13">[42]ORÇAMENTO!#REF!</definedName>
    <definedName name="cerca_13_19">[42]ORÇAMENTO!#REF!</definedName>
    <definedName name="cerca_13_23">[42]ORÇAMENTO!#REF!</definedName>
    <definedName name="cerca_13_25">[55]ORÇAMENTO!#REF!</definedName>
    <definedName name="cerca_15">[56]ORÇAMENTO!#REF!</definedName>
    <definedName name="cerca_15_13">[56]ORÇAMENTO!#REF!</definedName>
    <definedName name="cerca_15_13_19">[56]ORÇAMENTO!#REF!</definedName>
    <definedName name="cerca_15_13_23">[56]ORÇAMENTO!#REF!</definedName>
    <definedName name="cerca_15_13_25">[56]ORÇAMENTO!#REF!</definedName>
    <definedName name="cerca_15_19">[56]ORÇAMENTO!#REF!</definedName>
    <definedName name="cerca_15_23">[56]ORÇAMENTO!#REF!</definedName>
    <definedName name="cerca_15_25">[56]ORÇAMENTO!#REF!</definedName>
    <definedName name="cerca_19">[42]ORÇAMENTO!#REF!</definedName>
    <definedName name="cerca_23">[42]ORÇAMENTO!#REF!</definedName>
    <definedName name="cerca_24">[42]ORÇAMENTO!#REF!</definedName>
    <definedName name="cerca_24_13">[42]ORÇAMENTO!#REF!</definedName>
    <definedName name="cerca_24_13_19">[42]ORÇAMENTO!#REF!</definedName>
    <definedName name="cerca_24_13_23">[42]ORÇAMENTO!#REF!</definedName>
    <definedName name="cerca_24_13_25">[55]ORÇAMENTO!#REF!</definedName>
    <definedName name="cerca_24_19">[42]ORÇAMENTO!#REF!</definedName>
    <definedName name="cerca_24_23">[42]ORÇAMENTO!#REF!</definedName>
    <definedName name="cerca_24_25">[55]ORÇAMENTO!#REF!</definedName>
    <definedName name="cerca_25">[55]ORÇAMENTO!#REF!</definedName>
    <definedName name="cesar">#REF!</definedName>
    <definedName name="CF">#REF!</definedName>
    <definedName name="cf2br1">'[27]memória quantitativa'!#REF!</definedName>
    <definedName name="cf2br2">'[27]memória quantitativa'!#REF!</definedName>
    <definedName name="cf2br3">'[27]memória quantitativa'!#REF!</definedName>
    <definedName name="cf2br4">'[27]memória quantitativa'!#REF!</definedName>
    <definedName name="cf2br5">'[27]memória quantitativa'!#REF!</definedName>
    <definedName name="cf2br6">'[27]memória quantitativa'!#REF!</definedName>
    <definedName name="cf2br7">'[27]memória quantitativa'!#REF!</definedName>
    <definedName name="cf2br8">'[27]memória quantitativa'!#REF!</definedName>
    <definedName name="cf2br9">'[27]memória quantitativa'!#REF!</definedName>
    <definedName name="cf2c_1">'[27]memória quantitativa'!#REF!</definedName>
    <definedName name="cf2c_2">'[27]memória quantitativa'!#REF!</definedName>
    <definedName name="cf2c_3">'[27]memória quantitativa'!#REF!</definedName>
    <definedName name="cf2c_4">'[27]memória quantitativa'!#REF!</definedName>
    <definedName name="cf2c_5">'[27]memória quantitativa'!#REF!</definedName>
    <definedName name="cf2c_6">'[27]memória quantitativa'!#REF!</definedName>
    <definedName name="cf2c_7">'[27]memória quantitativa'!#REF!</definedName>
    <definedName name="cf2c_8">'[27]memória quantitativa'!#REF!</definedName>
    <definedName name="cf2c_9">'[27]memória quantitativa'!#REF!</definedName>
    <definedName name="cf2d1">'[27]memória quantitativa'!#REF!</definedName>
    <definedName name="cf2d2">'[27]memória quantitativa'!#REF!</definedName>
    <definedName name="cf2d3">'[27]memória quantitativa'!#REF!</definedName>
    <definedName name="cf2d4">'[27]memória quantitativa'!#REF!</definedName>
    <definedName name="cf2d5">'[27]memória quantitativa'!#REF!</definedName>
    <definedName name="cf2d6">'[27]memória quantitativa'!#REF!</definedName>
    <definedName name="cf2d7">'[27]memória quantitativa'!#REF!</definedName>
    <definedName name="cf2d8">'[27]memória quantitativa'!#REF!</definedName>
    <definedName name="cf2d9">'[27]memória quantitativa'!#REF!</definedName>
    <definedName name="cf2esp1">'[27]memória quantitativa'!#REF!</definedName>
    <definedName name="cf2esp2">'[27]memória quantitativa'!#REF!</definedName>
    <definedName name="cf2esp3">'[27]memória quantitativa'!#REF!</definedName>
    <definedName name="cf2esp4">'[27]memória quantitativa'!#REF!</definedName>
    <definedName name="cf2esp5">'[27]memória quantitativa'!#REF!</definedName>
    <definedName name="cf2esp6">'[27]memória quantitativa'!#REF!</definedName>
    <definedName name="cf2esp7">'[27]memória quantitativa'!#REF!</definedName>
    <definedName name="cf2esp8">'[27]memória quantitativa'!#REF!</definedName>
    <definedName name="cf2esp9">'[27]memória quantitativa'!#REF!</definedName>
    <definedName name="cf2kmf_1">'[27]memória quantitativa'!#REF!</definedName>
    <definedName name="cf2kmf_2">'[27]memória quantitativa'!#REF!</definedName>
    <definedName name="cf2kmf_3">'[27]memória quantitativa'!#REF!</definedName>
    <definedName name="cf2kmf_4">'[27]memória quantitativa'!#REF!</definedName>
    <definedName name="cf2kmf_5">'[27]memória quantitativa'!#REF!</definedName>
    <definedName name="cf2kmf_6">'[27]memória quantitativa'!#REF!</definedName>
    <definedName name="cf2kmf_7">'[27]memória quantitativa'!#REF!</definedName>
    <definedName name="cf2kmf_8">'[27]memória quantitativa'!#REF!</definedName>
    <definedName name="cf2kmf_9">'[27]memória quantitativa'!#REF!</definedName>
    <definedName name="cf2kmi_1">'[27]memória quantitativa'!#REF!</definedName>
    <definedName name="cf2kmi_2">'[27]memória quantitativa'!#REF!</definedName>
    <definedName name="cf2kmi_3">'[27]memória quantitativa'!#REF!</definedName>
    <definedName name="cf2kmi_4">'[27]memória quantitativa'!#REF!</definedName>
    <definedName name="cf2kmi_5">'[27]memória quantitativa'!#REF!</definedName>
    <definedName name="cf2kmi_6">'[27]memória quantitativa'!#REF!</definedName>
    <definedName name="cf2kmi_7">'[27]memória quantitativa'!#REF!</definedName>
    <definedName name="cf2kmi_8">'[27]memória quantitativa'!#REF!</definedName>
    <definedName name="cf2kmi_9">'[27]memória quantitativa'!#REF!</definedName>
    <definedName name="cf2l1">'[27]memória quantitativa'!#REF!</definedName>
    <definedName name="cf2l2">'[27]memória quantitativa'!#REF!</definedName>
    <definedName name="cf2l3">'[27]memória quantitativa'!#REF!</definedName>
    <definedName name="cf2l4">'[27]memória quantitativa'!#REF!</definedName>
    <definedName name="cf2l5">'[27]memória quantitativa'!#REF!</definedName>
    <definedName name="cf2l6">'[27]memória quantitativa'!#REF!</definedName>
    <definedName name="cf2l7">'[27]memória quantitativa'!#REF!</definedName>
    <definedName name="cf2l8">'[27]memória quantitativa'!#REF!</definedName>
    <definedName name="cf2l9">'[27]memória quantitativa'!#REF!</definedName>
    <definedName name="cf2larg2">'[27]memória quantitativa'!#REF!</definedName>
    <definedName name="cf2larg3">'[27]memória quantitativa'!#REF!</definedName>
    <definedName name="cf2larg4">'[27]memória quantitativa'!#REF!</definedName>
    <definedName name="cf2larg5">'[27]memória quantitativa'!#REF!</definedName>
    <definedName name="cf2larg6">'[27]memória quantitativa'!#REF!</definedName>
    <definedName name="cf2larg7">'[27]memória quantitativa'!#REF!</definedName>
    <definedName name="cf2larg8">'[27]memória quantitativa'!#REF!</definedName>
    <definedName name="cf2larg9">'[27]memória quantitativa'!#REF!</definedName>
    <definedName name="cfbr1">'[27]memória quantitativa'!#REF!</definedName>
    <definedName name="cfbr2">'[27]memória quantitativa'!#REF!</definedName>
    <definedName name="cfbr3">'[27]memória quantitativa'!#REF!</definedName>
    <definedName name="cfbr4">'[27]memória quantitativa'!#REF!</definedName>
    <definedName name="cfbr5">'[27]memória quantitativa'!#REF!</definedName>
    <definedName name="cfbr6">'[27]memória quantitativa'!#REF!</definedName>
    <definedName name="cfbr7">'[27]memória quantitativa'!#REF!</definedName>
    <definedName name="cfbr8">'[27]memória quantitativa'!#REF!</definedName>
    <definedName name="cfbr9">'[27]memória quantitativa'!#REF!</definedName>
    <definedName name="cfc_1">'[27]memória quantitativa'!#REF!</definedName>
    <definedName name="cfc_2">'[27]memória quantitativa'!#REF!</definedName>
    <definedName name="cfc_3">'[27]memória quantitativa'!#REF!</definedName>
    <definedName name="cfc_4">'[27]memória quantitativa'!#REF!</definedName>
    <definedName name="cfc_5">'[27]memória quantitativa'!#REF!</definedName>
    <definedName name="cfc_6">'[27]memória quantitativa'!#REF!</definedName>
    <definedName name="cfc_7">'[27]memória quantitativa'!#REF!</definedName>
    <definedName name="cfc_8">'[27]memória quantitativa'!#REF!</definedName>
    <definedName name="cfc_9">'[27]memória quantitativa'!#REF!</definedName>
    <definedName name="CFCG">#REF!</definedName>
    <definedName name="CFCG_1">#REF!</definedName>
    <definedName name="CFCG_2">#REF!</definedName>
    <definedName name="CFCG_3">#REF!</definedName>
    <definedName name="cfesp1">'[27]memória quantitativa'!#REF!</definedName>
    <definedName name="cfesp2">'[27]memória quantitativa'!#REF!</definedName>
    <definedName name="cfesp3">'[27]memória quantitativa'!#REF!</definedName>
    <definedName name="cfesp4">'[27]memória quantitativa'!#REF!</definedName>
    <definedName name="cfesp5">'[27]memória quantitativa'!#REF!</definedName>
    <definedName name="cfesp6">'[27]memória quantitativa'!#REF!</definedName>
    <definedName name="cfesp7">'[27]memória quantitativa'!#REF!</definedName>
    <definedName name="cfesp8">'[27]memória quantitativa'!#REF!</definedName>
    <definedName name="cfesp9">'[27]memória quantitativa'!#REF!</definedName>
    <definedName name="cfkmf_1">'[27]memória quantitativa'!#REF!</definedName>
    <definedName name="cfkmf_2">'[27]memória quantitativa'!#REF!</definedName>
    <definedName name="cfkmf_3">'[27]memória quantitativa'!#REF!</definedName>
    <definedName name="cfkmf_4">'[27]memória quantitativa'!#REF!</definedName>
    <definedName name="cfkmf_5">'[27]memória quantitativa'!#REF!</definedName>
    <definedName name="cfkmf_6">'[27]memória quantitativa'!#REF!</definedName>
    <definedName name="cfkmf_7">'[27]memória quantitativa'!#REF!</definedName>
    <definedName name="cfkmf_8">'[27]memória quantitativa'!#REF!</definedName>
    <definedName name="cfkmf_9">'[27]memória quantitativa'!#REF!</definedName>
    <definedName name="cfkmi_1">'[27]memória quantitativa'!#REF!</definedName>
    <definedName name="cfkmi_2">'[27]memória quantitativa'!#REF!</definedName>
    <definedName name="cfkmi_3">'[27]memória quantitativa'!#REF!</definedName>
    <definedName name="cfkmi_4">'[27]memória quantitativa'!#REF!</definedName>
    <definedName name="cfkmi_5">'[27]memória quantitativa'!#REF!</definedName>
    <definedName name="cfkmi_6">'[27]memória quantitativa'!#REF!</definedName>
    <definedName name="cfkmi_7">'[27]memória quantitativa'!#REF!</definedName>
    <definedName name="cfkmi_8">'[27]memória quantitativa'!#REF!</definedName>
    <definedName name="cfkmi_9">'[27]memória quantitativa'!#REF!</definedName>
    <definedName name="cflarg1">'[27]memória quantitativa'!#REF!</definedName>
    <definedName name="cflarg2">'[27]memória quantitativa'!#REF!</definedName>
    <definedName name="cflarg3">'[27]memória quantitativa'!#REF!</definedName>
    <definedName name="cflarg4">'[27]memória quantitativa'!#REF!</definedName>
    <definedName name="cflarg5">'[27]memória quantitativa'!#REF!</definedName>
    <definedName name="cflarg6">'[27]memória quantitativa'!#REF!</definedName>
    <definedName name="cflarg7">'[27]memória quantitativa'!#REF!</definedName>
    <definedName name="cflarg8">'[27]memória quantitativa'!#REF!</definedName>
    <definedName name="cflarg9">'[27]memória quantitativa'!#REF!</definedName>
    <definedName name="cfs">#REF!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pa">[42]ORÇAMENTO!#REF!</definedName>
    <definedName name="chapa_13">[42]ORÇAMENTO!#REF!</definedName>
    <definedName name="chapa_13_19">[42]ORÇAMENTO!#REF!</definedName>
    <definedName name="chapa_13_23">[42]ORÇAMENTO!#REF!</definedName>
    <definedName name="chapa_13_25">[55]ORÇAMENTO!#REF!</definedName>
    <definedName name="chapa_15">[56]ORÇAMENTO!#REF!</definedName>
    <definedName name="chapa_15_13">[56]ORÇAMENTO!#REF!</definedName>
    <definedName name="chapa_15_13_19">[56]ORÇAMENTO!#REF!</definedName>
    <definedName name="chapa_15_13_23">[56]ORÇAMENTO!#REF!</definedName>
    <definedName name="chapa_15_13_25">[56]ORÇAMENTO!#REF!</definedName>
    <definedName name="chapa_15_19">[56]ORÇAMENTO!#REF!</definedName>
    <definedName name="chapa_15_23">[56]ORÇAMENTO!#REF!</definedName>
    <definedName name="chapa_15_25">[56]ORÇAMENTO!#REF!</definedName>
    <definedName name="chapa_19">[42]ORÇAMENTO!#REF!</definedName>
    <definedName name="chapa_23">[42]ORÇAMENTO!#REF!</definedName>
    <definedName name="chapa_24">[42]ORÇAMENTO!#REF!</definedName>
    <definedName name="chapa_24_13">[42]ORÇAMENTO!#REF!</definedName>
    <definedName name="chapa_24_13_19">[42]ORÇAMENTO!#REF!</definedName>
    <definedName name="chapa_24_13_23">[42]ORÇAMENTO!#REF!</definedName>
    <definedName name="chapa_24_13_25">[55]ORÇAMENTO!#REF!</definedName>
    <definedName name="chapa_24_19">[42]ORÇAMENTO!#REF!</definedName>
    <definedName name="chapa_24_23">[42]ORÇAMENTO!#REF!</definedName>
    <definedName name="chapa_24_25">[55]ORÇAMENTO!#REF!</definedName>
    <definedName name="chapa_25">[55]ORÇAMENTO!#REF!</definedName>
    <definedName name="chapa16">#REF!</definedName>
    <definedName name="Chave" hidden="1">#REF!</definedName>
    <definedName name="Chave1" hidden="1">#REF!</definedName>
    <definedName name="chefeeng">#REF!</definedName>
    <definedName name="chop" hidden="1">{"Pèrdues i Guanys analític.Català",#N/A,FALSE,"Català";"Pèrdues i G. analític.castellà",#N/A,FALSE,"Castellà"}</definedName>
    <definedName name="cibr1">'[27]memória quantitativa'!#REF!</definedName>
    <definedName name="cibr2">'[27]memória quantitativa'!#REF!</definedName>
    <definedName name="cibr3">'[27]memória quantitativa'!#REF!</definedName>
    <definedName name="cibr4">'[27]memória quantitativa'!#REF!</definedName>
    <definedName name="cibr5">'[27]memória quantitativa'!#REF!</definedName>
    <definedName name="cibr6">'[27]memória quantitativa'!#REF!</definedName>
    <definedName name="cibr7">'[27]memória quantitativa'!#REF!</definedName>
    <definedName name="cibr8">'[27]memória quantitativa'!#REF!</definedName>
    <definedName name="cibr9">'[27]memória quantitativa'!#REF!</definedName>
    <definedName name="ciesp1">'[27]memória quantitativa'!#REF!</definedName>
    <definedName name="ciesp2">'[27]memória quantitativa'!#REF!</definedName>
    <definedName name="ciesp3">'[27]memória quantitativa'!#REF!</definedName>
    <definedName name="ciesp4">'[27]memória quantitativa'!#REF!</definedName>
    <definedName name="ciesp5">'[27]memória quantitativa'!#REF!</definedName>
    <definedName name="ciesp6">'[27]memória quantitativa'!#REF!</definedName>
    <definedName name="ciesp7">'[27]memória quantitativa'!#REF!</definedName>
    <definedName name="ciesp8">'[27]memória quantitativa'!#REF!</definedName>
    <definedName name="ciesp9">'[27]memória quantitativa'!#REF!</definedName>
    <definedName name="cikmf1">'[27]memória quantitativa'!#REF!</definedName>
    <definedName name="cikmf2">'[27]memória quantitativa'!#REF!</definedName>
    <definedName name="cikmf3">'[27]memória quantitativa'!#REF!</definedName>
    <definedName name="cikmf4">'[27]memória quantitativa'!#REF!</definedName>
    <definedName name="cikmf5">'[27]memória quantitativa'!#REF!</definedName>
    <definedName name="cikmf6">'[27]memória quantitativa'!#REF!</definedName>
    <definedName name="cikmf7">'[27]memória quantitativa'!#REF!</definedName>
    <definedName name="cikmf8">'[27]memória quantitativa'!#REF!</definedName>
    <definedName name="cikmf9">'[27]memória quantitativa'!#REF!</definedName>
    <definedName name="cikmi1">'[27]memória quantitativa'!#REF!</definedName>
    <definedName name="cikmi2">'[27]memória quantitativa'!#REF!</definedName>
    <definedName name="cikmi3">'[27]memória quantitativa'!#REF!</definedName>
    <definedName name="cikmi4">'[27]memória quantitativa'!#REF!</definedName>
    <definedName name="cikmi5">'[27]memória quantitativa'!#REF!</definedName>
    <definedName name="cikmi6">'[27]memória quantitativa'!#REF!</definedName>
    <definedName name="cikmi7">'[27]memória quantitativa'!#REF!</definedName>
    <definedName name="cikmi8">'[27]memória quantitativa'!#REF!</definedName>
    <definedName name="cikmi9">'[27]memória quantitativa'!#REF!</definedName>
    <definedName name="cilar1">'[27]memória quantitativa'!#REF!</definedName>
    <definedName name="cilarg2">'[27]memória quantitativa'!#REF!</definedName>
    <definedName name="cilarg3">'[27]memória quantitativa'!#REF!</definedName>
    <definedName name="cilarg4">'[27]memória quantitativa'!#REF!</definedName>
    <definedName name="cilarg5">'[27]memória quantitativa'!#REF!</definedName>
    <definedName name="cilarg6">'[27]memória quantitativa'!#REF!</definedName>
    <definedName name="cilarg7">'[27]memória quantitativa'!#REF!</definedName>
    <definedName name="cilarg8">'[27]memória quantitativa'!#REF!</definedName>
    <definedName name="cilarg9">'[27]memória quantitativa'!#REF!</definedName>
    <definedName name="CIM">[17]DADOS!$C$14</definedName>
    <definedName name="CIMENTO">#REF!</definedName>
    <definedName name="CIMENTOBARRA">#REF!</definedName>
    <definedName name="çl">#REF!</definedName>
    <definedName name="Clas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ASSE">[84]CLASSE!$A$1:$B$13</definedName>
    <definedName name="Cliente" hidden="1">""</definedName>
    <definedName name="Cls" hidden="1">#N/A</definedName>
    <definedName name="CM">#REF!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0">'[74]CUSTO MATERIAL'!$F$23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_rp">'[27]medição '!#REF!</definedName>
    <definedName name="CM30ROO">'[74]CALCULOS AUXILIARES'!$E$22</definedName>
    <definedName name="CM30W">#REF!</definedName>
    <definedName name="CM30WA">#REF!</definedName>
    <definedName name="cmbr1">'[27]memória quantitativa'!#REF!</definedName>
    <definedName name="cmbr2">'[27]memória quantitativa'!#REF!</definedName>
    <definedName name="cmbr3">'[27]memória quantitativa'!#REF!</definedName>
    <definedName name="cmbr4">'[27]memória quantitativa'!#REF!</definedName>
    <definedName name="cmbr5">'[27]memória quantitativa'!#REF!</definedName>
    <definedName name="CMIMP">#REF!</definedName>
    <definedName name="cmkmf1">'[27]memória quantitativa'!#REF!</definedName>
    <definedName name="cmkmf2">'[27]memória quantitativa'!#REF!</definedName>
    <definedName name="cmkmf3">'[27]memória quantitativa'!#REF!</definedName>
    <definedName name="cmkmf4">'[27]memória quantitativa'!#REF!</definedName>
    <definedName name="cmkmi1">'[27]memória quantitativa'!#REF!</definedName>
    <definedName name="cmkmi2">'[27]memória quantitativa'!#REF!</definedName>
    <definedName name="cmkmi3">'[27]memória quantitativa'!#REF!</definedName>
    <definedName name="cmkmi4">'[27]memória quantitativa'!#REF!</definedName>
    <definedName name="cmlarg1">'[27]memória quantitativa'!#REF!</definedName>
    <definedName name="cmlarg2">'[27]memória quantitativa'!#REF!</definedName>
    <definedName name="cmlarg3">'[27]memória quantitativa'!#REF!</definedName>
    <definedName name="cmlarg4">'[27]memória quantitativa'!#REF!</definedName>
    <definedName name="CMN">#REF!</definedName>
    <definedName name="CMTOTAL">#REF!</definedName>
    <definedName name="CMW">#REF!</definedName>
    <definedName name="CMWA">#REF!</definedName>
    <definedName name="Cod" hidden="1">#REF!</definedName>
    <definedName name="Cód.">'[85]TPU-MARÇO_2002'!$B$2:$B$1965</definedName>
    <definedName name="cod.1">#REF!</definedName>
    <definedName name="cod.2">#REF!</definedName>
    <definedName name="Cód.3">#REF!</definedName>
    <definedName name="Cód.4">'[85]TPU-MARÇO_2002'!$D$2:$D$1965</definedName>
    <definedName name="Cód.Equip.">#REF!</definedName>
    <definedName name="Cód.SER">'[85]TPU-MARÇO_2002'!$H$2:$H$20</definedName>
    <definedName name="Cód.serv.">#REF!</definedName>
    <definedName name="cod_automóvel">'[27]medição '!#REF!</definedName>
    <definedName name="cod_balizador">'[27]medição '!#REF!</definedName>
    <definedName name="cod_brp">'[27]medição '!#REF!</definedName>
    <definedName name="cod_bueiros">'[27]medição '!#REF!</definedName>
    <definedName name="cod_caibro">'[27]medição '!#REF!</definedName>
    <definedName name="cod_cap20_mbuq">'[27]medição '!#REF!</definedName>
    <definedName name="cod_capa_selante">'[27]medição '!#REF!</definedName>
    <definedName name="cod_capaf">'[27]medição '!#REF!</definedName>
    <definedName name="cod_capaq">'[27]medição '!#REF!</definedName>
    <definedName name="cod_capina_manual">'[27]medição '!#REF!</definedName>
    <definedName name="cod_cerca">'[27]medição '!#REF!</definedName>
    <definedName name="cod_chapa">'[27]medição '!#REF!</definedName>
    <definedName name="cod_cm30_rp">'[27]medição '!#REF!</definedName>
    <definedName name="cod_conc_ciclópico">'[27]medição '!#REF!</definedName>
    <definedName name="cod_concreto_cimento">'[27]medição '!#REF!</definedName>
    <definedName name="cod_correção_defeito">'[27]medição '!#REF!</definedName>
    <definedName name="cod_desobstrução">'[27]medição '!#REF!</definedName>
    <definedName name="cod_drenagem">'[27]medição '!#REF!</definedName>
    <definedName name="cod_formas">'[27]medição '!#REF!</definedName>
    <definedName name="cod_fresagem">'[27]medição '!#REF!</definedName>
    <definedName name="cod_lama_asf_fina">'[27]medição '!#REF!</definedName>
    <definedName name="cod_limp_ponte">'[27]medição '!#REF!</definedName>
    <definedName name="cod_limpeza_placa">'[27]medição '!#REF!</definedName>
    <definedName name="cod_parafuso_1">'[27]medição '!#REF!</definedName>
    <definedName name="cod_parafuso_4">'[27]medição '!#REF!</definedName>
    <definedName name="cod_pedra_arrumada">'[27]medição '!#REF!</definedName>
    <definedName name="cod_pedra_jogada">'[27]medição '!#REF!</definedName>
    <definedName name="cod_película">'[27]medição '!#REF!</definedName>
    <definedName name="cod_pintura">'[27]medição '!#REF!</definedName>
    <definedName name="cod_q_caiação">'[27]medição '!#REF!</definedName>
    <definedName name="cod_recomp_defensa">'[27]medição '!#REF!</definedName>
    <definedName name="cod_recomp_guarda_corpo">'[27]medição '!#REF!</definedName>
    <definedName name="cod_recomp_manual">'[27]medição '!#REF!</definedName>
    <definedName name="cod_recomp_mecanizada">'[27]medição '!#REF!</definedName>
    <definedName name="cod_recomp_placa">'[27]medição '!#REF!</definedName>
    <definedName name="cod_remendo_profundo">'[27]medição '!#REF!</definedName>
    <definedName name="cod_revest_veg">'[27]medição '!#REF!</definedName>
    <definedName name="cod_rl1c_lama">'[27]medição '!#REF!</definedName>
    <definedName name="cod_rm1c_mbb">'[27]medição '!#REF!</definedName>
    <definedName name="cod_rm1c_mbuf">'[27]medição '!#REF!</definedName>
    <definedName name="cod_roçada_colonião">'[27]medição '!#REF!</definedName>
    <definedName name="cod_roçada_manual">'[27]medição '!#REF!</definedName>
    <definedName name="cod_roçada_mecanizada">'[27]medição '!#REF!</definedName>
    <definedName name="cod_rr1c_pintura">'[27]medição '!#REF!</definedName>
    <definedName name="cod_rr1c_tb">'[27]medição '!#REF!</definedName>
    <definedName name="cod_rr2c_capa">'[27]medição '!#REF!</definedName>
    <definedName name="cod_rr2c_tratamento">'[27]medição '!#REF!</definedName>
    <definedName name="cod_sarjeta_meio_fio">'[27]medição '!#REF!</definedName>
    <definedName name="cod_scotchlite">'[27]medição '!#REF!</definedName>
    <definedName name="cod_sinalização_horiz">'[27]medição '!#REF!</definedName>
    <definedName name="cod_tacha_bid">'[27]medição '!#REF!</definedName>
    <definedName name="cod_tacha_mono">'[27]medição '!#REF!</definedName>
    <definedName name="cod_tachão_bid">'[27]medição '!#REF!</definedName>
    <definedName name="cod_tachão_mono">'[27]medição '!#REF!</definedName>
    <definedName name="cod_tapa_buraco">'[27]medição '!#REF!</definedName>
    <definedName name="cod_tinta">'[27]medição '!#REF!</definedName>
    <definedName name="cod_totalbetoneira">'[27]medição '!#REF!</definedName>
    <definedName name="cod_totalmistfrio">'[27]medição '!#REF!</definedName>
    <definedName name="cod_totalmistquente">'[27]medição '!#REF!</definedName>
    <definedName name="cod_tr_cap20_mbuq">'[27]medição '!#REF!</definedName>
    <definedName name="cod_tr_cm30_rp">'[27]medição '!#REF!</definedName>
    <definedName name="cod_tr_rm1c_mbb">'[27]medição '!#REF!</definedName>
    <definedName name="cod_tr_rm1c_mbuf">'[27]medição '!#REF!</definedName>
    <definedName name="cod_tr_rr1ctb">'[27]medição '!#REF!</definedName>
    <definedName name="cod_tr_rr2c_capa">'[27]medição '!#REF!</definedName>
    <definedName name="cod_tr_rr2c_tratamento">'[27]medição '!#REF!</definedName>
    <definedName name="cod_tr_rric_pintura">'[27]medição '!#REF!</definedName>
    <definedName name="cod_transporte_carroceria">'[27]medição '!#REF!</definedName>
    <definedName name="cod_transporte_comercial">'[27]medição '!#REF!</definedName>
    <definedName name="cod_transporte_especial">'[27]medição '!#REF!</definedName>
    <definedName name="cod_tratamento">'[27]medição '!#REF!</definedName>
    <definedName name="cod_travessas">'[27]medição '!#REF!</definedName>
    <definedName name="cod_trrl1c_lama">'[27]medição '!#REF!</definedName>
    <definedName name="cod_trrr1c_pintura">'[27]medição '!#REF!</definedName>
    <definedName name="Codigo" hidden="1">#REF!</definedName>
    <definedName name="Código">#REF!</definedName>
    <definedName name="CÓDIGO_serviço">OFFSET('[82]Orçamento Total'!$B$4,0,0,COUNTA('[82]Orçamento Total'!$C:$C),1)</definedName>
    <definedName name="CODOR1">'[29]orcID nº1'!$A$14:$A$1025</definedName>
    <definedName name="CODOR15">'[29]orc ID nº 15'!$A$14:$A$1000</definedName>
    <definedName name="CODOR17">'[29]orc ID nº17'!$A$16:$A$1000</definedName>
    <definedName name="CODOR18">'[29]orc ID nº 18'!$A$14:$A$1000</definedName>
    <definedName name="CODOR19">'[29]orc ID nº19'!$A$14:$A$1000</definedName>
    <definedName name="CODOR2">'[29]orc ID nº2 '!$A$14:$A$1000</definedName>
    <definedName name="CODOR3">'[29]orc ID nº3'!$A$14:$A$1001</definedName>
    <definedName name="CODOR4">'[29]orcID nº4'!$A$14:$A$1002</definedName>
    <definedName name="CODOR5">'[29]orcID nº5'!$A$14:$A$1002</definedName>
    <definedName name="CODOR6">'[29]orcID nº6'!$A$14:$A$1002</definedName>
    <definedName name="CODOR7">'[29]orcID nº7'!$A$14:$A$1003</definedName>
    <definedName name="CODOR8">'[29]orc ID nº8'!$A$14:$A$1003</definedName>
    <definedName name="CODOR9">'[29]orc ID nº9'!$A$14:$A$1002</definedName>
    <definedName name="COEFCUSIND">#REF!</definedName>
    <definedName name="Col">#REF!</definedName>
    <definedName name="Coluna" hidden="1">#REF!</definedName>
    <definedName name="Comp" hidden="1">#REF!</definedName>
    <definedName name="Comp_Área_Vol.">#REF!</definedName>
    <definedName name="Comp_Área_Vol._25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#N/A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">'[86]P reaj x P atual'!#REF!</definedName>
    <definedName name="CONC">#REF!</definedName>
    <definedName name="conc_ciclópico">'[27]medição '!#REF!</definedName>
    <definedName name="concreto_cimento">'[27]medição '!#REF!</definedName>
    <definedName name="Condição_Cerca">#REF!</definedName>
    <definedName name="Condição_Defensa">#REF!</definedName>
    <definedName name="Condição_Descida">#REF!</definedName>
    <definedName name="Condição_Entrada">#REF!</definedName>
    <definedName name="Condição_MeioFio">#REF!</definedName>
    <definedName name="Condição_OAC">#REF!</definedName>
    <definedName name="Condição_Sarjeta">#REF!</definedName>
    <definedName name="Condição_Sinal_Vertical">#REF!</definedName>
    <definedName name="Condição_Tacha">#REF!</definedName>
    <definedName name="Condição_Valeta">#REF!</definedName>
    <definedName name="CondiçãoDispositivoLateralOAE">#REF!</definedName>
    <definedName name="CondiçãoNãoOAC">#REF!</definedName>
    <definedName name="CondiçãoOAC">#REF!</definedName>
    <definedName name="CONS">#REF!</definedName>
    <definedName name="cons_açogc">#REF!</definedName>
    <definedName name="cons_arame">#REF!</definedName>
    <definedName name="cons_areia_mbuf">#REF!</definedName>
    <definedName name="cons_areia_mbuq">#REF!</definedName>
    <definedName name="cons_areiaarg16">[87]procedimentos!$B$28</definedName>
    <definedName name="cons_areiab">#REF!</definedName>
    <definedName name="cons_areiacc">#REF!</definedName>
    <definedName name="cons_areiaccim">#REF!</definedName>
    <definedName name="cons_areiacs">#REF!</definedName>
    <definedName name="cons_areiagc">#REF!</definedName>
    <definedName name="cons_areiala34">#REF!</definedName>
    <definedName name="cons_areialf">#REF!</definedName>
    <definedName name="cons_areiambb">#REF!</definedName>
    <definedName name="cons_areiat080">#REF!</definedName>
    <definedName name="cons_areiat1">#REF!</definedName>
    <definedName name="cons_at080">#REF!</definedName>
    <definedName name="cons_at1">#REF!</definedName>
    <definedName name="cons_brita_mbuf">#REF!</definedName>
    <definedName name="cons_brita_mbuq">#REF!</definedName>
    <definedName name="cons_britab">#REF!</definedName>
    <definedName name="cons_britacc">#REF!</definedName>
    <definedName name="cons_britaccim">#REF!</definedName>
    <definedName name="cons_britagc">#REF!</definedName>
    <definedName name="cons_britala34">#REF!</definedName>
    <definedName name="cons_britalf">#REF!</definedName>
    <definedName name="cons_britambb">#REF!</definedName>
    <definedName name="cons_britat080">#REF!</definedName>
    <definedName name="cons_britat1">#REF!</definedName>
    <definedName name="cons_britatsd">#REF!</definedName>
    <definedName name="cons_britatss">[87]procedimentos!$B$22</definedName>
    <definedName name="cons_caibro">#REF!</definedName>
    <definedName name="cons_caibro_13">[42]procedimentos!$C$83</definedName>
    <definedName name="cons_caibro_26">[42]procedimentos!$C$83</definedName>
    <definedName name="cons_caibro_33">[42]procedimentos!$C$83</definedName>
    <definedName name="cons_caibro_5">[42]procedimentos!$C$83</definedName>
    <definedName name="cons_caibro_6">[42]procedimentos!$C$83</definedName>
    <definedName name="cons_caibro_7">[42]procedimentos!$C$83</definedName>
    <definedName name="cons_caibro_8">[42]procedimentos!$C$83</definedName>
    <definedName name="cons_caibro_9">[42]procedimentos!$C$83</definedName>
    <definedName name="cons_chapa16">#REF!</definedName>
    <definedName name="cons_chapa16_13">[42]procedimentos!$C$81</definedName>
    <definedName name="cons_chapa16_26">[42]procedimentos!$C$81</definedName>
    <definedName name="cons_chapa16_33">[42]procedimentos!$C$81</definedName>
    <definedName name="cons_chapa16_5">[42]procedimentos!$C$81</definedName>
    <definedName name="cons_chapa16_6">[42]procedimentos!$C$81</definedName>
    <definedName name="cons_chapa16_7">[42]procedimentos!$C$81</definedName>
    <definedName name="cons_chapa16_8">[42]procedimentos!$C$81</definedName>
    <definedName name="cons_chapa16_9">[42]procedimentos!$C$81</definedName>
    <definedName name="cons_cimentoarg16">[87]procedimentos!$B$29</definedName>
    <definedName name="cons_cimentocc">#REF!</definedName>
    <definedName name="cons_cimentoccim">#REF!</definedName>
    <definedName name="cons_cimgc">#REF!</definedName>
    <definedName name="cons_cs_rr2c">#REF!</definedName>
    <definedName name="cons_cs_rr2cp">#REF!</definedName>
    <definedName name="cons_ct080">#REF!</definedName>
    <definedName name="cons_ct1">#REF!</definedName>
    <definedName name="cons_ferrod">#REF!</definedName>
    <definedName name="cons_filler_mbuq">#REF!</definedName>
    <definedName name="cons_formac">#REF!</definedName>
    <definedName name="cons_formag">#REF!</definedName>
    <definedName name="cons_format">#REF!</definedName>
    <definedName name="cons_gast">#REF!</definedName>
    <definedName name="cons_gast_13">[42]procedimentos!$C$82</definedName>
    <definedName name="cons_gast_26">[42]procedimentos!$C$82</definedName>
    <definedName name="cons_gast_33">[42]procedimentos!$C$82</definedName>
    <definedName name="cons_gast_5">[42]procedimentos!$C$82</definedName>
    <definedName name="cons_gast_6">[42]procedimentos!$C$82</definedName>
    <definedName name="cons_gast_7">[42]procedimentos!$C$82</definedName>
    <definedName name="cons_gast_8">[42]procedimentos!$C$82</definedName>
    <definedName name="cons_gast_9">[42]procedimentos!$C$82</definedName>
    <definedName name="cons_imp_cm30">#REF!</definedName>
    <definedName name="cons_imp_cm30_13">[42]procedimentos!$C$77</definedName>
    <definedName name="cons_imp_cm30_26">[42]procedimentos!$C$77</definedName>
    <definedName name="cons_imp_cm30_33">[42]procedimentos!$C$77</definedName>
    <definedName name="cons_imp_cm30_5">[42]procedimentos!$C$77</definedName>
    <definedName name="cons_imp_cm30_6">[42]procedimentos!$C$77</definedName>
    <definedName name="cons_imp_cm30_7">[42]procedimentos!$C$77</definedName>
    <definedName name="cons_imp_cm30_8">[42]procedimentos!$C$77</definedName>
    <definedName name="cons_imp_cm30_9">[42]procedimentos!$C$77</definedName>
    <definedName name="cons_la34_rl1c">#REF!</definedName>
    <definedName name="cons_laf_rl1c">#REF!</definedName>
    <definedName name="cons_leivas">#REF!</definedName>
    <definedName name="cons_mb_rm1c">#REF!</definedName>
    <definedName name="cons_mb_rm1c_13">[42]procedimentos!$C$70</definedName>
    <definedName name="cons_mb_rm1c_26">[42]procedimentos!$C$70</definedName>
    <definedName name="cons_mb_rm1c_33">[42]procedimentos!$C$70</definedName>
    <definedName name="cons_mb_rm1c_5">[42]procedimentos!$C$70</definedName>
    <definedName name="cons_mb_rm1c_6">[42]procedimentos!$C$70</definedName>
    <definedName name="cons_mb_rm1c_7">[42]procedimentos!$C$70</definedName>
    <definedName name="cons_mb_rm1c_8">[42]procedimentos!$C$70</definedName>
    <definedName name="cons_mb_rm1c_9">[42]procedimentos!$C$70</definedName>
    <definedName name="cons_mf_rm1c">#REF!</definedName>
    <definedName name="cons_mouraod12">#REF!</definedName>
    <definedName name="cons_mouraod9">#REF!</definedName>
    <definedName name="cons_mq_cap20">#REF!</definedName>
    <definedName name="cons_mq_cap20_13">[42]procedimentos!$C$72</definedName>
    <definedName name="cons_mq_cap20_26">[42]procedimentos!$C$72</definedName>
    <definedName name="cons_mq_cap20_33">[42]procedimentos!$C$72</definedName>
    <definedName name="cons_mq_cap20_5">[42]procedimentos!$C$72</definedName>
    <definedName name="cons_mq_cap20_6">[42]procedimentos!$C$72</definedName>
    <definedName name="cons_mq_cap20_7">[42]procedimentos!$C$72</definedName>
    <definedName name="cons_mq_cap20_8">[42]procedimentos!$C$72</definedName>
    <definedName name="cons_mq_cap20_9">[42]procedimentos!$C$72</definedName>
    <definedName name="cons_mq_cap5070">[45]procedimentos!$B$80</definedName>
    <definedName name="cons_paraf15">#REF!</definedName>
    <definedName name="cons_paraf15_13">[42]procedimentos!$C$79</definedName>
    <definedName name="cons_paraf15_26">[42]procedimentos!$C$79</definedName>
    <definedName name="cons_paraf15_33">[42]procedimentos!$C$79</definedName>
    <definedName name="cons_paraf15_5">[42]procedimentos!$C$79</definedName>
    <definedName name="cons_paraf15_6">[42]procedimentos!$C$79</definedName>
    <definedName name="cons_paraf15_7">[42]procedimentos!$C$79</definedName>
    <definedName name="cons_paraf15_8">[42]procedimentos!$C$79</definedName>
    <definedName name="cons_paraf15_9">[42]procedimentos!$C$79</definedName>
    <definedName name="cons_paraf4">#REF!</definedName>
    <definedName name="cons_paraf4_13">[42]procedimentos!$C$80</definedName>
    <definedName name="cons_paraf4_26">[42]procedimentos!$C$80</definedName>
    <definedName name="cons_paraf4_33">[42]procedimentos!$C$80</definedName>
    <definedName name="cons_paraf4_5">[42]procedimentos!$C$80</definedName>
    <definedName name="cons_paraf4_6">[42]procedimentos!$C$80</definedName>
    <definedName name="cons_paraf4_7">[42]procedimentos!$C$80</definedName>
    <definedName name="cons_paraf4_8">[42]procedimentos!$C$80</definedName>
    <definedName name="cons_paraf4_9">[42]procedimentos!$C$80</definedName>
    <definedName name="cons_pedraarrumada">#REF!</definedName>
    <definedName name="cons_pedrajogada">#REF!</definedName>
    <definedName name="cons_pedramcc">#REF!</definedName>
    <definedName name="cons_pedriscocs">#REF!</definedName>
    <definedName name="cons_plcd_rr1c">#REF!</definedName>
    <definedName name="cons_plcd_rr1c_13">[42]procedimentos!$C$76</definedName>
    <definedName name="cons_plcd_rr1c_26">[42]procedimentos!$C$76</definedName>
    <definedName name="cons_plcd_rr1c_33">[42]procedimentos!$C$76</definedName>
    <definedName name="cons_plcd_rr1c_5">[42]procedimentos!$C$76</definedName>
    <definedName name="cons_plcd_rr1c_6">[42]procedimentos!$C$76</definedName>
    <definedName name="cons_plcd_rr1c_7">[42]procedimentos!$C$76</definedName>
    <definedName name="cons_plcd_rr1c_8">[42]procedimentos!$C$76</definedName>
    <definedName name="cons_plcd_rr1c_9">[42]procedimentos!$C$76</definedName>
    <definedName name="cons_plmf_rr1c">#REF!</definedName>
    <definedName name="cons_plmq_rr1c">#REF!</definedName>
    <definedName name="cons_plmq_rr1c_13">[42]procedimentos!$C$73</definedName>
    <definedName name="cons_plmq_rr1c_26">[42]procedimentos!$C$73</definedName>
    <definedName name="cons_plmq_rr1c_33">[42]procedimentos!$C$73</definedName>
    <definedName name="cons_plmq_rr1c_5">[42]procedimentos!$C$73</definedName>
    <definedName name="cons_plmq_rr1c_6">[42]procedimentos!$C$73</definedName>
    <definedName name="cons_plmq_rr1c_7">[42]procedimentos!$C$73</definedName>
    <definedName name="cons_plmq_rr1c_8">[42]procedimentos!$C$73</definedName>
    <definedName name="cons_plmq_rr1c_9">[42]procedimentos!$C$73</definedName>
    <definedName name="cons_pltb_rr1c">#REF!</definedName>
    <definedName name="cons_pltb_rr1c_13">[42]procedimentos!$C$75</definedName>
    <definedName name="cons_pltb_rr1c_26">[42]procedimentos!$C$75</definedName>
    <definedName name="cons_pltb_rr1c_33">[42]procedimentos!$C$75</definedName>
    <definedName name="cons_pltb_rr1c_5">[42]procedimentos!$C$75</definedName>
    <definedName name="cons_pltb_rr1c_6">[42]procedimentos!$C$75</definedName>
    <definedName name="cons_pltb_rr1c_7">[42]procedimentos!$C$75</definedName>
    <definedName name="cons_pltb_rr1c_8">[42]procedimentos!$C$75</definedName>
    <definedName name="cons_pltb_rr1c_9">[42]procedimentos!$C$75</definedName>
    <definedName name="cons_prle">#REF!</definedName>
    <definedName name="cons_prle_13">[42]procedimentos!$C$85</definedName>
    <definedName name="cons_prle_26">[42]procedimentos!$C$85</definedName>
    <definedName name="cons_prle_33">[42]procedimentos!$C$85</definedName>
    <definedName name="cons_prle_5">[42]procedimentos!$C$85</definedName>
    <definedName name="cons_prle_6">[42]procedimentos!$C$85</definedName>
    <definedName name="cons_prle_7">[42]procedimentos!$C$85</definedName>
    <definedName name="cons_prle_8">[42]procedimentos!$C$85</definedName>
    <definedName name="cons_prle_9">[42]procedimentos!$C$85</definedName>
    <definedName name="cons_prli">#REF!</definedName>
    <definedName name="cons_prli_13">[42]procedimentos!$C$86</definedName>
    <definedName name="cons_prli_26">[42]procedimentos!$C$86</definedName>
    <definedName name="cons_prli_33">[42]procedimentos!$C$86</definedName>
    <definedName name="cons_prli_5">[42]procedimentos!$C$86</definedName>
    <definedName name="cons_prli_6">[42]procedimentos!$C$86</definedName>
    <definedName name="cons_prli_7">[42]procedimentos!$C$86</definedName>
    <definedName name="cons_prli_8">[42]procedimentos!$C$86</definedName>
    <definedName name="cons_prli_9">[42]procedimentos!$C$86</definedName>
    <definedName name="cons_rl1c">'[42]MEMÓRIA CONS MAT BET CONS'!#REF!</definedName>
    <definedName name="cons_rl1c_13">'[42]MEMÓRIA CONS MAT BET CONS'!#REF!</definedName>
    <definedName name="cons_rl1c_13_19">'[42]MEMÓRIA CONS MAT BET CONS'!#REF!</definedName>
    <definedName name="cons_rl1c_13_23">'[42]MEMÓRIA CONS MAT BET CONS'!#REF!</definedName>
    <definedName name="cons_rl1c_13_25">'[55]MEMÓRIA CONS MAT BET CONS'!#REF!</definedName>
    <definedName name="cons_rl1c_19">'[42]MEMÓRIA CONS MAT BET CONS'!#REF!</definedName>
    <definedName name="cons_rl1c_23">'[42]MEMÓRIA CONS MAT BET CONS'!#REF!</definedName>
    <definedName name="cons_rl1c_24">'[42]MEMÓRIA CONS MAT BET CONS'!#REF!</definedName>
    <definedName name="cons_rl1c_24_13">'[42]MEMÓRIA CONS MAT BET CONS'!#REF!</definedName>
    <definedName name="cons_rl1c_24_13_19">'[42]MEMÓRIA CONS MAT BET CONS'!#REF!</definedName>
    <definedName name="cons_rl1c_24_13_23">'[42]MEMÓRIA CONS MAT BET CONS'!#REF!</definedName>
    <definedName name="cons_rl1c_24_13_25">'[55]MEMÓRIA CONS MAT BET CONS'!#REF!</definedName>
    <definedName name="cons_rl1c_24_19">'[42]MEMÓRIA CONS MAT BET CONS'!#REF!</definedName>
    <definedName name="cons_rl1c_24_23">'[42]MEMÓRIA CONS MAT BET CONS'!#REF!</definedName>
    <definedName name="cons_rl1c_24_25">'[55]MEMÓRIA CONS MAT BET CONS'!#REF!</definedName>
    <definedName name="cons_rl1c_25">'[55]MEMÓRIA CONS MAT BET CONS'!#REF!</definedName>
    <definedName name="cons_rl1cmicro15">[87]procedimentos!$B$85</definedName>
    <definedName name="cons_rm1c">'[42]MEMÓRIA CONS MAT BET CONS'!#REF!</definedName>
    <definedName name="cons_rm1c_13">'[42]MEMÓRIA CONS MAT BET CONS'!#REF!</definedName>
    <definedName name="cons_rm1c_13_19">'[42]MEMÓRIA CONS MAT BET CONS'!#REF!</definedName>
    <definedName name="cons_rm1c_13_23">'[42]MEMÓRIA CONS MAT BET CONS'!#REF!</definedName>
    <definedName name="cons_rm1c_13_25">'[55]MEMÓRIA CONS MAT BET CONS'!#REF!</definedName>
    <definedName name="cons_rm1c_19">'[42]MEMÓRIA CONS MAT BET CONS'!#REF!</definedName>
    <definedName name="cons_rm1c_23">'[42]MEMÓRIA CONS MAT BET CONS'!#REF!</definedName>
    <definedName name="cons_rm1c_24">'[42]MEMÓRIA CONS MAT BET CONS'!#REF!</definedName>
    <definedName name="cons_rm1c_24_13">'[42]MEMÓRIA CONS MAT BET CONS'!#REF!</definedName>
    <definedName name="cons_rm1c_24_13_19">'[42]MEMÓRIA CONS MAT BET CONS'!#REF!</definedName>
    <definedName name="cons_rm1c_24_13_23">'[42]MEMÓRIA CONS MAT BET CONS'!#REF!</definedName>
    <definedName name="cons_rm1c_24_13_25">'[55]MEMÓRIA CONS MAT BET CONS'!#REF!</definedName>
    <definedName name="cons_rm1c_24_19">'[42]MEMÓRIA CONS MAT BET CONS'!#REF!</definedName>
    <definedName name="cons_rm1c_24_23">'[42]MEMÓRIA CONS MAT BET CONS'!#REF!</definedName>
    <definedName name="cons_rm1c_24_25">'[55]MEMÓRIA CONS MAT BET CONS'!#REF!</definedName>
    <definedName name="cons_rm1c_25">'[55]MEMÓRIA CONS MAT BET CONS'!#REF!</definedName>
    <definedName name="cons_solorma">#REF!</definedName>
    <definedName name="cons_tinta">#REF!</definedName>
    <definedName name="cons_tinta_13">[42]procedimentos!$C$84</definedName>
    <definedName name="cons_tinta_26">[42]procedimentos!$C$84</definedName>
    <definedName name="cons_tinta_33">[42]procedimentos!$C$84</definedName>
    <definedName name="cons_tinta_5">[42]procedimentos!$C$84</definedName>
    <definedName name="cons_tinta_6">[42]procedimentos!$C$84</definedName>
    <definedName name="cons_tinta_7">[42]procedimentos!$C$84</definedName>
    <definedName name="cons_tinta_8">[42]procedimentos!$C$84</definedName>
    <definedName name="cons_tinta_9">[42]procedimentos!$C$84</definedName>
    <definedName name="cons_tsd_rr2c">#REF!</definedName>
    <definedName name="cons_tss_rr2c">#REF!</definedName>
    <definedName name="cons_tss_rr2c_13">[42]procedimentos!$C$67</definedName>
    <definedName name="cons_tss_rr2c_26">[42]procedimentos!$C$67</definedName>
    <definedName name="cons_tss_rr2c_33">[42]procedimentos!$C$67</definedName>
    <definedName name="cons_tss_rr2c_5">[42]procedimentos!$C$67</definedName>
    <definedName name="cons_tss_rr2c_6">[42]procedimentos!$C$67</definedName>
    <definedName name="cons_tss_rr2c_7">[42]procedimentos!$C$67</definedName>
    <definedName name="cons_tss_rr2c_8">[42]procedimentos!$C$67</definedName>
    <definedName name="cons_tss_rr2c_9">[42]procedimentos!$C$67</definedName>
    <definedName name="CONSER">'[86]P reaj x P atual'!$N$6</definedName>
    <definedName name="conservação">[49]medição!#REF!</definedName>
    <definedName name="Consórcio_RDC_IV_Sitran_Strata">#REF!</definedName>
    <definedName name="consrl1c_micro20">[45]procedimentos!#REF!</definedName>
    <definedName name="CONSUMO">[88]QuQuant!#REF!</definedName>
    <definedName name="consumo.2">#REF!</definedName>
    <definedName name="Consumodemateriais">#N/A</definedName>
    <definedName name="Consumodemateriais___0">#N/A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">#REF!</definedName>
    <definedName name="CONT_CANTEIRO">#REF!</definedName>
    <definedName name="CONTA">#N/A</definedName>
    <definedName name="CONTR">[89]SERVIÇOS!$I$5</definedName>
    <definedName name="contrato">[27]procedimentos!$A$11</definedName>
    <definedName name="contrato_10">[51]procedimentos!$A$6</definedName>
    <definedName name="contrato_13">[90]DADOS!$B$6</definedName>
    <definedName name="contrato_42">#REF!</definedName>
    <definedName name="contrato_9">[51]procedimentos!$A$6</definedName>
    <definedName name="controle" hidden="1">{"'Plan1 (2)'!$A$5:$F$63"}</definedName>
    <definedName name="COONSUMO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cordefmisbet">[42]ORÇAMENTO!#REF!</definedName>
    <definedName name="cordefmisbet_13">[42]ORÇAMENTO!#REF!</definedName>
    <definedName name="cordefmisbet_13_19">[42]ORÇAMENTO!#REF!</definedName>
    <definedName name="cordefmisbet_13_23">[42]ORÇAMENTO!#REF!</definedName>
    <definedName name="cordefmisbet_13_25">[55]ORÇAMENTO!#REF!</definedName>
    <definedName name="cordefmisbet_15">[56]ORÇAMENTO!#REF!</definedName>
    <definedName name="cordefmisbet_15_13">[56]ORÇAMENTO!#REF!</definedName>
    <definedName name="cordefmisbet_15_13_19">[56]ORÇAMENTO!#REF!</definedName>
    <definedName name="cordefmisbet_15_13_23">[56]ORÇAMENTO!#REF!</definedName>
    <definedName name="cordefmisbet_15_13_25">[56]ORÇAMENTO!#REF!</definedName>
    <definedName name="cordefmisbet_15_19">[56]ORÇAMENTO!#REF!</definedName>
    <definedName name="cordefmisbet_15_23">[56]ORÇAMENTO!#REF!</definedName>
    <definedName name="cordefmisbet_15_25">[56]ORÇAMENTO!#REF!</definedName>
    <definedName name="cordefmisbet_19">[42]ORÇAMENTO!#REF!</definedName>
    <definedName name="cordefmisbet_23">[42]ORÇAMENTO!#REF!</definedName>
    <definedName name="cordefmisbet_24">[42]ORÇAMENTO!#REF!</definedName>
    <definedName name="cordefmisbet_24_13">[42]ORÇAMENTO!#REF!</definedName>
    <definedName name="cordefmisbet_24_13_19">[42]ORÇAMENTO!#REF!</definedName>
    <definedName name="cordefmisbet_24_13_23">[42]ORÇAMENTO!#REF!</definedName>
    <definedName name="cordefmisbet_24_13_25">[55]ORÇAMENTO!#REF!</definedName>
    <definedName name="cordefmisbet_24_19">[42]ORÇAMENTO!#REF!</definedName>
    <definedName name="cordefmisbet_24_23">[42]ORÇAMENTO!#REF!</definedName>
    <definedName name="cordefmisbet_24_25">[55]ORÇAMENTO!#REF!</definedName>
    <definedName name="cordefmisbet_25">[55]ORÇAMENTO!#REF!</definedName>
    <definedName name="corpo">#REF!</definedName>
    <definedName name="Corpus">[91]!Dom_Páscoa+60</definedName>
    <definedName name="correção_defeito">'[27]medição '!#REF!</definedName>
    <definedName name="Cortes">#REF!</definedName>
    <definedName name="cost_of_debt">#REF!</definedName>
    <definedName name="CpuAux" hidden="1">#REF!</definedName>
    <definedName name="CPUBET">#REF!</definedName>
    <definedName name="CPUOAC">#REF!</definedName>
    <definedName name="CPUOAE">#REF!</definedName>
    <definedName name="CPUPAV">#REF!</definedName>
    <definedName name="CPUs" hidden="1">#REF!</definedName>
    <definedName name="CPUSERCOMPL">#REF!</definedName>
    <definedName name="CPUSIN">#REF!</definedName>
    <definedName name="CPUTER">#REF!</definedName>
    <definedName name="CPUVEIC">#REF!</definedName>
    <definedName name="cq2br1">'[27]memória quantitativa'!#REF!</definedName>
    <definedName name="cq2br2">'[27]memória quantitativa'!#REF!</definedName>
    <definedName name="cq2br3">'[27]memória quantitativa'!#REF!</definedName>
    <definedName name="cq2br4">'[27]memória quantitativa'!#REF!</definedName>
    <definedName name="cq2br5">'[27]memória quantitativa'!#REF!</definedName>
    <definedName name="cq2br6">'[27]memória quantitativa'!#REF!</definedName>
    <definedName name="cq2br7">'[27]memória quantitativa'!#REF!</definedName>
    <definedName name="cq2br8">'[27]memória quantitativa'!#REF!</definedName>
    <definedName name="cq2br9">'[27]memória quantitativa'!#REF!</definedName>
    <definedName name="cq2d1">'[27]memória quantitativa'!#REF!</definedName>
    <definedName name="cq2d2">'[27]memória quantitativa'!#REF!</definedName>
    <definedName name="cq2d3">'[27]memória quantitativa'!#REF!</definedName>
    <definedName name="cq2d4">'[27]memória quantitativa'!#REF!</definedName>
    <definedName name="cq2d5">'[27]memória quantitativa'!#REF!</definedName>
    <definedName name="cq2d6">'[27]memória quantitativa'!#REF!</definedName>
    <definedName name="cq2d7">'[27]memória quantitativa'!#REF!</definedName>
    <definedName name="cq2d8">'[27]memória quantitativa'!#REF!</definedName>
    <definedName name="cq2d9">'[27]memória quantitativa'!#REF!</definedName>
    <definedName name="cq2esp1">'[27]memória quantitativa'!#REF!</definedName>
    <definedName name="cq2esp2">'[27]memória quantitativa'!#REF!</definedName>
    <definedName name="cq2esp3">'[27]memória quantitativa'!#REF!</definedName>
    <definedName name="cq2esp4">'[27]memória quantitativa'!#REF!</definedName>
    <definedName name="cq2esp5">'[27]memória quantitativa'!#REF!</definedName>
    <definedName name="cq2esp6">'[27]memória quantitativa'!#REF!</definedName>
    <definedName name="cq2esp7">'[27]memória quantitativa'!#REF!</definedName>
    <definedName name="cq2esp8">'[27]memória quantitativa'!#REF!</definedName>
    <definedName name="cq2esp9">'[27]memória quantitativa'!#REF!</definedName>
    <definedName name="cq2kmf_1">'[27]memória quantitativa'!#REF!</definedName>
    <definedName name="cq2kmf_2">'[27]memória quantitativa'!#REF!</definedName>
    <definedName name="cq2kmf_3">'[27]memória quantitativa'!#REF!</definedName>
    <definedName name="cq2kmf_4">'[27]memória quantitativa'!#REF!</definedName>
    <definedName name="cq2kmf_5">'[27]memória quantitativa'!#REF!</definedName>
    <definedName name="cq2kmf_6">'[27]memória quantitativa'!#REF!</definedName>
    <definedName name="cq2kmf_7">'[27]memória quantitativa'!#REF!</definedName>
    <definedName name="cq2kmf_8">'[27]memória quantitativa'!#REF!</definedName>
    <definedName name="cq2kmf_9">'[27]memória quantitativa'!#REF!</definedName>
    <definedName name="cq2kmi_1">'[27]memória quantitativa'!#REF!</definedName>
    <definedName name="cq2kmi_2">'[27]memória quantitativa'!#REF!</definedName>
    <definedName name="cq2kmi_3">'[27]memória quantitativa'!#REF!</definedName>
    <definedName name="cq2kmi_4">'[27]memória quantitativa'!#REF!</definedName>
    <definedName name="cq2kmi_5">'[27]memória quantitativa'!#REF!</definedName>
    <definedName name="cq2kmi_6">'[27]memória quantitativa'!#REF!</definedName>
    <definedName name="cq2kmi_7">'[27]memória quantitativa'!#REF!</definedName>
    <definedName name="cq2kmi_8">'[27]memória quantitativa'!#REF!</definedName>
    <definedName name="cq2kmi_9">'[27]memória quantitativa'!#REF!</definedName>
    <definedName name="cq2l1">'[27]memória quantitativa'!#REF!</definedName>
    <definedName name="cq2l2">'[27]memória quantitativa'!#REF!</definedName>
    <definedName name="cq2l3">'[27]memória quantitativa'!#REF!</definedName>
    <definedName name="cq2l4">'[27]memória quantitativa'!#REF!</definedName>
    <definedName name="cq2l5">'[27]memória quantitativa'!#REF!</definedName>
    <definedName name="cq2l6">'[27]memória quantitativa'!#REF!</definedName>
    <definedName name="cq2l7">'[27]memória quantitativa'!#REF!</definedName>
    <definedName name="cq2l8">'[27]memória quantitativa'!#REF!</definedName>
    <definedName name="cq2l9">'[27]memória quantitativa'!#REF!</definedName>
    <definedName name="cq2larg1">'[27]memória quantitativa'!#REF!</definedName>
    <definedName name="cq2larg2">'[27]memória quantitativa'!#REF!</definedName>
    <definedName name="cq2larg3">'[27]memória quantitativa'!#REF!</definedName>
    <definedName name="cq2larg4">'[27]memória quantitativa'!#REF!</definedName>
    <definedName name="cq2larg5">'[27]memória quantitativa'!#REF!</definedName>
    <definedName name="cq2larg6">'[27]memória quantitativa'!#REF!</definedName>
    <definedName name="cq2larg7">'[27]memória quantitativa'!#REF!</definedName>
    <definedName name="cq2larg8">'[27]memória quantitativa'!#REF!</definedName>
    <definedName name="cq2larg9">'[27]memória quantitativa'!#REF!</definedName>
    <definedName name="cqbr1">'[27]memória quantitativa'!#REF!</definedName>
    <definedName name="cqbr2">'[27]memória quantitativa'!#REF!</definedName>
    <definedName name="cqbr3">'[27]memória quantitativa'!#REF!</definedName>
    <definedName name="cqbr4">'[27]memória quantitativa'!#REF!</definedName>
    <definedName name="cqbr5">'[27]memória quantitativa'!#REF!</definedName>
    <definedName name="cqbr6">'[27]memória quantitativa'!#REF!</definedName>
    <definedName name="cqbr7">'[27]memória quantitativa'!#REF!</definedName>
    <definedName name="cqbr8">'[27]memória quantitativa'!#REF!</definedName>
    <definedName name="cqbr9">'[27]memória quantitativa'!#REF!</definedName>
    <definedName name="cqc_1">'[27]memória quantitativa'!#REF!</definedName>
    <definedName name="cqc_2">'[27]memória quantitativa'!#REF!</definedName>
    <definedName name="cqc_3">'[27]memória quantitativa'!#REF!</definedName>
    <definedName name="cqc_4">'[27]memória quantitativa'!#REF!</definedName>
    <definedName name="cqc_5">'[27]memória quantitativa'!#REF!</definedName>
    <definedName name="cqc_6">'[27]memória quantitativa'!#REF!</definedName>
    <definedName name="cqc_7">'[27]memória quantitativa'!#REF!</definedName>
    <definedName name="cqc_8">'[27]memória quantitativa'!#REF!</definedName>
    <definedName name="cqc_9">'[27]memória quantitativa'!#REF!</definedName>
    <definedName name="cqesp1">'[27]memória quantitativa'!#REF!</definedName>
    <definedName name="cqesp2">'[27]memória quantitativa'!#REF!</definedName>
    <definedName name="cqesp3">'[27]memória quantitativa'!#REF!</definedName>
    <definedName name="cqesp4">'[27]memória quantitativa'!#REF!</definedName>
    <definedName name="cqesp5">'[27]memória quantitativa'!#REF!</definedName>
    <definedName name="cqesp6">'[27]memória quantitativa'!#REF!</definedName>
    <definedName name="cqesp7">'[27]memória quantitativa'!#REF!</definedName>
    <definedName name="cqesp8">'[27]memória quantitativa'!#REF!</definedName>
    <definedName name="cqesp9">'[27]memória quantitativa'!#REF!</definedName>
    <definedName name="cqkmf_1">'[27]memória quantitativa'!#REF!</definedName>
    <definedName name="cqkmf_2">'[27]memória quantitativa'!#REF!</definedName>
    <definedName name="cqkmf_3">'[27]memória quantitativa'!#REF!</definedName>
    <definedName name="cqkmf_4">'[27]memória quantitativa'!#REF!</definedName>
    <definedName name="cqkmf_5">'[27]memória quantitativa'!#REF!</definedName>
    <definedName name="cqkmf_6">'[27]memória quantitativa'!#REF!</definedName>
    <definedName name="cqkmf_7">'[27]memória quantitativa'!#REF!</definedName>
    <definedName name="cqkmf_8">'[27]memória quantitativa'!#REF!</definedName>
    <definedName name="cqkmf_9">'[27]memória quantitativa'!#REF!</definedName>
    <definedName name="cqkmi_1">'[27]memória quantitativa'!#REF!</definedName>
    <definedName name="cqkmi_2">'[27]memória quantitativa'!#REF!</definedName>
    <definedName name="cqkmi_3">'[27]memória quantitativa'!#REF!</definedName>
    <definedName name="cqkmi_4">'[27]memória quantitativa'!#REF!</definedName>
    <definedName name="cqkmi_5">'[27]memória quantitativa'!#REF!</definedName>
    <definedName name="cqkmi_6">'[27]memória quantitativa'!#REF!</definedName>
    <definedName name="cqkmi_7">'[27]memória quantitativa'!#REF!</definedName>
    <definedName name="cqkmi_8">'[27]memória quantitativa'!#REF!</definedName>
    <definedName name="cqkmi_9">'[27]memória quantitativa'!#REF!</definedName>
    <definedName name="cqlar1">'[27]memória quantitativa'!#REF!</definedName>
    <definedName name="cqlarg2">'[27]memória quantitativa'!#REF!</definedName>
    <definedName name="cqlarg3">'[27]memória quantitativa'!#REF!</definedName>
    <definedName name="cqlarg4">'[27]memória quantitativa'!#REF!</definedName>
    <definedName name="cqlarg5">'[27]memória quantitativa'!#REF!</definedName>
    <definedName name="cqlarg6">'[27]memória quantitativa'!#REF!</definedName>
    <definedName name="cqlarg7">'[27]memória quantitativa'!#REF!</definedName>
    <definedName name="cqlarg8">'[27]memória quantitativa'!#REF!</definedName>
    <definedName name="cqlarg9">'[27]memória quantitativa'!#REF!</definedName>
    <definedName name="CRIT" hidden="1">#REF!</definedName>
    <definedName name="crit1">#REF!</definedName>
    <definedName name="Criterio">#REF!</definedName>
    <definedName name="_xlnm.Criteria" hidden="1">#REF!</definedName>
    <definedName name="CRM" hidden="1">{#N/A,#N/A,FALSE,"ANEXO3 99 ERA";#N/A,#N/A,FALSE,"ANEXO3 99 UBÁ2";#N/A,#N/A,FALSE,"ANEXO3 99 DTU";#N/A,#N/A,FALSE,"ANEXO3 99 RDR";#N/A,#N/A,FALSE,"ANEXO3 99 UBÁ4";#N/A,#N/A,FALSE,"ANEXO3 99 UBÁ6"}</definedName>
    <definedName name="Cron" hidden="1">{#N/A,#N/A,FALSE,"MO (2)"}</definedName>
    <definedName name="crono">#REF!</definedName>
    <definedName name="CRONO_1">#REF!</definedName>
    <definedName name="CRONO_25">#REF!</definedName>
    <definedName name="CRONO_ADD">#REF!</definedName>
    <definedName name="CRONO_RES">#REF!</definedName>
    <definedName name="cronograma" hidden="1">{#N/A,#N/A,TRUE,"Plan1"}</definedName>
    <definedName name="CronogramadeExecuçãp2003" hidden="1">{#N/A,#N/A,FALSE,"ANEXO3 99 ERA";#N/A,#N/A,FALSE,"ANEXO3 99 UBÁ2";#N/A,#N/A,FALSE,"ANEXO3 99 DTU";#N/A,#N/A,FALSE,"ANEXO3 99 RDR";#N/A,#N/A,FALSE,"ANEXO3 99 UBÁ4";#N/A,#N/A,FALSE,"ANEXO3 99 UBÁ6"}</definedName>
    <definedName name="Croquiiii">Croquiiii</definedName>
    <definedName name="Croquiiii_38">Croquiiii_38</definedName>
    <definedName name="CS">'[92]CS#'!$A$3:$K$12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#REF!</definedName>
    <definedName name="csbr1">'[27]memória quantitativa'!#REF!</definedName>
    <definedName name="csbr2">'[27]memória quantitativa'!#REF!</definedName>
    <definedName name="csbr3">'[27]memória quantitativa'!#REF!</definedName>
    <definedName name="csbr4">'[27]memória quantitativa'!#REF!</definedName>
    <definedName name="csbr5">'[27]memória quantitativa'!#REF!</definedName>
    <definedName name="cskmf1">'[27]memória quantitativa'!#REF!</definedName>
    <definedName name="cskmf2">'[27]memória quantitativa'!#REF!</definedName>
    <definedName name="cskmf3">'[27]memória quantitativa'!#REF!</definedName>
    <definedName name="cskmf4">'[27]memória quantitativa'!#REF!</definedName>
    <definedName name="cskmf5">'[27]memória quantitativa'!#REF!</definedName>
    <definedName name="cskmi1">'[27]memória quantitativa'!#REF!</definedName>
    <definedName name="cskmi2">'[27]memória quantitativa'!#REF!</definedName>
    <definedName name="cskmi3">'[27]memória quantitativa'!#REF!</definedName>
    <definedName name="cskmi4">'[27]memória quantitativa'!#REF!</definedName>
    <definedName name="cskmi5">'[27]memória quantitativa'!#REF!</definedName>
    <definedName name="cslarg1">'[27]memória quantitativa'!#REF!</definedName>
    <definedName name="cslarg2">'[27]memória quantitativa'!#REF!</definedName>
    <definedName name="cslarg3">'[27]memória quantitativa'!#REF!</definedName>
    <definedName name="cslarg4">'[27]memória quantitativa'!#REF!</definedName>
    <definedName name="cslarg5">'[27]memória quantitativa'!#REF!</definedName>
    <definedName name="CS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ST">#REF!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#N/A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RENCY">#REF!</definedName>
    <definedName name="CURRENCYY">#REF!</definedName>
    <definedName name="CURTO">#N/A</definedName>
    <definedName name="curva">#N/A</definedName>
    <definedName name="Curva_ABC">#N/A</definedName>
    <definedName name="CURVA_TRATAMENTO">#REF!</definedName>
    <definedName name="CURVAS">#REF!</definedName>
    <definedName name="CURVAS_CRIT">[84]CURVAS_CRIT!$A$2:$C$44</definedName>
    <definedName name="CURVAS_EXT">[93]curvas_tratamento!$Q$11:$Q$262</definedName>
    <definedName name="CURVAS_MAT">[93]curvas_tratamento!$N$11:$N$262</definedName>
    <definedName name="CURVAS_MATERIAL">[94]curvas_tratamento!$N$11:$N$271</definedName>
    <definedName name="CURVAS_SH">[94]curvas_tratamento!$AA$11:$AA$271</definedName>
    <definedName name="CURVAS_SNV">[93]curvas_tratamento!$R$11:$R$262</definedName>
    <definedName name="CURVASUL_AREA">[95]CURVAS_SHSUL_MEC!$R$14:$R$123</definedName>
    <definedName name="custo">#REF!</definedName>
    <definedName name="CUSTO_10">#REF!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5">"$#REF!.$#REF!$#REF!:$#REF!$#REF!"</definedName>
    <definedName name="CUSTO_10_16">"$#REF!.$#REF!$#REF!:$#REF!$#REF!"</definedName>
    <definedName name="CUSTO_10_19">#REF!</definedName>
    <definedName name="CUSTO_10_19_10">"$#REF!.$#REF!$#REF!:$#REF!$#REF!"</definedName>
    <definedName name="CUSTO_10_19_11">"$#REF!.$#REF!$#REF!:$#REF!$#REF!"</definedName>
    <definedName name="CUSTO_10_19_12">"$#REF!.$#REF!$#REF!:$#REF!$#REF!"</definedName>
    <definedName name="CUSTO_10_19_16">"$#REF!.$#REF!$#REF!:$#REF!$#REF!"</definedName>
    <definedName name="CUSTO_10_19_2">#REF!</definedName>
    <definedName name="CUSTO_10_19_2_1">"$#REF!.$#REF!$#REF!:$#REF!$#REF!"</definedName>
    <definedName name="CUSTO_10_19_2_1_1">"$#REF!.$#REF!$#REF!:$#REF!$#REF!"</definedName>
    <definedName name="CUSTO_10_19_2_1_1_1">"$#REF!.$#REF!$#REF!:$#REF!$#REF!"</definedName>
    <definedName name="CUSTO_10_19_21">#REF!</definedName>
    <definedName name="CUSTO_10_19_24">#REF!</definedName>
    <definedName name="CUSTO_10_19_25">#REF!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3">#REF!</definedName>
    <definedName name="CUSTO_10_19_5">"$#REF!.$#REF!$#REF!:$#REF!$#REF!"</definedName>
    <definedName name="CUSTO_10_19_5_1">"$#REF!.$#REF!$#REF!:$#REF!$#REF!"</definedName>
    <definedName name="CUSTO_10_19_5_1_1">"$#REF!.$#REF!$#REF!:$#REF!$#REF!"</definedName>
    <definedName name="CUSTO_10_19_5_1_1_1">"$#REF!.$#REF!$#REF!:$#REF!$#REF!"</definedName>
    <definedName name="CUSTO_10_19_6">#REF!</definedName>
    <definedName name="CUSTO_10_19_6_1">"$#REF!.$#REF!$#REF!:$#REF!$#REF!"</definedName>
    <definedName name="CUSTO_10_19_6_1_1">"$#REF!.$#REF!$#REF!:$#REF!$#REF!"</definedName>
    <definedName name="CUSTO_10_19_6_1_1_1">"$#REF!.$#REF!$#REF!:$#REF!$#REF!"</definedName>
    <definedName name="CUSTO_10_19_7">"$#REF!.$#REF!$#REF!:$#REF!$#REF!"</definedName>
    <definedName name="CUSTO_10_19_7_1">"$#REF!.$#REF!$#REF!:$#REF!$#REF!"</definedName>
    <definedName name="CUSTO_10_19_8">#REF!</definedName>
    <definedName name="CUSTO_10_19_8_1">"$#REF!.$#REF!$#REF!:$#REF!$#REF!"</definedName>
    <definedName name="CUSTO_10_19_8_1_1">"$#REF!.$#REF!$#REF!:$#REF!$#REF!"</definedName>
    <definedName name="CUSTO_10_19_9">"$#REF!.$#REF!$#REF!:$#REF!$#REF!"</definedName>
    <definedName name="CUSTO_10_19_9_1">"$#REF!.$#REF!$#REF!:$#REF!$#REF!"</definedName>
    <definedName name="CUSTO_10_19_9_1_1">"$#REF!.$#REF!$#REF!:$#REF!$#REF!"</definedName>
    <definedName name="CUSTO_10_2">#REF!</definedName>
    <definedName name="CUSTO_10_2_1">"$#REF!.$#REF!$#REF!:$#REF!$#REF!"</definedName>
    <definedName name="CUSTO_10_2_1_1">"$#REF!.$#REF!$#REF!:$#REF!$#REF!"</definedName>
    <definedName name="CUSTO_10_2_1_1_1">"$#REF!.$#REF!$#REF!:$#REF!$#REF!"</definedName>
    <definedName name="CUSTO_10_21">#REF!</definedName>
    <definedName name="CUSTO_10_22">#REF!</definedName>
    <definedName name="CUSTO_10_24">#REF!</definedName>
    <definedName name="CUSTO_10_25">#REF!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#REF!</definedName>
    <definedName name="CUSTO_10_3_1">"$#REF!.$#REF!$#REF!:$#REF!$#REF!"</definedName>
    <definedName name="CUSTO_10_3_1_1">"$#REF!.$#REF!$#REF!:$#REF!$#REF!"</definedName>
    <definedName name="CUSTO_10_3_1_1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5_1_1">"$#REF!.$#REF!$#REF!:$#REF!$#REF!"</definedName>
    <definedName name="CUSTO_10_5_1_1_1">"$#REF!.$#REF!$#REF!:$#REF!$#REF!"</definedName>
    <definedName name="CUSTO_10_6">#REF!</definedName>
    <definedName name="CUSTO_10_6_1">"$#REF!.$#REF!$#REF!:$#REF!$#REF!"</definedName>
    <definedName name="CUSTO_10_6_1_1">"$#REF!.$#REF!$#REF!:$#REF!$#REF!"</definedName>
    <definedName name="CUSTO_10_6_1_1_1">"$#REF!.$#REF!$#REF!:$#REF!$#REF!"</definedName>
    <definedName name="CUSTO_10_7">#REF!</definedName>
    <definedName name="CUSTO_10_7_1">"$#REF!.$#REF!$#REF!:$#REF!$#REF!"</definedName>
    <definedName name="CUSTO_10_7_1_1">"$#REF!.$#REF!$#REF!:$#REF!$#REF!"</definedName>
    <definedName name="CUSTO_10_7_1_1_1">"$#REF!.$#REF!$#REF!:$#REF!$#REF!"</definedName>
    <definedName name="CUSTO_10_8">#REF!</definedName>
    <definedName name="CUSTO_10_8_1">"$#REF!.$#REF!$#REF!:$#REF!$#REF!"</definedName>
    <definedName name="CUSTO_10_8_1_1">"$#REF!.$#REF!$#REF!:$#REF!$#REF!"</definedName>
    <definedName name="CUSTO_10_9">"$#REF!.$#REF!$#REF!:$#REF!$#REF!"</definedName>
    <definedName name="CUSTO_10_9_1">"$#REF!.$#REF!$#REF!:$#REF!$#REF!"</definedName>
    <definedName name="CUSTO_10_9_1_1">"$#REF!.$#REF!$#REF!:$#REF!$#REF!"</definedName>
    <definedName name="CUSTO_10_9_1_1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5">"$#REF!.$#REF!$#REF!:$#REF!$#REF!"</definedName>
    <definedName name="CUSTO_16">"$#REF!.$#REF!$#REF!:$#REF!$#REF!"</definedName>
    <definedName name="CUSTO_17">#REF!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5">"$#REF!.$#REF!$#REF!:$#REF!$#REF!"</definedName>
    <definedName name="CUSTO_17_16">"$#REF!.$#REF!$#REF!:$#REF!$#REF!"</definedName>
    <definedName name="CUSTO_17_19">#REF!</definedName>
    <definedName name="CUSTO_17_19_10">"$#REF!.$#REF!$#REF!:$#REF!$#REF!"</definedName>
    <definedName name="CUSTO_17_19_11">"$#REF!.$#REF!$#REF!:$#REF!$#REF!"</definedName>
    <definedName name="CUSTO_17_19_12">"$#REF!.$#REF!$#REF!:$#REF!$#REF!"</definedName>
    <definedName name="CUSTO_17_19_16">"$#REF!.$#REF!$#REF!:$#REF!$#REF!"</definedName>
    <definedName name="CUSTO_17_19_2">#REF!</definedName>
    <definedName name="CUSTO_17_19_2_1">"$#REF!.$#REF!$#REF!:$#REF!$#REF!"</definedName>
    <definedName name="CUSTO_17_19_2_1_1">"$#REF!.$#REF!$#REF!:$#REF!$#REF!"</definedName>
    <definedName name="CUSTO_17_19_2_1_1_1">"$#REF!.$#REF!$#REF!:$#REF!$#REF!"</definedName>
    <definedName name="CUSTO_17_19_21">#REF!</definedName>
    <definedName name="CUSTO_17_19_24">#REF!</definedName>
    <definedName name="CUSTO_17_19_25">#REF!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3">#REF!</definedName>
    <definedName name="CUSTO_17_19_5">"$#REF!.$#REF!$#REF!:$#REF!$#REF!"</definedName>
    <definedName name="CUSTO_17_19_5_1">"$#REF!.$#REF!$#REF!:$#REF!$#REF!"</definedName>
    <definedName name="CUSTO_17_19_5_1_1">"$#REF!.$#REF!$#REF!:$#REF!$#REF!"</definedName>
    <definedName name="CUSTO_17_19_5_1_1_1">"$#REF!.$#REF!$#REF!:$#REF!$#REF!"</definedName>
    <definedName name="CUSTO_17_19_6">#REF!</definedName>
    <definedName name="CUSTO_17_19_6_1">"$#REF!.$#REF!$#REF!:$#REF!$#REF!"</definedName>
    <definedName name="CUSTO_17_19_6_1_1">"$#REF!.$#REF!$#REF!:$#REF!$#REF!"</definedName>
    <definedName name="CUSTO_17_19_6_1_1_1">"$#REF!.$#REF!$#REF!:$#REF!$#REF!"</definedName>
    <definedName name="CUSTO_17_19_7">"$#REF!.$#REF!$#REF!:$#REF!$#REF!"</definedName>
    <definedName name="CUSTO_17_19_7_1">"$#REF!.$#REF!$#REF!:$#REF!$#REF!"</definedName>
    <definedName name="CUSTO_17_19_8">#REF!</definedName>
    <definedName name="CUSTO_17_19_8_1">"$#REF!.$#REF!$#REF!:$#REF!$#REF!"</definedName>
    <definedName name="CUSTO_17_19_8_1_1">"$#REF!.$#REF!$#REF!:$#REF!$#REF!"</definedName>
    <definedName name="CUSTO_17_19_9">"$#REF!.$#REF!$#REF!:$#REF!$#REF!"</definedName>
    <definedName name="CUSTO_17_19_9_1">"$#REF!.$#REF!$#REF!:$#REF!$#REF!"</definedName>
    <definedName name="CUSTO_17_19_9_1_1">"$#REF!.$#REF!$#REF!:$#REF!$#REF!"</definedName>
    <definedName name="CUSTO_17_2">#REF!</definedName>
    <definedName name="CUSTO_17_2_1">"$#REF!.$#REF!$#REF!:$#REF!$#REF!"</definedName>
    <definedName name="CUSTO_17_2_1_1">"$#REF!.$#REF!$#REF!:$#REF!$#REF!"</definedName>
    <definedName name="CUSTO_17_2_1_1_1">"$#REF!.$#REF!$#REF!:$#REF!$#REF!"</definedName>
    <definedName name="CUSTO_17_21">#REF!</definedName>
    <definedName name="CUSTO_17_22">#REF!</definedName>
    <definedName name="CUSTO_17_24">#REF!</definedName>
    <definedName name="CUSTO_17_25">#REF!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#REF!</definedName>
    <definedName name="CUSTO_17_3_1">"$#REF!.$#REF!$#REF!:$#REF!$#REF!"</definedName>
    <definedName name="CUSTO_17_3_1_1">"$#REF!.$#REF!$#REF!:$#REF!$#REF!"</definedName>
    <definedName name="CUSTO_17_3_1_1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5_1_1">"$#REF!.$#REF!$#REF!:$#REF!$#REF!"</definedName>
    <definedName name="CUSTO_17_5_1_1_1">"$#REF!.$#REF!$#REF!:$#REF!$#REF!"</definedName>
    <definedName name="CUSTO_17_6">#REF!</definedName>
    <definedName name="CUSTO_17_6_1">"$#REF!.$#REF!$#REF!:$#REF!$#REF!"</definedName>
    <definedName name="CUSTO_17_6_1_1">"$#REF!.$#REF!$#REF!:$#REF!$#REF!"</definedName>
    <definedName name="CUSTO_17_6_1_1_1">"$#REF!.$#REF!$#REF!:$#REF!$#REF!"</definedName>
    <definedName name="CUSTO_17_7">#REF!</definedName>
    <definedName name="CUSTO_17_7_1">"$#REF!.$#REF!$#REF!:$#REF!$#REF!"</definedName>
    <definedName name="CUSTO_17_7_1_1">"$#REF!.$#REF!$#REF!:$#REF!$#REF!"</definedName>
    <definedName name="CUSTO_17_7_1_1_1">"$#REF!.$#REF!$#REF!:$#REF!$#REF!"</definedName>
    <definedName name="CUSTO_17_8">#REF!</definedName>
    <definedName name="CUSTO_17_8_1">"$#REF!.$#REF!$#REF!:$#REF!$#REF!"</definedName>
    <definedName name="CUSTO_17_8_1_1">"$#REF!.$#REF!$#REF!:$#REF!$#REF!"</definedName>
    <definedName name="CUSTO_17_9">"$#REF!.$#REF!$#REF!:$#REF!$#REF!"</definedName>
    <definedName name="CUSTO_17_9_1">"$#REF!.$#REF!$#REF!:$#REF!$#REF!"</definedName>
    <definedName name="CUSTO_17_9_1_1">"$#REF!.$#REF!$#REF!:$#REF!$#REF!"</definedName>
    <definedName name="CUSTO_17_9_1_1_1">"$#REF!.$#REF!$#REF!:$#REF!$#REF!"</definedName>
    <definedName name="CUSTO_19">#REF!</definedName>
    <definedName name="CUSTO_19_10">"$#REF!.$#REF!$#REF!:$#REF!$#REF!"</definedName>
    <definedName name="CUSTO_19_11">"$#REF!.$#REF!$#REF!:$#REF!$#REF!"</definedName>
    <definedName name="CUSTO_19_12">"$#REF!.$#REF!$#REF!:$#REF!$#REF!"</definedName>
    <definedName name="CUSTO_19_16">"$#REF!.$#REF!$#REF!:$#REF!$#REF!"</definedName>
    <definedName name="CUSTO_19_2">#REF!</definedName>
    <definedName name="CUSTO_19_2_1">"$#REF!.$#REF!$#REF!:$#REF!$#REF!"</definedName>
    <definedName name="CUSTO_19_2_1_1">"$#REF!.$#REF!$#REF!:$#REF!$#REF!"</definedName>
    <definedName name="CUSTO_19_2_1_1_1">"$#REF!.$#REF!$#REF!:$#REF!$#REF!"</definedName>
    <definedName name="CUSTO_19_21">#REF!</definedName>
    <definedName name="CUSTO_19_24">#REF!</definedName>
    <definedName name="CUSTO_19_25">#REF!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3">#REF!</definedName>
    <definedName name="CUSTO_19_5">"$#REF!.$#REF!$#REF!:$#REF!$#REF!"</definedName>
    <definedName name="CUSTO_19_5_1">"$#REF!.$#REF!$#REF!:$#REF!$#REF!"</definedName>
    <definedName name="CUSTO_19_5_1_1">"$#REF!.$#REF!$#REF!:$#REF!$#REF!"</definedName>
    <definedName name="CUSTO_19_5_1_1_1">"$#REF!.$#REF!$#REF!:$#REF!$#REF!"</definedName>
    <definedName name="CUSTO_19_6">#REF!</definedName>
    <definedName name="CUSTO_19_6_1">"$#REF!.$#REF!$#REF!:$#REF!$#REF!"</definedName>
    <definedName name="CUSTO_19_6_1_1">"$#REF!.$#REF!$#REF!:$#REF!$#REF!"</definedName>
    <definedName name="CUSTO_19_6_1_1_1">"$#REF!.$#REF!$#REF!:$#REF!$#REF!"</definedName>
    <definedName name="CUSTO_19_7">"$#REF!.$#REF!$#REF!:$#REF!$#REF!"</definedName>
    <definedName name="CUSTO_19_7_1">"$#REF!.$#REF!$#REF!:$#REF!$#REF!"</definedName>
    <definedName name="CUSTO_19_8">#REF!</definedName>
    <definedName name="CUSTO_19_8_1">"$#REF!.$#REF!$#REF!:$#REF!$#REF!"</definedName>
    <definedName name="CUSTO_19_8_1_1">"$#REF!.$#REF!$#REF!:$#REF!$#REF!"</definedName>
    <definedName name="CUSTO_19_9">"$#REF!.$#REF!$#REF!:$#REF!$#REF!"</definedName>
    <definedName name="CUSTO_19_9_1">"$#REF!.$#REF!$#REF!:$#REF!$#REF!"</definedName>
    <definedName name="CUSTO_19_9_1_1">"$#REF!.$#REF!$#REF!:$#REF!$#REF!"</definedName>
    <definedName name="CUSTO_2">#REF!</definedName>
    <definedName name="CUSTO_2_1">"$#REF!.$#REF!$#REF!:$#REF!$#REF!"</definedName>
    <definedName name="CUSTO_2_1_1">"$#REF!.$#REF!$#REF!:$#REF!$#REF!"</definedName>
    <definedName name="CUSTO_2_1_1_1">"$#REF!.$#REF!$#REF!:$#REF!$#REF!"</definedName>
    <definedName name="CUSTO_21">#REF!</definedName>
    <definedName name="CUSTO_22">#REF!</definedName>
    <definedName name="CUSTO_24">#REF!</definedName>
    <definedName name="CUSTO_25">#REF!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#REF!</definedName>
    <definedName name="CUSTO_3_1">"$#REF!.$#REF!$#REF!:$#REF!$#REF!"</definedName>
    <definedName name="CUSTO_3_1_1">"$#REF!.$#REF!$#REF!:$#REF!$#REF!"</definedName>
    <definedName name="CUSTO_3_1_1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5_1_1">"$#REF!.$#REF!$#REF!:$#REF!$#REF!"</definedName>
    <definedName name="CUSTO_5_1_1_1">"$#REF!.$#REF!$#REF!:$#REF!$#REF!"</definedName>
    <definedName name="CUSTO_6">#REF!</definedName>
    <definedName name="CUSTO_6_1">#REF!</definedName>
    <definedName name="CUSTO_6_1_1">"$#REF!.$#REF!$#REF!:$#REF!$#REF!"</definedName>
    <definedName name="CUSTO_6_1_1_1">"$#REF!.$#REF!$#REF!:$#REF!$#REF!"</definedName>
    <definedName name="CUSTO_6_1_1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5">"$#REF!.$#REF!$#REF!:$#REF!$#REF!"</definedName>
    <definedName name="CUSTO_6_16">"$#REF!.$#REF!$#REF!:$#REF!$#REF!"</definedName>
    <definedName name="CUSTO_6_19">#REF!</definedName>
    <definedName name="CUSTO_6_19_10">"$#REF!.$#REF!$#REF!:$#REF!$#REF!"</definedName>
    <definedName name="CUSTO_6_19_11">"$#REF!.$#REF!$#REF!:$#REF!$#REF!"</definedName>
    <definedName name="CUSTO_6_19_12">"$#REF!.$#REF!$#REF!:$#REF!$#REF!"</definedName>
    <definedName name="CUSTO_6_19_16">"$#REF!.$#REF!$#REF!:$#REF!$#REF!"</definedName>
    <definedName name="CUSTO_6_19_2">#REF!</definedName>
    <definedName name="CUSTO_6_19_2_1">"$#REF!.$#REF!$#REF!:$#REF!$#REF!"</definedName>
    <definedName name="CUSTO_6_19_2_1_1">"$#REF!.$#REF!$#REF!:$#REF!$#REF!"</definedName>
    <definedName name="CUSTO_6_19_2_1_1_1">"$#REF!.$#REF!$#REF!:$#REF!$#REF!"</definedName>
    <definedName name="CUSTO_6_19_21">#REF!</definedName>
    <definedName name="CUSTO_6_19_24">#REF!</definedName>
    <definedName name="CUSTO_6_19_25">#REF!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3">#REF!</definedName>
    <definedName name="CUSTO_6_19_5">"$#REF!.$#REF!$#REF!:$#REF!$#REF!"</definedName>
    <definedName name="CUSTO_6_19_5_1">"$#REF!.$#REF!$#REF!:$#REF!$#REF!"</definedName>
    <definedName name="CUSTO_6_19_5_1_1">"$#REF!.$#REF!$#REF!:$#REF!$#REF!"</definedName>
    <definedName name="CUSTO_6_19_5_1_1_1">"$#REF!.$#REF!$#REF!:$#REF!$#REF!"</definedName>
    <definedName name="CUSTO_6_19_6">#REF!</definedName>
    <definedName name="CUSTO_6_19_6_1">"$#REF!.$#REF!$#REF!:$#REF!$#REF!"</definedName>
    <definedName name="CUSTO_6_19_6_1_1">"$#REF!.$#REF!$#REF!:$#REF!$#REF!"</definedName>
    <definedName name="CUSTO_6_19_6_1_1_1">"$#REF!.$#REF!$#REF!:$#REF!$#REF!"</definedName>
    <definedName name="CUSTO_6_19_7">"$#REF!.$#REF!$#REF!:$#REF!$#REF!"</definedName>
    <definedName name="CUSTO_6_19_7_1">"$#REF!.$#REF!$#REF!:$#REF!$#REF!"</definedName>
    <definedName name="CUSTO_6_19_8">#REF!</definedName>
    <definedName name="CUSTO_6_19_8_1">"$#REF!.$#REF!$#REF!:$#REF!$#REF!"</definedName>
    <definedName name="CUSTO_6_19_8_1_1">"$#REF!.$#REF!$#REF!:$#REF!$#REF!"</definedName>
    <definedName name="CUSTO_6_19_9">"$#REF!.$#REF!$#REF!:$#REF!$#REF!"</definedName>
    <definedName name="CUSTO_6_19_9_1">"$#REF!.$#REF!$#REF!:$#REF!$#REF!"</definedName>
    <definedName name="CUSTO_6_19_9_1_1">"$#REF!.$#REF!$#REF!:$#REF!$#REF!"</definedName>
    <definedName name="CUSTO_6_2">#REF!</definedName>
    <definedName name="CUSTO_6_2_1">"$#REF!.$#REF!$#REF!:$#REF!$#REF!"</definedName>
    <definedName name="CUSTO_6_2_1_1">"$#REF!.$#REF!$#REF!:$#REF!$#REF!"</definedName>
    <definedName name="CUSTO_6_2_1_1_1">"$#REF!.$#REF!$#REF!:$#REF!$#REF!"</definedName>
    <definedName name="CUSTO_6_21">#REF!</definedName>
    <definedName name="CUSTO_6_22">#REF!</definedName>
    <definedName name="CUSTO_6_24">#REF!</definedName>
    <definedName name="CUSTO_6_25">#REF!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#REF!</definedName>
    <definedName name="CUSTO_6_3_1">"$#REF!.$#REF!$#REF!:$#REF!$#REF!"</definedName>
    <definedName name="CUSTO_6_3_1_1">"$#REF!.$#REF!$#REF!:$#REF!$#REF!"</definedName>
    <definedName name="CUSTO_6_3_1_1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5_1_1">"$#REF!.$#REF!$#REF!:$#REF!$#REF!"</definedName>
    <definedName name="CUSTO_6_5_1_1_1">"$#REF!.$#REF!$#REF!:$#REF!$#REF!"</definedName>
    <definedName name="CUSTO_6_6">#REF!</definedName>
    <definedName name="CUSTO_6_6_1">"$#REF!.$#REF!$#REF!:$#REF!$#REF!"</definedName>
    <definedName name="CUSTO_6_6_1_1">"$#REF!.$#REF!$#REF!:$#REF!$#REF!"</definedName>
    <definedName name="CUSTO_6_6_1_1_1">"$#REF!.$#REF!$#REF!:$#REF!$#REF!"</definedName>
    <definedName name="CUSTO_6_7">#REF!</definedName>
    <definedName name="CUSTO_6_7_1">"$#REF!.$#REF!$#REF!:$#REF!$#REF!"</definedName>
    <definedName name="CUSTO_6_7_1_1">"$#REF!.$#REF!$#REF!:$#REF!$#REF!"</definedName>
    <definedName name="CUSTO_6_7_1_1_1">"$#REF!.$#REF!$#REF!:$#REF!$#REF!"</definedName>
    <definedName name="CUSTO_6_8">#REF!</definedName>
    <definedName name="CUSTO_6_8_1">"$#REF!.$#REF!$#REF!:$#REF!$#REF!"</definedName>
    <definedName name="CUSTO_6_8_1_1">"$#REF!.$#REF!$#REF!:$#REF!$#REF!"</definedName>
    <definedName name="CUSTO_6_9">"$#REF!.$#REF!$#REF!:$#REF!$#REF!"</definedName>
    <definedName name="CUSTO_6_9_1">"$#REF!.$#REF!$#REF!:$#REF!$#REF!"</definedName>
    <definedName name="CUSTO_6_9_1_1">"$#REF!.$#REF!$#REF!:$#REF!$#REF!"</definedName>
    <definedName name="CUSTO_6_9_1_1_1">"$#REF!.$#REF!$#REF!:$#REF!$#REF!"</definedName>
    <definedName name="CUSTO_7">#REF!</definedName>
    <definedName name="CUSTO_7_1">#REF!</definedName>
    <definedName name="CUSTO_7_1_1">"$#REF!.$#REF!$#REF!:$#REF!$#REF!"</definedName>
    <definedName name="CUSTO_7_1_1_1">"$#REF!.$#REF!$#REF!:$#REF!$#REF!"</definedName>
    <definedName name="CUSTO_7_1_1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5">"$#REF!.$#REF!$#REF!:$#REF!$#REF!"</definedName>
    <definedName name="CUSTO_7_16">"$#REF!.$#REF!$#REF!:$#REF!$#REF!"</definedName>
    <definedName name="CUSTO_7_19">#REF!</definedName>
    <definedName name="CUSTO_7_19_10">"$#REF!.$#REF!$#REF!:$#REF!$#REF!"</definedName>
    <definedName name="CUSTO_7_19_11">"$#REF!.$#REF!$#REF!:$#REF!$#REF!"</definedName>
    <definedName name="CUSTO_7_19_12">"$#REF!.$#REF!$#REF!:$#REF!$#REF!"</definedName>
    <definedName name="CUSTO_7_19_16">"$#REF!.$#REF!$#REF!:$#REF!$#REF!"</definedName>
    <definedName name="CUSTO_7_19_2">#REF!</definedName>
    <definedName name="CUSTO_7_19_2_1">"$#REF!.$#REF!$#REF!:$#REF!$#REF!"</definedName>
    <definedName name="CUSTO_7_19_2_1_1">"$#REF!.$#REF!$#REF!:$#REF!$#REF!"</definedName>
    <definedName name="CUSTO_7_19_2_1_1_1">"$#REF!.$#REF!$#REF!:$#REF!$#REF!"</definedName>
    <definedName name="CUSTO_7_19_21">#REF!</definedName>
    <definedName name="CUSTO_7_19_24">#REF!</definedName>
    <definedName name="CUSTO_7_19_25">#REF!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3">#REF!</definedName>
    <definedName name="CUSTO_7_19_5">"$#REF!.$#REF!$#REF!:$#REF!$#REF!"</definedName>
    <definedName name="CUSTO_7_19_5_1">"$#REF!.$#REF!$#REF!:$#REF!$#REF!"</definedName>
    <definedName name="CUSTO_7_19_5_1_1">"$#REF!.$#REF!$#REF!:$#REF!$#REF!"</definedName>
    <definedName name="CUSTO_7_19_5_1_1_1">"$#REF!.$#REF!$#REF!:$#REF!$#REF!"</definedName>
    <definedName name="CUSTO_7_19_6">#REF!</definedName>
    <definedName name="CUSTO_7_19_6_1">"$#REF!.$#REF!$#REF!:$#REF!$#REF!"</definedName>
    <definedName name="CUSTO_7_19_6_1_1">"$#REF!.$#REF!$#REF!:$#REF!$#REF!"</definedName>
    <definedName name="CUSTO_7_19_6_1_1_1">"$#REF!.$#REF!$#REF!:$#REF!$#REF!"</definedName>
    <definedName name="CUSTO_7_19_7">"$#REF!.$#REF!$#REF!:$#REF!$#REF!"</definedName>
    <definedName name="CUSTO_7_19_7_1">"$#REF!.$#REF!$#REF!:$#REF!$#REF!"</definedName>
    <definedName name="CUSTO_7_19_8">#REF!</definedName>
    <definedName name="CUSTO_7_19_8_1">"$#REF!.$#REF!$#REF!:$#REF!$#REF!"</definedName>
    <definedName name="CUSTO_7_19_8_1_1">"$#REF!.$#REF!$#REF!:$#REF!$#REF!"</definedName>
    <definedName name="CUSTO_7_19_9">"$#REF!.$#REF!$#REF!:$#REF!$#REF!"</definedName>
    <definedName name="CUSTO_7_19_9_1">"$#REF!.$#REF!$#REF!:$#REF!$#REF!"</definedName>
    <definedName name="CUSTO_7_19_9_1_1">"$#REF!.$#REF!$#REF!:$#REF!$#REF!"</definedName>
    <definedName name="CUSTO_7_2">#REF!</definedName>
    <definedName name="CUSTO_7_2_1">"$#REF!.$#REF!$#REF!:$#REF!$#REF!"</definedName>
    <definedName name="CUSTO_7_2_1_1">"$#REF!.$#REF!$#REF!:$#REF!$#REF!"</definedName>
    <definedName name="CUSTO_7_2_1_1_1">"$#REF!.$#REF!$#REF!:$#REF!$#REF!"</definedName>
    <definedName name="CUSTO_7_21">#REF!</definedName>
    <definedName name="CUSTO_7_22">#REF!</definedName>
    <definedName name="CUSTO_7_24">#REF!</definedName>
    <definedName name="CUSTO_7_25">#REF!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#REF!</definedName>
    <definedName name="CUSTO_7_3_1">"$#REF!.$#REF!$#REF!:$#REF!$#REF!"</definedName>
    <definedName name="CUSTO_7_3_1_1">"$#REF!.$#REF!$#REF!:$#REF!$#REF!"</definedName>
    <definedName name="CUSTO_7_3_1_1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5_1_1">"$#REF!.$#REF!$#REF!:$#REF!$#REF!"</definedName>
    <definedName name="CUSTO_7_5_1_1_1">"$#REF!.$#REF!$#REF!:$#REF!$#REF!"</definedName>
    <definedName name="CUSTO_7_6">#REF!</definedName>
    <definedName name="CUSTO_7_6_1">"$#REF!.$#REF!$#REF!:$#REF!$#REF!"</definedName>
    <definedName name="CUSTO_7_6_1_1">"$#REF!.$#REF!$#REF!:$#REF!$#REF!"</definedName>
    <definedName name="CUSTO_7_6_1_1_1">"$#REF!.$#REF!$#REF!:$#REF!$#REF!"</definedName>
    <definedName name="CUSTO_7_7">#REF!</definedName>
    <definedName name="CUSTO_7_7_1">"$#REF!.$#REF!$#REF!:$#REF!$#REF!"</definedName>
    <definedName name="CUSTO_7_7_1_1">"$#REF!.$#REF!$#REF!:$#REF!$#REF!"</definedName>
    <definedName name="CUSTO_7_7_1_1_1">"$#REF!.$#REF!$#REF!:$#REF!$#REF!"</definedName>
    <definedName name="CUSTO_7_8">#REF!</definedName>
    <definedName name="CUSTO_7_8_1">"$#REF!.$#REF!$#REF!:$#REF!$#REF!"</definedName>
    <definedName name="CUSTO_7_8_1_1">"$#REF!.$#REF!$#REF!:$#REF!$#REF!"</definedName>
    <definedName name="CUSTO_7_9">"$#REF!.$#REF!$#REF!:$#REF!$#REF!"</definedName>
    <definedName name="CUSTO_7_9_1">"$#REF!.$#REF!$#REF!:$#REF!$#REF!"</definedName>
    <definedName name="CUSTO_7_9_1_1">"$#REF!.$#REF!$#REF!:$#REF!$#REF!"</definedName>
    <definedName name="CUSTO_7_9_1_1_1">"$#REF!.$#REF!$#REF!:$#REF!$#REF!"</definedName>
    <definedName name="CUSTO_8">#REF!</definedName>
    <definedName name="CUSTO_8_1">#REF!</definedName>
    <definedName name="CUSTO_8_1_1">"$#REF!.$#REF!$#REF!:$#REF!$#REF!"</definedName>
    <definedName name="CUSTO_8_1_1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5">"$#REF!.$#REF!$#REF!:$#REF!$#REF!"</definedName>
    <definedName name="CUSTO_8_16">"$#REF!.$#REF!$#REF!:$#REF!$#REF!"</definedName>
    <definedName name="CUSTO_8_19">#REF!</definedName>
    <definedName name="CUSTO_8_19_10">"$#REF!.$#REF!$#REF!:$#REF!$#REF!"</definedName>
    <definedName name="CUSTO_8_19_11">"$#REF!.$#REF!$#REF!:$#REF!$#REF!"</definedName>
    <definedName name="CUSTO_8_19_12">"$#REF!.$#REF!$#REF!:$#REF!$#REF!"</definedName>
    <definedName name="CUSTO_8_19_16">"$#REF!.$#REF!$#REF!:$#REF!$#REF!"</definedName>
    <definedName name="CUSTO_8_19_2">#REF!</definedName>
    <definedName name="CUSTO_8_19_2_1">"$#REF!.$#REF!$#REF!:$#REF!$#REF!"</definedName>
    <definedName name="CUSTO_8_19_2_1_1">"$#REF!.$#REF!$#REF!:$#REF!$#REF!"</definedName>
    <definedName name="CUSTO_8_19_2_1_1_1">"$#REF!.$#REF!$#REF!:$#REF!$#REF!"</definedName>
    <definedName name="CUSTO_8_19_21">#REF!</definedName>
    <definedName name="CUSTO_8_19_24">#REF!</definedName>
    <definedName name="CUSTO_8_19_25">#REF!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3">#REF!</definedName>
    <definedName name="CUSTO_8_19_5">"$#REF!.$#REF!$#REF!:$#REF!$#REF!"</definedName>
    <definedName name="CUSTO_8_19_5_1">"$#REF!.$#REF!$#REF!:$#REF!$#REF!"</definedName>
    <definedName name="CUSTO_8_19_5_1_1">"$#REF!.$#REF!$#REF!:$#REF!$#REF!"</definedName>
    <definedName name="CUSTO_8_19_5_1_1_1">"$#REF!.$#REF!$#REF!:$#REF!$#REF!"</definedName>
    <definedName name="CUSTO_8_19_6">#REF!</definedName>
    <definedName name="CUSTO_8_19_6_1">"$#REF!.$#REF!$#REF!:$#REF!$#REF!"</definedName>
    <definedName name="CUSTO_8_19_6_1_1">"$#REF!.$#REF!$#REF!:$#REF!$#REF!"</definedName>
    <definedName name="CUSTO_8_19_6_1_1_1">"$#REF!.$#REF!$#REF!:$#REF!$#REF!"</definedName>
    <definedName name="CUSTO_8_19_7">"$#REF!.$#REF!$#REF!:$#REF!$#REF!"</definedName>
    <definedName name="CUSTO_8_19_7_1">"$#REF!.$#REF!$#REF!:$#REF!$#REF!"</definedName>
    <definedName name="CUSTO_8_19_8">#REF!</definedName>
    <definedName name="CUSTO_8_19_8_1">"$#REF!.$#REF!$#REF!:$#REF!$#REF!"</definedName>
    <definedName name="CUSTO_8_19_8_1_1">"$#REF!.$#REF!$#REF!:$#REF!$#REF!"</definedName>
    <definedName name="CUSTO_8_19_9">"$#REF!.$#REF!$#REF!:$#REF!$#REF!"</definedName>
    <definedName name="CUSTO_8_19_9_1">"$#REF!.$#REF!$#REF!:$#REF!$#REF!"</definedName>
    <definedName name="CUSTO_8_19_9_1_1">"$#REF!.$#REF!$#REF!:$#REF!$#REF!"</definedName>
    <definedName name="CUSTO_8_2">#REF!</definedName>
    <definedName name="CUSTO_8_2_1">"$#REF!.$#REF!$#REF!:$#REF!$#REF!"</definedName>
    <definedName name="CUSTO_8_2_1_1">"$#REF!.$#REF!$#REF!:$#REF!$#REF!"</definedName>
    <definedName name="CUSTO_8_2_1_1_1">"$#REF!.$#REF!$#REF!:$#REF!$#REF!"</definedName>
    <definedName name="CUSTO_8_21">#REF!</definedName>
    <definedName name="CUSTO_8_22">#REF!</definedName>
    <definedName name="CUSTO_8_24">#REF!</definedName>
    <definedName name="CUSTO_8_25">#REF!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#REF!</definedName>
    <definedName name="CUSTO_8_3_1">"$#REF!.$#REF!$#REF!:$#REF!$#REF!"</definedName>
    <definedName name="CUSTO_8_3_1_1">"$#REF!.$#REF!$#REF!:$#REF!$#REF!"</definedName>
    <definedName name="CUSTO_8_3_1_1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5_1_1">"$#REF!.$#REF!$#REF!:$#REF!$#REF!"</definedName>
    <definedName name="CUSTO_8_5_1_1_1">"$#REF!.$#REF!$#REF!:$#REF!$#REF!"</definedName>
    <definedName name="CUSTO_8_6">#REF!</definedName>
    <definedName name="CUSTO_8_6_1">"$#REF!.$#REF!$#REF!:$#REF!$#REF!"</definedName>
    <definedName name="CUSTO_8_6_1_1">"$#REF!.$#REF!$#REF!:$#REF!$#REF!"</definedName>
    <definedName name="CUSTO_8_6_1_1_1">"$#REF!.$#REF!$#REF!:$#REF!$#REF!"</definedName>
    <definedName name="CUSTO_8_7">#REF!</definedName>
    <definedName name="CUSTO_8_7_1">"$#REF!.$#REF!$#REF!:$#REF!$#REF!"</definedName>
    <definedName name="CUSTO_8_7_1_1">"$#REF!.$#REF!$#REF!:$#REF!$#REF!"</definedName>
    <definedName name="CUSTO_8_7_1_1_1">"$#REF!.$#REF!$#REF!:$#REF!$#REF!"</definedName>
    <definedName name="CUSTO_8_8">#REF!</definedName>
    <definedName name="CUSTO_8_8_1">"$#REF!.$#REF!$#REF!:$#REF!$#REF!"</definedName>
    <definedName name="CUSTO_8_8_1_1">"$#REF!.$#REF!$#REF!:$#REF!$#REF!"</definedName>
    <definedName name="CUSTO_8_9">"$#REF!.$#REF!$#REF!:$#REF!$#REF!"</definedName>
    <definedName name="CUSTO_8_9_1">"$#REF!.$#REF!$#REF!:$#REF!$#REF!"</definedName>
    <definedName name="CUSTO_8_9_1_1">"$#REF!.$#REF!$#REF!:$#REF!$#REF!"</definedName>
    <definedName name="CUSTO_8_9_1_1_1">"$#REF!.$#REF!$#REF!:$#REF!$#REF!"</definedName>
    <definedName name="CUSTO_9">#REF!</definedName>
    <definedName name="CUSTO_9_1">"$#REF!.$#REF!$#REF!:$#REF!$#REF!"</definedName>
    <definedName name="CUSTO_9_1_1">"$#REF!.$#REF!$#REF!:$#REF!$#REF!"</definedName>
    <definedName name="CUSTO_9_1_1_1">"$#REF!.$#REF!$#REF!:$#REF!$#REF!"</definedName>
    <definedName name="CUSTO_9_1_1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5">"$#REF!.$#REF!$#REF!:$#REF!$#REF!"</definedName>
    <definedName name="CUSTO_9_16">"$#REF!.$#REF!$#REF!:$#REF!$#REF!"</definedName>
    <definedName name="CUSTO_9_19">#REF!</definedName>
    <definedName name="CUSTO_9_19_10">"$#REF!.$#REF!$#REF!:$#REF!$#REF!"</definedName>
    <definedName name="CUSTO_9_19_11">"$#REF!.$#REF!$#REF!:$#REF!$#REF!"</definedName>
    <definedName name="CUSTO_9_19_12">"$#REF!.$#REF!$#REF!:$#REF!$#REF!"</definedName>
    <definedName name="CUSTO_9_19_16">"$#REF!.$#REF!$#REF!:$#REF!$#REF!"</definedName>
    <definedName name="CUSTO_9_19_2">#REF!</definedName>
    <definedName name="CUSTO_9_19_2_1">"$#REF!.$#REF!$#REF!:$#REF!$#REF!"</definedName>
    <definedName name="CUSTO_9_19_2_1_1">"$#REF!.$#REF!$#REF!:$#REF!$#REF!"</definedName>
    <definedName name="CUSTO_9_19_2_1_1_1">"$#REF!.$#REF!$#REF!:$#REF!$#REF!"</definedName>
    <definedName name="CUSTO_9_19_21">#REF!</definedName>
    <definedName name="CUSTO_9_19_24">#REF!</definedName>
    <definedName name="CUSTO_9_19_25">#REF!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3">#REF!</definedName>
    <definedName name="CUSTO_9_19_5">"$#REF!.$#REF!$#REF!:$#REF!$#REF!"</definedName>
    <definedName name="CUSTO_9_19_5_1">"$#REF!.$#REF!$#REF!:$#REF!$#REF!"</definedName>
    <definedName name="CUSTO_9_19_5_1_1">"$#REF!.$#REF!$#REF!:$#REF!$#REF!"</definedName>
    <definedName name="CUSTO_9_19_5_1_1_1">"$#REF!.$#REF!$#REF!:$#REF!$#REF!"</definedName>
    <definedName name="CUSTO_9_19_6">#REF!</definedName>
    <definedName name="CUSTO_9_19_6_1">"$#REF!.$#REF!$#REF!:$#REF!$#REF!"</definedName>
    <definedName name="CUSTO_9_19_6_1_1">"$#REF!.$#REF!$#REF!:$#REF!$#REF!"</definedName>
    <definedName name="CUSTO_9_19_6_1_1_1">"$#REF!.$#REF!$#REF!:$#REF!$#REF!"</definedName>
    <definedName name="CUSTO_9_19_7">"$#REF!.$#REF!$#REF!:$#REF!$#REF!"</definedName>
    <definedName name="CUSTO_9_19_7_1">"$#REF!.$#REF!$#REF!:$#REF!$#REF!"</definedName>
    <definedName name="CUSTO_9_19_8">#REF!</definedName>
    <definedName name="CUSTO_9_19_8_1">"$#REF!.$#REF!$#REF!:$#REF!$#REF!"</definedName>
    <definedName name="CUSTO_9_19_8_1_1">"$#REF!.$#REF!$#REF!:$#REF!$#REF!"</definedName>
    <definedName name="CUSTO_9_19_9">"$#REF!.$#REF!$#REF!:$#REF!$#REF!"</definedName>
    <definedName name="CUSTO_9_19_9_1">"$#REF!.$#REF!$#REF!:$#REF!$#REF!"</definedName>
    <definedName name="CUSTO_9_19_9_1_1">"$#REF!.$#REF!$#REF!:$#REF!$#REF!"</definedName>
    <definedName name="CUSTO_9_2">#REF!</definedName>
    <definedName name="CUSTO_9_2_1">"$#REF!.$#REF!$#REF!:$#REF!$#REF!"</definedName>
    <definedName name="CUSTO_9_2_1_1">"$#REF!.$#REF!$#REF!:$#REF!$#REF!"</definedName>
    <definedName name="CUSTO_9_2_1_1_1">"$#REF!.$#REF!$#REF!:$#REF!$#REF!"</definedName>
    <definedName name="CUSTO_9_21">#REF!</definedName>
    <definedName name="CUSTO_9_22">#REF!</definedName>
    <definedName name="CUSTO_9_24">#REF!</definedName>
    <definedName name="CUSTO_9_25">#REF!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#REF!</definedName>
    <definedName name="CUSTO_9_3_1">"$#REF!.$#REF!$#REF!:$#REF!$#REF!"</definedName>
    <definedName name="CUSTO_9_3_1_1">"$#REF!.$#REF!$#REF!:$#REF!$#REF!"</definedName>
    <definedName name="CUSTO_9_3_1_1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5_1_1">"$#REF!.$#REF!$#REF!:$#REF!$#REF!"</definedName>
    <definedName name="CUSTO_9_5_1_1_1">"$#REF!.$#REF!$#REF!:$#REF!$#REF!"</definedName>
    <definedName name="CUSTO_9_6">#REF!</definedName>
    <definedName name="CUSTO_9_6_1">"$#REF!.$#REF!$#REF!:$#REF!$#REF!"</definedName>
    <definedName name="CUSTO_9_6_1_1">"$#REF!.$#REF!$#REF!:$#REF!$#REF!"</definedName>
    <definedName name="CUSTO_9_6_1_1_1">"$#REF!.$#REF!$#REF!:$#REF!$#REF!"</definedName>
    <definedName name="CUSTO_9_7">#REF!</definedName>
    <definedName name="CUSTO_9_7_1">"$#REF!.$#REF!$#REF!:$#REF!$#REF!"</definedName>
    <definedName name="CUSTO_9_7_1_1">"$#REF!.$#REF!$#REF!:$#REF!$#REF!"</definedName>
    <definedName name="CUSTO_9_7_1_1_1">"$#REF!.$#REF!$#REF!:$#REF!$#REF!"</definedName>
    <definedName name="CUSTO_9_8">#REF!</definedName>
    <definedName name="CUSTO_9_8_1">"$#REF!.$#REF!$#REF!:$#REF!$#REF!"</definedName>
    <definedName name="CUSTO_9_8_1_1">"$#REF!.$#REF!$#REF!:$#REF!$#REF!"</definedName>
    <definedName name="CUSTO_9_9">"$#REF!.$#REF!$#REF!:$#REF!$#REF!"</definedName>
    <definedName name="CUSTO_9_9_1">"$#REF!.$#REF!$#REF!:$#REF!$#REF!"</definedName>
    <definedName name="CUSTO_9_9_1_1">"$#REF!.$#REF!$#REF!:$#REF!$#REF!"</definedName>
    <definedName name="CUSTO_9_9_1_1_1">"$#REF!.$#REF!$#REF!:$#REF!$#REF!"</definedName>
    <definedName name="Custo_parcial">#REF!</definedName>
    <definedName name="Custo_parcial_1">#REF!</definedName>
    <definedName name="Custo_Total">#REF!</definedName>
    <definedName name="Custo_Unitário_Mão_de_Obra">'[96]Banco de Dados'!$A$1:$C$28</definedName>
    <definedName name="custoA">#REF!</definedName>
    <definedName name="custoB">#REF!</definedName>
    <definedName name="custoc" hidden="1">#REF!</definedName>
    <definedName name="custoo">#REF!</definedName>
    <definedName name="Custos_Materiais_Asfálticos">'[97]Banco de Dados'!$Z$1:$AB$10</definedName>
    <definedName name="Custos_Unitarios_Referencia">'[96]Banco de Dados'!$T$1:$W$215</definedName>
    <definedName name="custoSUB">#REF!</definedName>
    <definedName name="CV">#REF!</definedName>
    <definedName name="cvc">#REF!</definedName>
    <definedName name="d">[98]proposta!#REF!</definedName>
    <definedName name="d_25">#REF!</definedName>
    <definedName name="d_4">#REF!</definedName>
    <definedName name="d_42">"$#REF!.$A$2"</definedName>
    <definedName name="DA">#REF!</definedName>
    <definedName name="dadadfs">[99]!exibir_1000</definedName>
    <definedName name="dadinho">#REF!</definedName>
    <definedName name="dadinho_1">#REF!</definedName>
    <definedName name="dadinho_10">"$#REF!.$AD$11:$AE$26"</definedName>
    <definedName name="dadinho_11">#REF!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#REF!</definedName>
    <definedName name="dadinho_11_19_24">#REF!</definedName>
    <definedName name="dadinho_11_19_25">#REF!</definedName>
    <definedName name="dadinho_11_19_29">"$#REF!.$AE$11:$AF$26"</definedName>
    <definedName name="dadinho_11_19_8">#REF!</definedName>
    <definedName name="dadinho_11_22">"$#REF!.$AH$5:$AI$41"</definedName>
    <definedName name="dadinho_11_24">#REF!</definedName>
    <definedName name="dadinho_11_25">#REF!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8">#REF!</definedName>
    <definedName name="dadinho_11_9">"$#REF!.$AH$5:$AI$41"</definedName>
    <definedName name="dadinho_12">"$#REF!.$AG$5:$AH$33"</definedName>
    <definedName name="dadinho_13">#REF!</definedName>
    <definedName name="dadinho_13_1">#REF!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2">"$#REF!.$AH$5:$AI$45"</definedName>
    <definedName name="dadinho_13_1_24">#REF!</definedName>
    <definedName name="dadinho_13_1_25">#REF!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8">#REF!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5">"$#REF!.$AG$5:$AH$33"</definedName>
    <definedName name="dadinho_13_16">"$#REF!.$AG$5:$AH$33"</definedName>
    <definedName name="dadinho_13_19">#REF!</definedName>
    <definedName name="dadinho_13_19_24">#REF!</definedName>
    <definedName name="dadinho_13_19_25">#REF!</definedName>
    <definedName name="dadinho_13_19_29">"$#REF!.$AE$11:$AF$26"</definedName>
    <definedName name="dadinho_13_19_8">#REF!</definedName>
    <definedName name="dadinho_13_22">#REF!</definedName>
    <definedName name="dadinho_13_24">#REF!</definedName>
    <definedName name="dadinho_13_25">#REF!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#REF!</definedName>
    <definedName name="dadinho_13_7_1">"$#REF!.$AD$11:$AE$57"</definedName>
    <definedName name="dadinho_13_7_1_1">"$#REF!.$AD$11:$AE$26"</definedName>
    <definedName name="dadinho_13_7_1_1_1">"$#REF!.$AD$11:$AE$26"</definedName>
    <definedName name="dadinho_13_8">#REF!</definedName>
    <definedName name="dadinho_13_9">"$#REF!.$AD$11:$AE$57"</definedName>
    <definedName name="dadinho_14">#REF!</definedName>
    <definedName name="dadinho_15">"$#REF!.$AG$5:$AH$33"</definedName>
    <definedName name="dadinho_16">"$#REF!.$AG$5:$AH$33"</definedName>
    <definedName name="dadinho_19">#REF!</definedName>
    <definedName name="dadinho_19_24">#REF!</definedName>
    <definedName name="dadinho_19_25">#REF!</definedName>
    <definedName name="dadinho_19_29">"$#REF!.$AE$11:$AF$26"</definedName>
    <definedName name="dadinho_19_8">#REF!</definedName>
    <definedName name="dadinho_20">#REF!</definedName>
    <definedName name="dadinho_21">#REF!</definedName>
    <definedName name="dadinho_21_1">#REF!</definedName>
    <definedName name="dadinho_21_10">"$#REF!.$AD$11:$AE$26"</definedName>
    <definedName name="dadinho_21_11">"$#REF!.$AD$11:$AE$57"</definedName>
    <definedName name="dadinho_21_12">"$#REF!.$AD$11:$AE$26"</definedName>
    <definedName name="dadinho_21_15">"$#REF!.$AG$5:$AH$33"</definedName>
    <definedName name="dadinho_21_16">"$#REF!.$AG$5:$AH$33"</definedName>
    <definedName name="dadinho_21_19">#REF!</definedName>
    <definedName name="dadinho_21_19_24">#REF!</definedName>
    <definedName name="dadinho_21_19_25">#REF!</definedName>
    <definedName name="dadinho_21_19_29">"$#REF!.$AE$11:$AF$27"</definedName>
    <definedName name="dadinho_21_19_8">#REF!</definedName>
    <definedName name="dadinho_21_22">#REF!</definedName>
    <definedName name="dadinho_21_24">#REF!</definedName>
    <definedName name="dadinho_21_25">#REF!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#REF!</definedName>
    <definedName name="dadinho_21_7_1">"$#REF!.$AD$11:$AE$57"</definedName>
    <definedName name="dadinho_21_7_1_1">"$#REF!.$AD$11:$AE$26"</definedName>
    <definedName name="dadinho_21_7_1_1_1">"$#REF!.$AD$11:$AE$26"</definedName>
    <definedName name="dadinho_21_8">#REF!</definedName>
    <definedName name="dadinho_21_9">"$#REF!.$AD$11:$AE$57"</definedName>
    <definedName name="dadinho_22">#REF!</definedName>
    <definedName name="dadinho_24">#REF!</definedName>
    <definedName name="dadinho_25">#REF!</definedName>
    <definedName name="dadinho_26">#REF!</definedName>
    <definedName name="dadinho_28">#REF!</definedName>
    <definedName name="dadinho_29">#REF!</definedName>
    <definedName name="dadinho_3">"$#REF!.$AH$5:$AI$41"</definedName>
    <definedName name="dadinho_3_1">"$#REF!.$AH$5:$AI$41"</definedName>
    <definedName name="dadinho_31">#REF!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50">#N/A</definedName>
    <definedName name="dadinho_50_1">#REF!</definedName>
    <definedName name="dadinho_6">#REF!</definedName>
    <definedName name="dadinho_6_1">"$#REF!.$AD$11:$AE$26"</definedName>
    <definedName name="dadinho_7">#REF!</definedName>
    <definedName name="dadinho_7_1">#REF!</definedName>
    <definedName name="dadinho_7_1_1">"$#REF!.$AD$11:$AE$38"</definedName>
    <definedName name="dadinho_7_1_1_1">"$#REF!.$AD$11:$AE$26"</definedName>
    <definedName name="dadinho_7_1_1_1_1">"$#REF!.$AD$11:$AE$26"</definedName>
    <definedName name="dadinho_7_15">"$#REF!.$AG$5:$AH$33"</definedName>
    <definedName name="dadinho_7_16">"$#REF!.$AG$5:$AH$33"</definedName>
    <definedName name="dadinho_7_29">"$#REF!.$AD$11:$AE$26"</definedName>
    <definedName name="dadinho_7_8">#REF!</definedName>
    <definedName name="dadinho_8">#REF!</definedName>
    <definedName name="dadinho_8_1">#REF!</definedName>
    <definedName name="dadinho_8_1_1">#REF!</definedName>
    <definedName name="dadinho_8_24">#REF!</definedName>
    <definedName name="dadinho_8_25">#REF!</definedName>
    <definedName name="dadinho_8_29">"$#REF!.$AD$11:$AE$26"</definedName>
    <definedName name="dadinho_8_8">#REF!</definedName>
    <definedName name="dadinho_9">#REF!</definedName>
    <definedName name="dadinho_9_1">"$#REF!.$AD$11:$AE$38"</definedName>
    <definedName name="dadinho_9_24">#REF!</definedName>
    <definedName name="dadinho_9_25">#REF!</definedName>
    <definedName name="dadinho_9_29">"$#REF!.$AD$11:$AE$26"</definedName>
    <definedName name="dadinho_9_8">#REF!</definedName>
    <definedName name="DADOS">[100]SICRO!$A$3:$D$6373</definedName>
    <definedName name="DADOS_1">[101]Conversão!$AG$5:$AH$40</definedName>
    <definedName name="DADOS_1_24">[102]Conversão!$AG$5:$AH$40</definedName>
    <definedName name="DADOS_1_25">[102]Conversão!$AG$5:$AH$40</definedName>
    <definedName name="DADOS_1_46">[103]Conversão!$AG$5:$AH$40</definedName>
    <definedName name="DADOS_1_47">[103]Conversão!$AG$5:$AH$40</definedName>
    <definedName name="DADOS_10">"$#REF!.$AD$11:$AE$26"</definedName>
    <definedName name="DADOS_11">#REF!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#REF!</definedName>
    <definedName name="DADOS_11_19_24">#REF!</definedName>
    <definedName name="DADOS_11_19_25">#REF!</definedName>
    <definedName name="DADOS_11_19_29">"$#REF!.$AE$11:$AF$26"</definedName>
    <definedName name="DADOS_11_19_8">#REF!</definedName>
    <definedName name="DADOS_11_22">"$#REF!.$AH$5:$AI$41"</definedName>
    <definedName name="DADOS_11_24">#REF!</definedName>
    <definedName name="DADOS_11_25">#REF!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8">#REF!</definedName>
    <definedName name="DADOS_11_9">"$#REF!.$AH$5:$AI$41"</definedName>
    <definedName name="DADOS_12">"$#REF!.$AG$5:$AH$33"</definedName>
    <definedName name="DADOS_13">#REF!</definedName>
    <definedName name="DADOS_13_1">#REF!</definedName>
    <definedName name="DADOS_13_1_10">"$#REF!.$AH$5:$AI$45"</definedName>
    <definedName name="DADOS_13_1_11">"$#REF!.$AH$5:$AI$45"</definedName>
    <definedName name="DADOS_13_1_12">"$#REF!.$AH$5:$AI$45"</definedName>
    <definedName name="DADOS_13_1_22">"$#REF!.$AH$5:$AI$45"</definedName>
    <definedName name="DADOS_13_1_24">#REF!</definedName>
    <definedName name="DADOS_13_1_25">#REF!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8">#REF!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5">"$#REF!.$AG$5:$AH$33"</definedName>
    <definedName name="DADOS_13_16">"$#REF!.$AG$5:$AH$33"</definedName>
    <definedName name="DADOS_13_19">#REF!</definedName>
    <definedName name="DADOS_13_19_24">#REF!</definedName>
    <definedName name="DADOS_13_19_25">#REF!</definedName>
    <definedName name="DADOS_13_19_29">"$#REF!.$AE$11:$AF$26"</definedName>
    <definedName name="DADOS_13_19_8">#REF!</definedName>
    <definedName name="DADOS_13_22">#REF!</definedName>
    <definedName name="DADOS_13_24">#REF!</definedName>
    <definedName name="DADOS_13_25">#REF!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#REF!</definedName>
    <definedName name="DADOS_13_7_1">"$#REF!.$AD$11:$AE$57"</definedName>
    <definedName name="DADOS_13_7_1_1">"$#REF!.$AD$11:$AE$26"</definedName>
    <definedName name="DADOS_13_7_1_1_1">"$#REF!.$AD$11:$AE$26"</definedName>
    <definedName name="DADOS_13_8">#REF!</definedName>
    <definedName name="DADOS_13_9">"$#REF!.$AD$11:$AE$57"</definedName>
    <definedName name="DADOS_14">#REF!</definedName>
    <definedName name="DADOS_14_10">"$#REF!.$AD$11:$AE$26"</definedName>
    <definedName name="DADOS_14_11">"$#REF!.$AD$11:$AE$38"</definedName>
    <definedName name="DADOS_14_12">"$#REF!.$AD$11:$AE$26"</definedName>
    <definedName name="DADOS_14_15">"$#REF!.$AG$5:$AH$33"</definedName>
    <definedName name="DADOS_14_16">"$#REF!.$AG$5:$AH$33"</definedName>
    <definedName name="DADOS_14_19">#REF!</definedName>
    <definedName name="DADOS_14_19_24">#REF!</definedName>
    <definedName name="DADOS_14_19_25">#REF!</definedName>
    <definedName name="DADOS_14_19_29">"$#REF!.$AE$11:$AF$26"</definedName>
    <definedName name="DADOS_14_19_8">#REF!</definedName>
    <definedName name="DADOS_14_22">#REF!</definedName>
    <definedName name="DADOS_14_24">#REF!</definedName>
    <definedName name="DADOS_14_25">#REF!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#REF!</definedName>
    <definedName name="DADOS_14_7_1">"$#REF!.$AD$11:$AE$38"</definedName>
    <definedName name="DADOS_14_7_1_1">"$#REF!.$AD$11:$AE$26"</definedName>
    <definedName name="DADOS_14_7_1_1_1">"$#REF!.$AD$11:$AE$26"</definedName>
    <definedName name="DADOS_14_8">#REF!</definedName>
    <definedName name="DADOS_14_9">"$#REF!.$AD$11:$AE$38"</definedName>
    <definedName name="DADOS_15">#REF!</definedName>
    <definedName name="DADOS_15_1">"$#REF!.$AG$5:$AH$33"</definedName>
    <definedName name="DADOS_15_10">"$#REF!.$AD$11:$AE$26"</definedName>
    <definedName name="DADOS_15_11">"$#REF!.$AD$11:$AE$38"</definedName>
    <definedName name="DADOS_15_12">"$#REF!.$AD$11:$AE$26"</definedName>
    <definedName name="DADOS_15_15">"$#REF!.$AG$5:$AH$33"</definedName>
    <definedName name="DADOS_15_16">"$#REF!.$AG$5:$AH$33"</definedName>
    <definedName name="DADOS_15_19">#REF!</definedName>
    <definedName name="DADOS_15_19_24">#REF!</definedName>
    <definedName name="DADOS_15_19_25">#REF!</definedName>
    <definedName name="DADOS_15_19_29">"$#REF!.$AE$11:$AF$26"</definedName>
    <definedName name="DADOS_15_19_8">#REF!</definedName>
    <definedName name="DADOS_15_22">#REF!</definedName>
    <definedName name="DADOS_15_24">#REF!</definedName>
    <definedName name="DADOS_15_25">#REF!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#REF!</definedName>
    <definedName name="DADOS_15_7_1">"$#REF!.$AD$11:$AE$38"</definedName>
    <definedName name="DADOS_15_7_1_1">"$#REF!.$AD$11:$AE$26"</definedName>
    <definedName name="DADOS_15_7_1_1_1">"$#REF!.$AD$11:$AE$26"</definedName>
    <definedName name="DADOS_15_8">#REF!</definedName>
    <definedName name="DADOS_15_9">"$#REF!.$AD$11:$AE$38"</definedName>
    <definedName name="DADOS_16">#REF!</definedName>
    <definedName name="DADOS_16_1">"$#REF!.$AG$5:$AH$33"</definedName>
    <definedName name="DADOS_16_10">"$#REF!.$AD$11:$AE$26"</definedName>
    <definedName name="DADOS_16_11">"$#REF!.$AD$11:$AE$38"</definedName>
    <definedName name="DADOS_16_12">"$#REF!.$AD$11:$AE$26"</definedName>
    <definedName name="DADOS_16_15">"$#REF!.$AG$5:$AH$33"</definedName>
    <definedName name="DADOS_16_16">"$#REF!.$AG$5:$AH$33"</definedName>
    <definedName name="DADOS_16_19">#REF!</definedName>
    <definedName name="DADOS_16_19_24">#REF!</definedName>
    <definedName name="DADOS_16_19_25">#REF!</definedName>
    <definedName name="DADOS_16_19_29">"$#REF!.$AE$11:$AF$26"</definedName>
    <definedName name="DADOS_16_19_8">#REF!</definedName>
    <definedName name="DADOS_16_22">#REF!</definedName>
    <definedName name="DADOS_16_24">#REF!</definedName>
    <definedName name="DADOS_16_25">#REF!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#REF!</definedName>
    <definedName name="DADOS_16_7_1">"$#REF!.$AD$11:$AE$38"</definedName>
    <definedName name="DADOS_16_7_1_1">"$#REF!.$AD$11:$AE$26"</definedName>
    <definedName name="DADOS_16_7_1_1_1">"$#REF!.$AD$11:$AE$26"</definedName>
    <definedName name="DADOS_16_8">#REF!</definedName>
    <definedName name="DADOS_16_9">"$#REF!.$AD$11:$AE$38"</definedName>
    <definedName name="DADOS_19">#REF!</definedName>
    <definedName name="DADOS_19_1">#REF!</definedName>
    <definedName name="DADOS_19_1_24">#REF!</definedName>
    <definedName name="DADOS_19_1_25">#REF!</definedName>
    <definedName name="DADOS_19_1_29">"$#REF!.$AE$11:$AF$26"</definedName>
    <definedName name="DADOS_19_1_8">#REF!</definedName>
    <definedName name="DADOS_19_10">"$#REF!.$AH$5:$AI$41"</definedName>
    <definedName name="DADOS_19_11">"$#REF!.$AH$5:$AI$41"</definedName>
    <definedName name="DADOS_19_12">"$#REF!.$AH$5:$AI$41"</definedName>
    <definedName name="DADOS_19_22">"$#REF!.$AH$5:$AI$41"</definedName>
    <definedName name="DADOS_19_24">#REF!</definedName>
    <definedName name="DADOS_19_25">#REF!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8">#REF!</definedName>
    <definedName name="DADOS_19_9">"$#REF!.$AH$5:$AI$41"</definedName>
    <definedName name="DADOS_2">[104]Orçamentária!$AG$5:$AH$40</definedName>
    <definedName name="DADOS_2_1">[105]Orçamentária!$AG$5:$AH$40</definedName>
    <definedName name="DADOS_2_12">[105]Orçamentária!$AG$5:$AH$40</definedName>
    <definedName name="DADOS_2_15">[105]Orçamentária!$AG$5:$AH$40</definedName>
    <definedName name="DADOS_2_16">[106]Orçamentária!$AG$5:$AH$40</definedName>
    <definedName name="DADOS_20">#REF!</definedName>
    <definedName name="DADOS_21">#REF!</definedName>
    <definedName name="DADOS_21_1">#REF!</definedName>
    <definedName name="DADOS_21_10">"$#REF!.$AD$11:$AE$26"</definedName>
    <definedName name="DADOS_21_11">"$#REF!.$AD$11:$AE$57"</definedName>
    <definedName name="DADOS_21_12">"$#REF!.$AD$11:$AE$26"</definedName>
    <definedName name="DADOS_21_15">"$#REF!.$AG$5:$AH$33"</definedName>
    <definedName name="DADOS_21_16">"$#REF!.$AG$5:$AH$33"</definedName>
    <definedName name="DADOS_21_19">#REF!</definedName>
    <definedName name="DADOS_21_19_24">#REF!</definedName>
    <definedName name="DADOS_21_19_25">#REF!</definedName>
    <definedName name="DADOS_21_19_29">"$#REF!.$AE$11:$AF$27"</definedName>
    <definedName name="DADOS_21_19_8">#REF!</definedName>
    <definedName name="DADOS_21_22">#REF!</definedName>
    <definedName name="DADOS_21_24">#REF!</definedName>
    <definedName name="DADOS_21_25">#REF!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#REF!</definedName>
    <definedName name="DADOS_21_7_1">"$#REF!.$AD$11:$AE$57"</definedName>
    <definedName name="DADOS_21_7_1_1">"$#REF!.$AD$11:$AE$26"</definedName>
    <definedName name="DADOS_21_7_1_1_1">"$#REF!.$AD$11:$AE$26"</definedName>
    <definedName name="DADOS_21_8">#REF!</definedName>
    <definedName name="DADOS_21_9">"$#REF!.$AD$11:$AE$57"</definedName>
    <definedName name="DADOS_22">#REF!</definedName>
    <definedName name="DADOS_24">#REF!</definedName>
    <definedName name="DADOS_25">#REF!</definedName>
    <definedName name="DADOS_26">#REF!</definedName>
    <definedName name="DADOS_28">#REF!</definedName>
    <definedName name="DADOS_29">#REF!</definedName>
    <definedName name="DADOS_3">[104]Orçamentária!$AG$5:$AH$40</definedName>
    <definedName name="DADOS_3_1">[105]Orçamentária!$AG$5:$AH$40</definedName>
    <definedName name="DADOS_3_1_1">"$#REF!.$M$5:$N$28"</definedName>
    <definedName name="DADOS_3_1_8">"$#REF!.$M$5:$N$28"</definedName>
    <definedName name="DADOS_3_12">[105]Orçamentária!$AG$5:$AH$40</definedName>
    <definedName name="DADOS_3_15">[105]Orçamentária!$AG$5:$AH$40</definedName>
    <definedName name="DADOS_3_16">[106]Orçamentária!$AG$5:$AH$40</definedName>
    <definedName name="DADOS_3_29">"$#REF!.$AH$5:$AI$41"</definedName>
    <definedName name="DADOS_31">#REF!</definedName>
    <definedName name="DADOS_4">[104]Orçamentária!$AG$5:$AH$40</definedName>
    <definedName name="DADOS_4_1">[105]Orçamentária!$AG$5:$AH$40</definedName>
    <definedName name="DADOS_4_1_1">"$#REF!.$M$5:$N$28"</definedName>
    <definedName name="DADOS_4_1_8">"$#REF!.$M$5:$N$28"</definedName>
    <definedName name="DADOS_4_12">[105]Orçamentária!$AG$5:$AH$40</definedName>
    <definedName name="DADOS_4_15">[105]Orçamentária!$AG$5:$AH$40</definedName>
    <definedName name="DADOS_4_16">[106]Orçamentária!$AG$5:$AH$40</definedName>
    <definedName name="DADOS_4_29">"$#REF!.$AD$11:$AE$26"</definedName>
    <definedName name="DADOS_46">#REF!</definedName>
    <definedName name="DADOS_47">#REF!</definedName>
    <definedName name="DADOS_48">#REF!</definedName>
    <definedName name="DADOS_5">[105]Orçamentária!$AG$5:$AH$40</definedName>
    <definedName name="DADOS_5_1">"$#REF!.$AD$11:$AE$26"</definedName>
    <definedName name="DADOS_50">#N/A</definedName>
    <definedName name="DADOS_50_1">#REF!</definedName>
    <definedName name="DADOS_6">#REF!</definedName>
    <definedName name="DADOS_6_1">"$#REF!.$AD$11:$AE$26"</definedName>
    <definedName name="DADOS_7">#REF!</definedName>
    <definedName name="DADOS_7_1">#REF!</definedName>
    <definedName name="DADOS_7_1_1">"$#REF!.$AD$11:$AE$38"</definedName>
    <definedName name="DADOS_7_1_1_1">"$#REF!.$AD$11:$AE$26"</definedName>
    <definedName name="DADOS_7_1_1_1_1">"$#REF!.$AD$11:$AE$26"</definedName>
    <definedName name="DADOS_7_15">"$#REF!.$AG$5:$AH$33"</definedName>
    <definedName name="DADOS_7_16">"$#REF!.$AG$5:$AH$33"</definedName>
    <definedName name="DADOS_7_29">"$#REF!.$AD$11:$AE$26"</definedName>
    <definedName name="DADOS_7_8">#REF!</definedName>
    <definedName name="DADOS_8">#REF!</definedName>
    <definedName name="DADOS_8_1">#REF!</definedName>
    <definedName name="DADOS_8_1_1">#REF!</definedName>
    <definedName name="DADOS_8_24">#REF!</definedName>
    <definedName name="DADOS_8_25">#REF!</definedName>
    <definedName name="DADOS_8_29">"$#REF!.$AD$11:$AE$26"</definedName>
    <definedName name="DADOS_8_8">#REF!</definedName>
    <definedName name="DADOS_9">#REF!</definedName>
    <definedName name="DADOS_9_1">"$#REF!.$AD$11:$AE$38"</definedName>
    <definedName name="DADOS_9_24">#REF!</definedName>
    <definedName name="DADOS_9_25">#REF!</definedName>
    <definedName name="DADOS_9_29">"$#REF!.$AD$11:$AE$26"</definedName>
    <definedName name="DADOS_9_8">#REF!</definedName>
    <definedName name="Dados_Primário">#REF!</definedName>
    <definedName name="DADOS1">#REF!</definedName>
    <definedName name="DAER1" hidden="1">{#N/A,#N/A,TRUE,"Serviços"}</definedName>
    <definedName name="DAER11" hidden="1">{#N/A,#N/A,TRUE,"Serviços"}</definedName>
    <definedName name="danil">#REF!</definedName>
    <definedName name="DAR">#REF!</definedName>
    <definedName name="dasd">#REF!</definedName>
    <definedName name="Data">#REF!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BASE__JUNHO_94">#REF!</definedName>
    <definedName name="data_ficha">[27]procedimentos!$A$27</definedName>
    <definedName name="Data_Final">#REF!</definedName>
    <definedName name="Data_Final_25">#REF!</definedName>
    <definedName name="Data_Final_4">#REF!</definedName>
    <definedName name="Data_Finall">#REF!</definedName>
    <definedName name="Data_Início">#REF!</definedName>
    <definedName name="Data_Início_25">#REF!</definedName>
    <definedName name="Data_Início_4">#REF!</definedName>
    <definedName name="Data_Inícioo">#REF!</definedName>
    <definedName name="DATA_LICITACAO">[107]IDENTIFICAÇÃO!$D$15</definedName>
    <definedName name="data2_boletim">[27]procedimentos!$A$26</definedName>
    <definedName name="DataBase">#REF!</definedName>
    <definedName name="database_1">#REF!</definedName>
    <definedName name="database2">#REF!</definedName>
    <definedName name="datamed">[15]DADOS!$B$3</definedName>
    <definedName name="datasicro">#REF!</definedName>
    <definedName name="datasicro_13">[42]procedimentos!$D$130</definedName>
    <definedName name="datasicro_26">[42]procedimentos!$D$130</definedName>
    <definedName name="datasicro_33">[42]procedimentos!$D$130</definedName>
    <definedName name="datasicro_5">[42]procedimentos!$D$130</definedName>
    <definedName name="datasicro_6">[42]procedimentos!$D$130</definedName>
    <definedName name="datasicro_7">[42]procedimentos!$D$130</definedName>
    <definedName name="datasicro_8">[42]procedimentos!$D$130</definedName>
    <definedName name="datasicro_9">[42]procedimentos!$D$130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d" hidden="1">{#N/A,#N/A,FALSE,"ANEXO3 99 ERA";#N/A,#N/A,FALSE,"ANEXO3 99 UBÁ2";#N/A,#N/A,FALSE,"ANEXO3 99 DTU";#N/A,#N/A,FALSE,"ANEXO3 99 RDR";#N/A,#N/A,FALSE,"ANEXO3 99 UBÁ4";#N/A,#N/A,FALSE,"ANEXO3 99 UBÁ6"}</definedName>
    <definedName name="ddd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DDD">#N/A</definedName>
    <definedName name="ddddddd">#N/A</definedName>
    <definedName name="dddddddddd">#N/A</definedName>
    <definedName name="ddddddddddd">[39]!ddddddddddd</definedName>
    <definedName name="dddf">#N/A</definedName>
    <definedName name="ddere" hidden="1">{#N/A,#N/A,FALSE,"MO (2)"}</definedName>
    <definedName name="ddff">#N/A</definedName>
    <definedName name="DE_km">'[52]Fresagem de Pista Ago-98'!#REF!</definedName>
    <definedName name="deb" hidden="1">#REF!</definedName>
    <definedName name="DEF">#REF!</definedName>
    <definedName name="DEF_COMPRIMENTO">#REF!</definedName>
    <definedName name="DEF_CURVA_RETA">#REF!</definedName>
    <definedName name="DEF_CURVAS">[63]Defensas_necessidades!#REF!</definedName>
    <definedName name="def_curvas_teste">[63]Defensas_necessidades!#REF!</definedName>
    <definedName name="DEF_EXEC_BRLEGAL">#REF!</definedName>
    <definedName name="DEF_PNV">#REF!</definedName>
    <definedName name="DEF_SOLUCAO">#REF!</definedName>
    <definedName name="DEF_TIPO">#REF!</definedName>
    <definedName name="DEF_TIPO_TERMINAL">#REF!</definedName>
    <definedName name="defensa">[42]ORÇAMENTO!#REF!</definedName>
    <definedName name="defensa_13">[42]ORÇAMENTO!#REF!</definedName>
    <definedName name="defensa_13_19">[42]ORÇAMENTO!#REF!</definedName>
    <definedName name="defensa_13_23">[42]ORÇAMENTO!#REF!</definedName>
    <definedName name="defensa_13_25">[55]ORÇAMENTO!#REF!</definedName>
    <definedName name="defensa_15">[56]ORÇAMENTO!#REF!</definedName>
    <definedName name="defensa_15_13">[56]ORÇAMENTO!#REF!</definedName>
    <definedName name="defensa_15_13_19">[56]ORÇAMENTO!#REF!</definedName>
    <definedName name="defensa_15_13_23">[56]ORÇAMENTO!#REF!</definedName>
    <definedName name="defensa_15_13_25">[56]ORÇAMENTO!#REF!</definedName>
    <definedName name="defensa_15_19">[56]ORÇAMENTO!#REF!</definedName>
    <definedName name="defensa_15_23">[56]ORÇAMENTO!#REF!</definedName>
    <definedName name="defensa_15_25">[56]ORÇAMENTO!#REF!</definedName>
    <definedName name="defensa_19">[42]ORÇAMENTO!#REF!</definedName>
    <definedName name="defensa_23">[42]ORÇAMENTO!#REF!</definedName>
    <definedName name="defensa_24">[42]ORÇAMENTO!#REF!</definedName>
    <definedName name="defensa_24_13">[42]ORÇAMENTO!#REF!</definedName>
    <definedName name="defensa_24_13_19">[42]ORÇAMENTO!#REF!</definedName>
    <definedName name="defensa_24_13_23">[42]ORÇAMENTO!#REF!</definedName>
    <definedName name="defensa_24_13_25">[55]ORÇAMENTO!#REF!</definedName>
    <definedName name="defensa_24_19">[42]ORÇAMENTO!#REF!</definedName>
    <definedName name="defensa_24_23">[42]ORÇAMENTO!#REF!</definedName>
    <definedName name="defensa_24_25">[55]ORÇAMENTO!#REF!</definedName>
    <definedName name="defensa_25">[55]ORÇAMENTO!#REF!</definedName>
    <definedName name="DEFENSA_EXEC">[62]Defensas_necessidades!$AC$13:$AC$21</definedName>
    <definedName name="DEFENSA_TOTAL">[62]Defensas_necessidades!$Q$13:$Q$21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_baliz">[87]procedimentos!$B$37</definedName>
    <definedName name="dens_baseb">#REF!</definedName>
    <definedName name="dens_frezado">[45]procedimentos!$B$60</definedName>
    <definedName name="dens_gc">#REF!</definedName>
    <definedName name="dens_massaf">#REF!</definedName>
    <definedName name="dens_massaq">#REF!</definedName>
    <definedName name="dens_massaq_13">[42]procedimentos!$C$7</definedName>
    <definedName name="dens_massaq_26">[42]procedimentos!$C$7</definedName>
    <definedName name="dens_massaq_33">[42]procedimentos!$C$7</definedName>
    <definedName name="dens_massaq_5">[42]procedimentos!$C$7</definedName>
    <definedName name="dens_massaq_6">[42]procedimentos!$C$7</definedName>
    <definedName name="dens_massaq_7">[42]procedimentos!$C$7</definedName>
    <definedName name="dens_massaq_8">[42]procedimentos!$C$7</definedName>
    <definedName name="dens_massaq_9">[42]procedimentos!$C$7</definedName>
    <definedName name="dens_pj">[108]Transportes!$G$11</definedName>
    <definedName name="dens_pj_27">'[109]ficha medição'!$G$11</definedName>
    <definedName name="dens_soloaterro">[45]procedimentos!$B$61</definedName>
    <definedName name="dens_t080">#REF!</definedName>
    <definedName name="dens_tubo1">#REF!</definedName>
    <definedName name="densidade_cap">#REF!</definedName>
    <definedName name="Densidades">#REF!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to">[27]procedimentos!$A$4</definedName>
    <definedName name="DEQUIP">#REF!</definedName>
    <definedName name="DEQUIP_1">#REF!</definedName>
    <definedName name="DEQUIP_25">#REF!</definedName>
    <definedName name="DER" localSheetId="6">[110]DER!$A:$H</definedName>
    <definedName name="DER" localSheetId="3">[110]DER!$A:$H</definedName>
    <definedName name="DER">DER!$A:$G</definedName>
    <definedName name="DERF" hidden="1">{#N/A,#N/A,FALSE,"310.1";#N/A,#N/A,FALSE,"321.1";#N/A,#N/A,FALSE,"320.3";#N/A,#N/A,FALSE,"330.1"}</definedName>
    <definedName name="DERSVIO">#REF!</definedName>
    <definedName name="DESAP">#REF!</definedName>
    <definedName name="DESAPROPRIAÇÃO">'[80]AQU TERRENO-'!$H$9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CRIÇÃO_serviço">OFFSET('[82]Orçamento Total'!$C$4,0,0,COUNTA('[82]Orçamento Total'!$C:$C),1)</definedName>
    <definedName name="DESCRITIVO1">#REF!</definedName>
    <definedName name="DesfazerLimpar">#N/A</definedName>
    <definedName name="DESM">[17]DADOS!$C$22</definedName>
    <definedName name="desobstrução">'[27]medição '!#REF!</definedName>
    <definedName name="desobueiro">[42]ORÇAMENTO!#REF!</definedName>
    <definedName name="desobueiro_13">[42]ORÇAMENTO!#REF!</definedName>
    <definedName name="desobueiro_13_19">[42]ORÇAMENTO!#REF!</definedName>
    <definedName name="desobueiro_13_23">[42]ORÇAMENTO!#REF!</definedName>
    <definedName name="desobueiro_13_25">[55]ORÇAMENTO!#REF!</definedName>
    <definedName name="desobueiro_15">[56]ORÇAMENTO!#REF!</definedName>
    <definedName name="desobueiro_15_13">[56]ORÇAMENTO!#REF!</definedName>
    <definedName name="desobueiro_15_13_19">[56]ORÇAMENTO!#REF!</definedName>
    <definedName name="desobueiro_15_13_23">[56]ORÇAMENTO!#REF!</definedName>
    <definedName name="desobueiro_15_13_25">[56]ORÇAMENTO!#REF!</definedName>
    <definedName name="desobueiro_15_19">[56]ORÇAMENTO!#REF!</definedName>
    <definedName name="desobueiro_15_23">[56]ORÇAMENTO!#REF!</definedName>
    <definedName name="desobueiro_15_25">[56]ORÇAMENTO!#REF!</definedName>
    <definedName name="desobueiro_19">[42]ORÇAMENTO!#REF!</definedName>
    <definedName name="desobueiro_23">[42]ORÇAMENTO!#REF!</definedName>
    <definedName name="desobueiro_24">[42]ORÇAMENTO!#REF!</definedName>
    <definedName name="desobueiro_24_13">[42]ORÇAMENTO!#REF!</definedName>
    <definedName name="desobueiro_24_13_19">[42]ORÇAMENTO!#REF!</definedName>
    <definedName name="desobueiro_24_13_23">[42]ORÇAMENTO!#REF!</definedName>
    <definedName name="desobueiro_24_13_25">[55]ORÇAMENTO!#REF!</definedName>
    <definedName name="desobueiro_24_19">[42]ORÇAMENTO!#REF!</definedName>
    <definedName name="desobueiro_24_23">[42]ORÇAMENTO!#REF!</definedName>
    <definedName name="desobueiro_24_25">[55]ORÇAMENTO!#REF!</definedName>
    <definedName name="desobueiro_25">[55]ORÇAMENTO!#REF!</definedName>
    <definedName name="DESP.INDIRETAS">#N/A</definedName>
    <definedName name="DESVIO">#REF!</definedName>
    <definedName name="Detalhe" hidden="1">{"'Resumo'!$A$4:$N$60"}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f">#REF!</definedName>
    <definedName name="DF_ABATIDO">[111]Defensas_necessidades!$W$12:$W$65333</definedName>
    <definedName name="DF_AEREO">[111]Defensas_necessidades!$AA$12:$AA$65333</definedName>
    <definedName name="DF_AMORTECEDOR">[111]Defensas_necessidades!$Y$12:$Y$65333</definedName>
    <definedName name="DF_ANCORAGEM">[111]Defensas_necessidades!$Z$12:$Z$65333</definedName>
    <definedName name="DF_CHUMB">[111]Defensas_necessidades!$AB$12:$AB$65333</definedName>
    <definedName name="DF_DESVIADO">[111]Defensas_necessidades!$X$12:$X$65333</definedName>
    <definedName name="DF_DMR_CALCO">[111]Defensas_necessidades!$U$12:$U$65333</definedName>
    <definedName name="DF_DMR_LAM">[111]Defensas_necessidades!$S$12:$S$65333</definedName>
    <definedName name="DF_DMR_POSTE">[111]Defensas_necessidades!$T$12:$T$65333</definedName>
    <definedName name="DF_DMSMS_BR408">'[62]Defensas-Removerimplantar.nec'!$X$13:$X$37</definedName>
    <definedName name="DF_DMSMS_QTD">[84]Defensas_necessidades!$R$11:$R$65423</definedName>
    <definedName name="DF_EXEC">[111]Defensas_necessidades!$AE$12:$AE$65333</definedName>
    <definedName name="DF_EXEC_PORT_SEMI">'[62]Pórtico e Semi-pórtico'!$O$14:$O$19</definedName>
    <definedName name="DF_EXEC_PORT_SEMI_BR104NORTE">'[112]Pórtico e Semi-pórtico'!$O$14:$O$22</definedName>
    <definedName name="DF_EXEC_PORT_SEMI_BR104SUL">'[112]Pórtico e Semi-pórtico_SUL'!$O$14:$O$21</definedName>
    <definedName name="DF_EXEC_REMOVER_BR408">'[62]Defensas-Removerimplantar.nec'!$AK$13:$AK$37</definedName>
    <definedName name="DF_EXEC_SUL">[112]Defensas_SUL_necessidades!$AC$13:$AC$99</definedName>
    <definedName name="DF_PAINEL">[84]Defensas_necessidades!$AD$11:$AD$65423</definedName>
    <definedName name="DF_PORT_SEMI">'[62]Pórtico e Semi-pórtico'!$L$14:$L$19</definedName>
    <definedName name="DF_PORT_SEMI_BR104NORTE">'[112]Pórtico e Semi-pórtico'!$L$14:$L$22</definedName>
    <definedName name="DF_PORT_SEMI_BR104SUL">'[112]Pórtico e Semi-pórtico_SUL'!$L$14:$L$21</definedName>
    <definedName name="DF_REFLET">[93]Defensas_necessidades!$AC$11:$AC$65310</definedName>
    <definedName name="DF_REMOVER">[84]Defensas_necessidades!$N$11:$N$65423</definedName>
    <definedName name="DF_REMOVER_BR408">'[62]Defensas-Removerimplantar.nec'!$T$13:$T$37</definedName>
    <definedName name="DF_SNV">[111]Defensas_necessidades!$AF$12:$AF$65333</definedName>
    <definedName name="DF_SNVINV">[113]Defensas_inventario!#REF!</definedName>
    <definedName name="DF_TOTAL">[111]Defensas_necessidades!$O$12:$O$65333</definedName>
    <definedName name="DF_TOTAL_SUL">[112]Defensas_SUL_necessidades!$Q$13:$Q$99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fre">[39]!dfre</definedName>
    <definedName name="DG">[63]DG!$A$2:$B$360</definedName>
    <definedName name="DGA">'[54]PRO-08'!#REF!</definedName>
    <definedName name="DGA_10">'[57]PRO-08'!#REF!</definedName>
    <definedName name="DGA_24">'[57]PRO-08'!#REF!</definedName>
    <definedName name="DGA_25">'[57]PRO-08'!#REF!</definedName>
    <definedName name="DGA_26">'[58]PRO-08'!#REF!</definedName>
    <definedName name="DGA_27">'[57]PRO-08'!#REF!</definedName>
    <definedName name="DGA_29">'[57]PRO-08'!#REF!</definedName>
    <definedName name="DGA_9">'[57]PRO-08'!#REF!</definedName>
    <definedName name="DGF" hidden="1">{#N/A,#N/A,FALSE,"MO (2)"}</definedName>
    <definedName name="DIA">#REF!</definedName>
    <definedName name="DIA_1">#REF!</definedName>
    <definedName name="Dia_trab">#N/A</definedName>
    <definedName name="dias">#N/A</definedName>
    <definedName name="DIESEL">[114]INSUMOS!$N$305</definedName>
    <definedName name="DIESEL_1">#REF!</definedName>
    <definedName name="DIF">#REF!</definedName>
    <definedName name="DIGITAL">[0]!DIGITAL</definedName>
    <definedName name="DIGITAL_2">#N/A</definedName>
    <definedName name="DIGITAL_25">[0]!DIGITAL_25</definedName>
    <definedName name="DIGITAL_4">#N/A</definedName>
    <definedName name="Dimensão_BCC">#REF!</definedName>
    <definedName name="Dimensão_BM">#REF!</definedName>
    <definedName name="Dimensão_BTC">#REF!</definedName>
    <definedName name="DimensãoBCC">#REF!</definedName>
    <definedName name="DimensãoNãoseaplica_BCC">#REF!</definedName>
    <definedName name="DimensãoNãoseaplica_BM">#REF!</definedName>
    <definedName name="DimensãoNãoseaplicaBCC">#REF!</definedName>
    <definedName name="DimensãoNãoseaplicaBTC">#REF!</definedName>
    <definedName name="DimensãoOACBCC">#REF!</definedName>
    <definedName name="DimensãoOACBM">#REF!</definedName>
    <definedName name="DimensãoOACBTC">#REF!</definedName>
    <definedName name="DimensãoOACImplantação">#REF!</definedName>
    <definedName name="DimensãoOACNãoseaplica">#REF!</definedName>
    <definedName name="DIMPAV">#REF!</definedName>
    <definedName name="DINHEIRO">#REF!</definedName>
    <definedName name="DINHEIRO_1">#REF!</definedName>
    <definedName name="DINHEIRO_12">#REF!</definedName>
    <definedName name="DINHEIRO_13">#REF!</definedName>
    <definedName name="DireçãoTipoTachaExistente">#REF!</definedName>
    <definedName name="DireçãoTipoTachaImplantação">#REF!</definedName>
    <definedName name="DispTelGASAG" hidden="1">{"'teste'!$B$2:$R$49"}</definedName>
    <definedName name="DISTA">#REF!</definedName>
    <definedName name="DISTC">#REF!</definedName>
    <definedName name="DISTP">#REF!</definedName>
    <definedName name="DJ">#REF!</definedName>
    <definedName name="DJ_25">#REF!</definedName>
    <definedName name="DJ_4">#REF!</definedName>
    <definedName name="DJJ">#REF!</definedName>
    <definedName name="DMB">#REF!</definedName>
    <definedName name="dmbr1">'[27]memória quantitativa'!#REF!</definedName>
    <definedName name="dmbr2">'[27]memória quantitativa'!#REF!</definedName>
    <definedName name="dmbr3">'[27]memória quantitativa'!#REF!</definedName>
    <definedName name="dmbr44">'[27]memória quantitativa'!#REF!</definedName>
    <definedName name="dmkmf1">'[27]memória quantitativa'!#REF!</definedName>
    <definedName name="dmkmf2">'[27]memória quantitativa'!#REF!</definedName>
    <definedName name="dmkmf3">'[27]memória quantitativa'!#REF!</definedName>
    <definedName name="dmkmf4">'[27]memória quantitativa'!#REF!</definedName>
    <definedName name="dmkmi1">'[27]memória quantitativa'!#REF!</definedName>
    <definedName name="dmkmi2">'[27]memória quantitativa'!#REF!</definedName>
    <definedName name="dmkmi3">'[27]memória quantitativa'!#REF!</definedName>
    <definedName name="dmkmi4">'[27]memória quantitativa'!#REF!</definedName>
    <definedName name="dmt">#REF!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13">[42]procedimentos!$C$95</definedName>
    <definedName name="DMT_200">#REF!</definedName>
    <definedName name="DMT_200_400">#REF!</definedName>
    <definedName name="dmt_26">[42]procedimentos!$C$95</definedName>
    <definedName name="dmt_33">[42]procedimentos!$C$95</definedName>
    <definedName name="DMT_400">#REF!</definedName>
    <definedName name="DMT_400_600">#REF!</definedName>
    <definedName name="dmt_5">[42]procedimentos!$C$95</definedName>
    <definedName name="DMT_50">#REF!</definedName>
    <definedName name="DMT_50_200">#REF!</definedName>
    <definedName name="dmt_6">[42]procedimentos!$C$95</definedName>
    <definedName name="DMT_600">#REF!</definedName>
    <definedName name="dmt_7">[42]procedimentos!$C$95</definedName>
    <definedName name="dmt_8">[42]procedimentos!$C$95</definedName>
    <definedName name="DMT_800">#REF!</definedName>
    <definedName name="dmt_9">[42]procedimentos!$C$95</definedName>
    <definedName name="dmt_areia">#REF!</definedName>
    <definedName name="dmt_areia_13">[42]procedimentos!$C$91</definedName>
    <definedName name="dmt_areia_26">[42]procedimentos!$C$91</definedName>
    <definedName name="dmt_areia_33">[42]procedimentos!$C$91</definedName>
    <definedName name="dmt_areia_5">[42]procedimentos!$C$91</definedName>
    <definedName name="dmt_areia_6">[42]procedimentos!$C$91</definedName>
    <definedName name="dmt_areia_7">[42]procedimentos!$C$91</definedName>
    <definedName name="dmt_areia_8">[42]procedimentos!$C$91</definedName>
    <definedName name="dmt_areia_9">[42]procedimentos!$C$91</definedName>
    <definedName name="dmt_asf">#REF!</definedName>
    <definedName name="dmt_asf_13">[42]procedimentos!$C$88</definedName>
    <definedName name="dmt_asf_26">[42]procedimentos!$C$88</definedName>
    <definedName name="dmt_asf_33">[42]procedimentos!$C$88</definedName>
    <definedName name="dmt_asf_5">[42]procedimentos!$C$88</definedName>
    <definedName name="dmt_asf_6">[42]procedimentos!$C$88</definedName>
    <definedName name="dmt_asf_7">[42]procedimentos!$C$88</definedName>
    <definedName name="dmt_asf_8">[42]procedimentos!$C$88</definedName>
    <definedName name="dmt_asf_9">[42]procedimentos!$C$88</definedName>
    <definedName name="dmt_aterro">#REF!</definedName>
    <definedName name="dmt_base">#REF!</definedName>
    <definedName name="dmt_brp">'[27]memória quantitativa'!#REF!</definedName>
    <definedName name="dmt_capaselante">'[27]memória quantitativa'!#REF!</definedName>
    <definedName name="dmt_correção">'[27]memória quantitativa'!#REF!</definedName>
    <definedName name="dmt_distr_usina">'[45]CROQUI ADOTADAS'!$G$34</definedName>
    <definedName name="dmt_formas">'[27]memória quantitativa'!#REF!</definedName>
    <definedName name="dmt_gc">'[27]memória quantitativa'!#REF!</definedName>
    <definedName name="dmt_grama">'[27]memória quantitativa'!#REF!</definedName>
    <definedName name="dmt_lamafina">'[27]memória quantitativa'!#REF!</definedName>
    <definedName name="dmt_lamafinaareia">'[27]memória quantitativa'!#REF!</definedName>
    <definedName name="dmt_massaf">'[27]memória quantitativa'!#REF!</definedName>
    <definedName name="dmt_massarp">'[27]memória quantitativa'!#REF!</definedName>
    <definedName name="dmt_mbuq">#REF!</definedName>
    <definedName name="dmt_pedra">#REF!</definedName>
    <definedName name="dmt_pedra_13">[42]procedimentos!$C$90</definedName>
    <definedName name="dmt_pedra_26">[42]procedimentos!$C$90</definedName>
    <definedName name="dmt_pedra_33">[42]procedimentos!$C$90</definedName>
    <definedName name="dmt_pedra_5">[42]procedimentos!$C$90</definedName>
    <definedName name="dmt_pedra_6">[42]procedimentos!$C$90</definedName>
    <definedName name="dmt_pedra_7">[42]procedimentos!$C$90</definedName>
    <definedName name="dmt_pedra_8">[42]procedimentos!$C$90</definedName>
    <definedName name="dmt_pedra_9">[42]procedimentos!$C$90</definedName>
    <definedName name="dmt_pedraarrum">'[27]memória quantitativa'!#REF!</definedName>
    <definedName name="dmt_pedrajog">'[27]memória quantitativa'!#REF!</definedName>
    <definedName name="dmt_ref_usina">'[45]CROQUI ADOTADAS'!$G$33</definedName>
    <definedName name="dmt_tbfrio">'[27]memória quantitativa'!#REF!</definedName>
    <definedName name="dmt_tbquente">'[27]memória quantitativa'!#REF!</definedName>
    <definedName name="dmt_tratamento">'[27]memória quantitativa'!#REF!</definedName>
    <definedName name="dmta">#REF!</definedName>
    <definedName name="dmtac">'[115]CROQUI ADOTADAS'!$G$32</definedName>
    <definedName name="dmtaço_cant">'[87]CROQUI ADOTADAS'!$H$36</definedName>
    <definedName name="dmtaço_pista">'[45]CROQUI ADOTADAS'!$J$38</definedName>
    <definedName name="dmtap">'[45]CROQUI ADOTADAS'!$J$31</definedName>
    <definedName name="dmtau">'[45]CROQUI ADOTADAS'!$G$31</definedName>
    <definedName name="dmtbaliz_peça">'[87]CROQUI ADOTADAS'!$K$44</definedName>
    <definedName name="dmtbc">'[115]CROQUI ADOTADAS'!$G$34</definedName>
    <definedName name="dmtbp">'[45]CROQUI ADOTADAS'!$J$32</definedName>
    <definedName name="dmtbu">'[45]CROQUI ADOTADAS'!$G$32</definedName>
    <definedName name="dmtc">#REF!</definedName>
    <definedName name="DMTCAPECM">[74]Croqui!$R$31</definedName>
    <definedName name="dmtcc">'[87]CROQUI ADOTADAS'!$K$38</definedName>
    <definedName name="dmtcerca">'[87]CROQUI ADOTADAS'!$K$42</definedName>
    <definedName name="dmtcim">#REF!</definedName>
    <definedName name="DMTCIMENTO">#REF!</definedName>
    <definedName name="dmtf">#REF!</definedName>
    <definedName name="dmtf_13">[42]procedimentos!$C$97</definedName>
    <definedName name="dmtf_26">[42]procedimentos!$C$97</definedName>
    <definedName name="dmtf_33">[42]procedimentos!$C$97</definedName>
    <definedName name="dmtf_5">[42]procedimentos!$C$97</definedName>
    <definedName name="dmtf_6">[42]procedimentos!$C$97</definedName>
    <definedName name="dmtf_7">[42]procedimentos!$C$97</definedName>
    <definedName name="dmtf_8">[42]procedimentos!$C$97</definedName>
    <definedName name="dmtf_9">[42]procedimentos!$C$97</definedName>
    <definedName name="dmtfc">'[115]CROQUI ADOTADAS'!$G$37</definedName>
    <definedName name="dmtfu">'[45]CROQUI ADOTADAS'!$G$35</definedName>
    <definedName name="dmtgc_peça">'[87]CROQUI ADOTADAS'!$K$43</definedName>
    <definedName name="dmtleivas">'[45]CROQUI ADOTADAS'!$J$40</definedName>
    <definedName name="dmtmad_pista">'[45]CROQUI ADOTADAS'!$J$39</definedName>
    <definedName name="dmtmb">'[45]CROQUI ADOTADAS'!$G$33</definedName>
    <definedName name="dmtmf">'[45]CROQUI ADOTADAS'!$J$34</definedName>
    <definedName name="DMTMICRO0.8">#REF!</definedName>
    <definedName name="dmtmp">'[45]CROQUI ADOTADAS'!$J$33</definedName>
    <definedName name="dmtpoac">'[45]CROQUI ADOTADAS'!$G$37</definedName>
    <definedName name="dmtpp">'[87]CROQUI ADOTADAS'!$K$37</definedName>
    <definedName name="dmtr">#REF!</definedName>
    <definedName name="dmtra">'[87]CROQUI ADOTADAS'!$K$36</definedName>
    <definedName name="DMTRR">[74]Croqui!#REF!</definedName>
    <definedName name="DMTRRR">[74]Croqui!#REF!</definedName>
    <definedName name="DMTs">#REF!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'[74]Comp P Unit '!$O$37</definedName>
    <definedName name="dnit1">[116]procedimentos!$A$4</definedName>
    <definedName name="DO">#REF!</definedName>
    <definedName name="dois">#N/A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[91]!Dom_Páscoa-49</definedName>
    <definedName name="Dom_Páscoa">#N/A</definedName>
    <definedName name="DPD">#REF!</definedName>
    <definedName name="DPESSO">#REF!</definedName>
    <definedName name="DPESSO_1">#REF!</definedName>
    <definedName name="DPESSO_25">#REF!</definedName>
    <definedName name="drafad">#REF!</definedName>
    <definedName name="dre">'[86]P reaj x P atual'!#REF!</definedName>
    <definedName name="drena">#REF!</definedName>
    <definedName name="DRENAG">'[86]P reaj x P atual'!$S$6</definedName>
    <definedName name="drenagem">'[27]medição '!#REF!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ad">#REF!</definedName>
    <definedName name="Dsc" hidden="1">#N/A</definedName>
    <definedName name="Dsc_26">NA()</definedName>
    <definedName name="Dsc_27">NA()</definedName>
    <definedName name="DSCR_DEBT_EQUITY" hidden="1">[117]!Header1-1 &amp; "." &amp; MAX(1,COUNTA(INDEX(#REF!,MATCH([117]!Header1-1,#REF!,FALSE)):#REF!))</definedName>
    <definedName name="dsolo">#REF!</definedName>
    <definedName name="dsr4g">#N/A</definedName>
    <definedName name="dss">#REF!</definedName>
    <definedName name="DTM">#REF!</definedName>
    <definedName name="DTMED">#REF!</definedName>
    <definedName name="Dtrecho">[18]CROQUIS!$K$36</definedName>
    <definedName name="DUCOL" hidden="1">{"'Plan1 (2)'!$A$5:$F$63"}</definedName>
    <definedName name="Dúvidas" hidden="1">{"'Quadro'!$A$4:$BG$78"}</definedName>
    <definedName name="DXBDFG">"$#REF!.$A$1:$B$2408"</definedName>
    <definedName name="e">#REF!</definedName>
    <definedName name="e__cm">'[52]Fresagem de Pista Ago-98'!#REF!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_brp">#REF!</definedName>
    <definedName name="e_capaf">#REF!</definedName>
    <definedName name="e_capaq">#REF!</definedName>
    <definedName name="e_capaq_13">[42]procedimentos!$C$61</definedName>
    <definedName name="e_capaq_26">[42]procedimentos!$C$61</definedName>
    <definedName name="e_capaq_33">[42]procedimentos!$C$61</definedName>
    <definedName name="e_capaq_5">[42]procedimentos!$C$61</definedName>
    <definedName name="e_capaq_6">[42]procedimentos!$C$61</definedName>
    <definedName name="e_capaq_7">[42]procedimentos!$C$61</definedName>
    <definedName name="e_capaq_8">[42]procedimentos!$C$61</definedName>
    <definedName name="e_capaq_9">[42]procedimentos!$C$61</definedName>
    <definedName name="e_correcaodef">#REF!</definedName>
    <definedName name="e_correcaodef_13">[42]procedimentos!$C$57</definedName>
    <definedName name="e_correcaodef_26">[42]procedimentos!$C$57</definedName>
    <definedName name="e_correcaodef_33">[42]procedimentos!$C$57</definedName>
    <definedName name="e_correcaodef_5">[42]procedimentos!$C$57</definedName>
    <definedName name="e_correcaodef_6">[42]procedimentos!$C$57</definedName>
    <definedName name="e_correcaodef_7">[42]procedimentos!$C$57</definedName>
    <definedName name="e_correcaodef_8">[42]procedimentos!$C$57</definedName>
    <definedName name="e_correcaodef_9">[42]procedimentos!$C$57</definedName>
    <definedName name="e_micro15">'[45]CAL MAT BET CONSERVA '!#REF!</definedName>
    <definedName name="e_mrp">#REF!</definedName>
    <definedName name="e_remendoprof">#REF!</definedName>
    <definedName name="e_remendoprof_13">[42]procedimentos!$C$58</definedName>
    <definedName name="e_remendoprof_26">[42]procedimentos!$C$58</definedName>
    <definedName name="e_remendoprof_33">[42]procedimentos!$C$58</definedName>
    <definedName name="e_remendoprof_5">[42]procedimentos!$C$58</definedName>
    <definedName name="e_remendoprof_6">[42]procedimentos!$C$58</definedName>
    <definedName name="e_remendoprof_7">[42]procedimentos!$C$58</definedName>
    <definedName name="e_remendoprof_8">[42]procedimentos!$C$58</definedName>
    <definedName name="e_remendoprof_9">[42]procedimentos!$C$58</definedName>
    <definedName name="e_tapaburaco">#REF!</definedName>
    <definedName name="e_tapaburaco_13">[42]procedimentos!$C$56</definedName>
    <definedName name="e_tapaburaco_26">[42]procedimentos!$C$56</definedName>
    <definedName name="e_tapaburaco_33">[42]procedimentos!$C$56</definedName>
    <definedName name="e_tapaburaco_5">[42]procedimentos!$C$56</definedName>
    <definedName name="e_tapaburaco_6">[42]procedimentos!$C$56</definedName>
    <definedName name="e_tapaburaco_7">[42]procedimentos!$C$56</definedName>
    <definedName name="e_tapaburaco_8">[42]procedimentos!$C$56</definedName>
    <definedName name="e_tapaburaco_9">[42]procedimentos!$C$56</definedName>
    <definedName name="e0">#REF!</definedName>
    <definedName name="EA">#REF!</definedName>
    <definedName name="EA_1">#REF!</definedName>
    <definedName name="ECJ">#REF!</definedName>
    <definedName name="ECJ_25">#REF!</definedName>
    <definedName name="ECJ_4">#REF!</definedName>
    <definedName name="ECJJ">#REF!</definedName>
    <definedName name="ECVCFELE">#REF!</definedName>
    <definedName name="ECVCFMEC">#REF!</definedName>
    <definedName name="Edit" hidden="1">#REF!</definedName>
    <definedName name="Edital">#REF!</definedName>
    <definedName name="EE" hidden="1">{#N/A,#N/A,FALSE,"310.1";#N/A,#N/A,FALSE,"321.1";#N/A,#N/A,FALSE,"320.3";#N/A,#N/A,FALSE,"330.1"}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1_MAT">'[118]B - Captação_Elevação 1a Etapa '!#REF!</definedName>
    <definedName name="EE1_MATERIAIS">'[80]ESTA ELEVATÓRIA_'!$H$106</definedName>
    <definedName name="EE1_SERV">'[118]B - Captação_Elevação 1a Etapa '!#REF!</definedName>
    <definedName name="EE1_SERVIÇOS">'[80]ESTA ELEVATÓRIA_'!$H$9</definedName>
    <definedName name="EE2_MAT">'[118]B - Captação_Elevação 1a Etapa '!#REF!</definedName>
    <definedName name="EE2_MATERIAIS">'[80]ESTA ELEVATÓRIA_'!$H$244</definedName>
    <definedName name="EE2_SERV">'[118]B - Captação_Elevação 1a Etapa '!#REF!</definedName>
    <definedName name="EE2_SERVIÇOS">'[80]ESTA ELEVATÓRIA_'!$H$143</definedName>
    <definedName name="EE3_MAT">'[118]B - Captação_Elevação 1a Etapa '!#REF!</definedName>
    <definedName name="EE3_SERV">'[118]B - Captação_Elevação 1a Etapa '!#REF!</definedName>
    <definedName name="eee">[39]!eee</definedName>
    <definedName name="eeee">[39]!eeee</definedName>
    <definedName name="eeeee" hidden="1">{#N/A,#N/A,FALSE,"MO (2)"}</definedName>
    <definedName name="Ef">#REF!</definedName>
    <definedName name="Efaixa">'[119]P A T O  D'!#REF!</definedName>
    <definedName name="Efaixa_1">"'file:///C:/Documents and Settings/mauricio.ferrao/Desktop/ARQUIVOS R96/EXCEL/PATOs/BR153_99.XLS'#$'P A T O  D'.$#REF!$#REF!"</definedName>
    <definedName name="Efaixa_3">'[120]P A T O  D'!#REF!</definedName>
    <definedName name="Efaixa_4">'[120]P A T O  D'!#REF!</definedName>
    <definedName name="Efaixa_5">'[120]P A T O  D'!#REF!</definedName>
    <definedName name="Efaixaa">'[121]P A T O  D'!#REF!</definedName>
    <definedName name="Ei">#REF!</definedName>
    <definedName name="EJ">#REF!</definedName>
    <definedName name="EJ_1">#REF!</definedName>
    <definedName name="EJ_25">#REF!</definedName>
    <definedName name="EJ_4">#REF!</definedName>
    <definedName name="EJJ">#REF!</definedName>
    <definedName name="eli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ELITE">'[57]PRO-08'!#REF!</definedName>
    <definedName name="Em">#REF!</definedName>
    <definedName name="em_algarismo_e_por_extenso">#REF!</definedName>
    <definedName name="ema2kmf_1">'[27]memória quantitativa'!#REF!</definedName>
    <definedName name="ema2kmf_2">'[27]memória quantitativa'!#REF!</definedName>
    <definedName name="ema2kmf_3">'[27]memória quantitativa'!#REF!</definedName>
    <definedName name="ema2kmf_4">'[27]memória quantitativa'!#REF!</definedName>
    <definedName name="ema2kmf_5">'[27]memória quantitativa'!#REF!</definedName>
    <definedName name="ema2kmf_6">'[27]memória quantitativa'!#REF!</definedName>
    <definedName name="ema2kmf_7">'[27]memória quantitativa'!#REF!</definedName>
    <definedName name="ema2kmf_8">'[27]memória quantitativa'!#REF!</definedName>
    <definedName name="ema2kmf_9">'[27]memória quantitativa'!#REF!</definedName>
    <definedName name="ema2kmi_1">'[27]memória quantitativa'!#REF!</definedName>
    <definedName name="ema2kmi_2">'[27]memória quantitativa'!#REF!</definedName>
    <definedName name="ema2kmi_3">'[27]memória quantitativa'!#REF!</definedName>
    <definedName name="ema2kmi_4">'[27]memória quantitativa'!#REF!</definedName>
    <definedName name="ema2kmi_5">'[27]memória quantitativa'!#REF!</definedName>
    <definedName name="ema2kmi_6">'[27]memória quantitativa'!#REF!</definedName>
    <definedName name="ema2kmi_7">'[27]memória quantitativa'!#REF!</definedName>
    <definedName name="ema2kmi_8">'[27]memória quantitativa'!#REF!</definedName>
    <definedName name="ema2kmi_9">'[27]memória quantitativa'!#REF!</definedName>
    <definedName name="emakmf_1">'[27]memória quantitativa'!#REF!</definedName>
    <definedName name="emakmf_2">'[27]memória quantitativa'!#REF!</definedName>
    <definedName name="emakmf_3">'[27]memória quantitativa'!#REF!</definedName>
    <definedName name="emakmf_4">'[27]memória quantitativa'!#REF!</definedName>
    <definedName name="emakmf_5">'[27]memória quantitativa'!#REF!</definedName>
    <definedName name="emakmf_6">'[27]memória quantitativa'!#REF!</definedName>
    <definedName name="emakmf_7">'[27]memória quantitativa'!#REF!</definedName>
    <definedName name="emakmf_8">'[27]memória quantitativa'!#REF!</definedName>
    <definedName name="emakmf_9">'[27]memória quantitativa'!#REF!</definedName>
    <definedName name="emakmi_1">'[27]memória quantitativa'!#REF!</definedName>
    <definedName name="emakmi_2">'[27]memória quantitativa'!#REF!</definedName>
    <definedName name="emakmi_3">'[27]memória quantitativa'!#REF!</definedName>
    <definedName name="emakmi_4">'[27]memória quantitativa'!#REF!</definedName>
    <definedName name="emakmi_5">'[27]memória quantitativa'!#REF!</definedName>
    <definedName name="emakmi_6">'[27]memória quantitativa'!#REF!</definedName>
    <definedName name="emakmi_7">'[27]memória quantitativa'!#REF!</definedName>
    <definedName name="emakmi_8">'[27]memória quantitativa'!#REF!</definedName>
    <definedName name="emakmi_9">'[27]memória quantitativa'!#REF!</definedName>
    <definedName name="eme2kmf_1">'[27]memória quantitativa'!#REF!</definedName>
    <definedName name="eme2kmf_2">'[27]memória quantitativa'!#REF!</definedName>
    <definedName name="eme2kmf_3">'[27]memória quantitativa'!#REF!</definedName>
    <definedName name="eme2kmf_4">'[27]memória quantitativa'!#REF!</definedName>
    <definedName name="eme2kmf_5">'[27]memória quantitativa'!#REF!</definedName>
    <definedName name="eme2kmf_6">'[27]memória quantitativa'!#REF!</definedName>
    <definedName name="eme2kmf_7">'[27]memória quantitativa'!#REF!</definedName>
    <definedName name="eme2kmf_8">'[27]memória quantitativa'!#REF!</definedName>
    <definedName name="eme2kmf_9">'[27]memória quantitativa'!#REF!</definedName>
    <definedName name="eme2kmi_1">'[27]memória quantitativa'!#REF!</definedName>
    <definedName name="eme2kmi_2">'[27]memória quantitativa'!#REF!</definedName>
    <definedName name="eme2kmi_3">'[27]memória quantitativa'!#REF!</definedName>
    <definedName name="eme2kmi_4">'[27]memória quantitativa'!#REF!</definedName>
    <definedName name="eme2kmi_5">'[27]memória quantitativa'!#REF!</definedName>
    <definedName name="eme2kmi_6">'[27]memória quantitativa'!#REF!</definedName>
    <definedName name="eme2kmi_7">'[27]memória quantitativa'!#REF!</definedName>
    <definedName name="eme2kmi_8">'[27]memória quantitativa'!#REF!</definedName>
    <definedName name="eme2kmi_9">'[27]memória quantitativa'!#REF!</definedName>
    <definedName name="emekmf_1">'[27]memória quantitativa'!#REF!</definedName>
    <definedName name="emekmf_10">'[27]memória quantitativa'!#REF!</definedName>
    <definedName name="emekmf_11">'[27]memória quantitativa'!#REF!</definedName>
    <definedName name="emekmf_12">'[27]memória quantitativa'!#REF!</definedName>
    <definedName name="emekmf_13">'[27]memória quantitativa'!#REF!</definedName>
    <definedName name="emekmf_14">'[27]memória quantitativa'!#REF!</definedName>
    <definedName name="emekmf_15">'[27]memória quantitativa'!#REF!</definedName>
    <definedName name="emekmf_16">'[27]memória quantitativa'!#REF!</definedName>
    <definedName name="emekmf_17">'[27]memória quantitativa'!#REF!</definedName>
    <definedName name="emekmf_18">'[27]memória quantitativa'!#REF!</definedName>
    <definedName name="emekmf_19">'[27]memória quantitativa'!#REF!</definedName>
    <definedName name="emekmf_2">'[27]memória quantitativa'!#REF!</definedName>
    <definedName name="emekmf_20">'[27]memória quantitativa'!#REF!</definedName>
    <definedName name="emekmf_21">'[27]memória quantitativa'!#REF!</definedName>
    <definedName name="emekmf_22">'[27]memória quantitativa'!#REF!</definedName>
    <definedName name="emekmf_23">'[27]memória quantitativa'!#REF!</definedName>
    <definedName name="emekmf_24">'[27]memória quantitativa'!#REF!</definedName>
    <definedName name="emekmf_25">'[27]memória quantitativa'!#REF!</definedName>
    <definedName name="emekmf_26">'[27]memória quantitativa'!#REF!</definedName>
    <definedName name="emekmf_27">'[27]memória quantitativa'!#REF!</definedName>
    <definedName name="emekmf_28">'[27]memória quantitativa'!#REF!</definedName>
    <definedName name="emekmf_29">'[27]memória quantitativa'!#REF!</definedName>
    <definedName name="emekmf_3">'[27]memória quantitativa'!#REF!</definedName>
    <definedName name="emekmf_30">'[27]memória quantitativa'!#REF!</definedName>
    <definedName name="emekmf_31">'[27]memória quantitativa'!#REF!</definedName>
    <definedName name="emekmf_32">'[27]memória quantitativa'!#REF!</definedName>
    <definedName name="emekmf_33">'[27]memória quantitativa'!#REF!</definedName>
    <definedName name="emekmf_34">'[27]memória quantitativa'!#REF!</definedName>
    <definedName name="emekmf_35">'[27]memória quantitativa'!#REF!</definedName>
    <definedName name="emekmf_36">'[27]memória quantitativa'!#REF!</definedName>
    <definedName name="emekmf_37">'[27]memória quantitativa'!#REF!</definedName>
    <definedName name="emekmf_38">'[27]memória quantitativa'!#REF!</definedName>
    <definedName name="emekmf_39">'[27]memória quantitativa'!#REF!</definedName>
    <definedName name="emekmf_4">'[27]memória quantitativa'!#REF!</definedName>
    <definedName name="emekmf_40">'[27]memória quantitativa'!#REF!</definedName>
    <definedName name="emekmf_41">'[27]memória quantitativa'!#REF!</definedName>
    <definedName name="emekmf_42">'[27]memória quantitativa'!#REF!</definedName>
    <definedName name="emekmf_43">'[27]memória quantitativa'!#REF!</definedName>
    <definedName name="emekmf_44">'[27]memória quantitativa'!#REF!</definedName>
    <definedName name="emekmf_45">'[27]memória quantitativa'!#REF!</definedName>
    <definedName name="emekmf_46">'[27]memória quantitativa'!#REF!</definedName>
    <definedName name="emekmf_47">'[27]memória quantitativa'!#REF!</definedName>
    <definedName name="emekmf_48">'[27]memória quantitativa'!#REF!</definedName>
    <definedName name="emekmf_49">'[27]memória quantitativa'!#REF!</definedName>
    <definedName name="emekmf_5">'[27]memória quantitativa'!#REF!</definedName>
    <definedName name="emekmf_50">'[27]memória quantitativa'!#REF!</definedName>
    <definedName name="emekmf_51">'[27]memória quantitativa'!#REF!</definedName>
    <definedName name="emekmf_52">'[27]memória quantitativa'!#REF!</definedName>
    <definedName name="emekmf_53">'[27]memória quantitativa'!#REF!</definedName>
    <definedName name="emekmf_54">'[27]memória quantitativa'!#REF!</definedName>
    <definedName name="emekmf_55">'[27]memória quantitativa'!#REF!</definedName>
    <definedName name="emekmf_56">'[27]memória quantitativa'!#REF!</definedName>
    <definedName name="emekmf_57">'[27]memória quantitativa'!#REF!</definedName>
    <definedName name="emekmf_58">'[27]memória quantitativa'!#REF!</definedName>
    <definedName name="emekmf_59">'[27]memória quantitativa'!#REF!</definedName>
    <definedName name="emekmf_6">'[27]memória quantitativa'!#REF!</definedName>
    <definedName name="emekmf_60">'[27]memória quantitativa'!#REF!</definedName>
    <definedName name="emekmf_61">'[27]memória quantitativa'!#REF!</definedName>
    <definedName name="emekmf_62">'[27]memória quantitativa'!#REF!</definedName>
    <definedName name="emekmf_63">'[27]memória quantitativa'!#REF!</definedName>
    <definedName name="emekmf_64">'[27]memória quantitativa'!#REF!</definedName>
    <definedName name="emekmf_65">'[27]memória quantitativa'!#REF!</definedName>
    <definedName name="emekmf_66">'[27]memória quantitativa'!#REF!</definedName>
    <definedName name="emekmf_7">'[27]memória quantitativa'!#REF!</definedName>
    <definedName name="emekmf_8">'[27]memória quantitativa'!#REF!</definedName>
    <definedName name="emekmf_9">'[27]memória quantitativa'!#REF!</definedName>
    <definedName name="emekmi_1">'[27]memória quantitativa'!#REF!</definedName>
    <definedName name="emekmi_10">'[27]memória quantitativa'!#REF!</definedName>
    <definedName name="emekmi_11">'[27]memória quantitativa'!#REF!</definedName>
    <definedName name="emekmi_12">'[27]memória quantitativa'!#REF!</definedName>
    <definedName name="emekmi_13">'[27]memória quantitativa'!#REF!</definedName>
    <definedName name="emekmi_14">'[27]memória quantitativa'!#REF!</definedName>
    <definedName name="emekmi_15">'[27]memória quantitativa'!#REF!</definedName>
    <definedName name="emekmi_16">'[27]memória quantitativa'!#REF!</definedName>
    <definedName name="emekmi_17">'[27]memória quantitativa'!#REF!</definedName>
    <definedName name="emekmi_18">'[27]memória quantitativa'!#REF!</definedName>
    <definedName name="emekmi_19">'[27]memória quantitativa'!#REF!</definedName>
    <definedName name="emekmi_2">'[27]memória quantitativa'!#REF!</definedName>
    <definedName name="emekmi_20">'[27]memória quantitativa'!#REF!</definedName>
    <definedName name="emekmi_21">'[27]memória quantitativa'!#REF!</definedName>
    <definedName name="emekmi_22">'[27]memória quantitativa'!#REF!</definedName>
    <definedName name="emekmi_23">'[27]memória quantitativa'!#REF!</definedName>
    <definedName name="emekmi_24">'[27]memória quantitativa'!#REF!</definedName>
    <definedName name="emekmi_25">'[27]memória quantitativa'!#REF!</definedName>
    <definedName name="emekmi_26">'[27]memória quantitativa'!#REF!</definedName>
    <definedName name="emekmi_27">'[27]memória quantitativa'!#REF!</definedName>
    <definedName name="emekmi_28">'[27]memória quantitativa'!#REF!</definedName>
    <definedName name="emekmi_29">'[27]memória quantitativa'!#REF!</definedName>
    <definedName name="emekmi_3">'[27]memória quantitativa'!#REF!</definedName>
    <definedName name="emekmi_30">'[27]memória quantitativa'!#REF!</definedName>
    <definedName name="emekmi_31">'[27]memória quantitativa'!#REF!</definedName>
    <definedName name="emekmi_32">'[27]memória quantitativa'!#REF!</definedName>
    <definedName name="emekmi_33">'[27]memória quantitativa'!#REF!</definedName>
    <definedName name="emekmi_34">'[27]memória quantitativa'!#REF!</definedName>
    <definedName name="emekmi_35">'[27]memória quantitativa'!#REF!</definedName>
    <definedName name="emekmi_36">'[27]memória quantitativa'!#REF!</definedName>
    <definedName name="emekmi_37">'[27]memória quantitativa'!#REF!</definedName>
    <definedName name="emekmi_38">'[27]memória quantitativa'!#REF!</definedName>
    <definedName name="emekmi_39">'[27]memória quantitativa'!#REF!</definedName>
    <definedName name="emekmi_4">'[27]memória quantitativa'!#REF!</definedName>
    <definedName name="emekmi_40">'[27]memória quantitativa'!#REF!</definedName>
    <definedName name="emekmi_41">'[27]memória quantitativa'!#REF!</definedName>
    <definedName name="emekmi_42">'[27]memória quantitativa'!#REF!</definedName>
    <definedName name="emekmi_43">'[27]memória quantitativa'!#REF!</definedName>
    <definedName name="emekmi_44">'[27]memória quantitativa'!#REF!</definedName>
    <definedName name="emekmi_45">'[27]memória quantitativa'!#REF!</definedName>
    <definedName name="emekmi_46">'[27]memória quantitativa'!#REF!</definedName>
    <definedName name="emekmi_47">'[27]memória quantitativa'!#REF!</definedName>
    <definedName name="emekmi_48">'[27]memória quantitativa'!#REF!</definedName>
    <definedName name="emekmi_49">'[27]memória quantitativa'!#REF!</definedName>
    <definedName name="emekmi_5">'[27]memória quantitativa'!#REF!</definedName>
    <definedName name="emekmi_50">'[27]memória quantitativa'!#REF!</definedName>
    <definedName name="emekmi_51">'[27]memória quantitativa'!#REF!</definedName>
    <definedName name="emekmi_52">'[27]memória quantitativa'!#REF!</definedName>
    <definedName name="emekmi_53">'[27]memória quantitativa'!#REF!</definedName>
    <definedName name="emekmi_54">'[27]memória quantitativa'!#REF!</definedName>
    <definedName name="emekmi_55">'[27]memória quantitativa'!#REF!</definedName>
    <definedName name="emekmi_56">'[27]memória quantitativa'!#REF!</definedName>
    <definedName name="emekmi_57">'[27]memória quantitativa'!#REF!</definedName>
    <definedName name="emekmi_58">'[27]memória quantitativa'!#REF!</definedName>
    <definedName name="emekmi_59">'[27]memória quantitativa'!#REF!</definedName>
    <definedName name="emekmi_6">'[27]memória quantitativa'!#REF!</definedName>
    <definedName name="emekmi_60">'[27]memória quantitativa'!#REF!</definedName>
    <definedName name="emekmi_61">'[27]memória quantitativa'!#REF!</definedName>
    <definedName name="emekmi_62">'[27]memória quantitativa'!#REF!</definedName>
    <definedName name="emekmi_63">'[27]memória quantitativa'!#REF!</definedName>
    <definedName name="emekmi_64">'[27]memória quantitativa'!#REF!</definedName>
    <definedName name="emekmi_65">'[27]memória quantitativa'!#REF!</definedName>
    <definedName name="emekmi_66">'[27]memória quantitativa'!#REF!</definedName>
    <definedName name="emekmi_67">'[27]memória quantitativa'!#REF!</definedName>
    <definedName name="emekmi_7">'[27]memória quantitativa'!#REF!</definedName>
    <definedName name="emekmi_8">'[27]memória quantitativa'!#REF!</definedName>
    <definedName name="emekmi_9">'[27]memória quantitativa'!#REF!</definedName>
    <definedName name="emekmi10">'[27]memória quantitativa'!#REF!</definedName>
    <definedName name="EMISS_1_MAT">#REF!</definedName>
    <definedName name="EMISS_1_SERV">#REF!</definedName>
    <definedName name="EMISS_2_MAT">#REF!</definedName>
    <definedName name="EMISS_2_SERV">#REF!</definedName>
    <definedName name="EMISS_3_MAT">#REF!</definedName>
    <definedName name="EMISS_3_SERV">#REF!</definedName>
    <definedName name="EMISSÁRIO1_MATERIAIS">[80]EMISSÁRIO_!$H$39</definedName>
    <definedName name="EMISSÁRIO1_SERVIÇOS">[80]EMISSÁRIO_!$H$9</definedName>
    <definedName name="EMISSÁRIO2_MATERIAIS">[80]EMISSÁRIO_!$H$80</definedName>
    <definedName name="EMISSÁRIO2_SERVIÇOS">[80]EMISSÁRIO_!$H$50</definedName>
    <definedName name="EMN">#REF!</definedName>
    <definedName name="EMP">[89]SERVIÇOS!$I$6</definedName>
    <definedName name="EmpAux" hidden="1">""</definedName>
    <definedName name="Empo">#REF!</definedName>
    <definedName name="Empolamento">#REF!</definedName>
    <definedName name="Empr" hidden="1">#REF!</definedName>
    <definedName name="Empresa">#REF!</definedName>
    <definedName name="empresa_13">[90]DADOS!$B$1</definedName>
    <definedName name="empresa_42">#REF!</definedName>
    <definedName name="EMULPOL">'[74]CUSTO MATERIAL'!$F$28</definedName>
    <definedName name="EMULPOLROO">'[74]CALCULOS AUXILIARES'!$E$42</definedName>
    <definedName name="EMW">#REF!</definedName>
    <definedName name="EMWA">#REF!</definedName>
    <definedName name="ENC">#REF!</definedName>
    <definedName name="ENERGI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eng." hidden="1">{#N/A,#N/A,FALSE,"MO (2)"}</definedName>
    <definedName name="ENGENHARIA" hidden="1">{#N/A,#N/A,FALSE,"MO (2)"}</definedName>
    <definedName name="ENLEIV">#REF!</definedName>
    <definedName name="Enrocamento">#N/A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T">#REF!</definedName>
    <definedName name="Entrega">#REF!</definedName>
    <definedName name="ep">'[18]Mão de Obra'!$E$15</definedName>
    <definedName name="EQ" hidden="1">#REF!</definedName>
    <definedName name="EQPTOS">#REF!</definedName>
    <definedName name="Equip">#REF!</definedName>
    <definedName name="equipamento">#REF!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quipamentos" localSheetId="6">[110]Equipamentos!$A:$D</definedName>
    <definedName name="Equipamentos" localSheetId="3">[110]Equipamentos!$A:$D</definedName>
    <definedName name="Equipamentos">'[97]Banco de Dados'!$F$1:$I$156</definedName>
    <definedName name="equipp">#REF!</definedName>
    <definedName name="ER">#REF!</definedName>
    <definedName name="ereerer" hidden="1">{#N/A,#N/A,FALSE,"MO (2)"}</definedName>
    <definedName name="erewq">#REF!</definedName>
    <definedName name="erqe">#N/A</definedName>
    <definedName name="err">[39]!err</definedName>
    <definedName name="ERT">#REF!</definedName>
    <definedName name="ertert" hidden="1">#REF!</definedName>
    <definedName name="erttttt">'[52]Fresagem de Pista Ago-98'!#REF!</definedName>
    <definedName name="erwe">#REF!</definedName>
    <definedName name="erwer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ES" hidden="1">#REF!</definedName>
    <definedName name="esag">'[120]P A T O  D'!#REF!</definedName>
    <definedName name="ESC_EMISS3_S">#REF!</definedName>
    <definedName name="Escavação">#REF!</definedName>
    <definedName name="EscManValas">#REF!</definedName>
    <definedName name="EscMecValas">#REF!</definedName>
    <definedName name="Esconsidade_OAC">#REF!</definedName>
    <definedName name="EsconsidadeNãoseaplicaOAC">#REF!</definedName>
    <definedName name="EsconsidadeOAC">#REF!</definedName>
    <definedName name="EsconsidadeOACImplantação">#REF!</definedName>
    <definedName name="ESCORAMENTO">#REF!</definedName>
    <definedName name="ESGOT_EMISS3_S">#REF!</definedName>
    <definedName name="ESGOTAMENTO">#REF!</definedName>
    <definedName name="ESocial">#REF!</definedName>
    <definedName name="ESP">'[86]P reaj x P atual'!#REF!</definedName>
    <definedName name="espes_capaf">'[42]MEMÓRIA CONS MAT BET CONS'!#REF!</definedName>
    <definedName name="espes_capaf_13">'[42]MEMÓRIA CONS MAT BET CONS'!#REF!</definedName>
    <definedName name="espes_capaf_13_19">'[42]MEMÓRIA CONS MAT BET CONS'!#REF!</definedName>
    <definedName name="espes_capaf_13_23">'[42]MEMÓRIA CONS MAT BET CONS'!#REF!</definedName>
    <definedName name="espes_capaf_13_25">'[55]MEMÓRIA CONS MAT BET CONS'!#REF!</definedName>
    <definedName name="espes_capaf_19">'[42]MEMÓRIA CONS MAT BET CONS'!#REF!</definedName>
    <definedName name="espes_capaf_23">'[42]MEMÓRIA CONS MAT BET CONS'!#REF!</definedName>
    <definedName name="espes_capaf_24">'[42]MEMÓRIA CONS MAT BET CONS'!#REF!</definedName>
    <definedName name="espes_capaf_24_13">'[42]MEMÓRIA CONS MAT BET CONS'!#REF!</definedName>
    <definedName name="espes_capaf_24_13_19">'[42]MEMÓRIA CONS MAT BET CONS'!#REF!</definedName>
    <definedName name="espes_capaf_24_13_23">'[42]MEMÓRIA CONS MAT BET CONS'!#REF!</definedName>
    <definedName name="espes_capaf_24_13_25">'[55]MEMÓRIA CONS MAT BET CONS'!#REF!</definedName>
    <definedName name="espes_capaf_24_19">'[42]MEMÓRIA CONS MAT BET CONS'!#REF!</definedName>
    <definedName name="espes_capaf_24_23">'[42]MEMÓRIA CONS MAT BET CONS'!#REF!</definedName>
    <definedName name="espes_capaf_24_25">'[55]MEMÓRIA CONS MAT BET CONS'!#REF!</definedName>
    <definedName name="espes_capaf_25">'[55]MEMÓRIA CONS MAT BET CONS'!#REF!</definedName>
    <definedName name="espes_capaq">'[42]MEMÓRIA CONS MAT BET CONS'!$C$17</definedName>
    <definedName name="ESPESSAMENTO">#REF!</definedName>
    <definedName name="EST">#REF!</definedName>
    <definedName name="est0">"$DADOS.$#REF!$#REF!"</definedName>
    <definedName name="est0_13">[90]DADOS!$B$18</definedName>
    <definedName name="est0_42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[122]Teor!$D$3:$D$7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inicapa1_20">"$TransLocalBasc10m³.$#REF!$#REF!"</definedName>
    <definedName name="estinicapa2_20">"$TransLocalBasc10m³.$#REF!$#REF!"</definedName>
    <definedName name="ESTMEC">#REF!</definedName>
    <definedName name="et">'[18]Mão de Obra'!$E$14</definedName>
    <definedName name="etfrgdfgdfgdfbg">#REF!</definedName>
    <definedName name="EU" hidden="1">{#N/A,#N/A,FALSE,"MO (2)"}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1</definedName>
    <definedName name="EV__LASTREFTIME__" hidden="1">"(GMT+01:00)20/09/2012 17:33:59"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1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134217732</definedName>
    <definedName name="EV__WBVERSION__" hidden="1">0</definedName>
    <definedName name="EV__WSINFO__" hidden="1">"asd"</definedName>
    <definedName name="EWE">#REF!</definedName>
    <definedName name="ewew">#REF!</definedName>
    <definedName name="ewt">'[123]P A T O 98 D'!#REF!</definedName>
    <definedName name="EXA">'[54]PRO-08'!#REF!</definedName>
    <definedName name="EXA_10">'[57]PRO-08'!#REF!</definedName>
    <definedName name="EXA_24">'[57]PRO-08'!#REF!</definedName>
    <definedName name="EXA_25">'[57]PRO-08'!#REF!</definedName>
    <definedName name="EXA_26">'[58]PRO-08'!#REF!</definedName>
    <definedName name="EXA_27">'[57]PRO-08'!#REF!</definedName>
    <definedName name="EXA_29">'[57]PRO-08'!#REF!</definedName>
    <definedName name="EXA_9">'[57]PRO-08'!#REF!</definedName>
    <definedName name="Excel_BuiltIn__FilterDatabase">"$#REF!.$B$8:$M$9"</definedName>
    <definedName name="Excel_BuiltIn__FilterDatabase_1">"$#REF!.$A$1:$F$5248"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7_1">[124]TB!#REF!</definedName>
    <definedName name="Excel_BuiltIn__FilterDatabase_17_1_1">[125]TB!#REF!</definedName>
    <definedName name="Excel_BuiltIn__FilterDatabase_17_25">[126]TB!#REF!</definedName>
    <definedName name="Excel_BuiltIn__FilterDatabase_17_48">[126]TB!#REF!</definedName>
    <definedName name="Excel_BuiltIn__FilterDatabase_18">#REF!</definedName>
    <definedName name="Excel_BuiltIn__FilterDatabase_19">#REF!</definedName>
    <definedName name="Excel_BuiltIn__FilterDatabase_19_1">'[124]TB _BG_'!#REF!</definedName>
    <definedName name="Excel_BuiltIn__FilterDatabase_19_25">'[126]TB _BG_'!#REF!</definedName>
    <definedName name="Excel_BuiltIn__FilterDatabase_19_48">'[126]TB _BG_'!#REF!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1">[125]RemProf!#REF!</definedName>
    <definedName name="Excel_BuiltIn__FilterDatabase_25">#REF!</definedName>
    <definedName name="Excel_BuiltIn__FilterDatabase_26">#REF!</definedName>
    <definedName name="Excel_BuiltIn__FilterDatabase_3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'[127]CUSTO INDIRETO'!#REF!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"$#REF!.$B$1:$N$9"</definedName>
    <definedName name="Excel_BuiltIn_Print_Area_1">#REF!</definedName>
    <definedName name="Excel_BuiltIn_Print_Area_1_1">#REF!</definedName>
    <definedName name="Excel_BuiltIn_Print_Area_1_1_1">'[33]Fresagem e Remendos profundos'!$A$1:$K$37</definedName>
    <definedName name="Excel_BuiltIn_Print_Area_1_1_1_1">'[33]Fresagem e Remendos profundos'!$A$1:$K$1749</definedName>
    <definedName name="Excel_BuiltIn_Print_Area_1_1_1_1_1">#REF!</definedName>
    <definedName name="Excel_BuiltIn_Print_Area_1_1_1_1_1_1">'[33]Fresagem e Remendos profundos'!$A$1:$K$1749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0_1_1">#REF!</definedName>
    <definedName name="Excel_BuiltIn_Print_Area_10_1_1_6">#REF!</definedName>
    <definedName name="Excel_BuiltIn_Print_Area_10_1_6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1_1_1_1_6">#REF!</definedName>
    <definedName name="Excel_BuiltIn_Print_Area_11_1_1_6">#REF!</definedName>
    <definedName name="Excel_BuiltIn_Print_Area_11_1_24">#REF!</definedName>
    <definedName name="Excel_BuiltIn_Print_Area_11_1_25">#REF!</definedName>
    <definedName name="Excel_BuiltIn_Print_Area_11_1_29">"$#REF!.$A$5:$AI$24"</definedName>
    <definedName name="Excel_BuiltIn_Print_Area_11_1_6">#REF!</definedName>
    <definedName name="Excel_BuiltIn_Print_Area_11_1_8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2_1_1_6">#REF!</definedName>
    <definedName name="Excel_BuiltIn_Print_Area_12_1_6">#REF!</definedName>
    <definedName name="Excel_BuiltIn_Print_Area_13">#REF!</definedName>
    <definedName name="Excel_BuiltIn_Print_Area_13_1">#REF!</definedName>
    <definedName name="Excel_BuiltIn_Print_Area_13_1_6">#REF!</definedName>
    <definedName name="Excel_BuiltIn_Print_Area_13_6">#REF!</definedName>
    <definedName name="Excel_BuiltIn_Print_Area_14">#REF!</definedName>
    <definedName name="Excel_BuiltIn_Print_Area_14_1">#REF!</definedName>
    <definedName name="Excel_BuiltIn_Print_Area_14_1_1">#REF!</definedName>
    <definedName name="Excel_BuiltIn_Print_Area_14_1_1_1">#REF!</definedName>
    <definedName name="Excel_BuiltIn_Print_Area_14_1_1_1_1">"$#REF!.$A$5:$F$38"</definedName>
    <definedName name="Excel_BuiltIn_Print_Area_14_1_1_1_6">#REF!</definedName>
    <definedName name="Excel_BuiltIn_Print_Area_14_1_1_6">#REF!</definedName>
    <definedName name="Excel_BuiltIn_Print_Area_14_1_6">#REF!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2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">#REF!</definedName>
    <definedName name="Excel_BuiltIn_Print_Area_15_1">#REF!</definedName>
    <definedName name="Excel_BuiltIn_Print_Area_15_1_1">#REF!</definedName>
    <definedName name="Excel_BuiltIn_Print_Area_15_1_1_1">#REF!</definedName>
    <definedName name="Excel_BuiltIn_Print_Area_15_1_1_1_1">"$#REF!.$A$5:$F$84"</definedName>
    <definedName name="Excel_BuiltIn_Print_Area_15_1_1_1_1_1">"$#REF!.$A$5:$F$84"</definedName>
    <definedName name="Excel_BuiltIn_Print_Area_15_1_1_6">#REF!</definedName>
    <definedName name="Excel_BuiltIn_Print_Area_15_1_19">#REF!</definedName>
    <definedName name="Excel_BuiltIn_Print_Area_15_1_23">#REF!</definedName>
    <definedName name="Excel_BuiltIn_Print_Area_15_1_24">#REF!</definedName>
    <definedName name="Excel_BuiltIn_Print_Area_15_1_25">#REF!</definedName>
    <definedName name="Excel_BuiltIn_Print_Area_15_1_26">#REF!</definedName>
    <definedName name="Excel_BuiltIn_Print_Area_15_1_29">"$#REF!.$A$1:$F$126"</definedName>
    <definedName name="Excel_BuiltIn_Print_Area_15_1_33">#REF!</definedName>
    <definedName name="Excel_BuiltIn_Print_Area_15_1_6">#REF!</definedName>
    <definedName name="Excel_BuiltIn_Print_Area_15_1_8">"$#REF!.$A$1:$F$126"</definedName>
    <definedName name="Excel_BuiltIn_Print_Area_15_1_9">#REF!</definedName>
    <definedName name="Excel_BuiltIn_Print_Area_16">#REF!</definedName>
    <definedName name="Excel_BuiltIn_Print_Area_16_1">#REF!</definedName>
    <definedName name="Excel_BuiltIn_Print_Area_16_1_1">#REF!</definedName>
    <definedName name="Excel_BuiltIn_Print_Area_16_1_1_1">"$#REF!.$A$5:$M$39"</definedName>
    <definedName name="Excel_BuiltIn_Print_Area_16_1_1_1_1">"$#REF!.$A$5:$M$39"</definedName>
    <definedName name="Excel_BuiltIn_Print_Area_16_1_19">#REF!</definedName>
    <definedName name="Excel_BuiltIn_Print_Area_16_1_23">#REF!</definedName>
    <definedName name="Excel_BuiltIn_Print_Area_16_1_25">#REF!</definedName>
    <definedName name="Excel_BuiltIn_Print_Area_16_1_26">#REF!</definedName>
    <definedName name="Excel_BuiltIn_Print_Area_16_1_33">#REF!</definedName>
    <definedName name="Excel_BuiltIn_Print_Area_16_1_6">(#REF!,#REF!)</definedName>
    <definedName name="Excel_BuiltIn_Print_Area_16_1_9">#REF!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2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#REF!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17">#REF!</definedName>
    <definedName name="Excel_BuiltIn_Print_Area_17_1">#REF!</definedName>
    <definedName name="Excel_BuiltIn_Print_Area_17_1_6">#REF!</definedName>
    <definedName name="Excel_BuiltIn_Print_Area_17_6">#REF!</definedName>
    <definedName name="Excel_BuiltIn_Print_Area_18">#REF!</definedName>
    <definedName name="Excel_BuiltIn_Print_Area_18_1">#REF!</definedName>
    <definedName name="Excel_BuiltIn_Print_Area_18_1_1">#REF!</definedName>
    <definedName name="Excel_BuiltIn_Print_Area_18_1_1_6">#REF!</definedName>
    <definedName name="Excel_BuiltIn_Print_Area_18_1_6">#REF!</definedName>
    <definedName name="Excel_BuiltIn_Print_Area_18_6">#REF!</definedName>
    <definedName name="Excel_BuiltIn_Print_Area_19">#REF!</definedName>
    <definedName name="Excel_BuiltIn_Print_Area_19_1">#REF!</definedName>
    <definedName name="Excel_BuiltIn_Print_Area_19_1_1">#REF!</definedName>
    <definedName name="Excel_BuiltIn_Print_Area_19_1_1_6">#REF!</definedName>
    <definedName name="Excel_BuiltIn_Print_Area_19_1_6">#REF!</definedName>
    <definedName name="Excel_BuiltIn_Print_Area_19_6">#REF!</definedName>
    <definedName name="Excel_BuiltIn_Print_Area_2">#REF!</definedName>
    <definedName name="Excel_BuiltIn_Print_Area_2_1">#REF!</definedName>
    <definedName name="Excel_BuiltIn_Print_Area_2_1_1">'[33]Fresagem e Remendos profundos'!$A$1:$K$1745</definedName>
    <definedName name="Excel_BuiltIn_Print_Area_2_1_1_1">'[33]Fresagem e Remendos profundos'!$A$1:$K$1100</definedName>
    <definedName name="Excel_BuiltIn_Print_Area_2_1_1_1_1">'[33]Fresagem e Remendos profundos'!$A$1:$K$918</definedName>
    <definedName name="Excel_BuiltIn_Print_Area_2_1_1_1_1_1">'[33]Fresagem e Remendos profundos'!$A$1:$K$1745</definedName>
    <definedName name="Excel_BuiltIn_Print_Area_2_1_1_1_1_1_1">'[33]Fresagem e Remendos profundos'!$A$1:$K$1745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#REF!</definedName>
    <definedName name="Excel_BuiltIn_Print_Area_20_1">#REF!</definedName>
    <definedName name="Excel_BuiltIn_Print_Area_20_1_1">#REF!</definedName>
    <definedName name="Excel_BuiltIn_Print_Area_20_1_1_1">#REF!</definedName>
    <definedName name="Excel_BuiltIn_Print_Area_20_1_1_1_6">#REF!</definedName>
    <definedName name="Excel_BuiltIn_Print_Area_20_1_1_6">#REF!</definedName>
    <definedName name="Excel_BuiltIn_Print_Area_20_1_6">#REF!</definedName>
    <definedName name="Excel_BuiltIn_Print_Area_21">#REF!</definedName>
    <definedName name="Excel_BuiltIn_Print_Area_21_1">#REF!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15">"$#REF!.$A$1:$N$33"</definedName>
    <definedName name="Excel_BuiltIn_Print_Area_21_1_16">"$#REF!.$A$1:$N$33"</definedName>
    <definedName name="Excel_BuiltIn_Print_Area_21_1_22">#REF!</definedName>
    <definedName name="Excel_BuiltIn_Print_Area_21_1_24">#REF!</definedName>
    <definedName name="Excel_BuiltIn_Print_Area_21_1_25">#REF!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#REF!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8">#REF!</definedName>
    <definedName name="Excel_BuiltIn_Print_Area_21_1_9">"$#REF!.$A$5:$K$63"</definedName>
    <definedName name="Excel_BuiltIn_Print_Area_21_6">#REF!</definedName>
    <definedName name="Excel_BuiltIn_Print_Area_22">#REF!</definedName>
    <definedName name="Excel_BuiltIn_Print_Area_22_1">#REF!</definedName>
    <definedName name="Excel_BuiltIn_Print_Area_22_1_6">#REF!</definedName>
    <definedName name="Excel_BuiltIn_Print_Area_22_6">#REF!</definedName>
    <definedName name="Excel_BuiltIn_Print_Area_23">#REF!</definedName>
    <definedName name="Excel_BuiltIn_Print_Area_23_1">#REF!</definedName>
    <definedName name="Excel_BuiltIn_Print_Area_23_1_1">#REF!</definedName>
    <definedName name="Excel_BuiltIn_Print_Area_23_1_1_6">#REF!</definedName>
    <definedName name="Excel_BuiltIn_Print_Area_23_1_6">#REF!</definedName>
    <definedName name="Excel_BuiltIn_Print_Area_24_1">#REF!</definedName>
    <definedName name="Excel_BuiltIn_Print_Area_24_1_1">#REF!</definedName>
    <definedName name="Excel_BuiltIn_Print_Area_24_1_1_6">#REF!</definedName>
    <definedName name="Excel_BuiltIn_Print_Area_24_1_19">#REF!</definedName>
    <definedName name="Excel_BuiltIn_Print_Area_24_1_23">#REF!</definedName>
    <definedName name="Excel_BuiltIn_Print_Area_24_1_25">#REF!</definedName>
    <definedName name="Excel_BuiltIn_Print_Area_24_1_26">#REF!</definedName>
    <definedName name="Excel_BuiltIn_Print_Area_24_1_33">#REF!</definedName>
    <definedName name="Excel_BuiltIn_Print_Area_24_1_6">#REF!</definedName>
    <definedName name="Excel_BuiltIn_Print_Area_24_1_9">#REF!</definedName>
    <definedName name="Excel_BuiltIn_Print_Area_25">#REF!</definedName>
    <definedName name="Excel_BuiltIn_Print_Area_25_1">#REF!</definedName>
    <definedName name="Excel_BuiltIn_Print_Area_25_1_1">#REF!</definedName>
    <definedName name="Excel_BuiltIn_Print_Area_25_1_1_6">#REF!</definedName>
    <definedName name="Excel_BuiltIn_Print_Area_25_1_6">#REF!</definedName>
    <definedName name="Excel_BuiltIn_Print_Area_26">#REF!</definedName>
    <definedName name="Excel_BuiltIn_Print_Area_26_1">#REF!</definedName>
    <definedName name="Excel_BuiltIn_Print_Area_26_1_1">#REF!</definedName>
    <definedName name="Excel_BuiltIn_Print_Area_26_1_1_1">"$#REF!.$A$5:$K$62"</definedName>
    <definedName name="Excel_BuiltIn_Print_Area_26_1_1_1_1">"$#REF!.$A$5:$K$31"</definedName>
    <definedName name="Excel_BuiltIn_Print_Area_26_1_1_6">#REF!</definedName>
    <definedName name="Excel_BuiltIn_Print_Area_26_1_15">"$#REF!.$A$1:$N$33"</definedName>
    <definedName name="Excel_BuiltIn_Print_Area_26_1_16">"$#REF!.$A$1:$N$33"</definedName>
    <definedName name="Excel_BuiltIn_Print_Area_26_1_24">#REF!</definedName>
    <definedName name="Excel_BuiltIn_Print_Area_26_1_25">#REF!</definedName>
    <definedName name="Excel_BuiltIn_Print_Area_26_1_29">"$#REF!.$A$5:$AO$26"</definedName>
    <definedName name="Excel_BuiltIn_Print_Area_26_1_6">#REF!</definedName>
    <definedName name="Excel_BuiltIn_Print_Area_26_1_8">#REF!</definedName>
    <definedName name="Excel_BuiltIn_Print_Area_26_24">#REF!</definedName>
    <definedName name="Excel_BuiltIn_Print_Area_26_25">#REF!</definedName>
    <definedName name="Excel_BuiltIn_Print_Area_26_8">#REF!</definedName>
    <definedName name="Excel_BuiltIn_Print_Area_27">#REF!</definedName>
    <definedName name="Excel_BuiltIn_Print_Area_27_1">#REF!</definedName>
    <definedName name="Excel_BuiltIn_Print_Area_27_1_1">"$#REF!.$A$5:$I$60"</definedName>
    <definedName name="Excel_BuiltIn_Print_Area_27_1_15">"$#REF!.$A$1:$L$33"</definedName>
    <definedName name="Excel_BuiltIn_Print_Area_27_1_16">"$#REF!.$A$1:$L$33"</definedName>
    <definedName name="Excel_BuiltIn_Print_Area_27_1_24">#REF!</definedName>
    <definedName name="Excel_BuiltIn_Print_Area_27_1_25">#REF!</definedName>
    <definedName name="Excel_BuiltIn_Print_Area_27_1_29">"$#REF!.$A$5:$I$29"</definedName>
    <definedName name="Excel_BuiltIn_Print_Area_27_1_6">#REF!</definedName>
    <definedName name="Excel_BuiltIn_Print_Area_27_1_8">#REF!</definedName>
    <definedName name="Excel_BuiltIn_Print_Area_28">#REF!</definedName>
    <definedName name="Excel_BuiltIn_Print_Area_28_1">#REF!</definedName>
    <definedName name="Excel_BuiltIn_Print_Area_28_1_1">"$#REF!.$A$1:$L$34"</definedName>
    <definedName name="Excel_BuiltIn_Print_Area_28_6">#REF!</definedName>
    <definedName name="Excel_BuiltIn_Print_Area_29">[128]DESMATAMENTO!#REF!</definedName>
    <definedName name="Excel_BuiltIn_Print_Area_29_1">#REF!</definedName>
    <definedName name="Excel_BuiltIn_Print_Area_29_1_1">"$#REF!.$A$5:$I$60"</definedName>
    <definedName name="Excel_BuiltIn_Print_Area_29_1_15">"$#REF!.$A$1:$L$33"</definedName>
    <definedName name="Excel_BuiltIn_Print_Area_29_1_16">"$#REF!.$A$1:$L$33"</definedName>
    <definedName name="Excel_BuiltIn_Print_Area_29_1_24">#REF!</definedName>
    <definedName name="Excel_BuiltIn_Print_Area_29_1_25">#REF!</definedName>
    <definedName name="Excel_BuiltIn_Print_Area_29_1_29">"$#REF!.$A$5:$I$29"</definedName>
    <definedName name="Excel_BuiltIn_Print_Area_29_1_6">#REF!</definedName>
    <definedName name="Excel_BuiltIn_Print_Area_29_1_8">#REF!</definedName>
    <definedName name="Excel_BuiltIn_Print_Area_3">"$#REF!.$A$5:$P$91"</definedName>
    <definedName name="Excel_BuiltIn_Print_Area_3_1">'[33]Fresagem e Remendos profundos'!$A$1:$K$1147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#REF!</definedName>
    <definedName name="Excel_BuiltIn_Print_Area_30_1">#REF!</definedName>
    <definedName name="Excel_BuiltIn_Print_Area_30_1_1">"$#REF!.$A$5:$I$60"</definedName>
    <definedName name="Excel_BuiltIn_Print_Area_30_1_15">"$#REF!.$A$1:$L$33"</definedName>
    <definedName name="Excel_BuiltIn_Print_Area_30_1_16">"$#REF!.$A$1:$L$33"</definedName>
    <definedName name="Excel_BuiltIn_Print_Area_30_1_24">#REF!</definedName>
    <definedName name="Excel_BuiltIn_Print_Area_30_1_25">#REF!</definedName>
    <definedName name="Excel_BuiltIn_Print_Area_30_1_29">"$#REF!.$A$5:$I$29"</definedName>
    <definedName name="Excel_BuiltIn_Print_Area_30_1_8">#REF!</definedName>
    <definedName name="Excel_BuiltIn_Print_Area_30_6">#REF!</definedName>
    <definedName name="Excel_BuiltIn_Print_Area_31">#REF!</definedName>
    <definedName name="Excel_BuiltIn_Print_Area_31_1">#REF!</definedName>
    <definedName name="Excel_BuiltIn_Print_Area_31_1_1">"$#REF!.$A$5:$G$60"</definedName>
    <definedName name="Excel_BuiltIn_Print_Area_31_1_15">"$#REF!.$A$1:$J$33"</definedName>
    <definedName name="Excel_BuiltIn_Print_Area_31_1_16">"$#REF!.$A$1:$J$33"</definedName>
    <definedName name="Excel_BuiltIn_Print_Area_31_1_24">#REF!</definedName>
    <definedName name="Excel_BuiltIn_Print_Area_31_1_25">#REF!</definedName>
    <definedName name="Excel_BuiltIn_Print_Area_31_1_29">"$#REF!.$A$5:$G$29"</definedName>
    <definedName name="Excel_BuiltIn_Print_Area_31_1_6">#REF!</definedName>
    <definedName name="Excel_BuiltIn_Print_Area_31_1_8">#REF!</definedName>
    <definedName name="Excel_BuiltIn_Print_Area_32">#REF!</definedName>
    <definedName name="Excel_BuiltIn_Print_Area_32_6">#REF!</definedName>
    <definedName name="Excel_BuiltIn_Print_Area_33_1">#REF!</definedName>
    <definedName name="Excel_BuiltIn_Print_Area_33_1_6">#REF!</definedName>
    <definedName name="Excel_BuiltIn_Print_Area_34_1">#REF!</definedName>
    <definedName name="Excel_BuiltIn_Print_Area_34_1_6">#REF!</definedName>
    <definedName name="Excel_BuiltIn_Print_Area_35">"$#REF!.$A$1:$N$43"</definedName>
    <definedName name="Excel_BuiltIn_Print_Area_35_1">#REF!</definedName>
    <definedName name="Excel_BuiltIn_Print_Area_35_1_6">#REF!</definedName>
    <definedName name="Excel_BuiltIn_Print_Area_36">#REF!</definedName>
    <definedName name="Excel_BuiltIn_Print_Area_36_1">#REF!</definedName>
    <definedName name="Excel_BuiltIn_Print_Area_36_1_6">#REF!</definedName>
    <definedName name="Excel_BuiltIn_Print_Area_36_19">#REF!</definedName>
    <definedName name="Excel_BuiltIn_Print_Area_36_23">#REF!</definedName>
    <definedName name="Excel_BuiltIn_Print_Area_36_25">#REF!</definedName>
    <definedName name="Excel_BuiltIn_Print_Area_36_26">#REF!</definedName>
    <definedName name="Excel_BuiltIn_Print_Area_36_33">#REF!</definedName>
    <definedName name="Excel_BuiltIn_Print_Area_36_9">#REF!</definedName>
    <definedName name="Excel_BuiltIn_Print_Area_37">#REF!</definedName>
    <definedName name="Excel_BuiltIn_Print_Area_37_6">#REF!</definedName>
    <definedName name="Excel_BuiltIn_Print_Area_38">#REF!</definedName>
    <definedName name="Excel_BuiltIn_Print_Area_38_6">#REF!</definedName>
    <definedName name="Excel_BuiltIn_Print_Area_39">#REF!</definedName>
    <definedName name="Excel_BuiltIn_Print_Area_39_6">#REF!</definedName>
    <definedName name="Excel_BuiltIn_Print_Area_4">[34]caract_!#REF!</definedName>
    <definedName name="Excel_BuiltIn_Print_Area_4_1">#REF!</definedName>
    <definedName name="Excel_BuiltIn_Print_Area_4_1_1">#REF!</definedName>
    <definedName name="Excel_BuiltIn_Print_Area_4_1_1_1">'[33]Fresagem e Remendos profundos'!$A$1:$K$1155</definedName>
    <definedName name="Excel_BuiltIn_Print_Area_4_1_21">#REF!</definedName>
    <definedName name="Excel_BuiltIn_Print_Area_4_1_6">#REF!</definedName>
    <definedName name="Excel_BuiltIn_Print_Area_4_10">[34]caract_!#REF!</definedName>
    <definedName name="Excel_BuiltIn_Print_Area_4_19">[34]caract_!#REF!</definedName>
    <definedName name="Excel_BuiltIn_Print_Area_4_20">[34]caract_!#REF!</definedName>
    <definedName name="Excel_BuiltIn_Print_Area_4_23">[34]caract_!#REF!</definedName>
    <definedName name="Excel_BuiltIn_Print_Area_4_25">[34]caract_!#REF!</definedName>
    <definedName name="Excel_BuiltIn_Print_Area_40">#REF!</definedName>
    <definedName name="Excel_BuiltIn_Print_Area_40_6">#REF!</definedName>
    <definedName name="Excel_BuiltIn_Print_Area_42">#REF!</definedName>
    <definedName name="Excel_BuiltIn_Print_Area_42_6">#REF!</definedName>
    <definedName name="Excel_BuiltIn_Print_Area_49">#REF!</definedName>
    <definedName name="Excel_BuiltIn_Print_Area_49_1">#REF!</definedName>
    <definedName name="Excel_BuiltIn_Print_Area_49_1_8">"$#REF!.$A$5:$F$63"</definedName>
    <definedName name="Excel_BuiltIn_Print_Area_49_29">"$#REF!.$A$5:$F$34"</definedName>
    <definedName name="Excel_BuiltIn_Print_Area_49_8">#REF!</definedName>
    <definedName name="Excel_BuiltIn_Print_Area_5">'[34]resumo '!#REF!</definedName>
    <definedName name="Excel_BuiltIn_Print_Area_5_1">#REF!</definedName>
    <definedName name="Excel_BuiltIn_Print_Area_5_1_1">#REF!</definedName>
    <definedName name="Excel_BuiltIn_Print_Area_5_1_24">#REF!</definedName>
    <definedName name="Excel_BuiltIn_Print_Area_5_1_25">#REF!</definedName>
    <definedName name="Excel_BuiltIn_Print_Area_5_1_29">"$#REF!.$A$5:$G$22"</definedName>
    <definedName name="Excel_BuiltIn_Print_Area_5_1_8">#REF!</definedName>
    <definedName name="Excel_BuiltIn_Print_Area_5_10">'[34]resumo '!#REF!</definedName>
    <definedName name="Excel_BuiltIn_Print_Area_5_19">'[34]resumo '!#REF!</definedName>
    <definedName name="Excel_BuiltIn_Print_Area_5_20">'[34]resumo '!#REF!</definedName>
    <definedName name="Excel_BuiltIn_Print_Area_5_23">'[34]resumo '!#REF!</definedName>
    <definedName name="Excel_BuiltIn_Print_Area_5_25">'[34]resumo '!#REF!</definedName>
    <definedName name="Excel_BuiltIn_Print_Area_53_1">#REF!</definedName>
    <definedName name="Excel_BuiltIn_Print_Area_53_1_6">#REF!</definedName>
    <definedName name="Excel_BuiltIn_Print_Area_6">[34]resumo_1_!#REF!</definedName>
    <definedName name="Excel_BuiltIn_Print_Area_6_1">[34]resumo_1_!#REF!</definedName>
    <definedName name="Excel_BuiltIn_Print_Area_6_1_1">#REF!</definedName>
    <definedName name="Excel_BuiltIn_Print_Area_6_1_1_1">#REF!</definedName>
    <definedName name="Excel_BuiltIn_Print_Area_6_1_1_6">#REF!</definedName>
    <definedName name="Excel_BuiltIn_Print_Area_6_1_6">#REF!</definedName>
    <definedName name="Excel_BuiltIn_Print_Area_6_19">[34]resumo_1_!#REF!</definedName>
    <definedName name="Excel_BuiltIn_Print_Area_6_20">[34]resumo_1_!#REF!</definedName>
    <definedName name="Excel_BuiltIn_Print_Area_6_23">[34]resumo_1_!#REF!</definedName>
    <definedName name="Excel_BuiltIn_Print_Area_6_25">[34]resumo_1_!#REF!</definedName>
    <definedName name="Excel_BuiltIn_Print_Area_63">#REF!</definedName>
    <definedName name="Excel_BuiltIn_Print_Area_63_6">#REF!</definedName>
    <definedName name="Excel_BuiltIn_Print_Area_64">#REF!</definedName>
    <definedName name="Excel_BuiltIn_Print_Area_64_6">#REF!</definedName>
    <definedName name="Excel_BuiltIn_Print_Area_65">#REF!</definedName>
    <definedName name="Excel_BuiltIn_Print_Area_65_6">#REF!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1_6">#REF!</definedName>
    <definedName name="Excel_BuiltIn_Print_Area_7_1_2">"#REF!"</definedName>
    <definedName name="Excel_BuiltIn_Print_Area_7_1_3">"#REF!"</definedName>
    <definedName name="Excel_BuiltIn_Print_Area_7_1_6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">"#REF!"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6">#REF!</definedName>
    <definedName name="Excel_BuiltIn_Print_Area_8_1_10">#REF!</definedName>
    <definedName name="Excel_BuiltIn_Print_Area_8_1_6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Area_9_1_1_6">#REF!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2">"$#REF!.$A$1:$G$49"</definedName>
    <definedName name="Excel_BuiltIn_Print_Area_9_1_24">#REF!</definedName>
    <definedName name="Excel_BuiltIn_Print_Area_9_1_25">#REF!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#REF!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8">#REF!</definedName>
    <definedName name="Excel_BuiltIn_Print_Area_9_1_9">"$#REF!.$A$1:$G$49"</definedName>
    <definedName name="Excel_BuiltIn_Print_Titles">"$#REF!.$A$1:$AMJ$9"</definedName>
    <definedName name="Excel_BuiltIn_Print_Titles_1">'[33]Fresagem e Remendos profundos'!$A$1:$IL$7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('[129]Capa Caract. Seg.'!$A:$F,'[129]Capa Caract. Seg.'!#REF!)</definedName>
    <definedName name="Excel_BuiltIn_Print_Titles_10_1">#REF!</definedName>
    <definedName name="Excel_BuiltIn_Print_Titles_11">#REF!</definedName>
    <definedName name="Excel_BuiltIn_Print_Titles_11_1">(#REF!,#REF!)</definedName>
    <definedName name="Excel_BuiltIn_Print_Titles_11_1_6">(#REF!,#REF!)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('[130]Capa Memória de Calc'!$A:$F,'[130]Capa Memória de Calc'!#REF!)</definedName>
    <definedName name="Excel_BuiltIn_Print_Titles_14_1">"$#REF!.$A$1:$IN$8"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2">"$#REF!.$A$1:$IV$8"</definedName>
    <definedName name="Excel_BuiltIn_Print_Titles_14_24">#REF!</definedName>
    <definedName name="Excel_BuiltIn_Print_Titles_14_25">#REF!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8">#REF!</definedName>
    <definedName name="Excel_BuiltIn_Print_Titles_14_9">"$#REF!.$A$1:$IV$8"</definedName>
    <definedName name="Excel_BuiltIn_Print_Titles_15">#REF!</definedName>
    <definedName name="Excel_BuiltIn_Print_Titles_15_1">#REF!</definedName>
    <definedName name="Excel_BuiltIn_Print_Titles_15_1_1">"$#REF!.$A$5:$IS$14"</definedName>
    <definedName name="Excel_BuiltIn_Print_Titles_15_1_1_1">"$#REF!.$A$5:$IS$14"</definedName>
    <definedName name="Excel_BuiltIn_Print_Titles_15_1_19">#REF!</definedName>
    <definedName name="Excel_BuiltIn_Print_Titles_15_1_23">#REF!</definedName>
    <definedName name="Excel_BuiltIn_Print_Titles_15_1_25">#REF!</definedName>
    <definedName name="Excel_BuiltIn_Print_Titles_15_1_26">#REF!</definedName>
    <definedName name="Excel_BuiltIn_Print_Titles_15_1_33">#REF!</definedName>
    <definedName name="Excel_BuiltIn_Print_Titles_15_1_9">#REF!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8">#REF!</definedName>
    <definedName name="Excel_BuiltIn_Print_Titles_15_9">"$#REF!.$A$1:$IV$8"</definedName>
    <definedName name="Excel_BuiltIn_Print_Titles_16">#REF!</definedName>
    <definedName name="Excel_BuiltIn_Print_Titles_16_1">#REF!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2">"$#REF!.$A$1:$IV$8"</definedName>
    <definedName name="Excel_BuiltIn_Print_Titles_16_24">#REF!</definedName>
    <definedName name="Excel_BuiltIn_Print_Titles_16_25">#REF!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8">#REF!</definedName>
    <definedName name="Excel_BuiltIn_Print_Titles_16_9">"$#REF!.$A$1:$IV$8"</definedName>
    <definedName name="Excel_BuiltIn_Print_Titles_17">#REF!</definedName>
    <definedName name="Excel_BuiltIn_Print_Titles_17_1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_1">#REF!</definedName>
    <definedName name="Excel_BuiltIn_Print_Titles_2_1_1">#REF!,#REF!</definedName>
    <definedName name="Excel_BuiltIn_Print_Titles_2_1_1_1_1_1_1">([37]MEDIÇÃO.XLS!$A$1:$R$65015,[37]MEDIÇÃO.XLS!$1:$10)</definedName>
    <definedName name="Excel_BuiltIn_Print_Titles_2_1_1_1_1_1_1_6">([131]MEDIÇÃO.XLS!$A$1:$Q$65229,[131]MEDIÇÃO.XLS!$A$1:$IV$10)</definedName>
    <definedName name="Excel_BuiltIn_Print_Titles_2_1_8">#REF!,#REF!</definedName>
    <definedName name="Excel_BuiltIn_Print_Titles_20">(#REF!,#REF!)</definedName>
    <definedName name="Excel_BuiltIn_Print_Titles_21">#REF!</definedName>
    <definedName name="Excel_BuiltIn_Print_Titles_22">('[130]Capa Resumo'!$A:$F,'[130]Capa Resumo'!#REF!)</definedName>
    <definedName name="Excel_BuiltIn_Print_Titles_23">#REF!</definedName>
    <definedName name="Excel_BuiltIn_Print_Titles_27">#REF!</definedName>
    <definedName name="Excel_BuiltIn_Print_Titles_28">(#REF!,#REF!)</definedName>
    <definedName name="Excel_BuiltIn_Print_Titles_29">#REF!</definedName>
    <definedName name="Excel_BuiltIn_Print_Titles_3">('[130]Capa Apres'!$A:$F,'[130]Capa Apres'!#REF!)</definedName>
    <definedName name="Excel_BuiltIn_Print_Titles_3_1">([37]MEDIÇÃO.XLS!$A$1:$R$65257,[37]MEDIÇÃO.XLS!$1:$10)</definedName>
    <definedName name="Excel_BuiltIn_Print_Titles_3_1_1">([37]FICHA.XLS!$A$1:$E$65385,[37]FICHA.XLS!$1:$9)</definedName>
    <definedName name="Excel_BuiltIn_Print_Titles_3_1_1_1">([37]FICHA.XLS!$A$1:$E$65257,[37]FICHA.XLS!$1:$9)</definedName>
    <definedName name="Excel_BuiltIn_Print_Titles_3_1_1_1_1">([37]FICHA.XLS!$A$1:$E$65144,[37]FICHA.XLS!$1:$9)</definedName>
    <definedName name="Excel_BuiltIn_Print_Titles_3_1_1_1_1_1">([37]FICHA.XLS!$A$1:$E$65142,[37]FICHA.XLS!$1:$9)</definedName>
    <definedName name="Excel_BuiltIn_Print_Titles_3_1_1_1_1_1_1">([37]FICHA.XLS!$A$1:$E$65117,[37]FICHA.XLS!$1:$9)</definedName>
    <definedName name="Excel_BuiltIn_Print_Titles_3_1_1_1_1_1_1_6">([131]FICHA.XLS!$A$1:$E$65236,[131]FICHA.XLS!$A$1:$IV$9)</definedName>
    <definedName name="Excel_BuiltIn_Print_Titles_3_1_1_1_1_1_6">([131]FICHA.XLS!$A$1:$E$65261,[131]FICHA.XLS!$A$1:$IV$9)</definedName>
    <definedName name="Excel_BuiltIn_Print_titles_3_1_1_1_1_5">#REF!</definedName>
    <definedName name="Excel_BuiltIn_Print_Titles_3_1_1_1_1_6">([131]FICHA.XLS!$A$1:$E$65263,[131]FICHA.XLS!$A$1:$IV$9)</definedName>
    <definedName name="Excel_BuiltIn_Print_Titles_3_1_1_1_6">([131]FICHA.XLS!$A$1:$E$65376,[131]FICHA.XLS!$A$1:$IV$9)</definedName>
    <definedName name="Excel_BuiltIn_Print_Titles_3_1_1_2">#REF!,#REF!</definedName>
    <definedName name="Excel_BuiltIn_Print_titles_3_1_1_4">#REF!,#REF!</definedName>
    <definedName name="Excel_BuiltIn_Print_Titles_3_1_1_5">#REF!,#REF!</definedName>
    <definedName name="Excel_BuiltIn_Print_Titles_3_1_1_6">([131]FICHA.XLS!$A$1:$E$65419,[131]FICHA.XLS!$A$1:$IV$9)</definedName>
    <definedName name="Excel_BuiltIn_Print_Titles_3_1_2">NA()</definedName>
    <definedName name="Excel_BuiltIn_Print_Titles_3_1_6">([131]FICHA.XLS!$A$1:$E$65504,[131]FICHA.XLS!$A$1:$IV$9)</definedName>
    <definedName name="Excel_BuiltIn_Print_Titles_30">('[130]Capa Documentação'!$A:$F,'[130]Capa Documentação'!#REF!)</definedName>
    <definedName name="Excel_BuiltIn_Print_Titles_31">('[130]Capa Anexo I'!$A:$F,'[130]Capa Anexo I'!#REF!)</definedName>
    <definedName name="Excel_BuiltIn_Print_Titles_32">('[129]Capa Documentação'!$A:$F,'[129]Capa Documentação'!#REF!)</definedName>
    <definedName name="Excel_BuiltIn_Print_Titles_33">('[130]Capa Anexo II'!$A:$F,'[130]Capa Anexo II'!#REF!)</definedName>
    <definedName name="Excel_BuiltIn_Print_Titles_34">('[130]Capa Anexo III'!$A:$F,'[130]Capa Anexo III'!#REF!)</definedName>
    <definedName name="Excel_BuiltIn_Print_Titles_35">('[130]Capa Anexo IV'!$A:$F,'[130]Capa Anexo IV'!#REF!)</definedName>
    <definedName name="Excel_BuiltIn_Print_Titles_36">('[129]Capa Anexo III'!$A:$F,'[129]Capa Anexo III'!#REF!)</definedName>
    <definedName name="Excel_BuiltIn_Print_Titles_37">('[129]Capa Anexo IV'!$A:$F,'[129]Capa Anexo IV'!#REF!)</definedName>
    <definedName name="Excel_BuiltIn_Print_Titles_39">#REF!</definedName>
    <definedName name="Excel_BuiltIn_Print_Titles_4">('[129]Capa Apres'!$A:$F,'[129]Capa Apres'!#REF!)</definedName>
    <definedName name="Excel_BuiltIn_Print_Titles_4_1">([131]FICHA.XLS!$A$1:$E$65535,[131]FICHA.XLS!$A$1:$IV$9)</definedName>
    <definedName name="Excel_BuiltIn_Print_Titles_42">"$#REF!.$A$1:$IV$11"</definedName>
    <definedName name="Excel_BuiltIn_Print_Titles_5">('[130]Capa Mapa'!$A:$F,'[130]Capa Mapa'!#REF!)</definedName>
    <definedName name="Excel_BuiltIn_Print_Titles_5_1">"$#REF!.$A$1:$IS$12"</definedName>
    <definedName name="Excel_BuiltIn_Print_Titles_52">('[131]CONTROLE MEDIÇÕES'!$A$1:$H$65535,'[131]CONTROLE MEDIÇÕES'!$A$1:$IV$10)</definedName>
    <definedName name="Excel_BuiltIn_Print_Titles_53_1">(#REF!,#REF!)</definedName>
    <definedName name="Excel_BuiltIn_Print_Titles_53_1_6">(#REF!,#REF!)</definedName>
    <definedName name="Excel_BuiltIn_Print_Titles_6">('[129]Capa Mapa'!$A:$F,'[129]Capa Mapa'!#REF!)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6">(#REF!,#REF!)</definedName>
    <definedName name="Excel_BuiltIn_Print_titles_6_9_5_3">#REF!,#REF!</definedName>
    <definedName name="Excel_BuiltIn_Print_Titles_61">(#REF!,#REF!)</definedName>
    <definedName name="Excel_BuiltIn_Print_Titles_61_6">(#REF!,#REF!)</definedName>
    <definedName name="Excel_BuiltIn_Print_Titles_63">(#REF!,#REF!)</definedName>
    <definedName name="Excel_BuiltIn_Print_Titles_63_6">(#REF!,#REF!)</definedName>
    <definedName name="Excel_BuiltIn_Print_Titles_64">(#REF!,#REF!)</definedName>
    <definedName name="Excel_BuiltIn_Print_Titles_64_6">(#REF!,#REF!)</definedName>
    <definedName name="Excel_BuiltIn_Print_Titles_65">(#REF!,#REF!)</definedName>
    <definedName name="Excel_BuiltIn_Print_Titles_65_6">(#REF!,#REF!)</definedName>
    <definedName name="Excel_BuiltIn_Print_Titles_7">('[130]Capa Premissas'!$A:$F,'[130]Capa Premissas'!#REF!)</definedName>
    <definedName name="Excel_BuiltIn_Print_Titles_7_1">#REF!</definedName>
    <definedName name="Excel_BuiltIn_Print_Titles_7_1_1">#REF!</definedName>
    <definedName name="Excel_BuiltIn_Print_Titles_8">('[129]Capa Premissas'!$A:$F,'[129]Capa Premissas'!#REF!)</definedName>
    <definedName name="Excel_BuiltIn_Print_Titles_8_1">#REF!</definedName>
    <definedName name="Excel_BuiltIn_Print_Titles_9">('[130]Capa Caract. Seg.'!$A:$F,'[130]Capa Caract. Seg.'!#REF!)</definedName>
    <definedName name="Excel_BuiltIn_Print_Titles_9_1">#REF!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2">"$#REF!.$A$1:$IV$9"</definedName>
    <definedName name="Excel_BuiltIn_Print_Titles_9_1_24">#REF!</definedName>
    <definedName name="Excel_BuiltIn_Print_Titles_9_1_25">#REF!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8">#REF!</definedName>
    <definedName name="Excel_BuiltIn_Print_Titles_9_1_9">"$#REF!.$A$1:$IV$9"</definedName>
    <definedName name="excluir" hidden="1">{#N/A,#N/A,TRUE,"Serviços"}</definedName>
    <definedName name="EXECUÇÃO">#REF!</definedName>
    <definedName name="exibir_1000">[99]!exibir_1000</definedName>
    <definedName name="Exibir_Dat_Com">#REF!</definedName>
    <definedName name="Exibir_Fer_EUA">#REF!</definedName>
    <definedName name="Exibir_Fer_Nac">#REF!</definedName>
    <definedName name="ExibirTudo">#N/A</definedName>
    <definedName name="Ext">#REF!</definedName>
    <definedName name="ext.">#REF!</definedName>
    <definedName name="Ext.__pista_simples">#REF!</definedName>
    <definedName name="Ext._de_pista_dupla">#REF!</definedName>
    <definedName name="EXT.TOTAL">#REF!</definedName>
    <definedName name="EXT__m">'[52]Fresagem de Pista Ago-98'!#REF!</definedName>
    <definedName name="Ext_1">'[132]P A T O 99 B'!#REF!</definedName>
    <definedName name="Ext_13">[42]procedimentos!$C$111</definedName>
    <definedName name="Ext_2">"'file:///A:/ARQUIVOS R96/EXCEL/PATOs/Pato PRRTN - BR476.xls'#$'P A T O 99 B'.$#REF!$#REF!"</definedName>
    <definedName name="Ext_26">[42]procedimentos!$C$111</definedName>
    <definedName name="ext_29">ext_29</definedName>
    <definedName name="Ext_3">'[132]P A T O 99 B'!#REF!</definedName>
    <definedName name="Ext_33">[42]procedimentos!$C$111</definedName>
    <definedName name="Ext_3afx">#REF!</definedName>
    <definedName name="Ext_3afx_13">[42]procedimentos!$C$112</definedName>
    <definedName name="Ext_3afx_26">[42]procedimentos!$C$112</definedName>
    <definedName name="Ext_3afx_33">[42]procedimentos!$C$112</definedName>
    <definedName name="Ext_3afx_5">[42]procedimentos!$C$112</definedName>
    <definedName name="Ext_3afx_6">[42]procedimentos!$C$112</definedName>
    <definedName name="Ext_3afx_7">[42]procedimentos!$C$112</definedName>
    <definedName name="Ext_3afx_8">[42]procedimentos!$C$112</definedName>
    <definedName name="Ext_3afx_9">[42]procedimentos!$C$112</definedName>
    <definedName name="Ext_4">'[132]P A T O 99 B'!#REF!</definedName>
    <definedName name="Ext_5">'[132]P A T O 99 B'!#REF!</definedName>
    <definedName name="Ext_6">"$'C _ Transporte'.$#REF!$#REF!"</definedName>
    <definedName name="Ext_7">"$'D _ Material Betuminoso'.$#REF!$#REF!"</definedName>
    <definedName name="Ext_8">"$'E _ Cronograma'.$#REF!$#REF!"</definedName>
    <definedName name="Ext_9">[42]procedimentos!$C$111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#REF!</definedName>
    <definedName name="EXTE1">#REF!</definedName>
    <definedName name="EXTE2">#REF!</definedName>
    <definedName name="EXTEN">[81]INVENTÁRIO!#REF!</definedName>
    <definedName name="Extens">'[133]P A T O 98 D'!#REF!</definedName>
    <definedName name="Extens_1">"'file:///C:/Documents and Settings/mauricio.ferrao/Desktop/ARQUIVOS R-9-6/Excel/PATOs/BR153_98.XLS'#$'P A T O 98 D'.$#REF!$#REF!"</definedName>
    <definedName name="Extens_3">'[123]P A T O 98 D'!#REF!</definedName>
    <definedName name="Extens_4">'[123]P A T O 98 D'!#REF!</definedName>
    <definedName name="Extens_5">'[123]P A T O 98 D'!#REF!</definedName>
    <definedName name="Extensao">'[119]P A T O  D'!#REF!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'[120]P A T O  D'!#REF!</definedName>
    <definedName name="Extensão_3">#REF!</definedName>
    <definedName name="Extensao_4">'[120]P A T O  D'!#REF!</definedName>
    <definedName name="Extensão_4">#REF!</definedName>
    <definedName name="Extensão_4_1">#REF!</definedName>
    <definedName name="Extensao_5">'[120]P A T O  D'!#REF!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OFFSET([82]Percentual!$A$6,0,MATCH([82]Percentual!$E$3,[82]Percentual!$3:$3,0)-1,COUNTA([82]Percentual!$A$6:$A$105),1)</definedName>
    <definedName name="EXTENSÃO1">[74]Croqui!$B$7</definedName>
    <definedName name="Extensaoo">'[121]P A T O  D'!#REF!</definedName>
    <definedName name="Extenso">#N/A</definedName>
    <definedName name="Extenso_1">[0]!Extenso_1</definedName>
    <definedName name="Extenso_10">[0]!Extenso_10</definedName>
    <definedName name="Extenso_12">[0]!Extenso_12</definedName>
    <definedName name="Extenso_13">[0]!Extenso_13</definedName>
    <definedName name="Extenso_14">[0]!Extenso_14</definedName>
    <definedName name="Extenso_19">Extenso_19</definedName>
    <definedName name="Extenso_2">[0]!Extenso_2</definedName>
    <definedName name="Extenso_20">#N/A</definedName>
    <definedName name="Extenso_21">Extenso_21</definedName>
    <definedName name="Extenso_22">[0]!Extenso_22</definedName>
    <definedName name="Extenso_23">Extenso_23</definedName>
    <definedName name="Extenso_24">Extenso_24</definedName>
    <definedName name="Extenso_25">[0]!Extenso_25</definedName>
    <definedName name="Extenso_26">[0]!Extenso_26</definedName>
    <definedName name="Extenso_27">[0]!Extenso_27</definedName>
    <definedName name="Extenso_28">[0]!Extenso_28</definedName>
    <definedName name="Extenso_29">[0]!Extenso_29</definedName>
    <definedName name="Extenso_3">[0]!Extenso_3</definedName>
    <definedName name="Extenso_30">[0]!Extenso_30</definedName>
    <definedName name="Extenso_31">[0]!Extenso_31</definedName>
    <definedName name="Extenso_32">[0]!Extenso_32</definedName>
    <definedName name="Extenso_33">[0]!Extenso_33</definedName>
    <definedName name="Extenso_34">[0]!Extenso_34</definedName>
    <definedName name="Extenso_35">[0]!Extenso_35</definedName>
    <definedName name="Extenso_36">[0]!Extenso_36</definedName>
    <definedName name="Extenso_37">[0]!Extenso_37</definedName>
    <definedName name="Extenso_38">[0]!Extenso_38</definedName>
    <definedName name="Extenso_39">Extenso_39</definedName>
    <definedName name="Extenso_4">[0]!Extenso_4</definedName>
    <definedName name="Extenso_40">Extenso_40</definedName>
    <definedName name="Extenso_41">Extenso_41</definedName>
    <definedName name="Extenso_42">Extenso_42</definedName>
    <definedName name="Extenso_43">Extenso_43</definedName>
    <definedName name="Extenso_44">Extenso_44</definedName>
    <definedName name="Extenso_45">Extenso_45</definedName>
    <definedName name="Extenso_46">Extenso_46</definedName>
    <definedName name="Extenso_47">Extenso_47</definedName>
    <definedName name="Extenso_48">Extenso_48</definedName>
    <definedName name="Extenso_5">[0]!Extenso_5</definedName>
    <definedName name="Extenso_51">Extenso_51</definedName>
    <definedName name="Extenso_52">Extenso_52</definedName>
    <definedName name="Extenso_53">Extenso_53</definedName>
    <definedName name="Extenso_54">Extenso_54</definedName>
    <definedName name="Extenso_55">Extenso_55</definedName>
    <definedName name="Extenso_56">Extenso_56</definedName>
    <definedName name="Extenso_57">Extenso_57</definedName>
    <definedName name="Extenso_58">Extenso_58</definedName>
    <definedName name="Extenso_59">Extenso_59</definedName>
    <definedName name="Extenso_6">[0]!Extenso_6</definedName>
    <definedName name="Extenso_60">Extenso_60</definedName>
    <definedName name="Extenso_61">Extenso_61</definedName>
    <definedName name="Extenso_62">Extenso_62</definedName>
    <definedName name="Extenso_63">Extenso_63</definedName>
    <definedName name="Extenso_64">Extenso_64</definedName>
    <definedName name="Extenso_65">Extenso_65</definedName>
    <definedName name="Extenso_66">Extenso_66</definedName>
    <definedName name="Extenso_67">Extenso_67</definedName>
    <definedName name="Extenso_68">Extenso_68</definedName>
    <definedName name="Extenso_69">Extenso_69</definedName>
    <definedName name="Extenso_7">[0]!Extenso_7</definedName>
    <definedName name="Extenso_70">Extenso_70</definedName>
    <definedName name="Extenso_71">Extenso_71</definedName>
    <definedName name="Extenso_72">Extenso_72</definedName>
    <definedName name="Extenso_8">[0]!Extenso_8</definedName>
    <definedName name="Extenso_9">[0]!Extenso_9</definedName>
    <definedName name="Extenss">'[134]P A T O 98 D'!#REF!</definedName>
    <definedName name="ExtFaixa">#REF!</definedName>
    <definedName name="ExtFaixa_1">'[132]P A T O 99 B'!#REF!</definedName>
    <definedName name="ExtFaixa_2">"'file:///A:/ARQUIVOS R96/EXCEL/PATOs/Pato PRRTN - BR476.xls'#$'P A T O 99 B'.$#REF!$#REF!"</definedName>
    <definedName name="ExtFaixa_3">'[132]P A T O 99 B'!#REF!</definedName>
    <definedName name="ExtFaixa_4">'[132]P A T O 99 B'!#REF!</definedName>
    <definedName name="ExtFaixa_5">'[132]P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'[5]P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'[41]P A T O 99 B'!#REF!</definedName>
    <definedName name="ExtFaixa2_4">'[41]P A T O 99 B'!#REF!</definedName>
    <definedName name="ExtFaixa2_5">'[41]P A T O 99 B'!#REF!</definedName>
    <definedName name="ExtFaixa22">'[3]P A T O 99 B'!#REF!</definedName>
    <definedName name="ExtFaixaa">'[135]P A T O'!#REF!</definedName>
    <definedName name="EXTRA_CONTRATUAL">#REF!</definedName>
    <definedName name="EXTRA_CONTRATUAL_10">#REF!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5">"$#REF!.$A$8:$F$33"</definedName>
    <definedName name="EXTRA_CONTRATUAL_10_16">"$#REF!.$A$8:$F$33"</definedName>
    <definedName name="EXTRA_CONTRATUAL_10_19">#REF!</definedName>
    <definedName name="EXTRA_CONTRATUAL_10_19_24">#REF!</definedName>
    <definedName name="EXTRA_CONTRATUAL_10_19_25">#REF!</definedName>
    <definedName name="EXTRA_CONTRATUAL_10_19_29">"$#REF!.$A$14:$F$70"</definedName>
    <definedName name="EXTRA_CONTRATUAL_10_19_8">#REF!</definedName>
    <definedName name="EXTRA_CONTRATUAL_10_22">#REF!</definedName>
    <definedName name="EXTRA_CONTRATUAL_10_24">#REF!</definedName>
    <definedName name="EXTRA_CONTRATUAL_10_25">#REF!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#REF!</definedName>
    <definedName name="EXTRA_CONTRATUAL_10_7_1">"$#REF!.$A$14:$F$92"</definedName>
    <definedName name="EXTRA_CONTRATUAL_10_7_1_1">"$#REF!.$A$14:$F$71"</definedName>
    <definedName name="EXTRA_CONTRATUAL_10_7_1_1_1">"$#REF!.$A$14:$F$71"</definedName>
    <definedName name="EXTRA_CONTRATUAL_10_8">#REF!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5">"$#REF!.$A$8:$F$33"</definedName>
    <definedName name="EXTRA_CONTRATUAL_16">"$#REF!.$A$8:$F$33"</definedName>
    <definedName name="EXTRA_CONTRATUAL_17">#REF!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5">"$#REF!.$A$8:$F$33"</definedName>
    <definedName name="EXTRA_CONTRATUAL_17_16">"$#REF!.$A$8:$F$33"</definedName>
    <definedName name="EXTRA_CONTRATUAL_17_19">#REF!</definedName>
    <definedName name="EXTRA_CONTRATUAL_17_19_24">#REF!</definedName>
    <definedName name="EXTRA_CONTRATUAL_17_19_25">#REF!</definedName>
    <definedName name="EXTRA_CONTRATUAL_17_19_29">"$#REF!.$A$14:$F$70"</definedName>
    <definedName name="EXTRA_CONTRATUAL_17_19_8">#REF!</definedName>
    <definedName name="EXTRA_CONTRATUAL_17_22">#REF!</definedName>
    <definedName name="EXTRA_CONTRATUAL_17_24">#REF!</definedName>
    <definedName name="EXTRA_CONTRATUAL_17_25">#REF!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#REF!</definedName>
    <definedName name="EXTRA_CONTRATUAL_17_7_1">"$#REF!.$A$14:$F$92"</definedName>
    <definedName name="EXTRA_CONTRATUAL_17_7_1_1">"$#REF!.$A$14:$F$71"</definedName>
    <definedName name="EXTRA_CONTRATUAL_17_7_1_1_1">"$#REF!.$A$14:$F$71"</definedName>
    <definedName name="EXTRA_CONTRATUAL_17_8">#REF!</definedName>
    <definedName name="EXTRA_CONTRATUAL_17_9">"$#REF!.$A$14:$F$92"</definedName>
    <definedName name="EXTRA_CONTRATUAL_19">#REF!</definedName>
    <definedName name="EXTRA_CONTRATUAL_19_24">#REF!</definedName>
    <definedName name="EXTRA_CONTRATUAL_19_25">#REF!</definedName>
    <definedName name="EXTRA_CONTRATUAL_19_29">"$#REF!.$A$14:$F$70"</definedName>
    <definedName name="EXTRA_CONTRATUAL_19_8">#REF!</definedName>
    <definedName name="EXTRA_CONTRATUAL_22">#REF!</definedName>
    <definedName name="EXTRA_CONTRATUAL_24">#REF!</definedName>
    <definedName name="EXTRA_CONTRATUAL_25">#REF!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#REF!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5">"$#REF!.$A$8:$F$33"</definedName>
    <definedName name="EXTRA_CONTRATUAL_6_16">"$#REF!.$A$8:$F$33"</definedName>
    <definedName name="EXTRA_CONTRATUAL_6_19">#REF!</definedName>
    <definedName name="EXTRA_CONTRATUAL_6_19_24">#REF!</definedName>
    <definedName name="EXTRA_CONTRATUAL_6_19_25">#REF!</definedName>
    <definedName name="EXTRA_CONTRATUAL_6_19_29">"$#REF!.$A$14:$F$70"</definedName>
    <definedName name="EXTRA_CONTRATUAL_6_19_8">#REF!</definedName>
    <definedName name="EXTRA_CONTRATUAL_6_22">#REF!</definedName>
    <definedName name="EXTRA_CONTRATUAL_6_24">#REF!</definedName>
    <definedName name="EXTRA_CONTRATUAL_6_25">#REF!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#REF!</definedName>
    <definedName name="EXTRA_CONTRATUAL_6_7_1">"$#REF!.$A$14:$F$92"</definedName>
    <definedName name="EXTRA_CONTRATUAL_6_7_1_1">"$#REF!.$A$14:$F$71"</definedName>
    <definedName name="EXTRA_CONTRATUAL_6_7_1_1_1">"$#REF!.$A$14:$F$71"</definedName>
    <definedName name="EXTRA_CONTRATUAL_6_8">#REF!</definedName>
    <definedName name="EXTRA_CONTRATUAL_6_9">"$#REF!.$A$14:$F$92"</definedName>
    <definedName name="EXTRA_CONTRATUAL_7">#REF!</definedName>
    <definedName name="EXTRA_CONTRATUAL_7_1">#REF!</definedName>
    <definedName name="EXTRA_CONTRATUAL_7_1_1">"$#REF!.$A$14:$F$90"</definedName>
    <definedName name="EXTRA_CONTRATUAL_7_1_1_1">"$#REF!.$A$14:$F$69"</definedName>
    <definedName name="EXTRA_CONTRATUAL_7_1_1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5">"$#REF!.$A$8:$F$33"</definedName>
    <definedName name="EXTRA_CONTRATUAL_7_16">"$#REF!.$A$8:$F$33"</definedName>
    <definedName name="EXTRA_CONTRATUAL_7_19">#REF!</definedName>
    <definedName name="EXTRA_CONTRATUAL_7_19_24">#REF!</definedName>
    <definedName name="EXTRA_CONTRATUAL_7_19_25">#REF!</definedName>
    <definedName name="EXTRA_CONTRATUAL_7_19_29">"$#REF!.$A$14:$F$70"</definedName>
    <definedName name="EXTRA_CONTRATUAL_7_19_8">#REF!</definedName>
    <definedName name="EXTRA_CONTRATUAL_7_22">#REF!</definedName>
    <definedName name="EXTRA_CONTRATUAL_7_24">#REF!</definedName>
    <definedName name="EXTRA_CONTRATUAL_7_25">#REF!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#REF!</definedName>
    <definedName name="EXTRA_CONTRATUAL_7_7_1">"$#REF!.$A$14:$F$92"</definedName>
    <definedName name="EXTRA_CONTRATUAL_7_7_1_1">"$#REF!.$A$14:$F$71"</definedName>
    <definedName name="EXTRA_CONTRATUAL_7_7_1_1_1">"$#REF!.$A$14:$F$71"</definedName>
    <definedName name="EXTRA_CONTRATUAL_7_8">#REF!</definedName>
    <definedName name="EXTRA_CONTRATUAL_7_9">"$#REF!.$A$14:$F$92"</definedName>
    <definedName name="EXTRA_CONTRATUAL_8">#REF!</definedName>
    <definedName name="EXTRA_CONTRATUAL_8_1">#REF!</definedName>
    <definedName name="EXTRA_CONTRATUAL_8_1_1">#REF!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5">"$#REF!.$A$8:$F$33"</definedName>
    <definedName name="EXTRA_CONTRATUAL_8_16">"$#REF!.$A$8:$F$33"</definedName>
    <definedName name="EXTRA_CONTRATUAL_8_19">#REF!</definedName>
    <definedName name="EXTRA_CONTRATUAL_8_19_24">#REF!</definedName>
    <definedName name="EXTRA_CONTRATUAL_8_19_25">#REF!</definedName>
    <definedName name="EXTRA_CONTRATUAL_8_19_29">"$#REF!.$A$14:$F$70"</definedName>
    <definedName name="EXTRA_CONTRATUAL_8_19_8">#REF!</definedName>
    <definedName name="EXTRA_CONTRATUAL_8_22">#REF!</definedName>
    <definedName name="EXTRA_CONTRATUAL_8_24">#REF!</definedName>
    <definedName name="EXTRA_CONTRATUAL_8_25">#REF!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#REF!</definedName>
    <definedName name="EXTRA_CONTRATUAL_8_7_1">"$#REF!.$A$14:$F$92"</definedName>
    <definedName name="EXTRA_CONTRATUAL_8_7_1_1">"$#REF!.$A$14:$F$71"</definedName>
    <definedName name="EXTRA_CONTRATUAL_8_7_1_1_1">"$#REF!.$A$14:$F$71"</definedName>
    <definedName name="EXTRA_CONTRATUAL_8_8">#REF!</definedName>
    <definedName name="EXTRA_CONTRATUAL_8_9">"$#REF!.$A$14:$F$92"</definedName>
    <definedName name="EXTRA_CONTRATUAL_9">#REF!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5">"$#REF!.$A$8:$F$33"</definedName>
    <definedName name="EXTRA_CONTRATUAL_9_16">"$#REF!.$A$8:$F$33"</definedName>
    <definedName name="EXTRA_CONTRATUAL_9_19">#REF!</definedName>
    <definedName name="EXTRA_CONTRATUAL_9_19_24">#REF!</definedName>
    <definedName name="EXTRA_CONTRATUAL_9_19_25">#REF!</definedName>
    <definedName name="EXTRA_CONTRATUAL_9_19_29">"$#REF!.$A$14:$F$70"</definedName>
    <definedName name="EXTRA_CONTRATUAL_9_19_8">#REF!</definedName>
    <definedName name="EXTRA_CONTRATUAL_9_22">#REF!</definedName>
    <definedName name="EXTRA_CONTRATUAL_9_24">#REF!</definedName>
    <definedName name="EXTRA_CONTRATUAL_9_25">#REF!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#REF!</definedName>
    <definedName name="EXTRA_CONTRATUAL_9_7_1">"$#REF!.$A$14:$F$92"</definedName>
    <definedName name="EXTRA_CONTRATUAL_9_7_1_1">"$#REF!.$A$14:$F$71"</definedName>
    <definedName name="EXTRA_CONTRATUAL_9_7_1_1_1">"$#REF!.$A$14:$F$71"</definedName>
    <definedName name="EXTRA_CONTRATUAL_9_8">#REF!</definedName>
    <definedName name="EXTRA_CONTRATUAL_9_9">"$#REF!.$A$14:$F$92"</definedName>
    <definedName name="Extt">'[135]P A T O'!#REF!</definedName>
    <definedName name="f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">#REF!</definedName>
    <definedName name="FAB">"Figura 3"</definedName>
    <definedName name="fabiola">[2]COMPOS1!#REF!</definedName>
    <definedName name="FADO">#REF!</definedName>
    <definedName name="FADO1">#REF!</definedName>
    <definedName name="Fae_08">'[136]Medição (2'!$K$143</definedName>
    <definedName name="fagagafd">#REF!</definedName>
    <definedName name="Faixa">'[133]P A T O 98 D'!#REF!</definedName>
    <definedName name="Faixa_1">"'file:///C:/Documents and Settings/mauricio.ferrao/Desktop/ARQUIVOS R-9-6/Excel/PATOs/BR153_98.XLS'#$'P A T O 98 D'.$#REF!$#REF!"</definedName>
    <definedName name="Faixa_3">'[123]P A T O 98 D'!#REF!</definedName>
    <definedName name="Faixa_4">'[123]P A T O 98 D'!#REF!</definedName>
    <definedName name="Faixa_5">'[123]P A T O 98 D'!#REF!</definedName>
    <definedName name="Faixaa">'[134]P A T O 98 D'!#REF!</definedName>
    <definedName name="Fase_07">'[136]Medição (2'!#REF!</definedName>
    <definedName name="FAT">#REF!</definedName>
    <definedName name="FATELE">#REF!</definedName>
    <definedName name="FATMEC">#REF!</definedName>
    <definedName name="fator">#REF!</definedName>
    <definedName name="FATOR1">'[85]TPU-MARÇO_2002'!$L$2:$L$20</definedName>
    <definedName name="fatorg">#REF!</definedName>
    <definedName name="FATTML">#REF!</definedName>
    <definedName name="FATURAMENTO">#N/A</definedName>
    <definedName name="FATURAS2002" hidden="1">{#N/A,#N/A,TRUE,"Serviços"}</definedName>
    <definedName name="FATURAS20022" hidden="1">{#N/A,#N/A,TRUE,"Serviços"}</definedName>
    <definedName name="fc1a">'[54]PRO-08'!#REF!</definedName>
    <definedName name="fc1a_10">'[57]PRO-08'!#REF!</definedName>
    <definedName name="fc1a_24">'[57]PRO-08'!#REF!</definedName>
    <definedName name="fc1a_25">'[57]PRO-08'!#REF!</definedName>
    <definedName name="fc1a_26">'[58]PRO-08'!#REF!</definedName>
    <definedName name="fc1a_27">'[57]PRO-08'!#REF!</definedName>
    <definedName name="fc1a_29">'[57]PRO-08'!#REF!</definedName>
    <definedName name="fc1a_9">'[57]PRO-08'!#REF!</definedName>
    <definedName name="FC2A">'[54]PRO-08'!#REF!</definedName>
    <definedName name="FC2A_10">'[57]PRO-08'!#REF!</definedName>
    <definedName name="FC2A_24">'[57]PRO-08'!#REF!</definedName>
    <definedName name="FC2A_25">'[57]PRO-08'!#REF!</definedName>
    <definedName name="FC2A_26">'[58]PRO-08'!#REF!</definedName>
    <definedName name="FC2A_27">'[57]PRO-08'!#REF!</definedName>
    <definedName name="FC2A_29">'[57]PRO-08'!#REF!</definedName>
    <definedName name="FC2A_9">'[57]PRO-08'!#REF!</definedName>
    <definedName name="FC3A">'[54]PRO-08'!#REF!</definedName>
    <definedName name="FC3A_10">'[57]PRO-08'!#REF!</definedName>
    <definedName name="FC3A_24">'[57]PRO-08'!#REF!</definedName>
    <definedName name="FC3A_25">'[57]PRO-08'!#REF!</definedName>
    <definedName name="FC3A_26">'[58]PRO-08'!#REF!</definedName>
    <definedName name="FC3A_27">'[57]PRO-08'!#REF!</definedName>
    <definedName name="FC3A_29">'[57]PRO-08'!#REF!</definedName>
    <definedName name="FC3A_9">'[57]PRO-08'!#REF!</definedName>
    <definedName name="FCA" hidden="1">{"'Quadro'!$A$4:$BG$78"}</definedName>
    <definedName name="FCT">#REF!</definedName>
    <definedName name="FD">#REF!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[137]Forecasts_VDF!#REF!</definedName>
    <definedName name="FDP_281_1_aSrv" hidden="1">[137]Forecasts_VDF!#REF!</definedName>
    <definedName name="FDP_282_1_aSrv" hidden="1">[138]Forecasts_VDF!#REF!</definedName>
    <definedName name="FDP_283_1_aSrv" hidden="1">[138]Forecasts_VDF!#REF!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afe">#REF!</definedName>
    <definedName name="fdsfasfacsfa">[66]Plan1!#REF!</definedName>
    <definedName name="FE">#REF!</definedName>
    <definedName name="FERE">#N/A</definedName>
    <definedName name="feriados">#REF!</definedName>
    <definedName name="FEV00">#REF!</definedName>
    <definedName name="FF">[14]COMPOS1!#REF!</definedName>
    <definedName name="FFDSA">#REF!</definedName>
    <definedName name="fff">'[120]P A T O  D'!#REF!</definedName>
    <definedName name="fffff" hidden="1">{"'EI 060 02'!$A$1:$K$59"}</definedName>
    <definedName name="fffffff">NA()</definedName>
    <definedName name="fffffffffffff">'[52]Fresagem de Pista Ago-98'!#REF!</definedName>
    <definedName name="fffffffffffffff">#N/A</definedName>
    <definedName name="fffg">#N/A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dfgdfg">'[52]Fresagem de Pista Ago-98'!#REF!</definedName>
    <definedName name="fge">'[41]P A T O 99 B'!#REF!</definedName>
    <definedName name="fgff" hidden="1">{#N/A,#N/A,FALSE,"MO (2)"}</definedName>
    <definedName name="FGFGR">'[116]ficha medição'!#REF!</definedName>
    <definedName name="fgjfghj">'[136]Medição (2'!#REF!</definedName>
    <definedName name="fhg" hidden="1">{#N/A,#N/A,FALSE,"310.1";#N/A,#N/A,FALSE,"321.1";#N/A,#N/A,FALSE,"320.3";#N/A,#N/A,FALSE,"330.1"}</definedName>
    <definedName name="figura1">"Figura 1"</definedName>
    <definedName name="filtragem">#REF!</definedName>
    <definedName name="Filtrar_1000">[99]!Filtrar_1000</definedName>
    <definedName name="FIM.TRECHO">#REF!</definedName>
    <definedName name="fimaterro">"$#REF!.$E$13"</definedName>
    <definedName name="fimaterro_7">"$#REF!.$D$17"</definedName>
    <definedName name="fimtrecho">"$RemendoProf_Mecan.$#REF!$#REF!"</definedName>
    <definedName name="fimtrecho_11">"$#REF!.$F$49"</definedName>
    <definedName name="fimtrecho_11_6">"$#REF!.$F$49"</definedName>
    <definedName name="fimtrecho_14">"$RemendoProf_Manual.$#REF!$#REF!"</definedName>
    <definedName name="fimtrecho_42">"$#REF!.$L$25"</definedName>
    <definedName name="fimtrechocapa">"$#REF!.$M$26"</definedName>
    <definedName name="fimtrechor">"$#REF!.$#REF!$42"</definedName>
    <definedName name="fimtrechor_5">"$#REF!.$#REF!$40"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RMA">#REF!</definedName>
    <definedName name="firma1">#REF!</definedName>
    <definedName name="firma2">#REF!</definedName>
    <definedName name="fiscal">#REF!</definedName>
    <definedName name="fiscal_13">[90]DADOS!$B$5</definedName>
    <definedName name="fiscal_42">#REF!</definedName>
    <definedName name="Fisicos">#REF!</definedName>
    <definedName name="FITOK" hidden="1">{#N/A,#N/A,TRUE,"Serviços"}</definedName>
    <definedName name="fjglkjlkj" hidden="1">[47]PAG01!#REF!</definedName>
    <definedName name="FLOT">#REF!</definedName>
    <definedName name="FLU">#REF!</definedName>
    <definedName name="Fluência">[122]Teor!$E$3:$E$7</definedName>
    <definedName name="fluxo">'[139]450'!#REF!</definedName>
    <definedName name="Fluxo_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luxoo">'[139]450'!#REF!</definedName>
    <definedName name="FM">#REF!</definedName>
    <definedName name="FMW">#REF!</definedName>
    <definedName name="FMWA">#REF!</definedName>
    <definedName name="FO">#REF!</definedName>
    <definedName name="fobr1">'[27]memória quantitativa'!#REF!</definedName>
    <definedName name="fobr2">'[27]memória quantitativa'!#REF!</definedName>
    <definedName name="fobr3">'[27]memória quantitativa'!#REF!</definedName>
    <definedName name="fobr4">'[27]memória quantitativa'!#REF!</definedName>
    <definedName name="fobr5">'[27]memória quantitativa'!#REF!</definedName>
    <definedName name="fobr6">'[27]memória quantitativa'!#REF!</definedName>
    <definedName name="fobr7">'[27]memória quantitativa'!#REF!</definedName>
    <definedName name="fobr8">'[27]memória quantitativa'!#REF!</definedName>
    <definedName name="fobr9">'[27]memória quantitativa'!#REF!</definedName>
    <definedName name="fokmf1">'[27]memória quantitativa'!#REF!</definedName>
    <definedName name="fokmf2">'[27]memória quantitativa'!#REF!</definedName>
    <definedName name="fokmf3">'[27]memória quantitativa'!#REF!</definedName>
    <definedName name="fokmf4">'[27]memória quantitativa'!#REF!</definedName>
    <definedName name="fokmf5">'[27]memória quantitativa'!#REF!</definedName>
    <definedName name="fokmf6">'[27]memória quantitativa'!#REF!</definedName>
    <definedName name="fokmf7">'[27]memória quantitativa'!#REF!</definedName>
    <definedName name="fokmf8">'[27]memória quantitativa'!#REF!</definedName>
    <definedName name="fokmf9">'[27]memória quantitativa'!#REF!</definedName>
    <definedName name="fokmi1">'[27]memória quantitativa'!#REF!</definedName>
    <definedName name="fokmi2">'[27]memória quantitativa'!#REF!</definedName>
    <definedName name="fokmi3">'[27]memória quantitativa'!#REF!</definedName>
    <definedName name="fokmi4">'[27]memória quantitativa'!#REF!</definedName>
    <definedName name="fokmi5">'[27]memória quantitativa'!#REF!</definedName>
    <definedName name="fokmi6">'[27]memória quantitativa'!#REF!</definedName>
    <definedName name="fokmi7">'[27]memória quantitativa'!#REF!</definedName>
    <definedName name="fokmi8">'[27]memória quantitativa'!#REF!</definedName>
    <definedName name="fokmi9">'[27]memória quantitativa'!#REF!</definedName>
    <definedName name="folarg1">'[27]memória quantitativa'!#REF!</definedName>
    <definedName name="folarg2">'[27]memória quantitativa'!#REF!</definedName>
    <definedName name="folarg3">'[27]memória quantitativa'!#REF!</definedName>
    <definedName name="folarg4">'[27]memória quantitativa'!#REF!</definedName>
    <definedName name="folarg5">'[27]memória quantitativa'!#REF!</definedName>
    <definedName name="folarg6">'[27]memória quantitativa'!#REF!</definedName>
    <definedName name="folarg7">'[27]memória quantitativa'!#REF!</definedName>
    <definedName name="folarg8">'[27]memória quantitativa'!#REF!</definedName>
    <definedName name="folarg9">'[27]memória quantitativa'!#REF!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LHAS">[63]PRANCHA!#REF!</definedName>
    <definedName name="Fonte">#REF!</definedName>
    <definedName name="FORMA">[83]SERVIÇOS!$G$23</definedName>
    <definedName name="formas">'[27]medição '!#REF!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_CAP20">#REF!</definedName>
    <definedName name="FORNEC_CM30">#REF!</definedName>
    <definedName name="Fot" hidden="1">{"'EI 060 02'!$A$1:$K$59"}</definedName>
    <definedName name="fr">#N/A</definedName>
    <definedName name="FRE">#REF!</definedName>
    <definedName name="FREADVAL">#REF!</definedName>
    <definedName name="FREFIX">#REF!</definedName>
    <definedName name="FREPES">#REF!</definedName>
    <definedName name="Fresagem">#N/A</definedName>
    <definedName name="Fresagem01" hidden="1">{#N/A,#N/A,TRUE,"Serviços"}</definedName>
    <definedName name="Fresagem011" hidden="1">{#N/A,#N/A,TRUE,"Serviços"}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S">#REF!</definedName>
    <definedName name="FS_1">#REF!</definedName>
    <definedName name="FS_Adir">OFFSET([82]Percentual!$A$6,0,COLUMN([82]Percentual!$BU$3)-1,COUNTA([82]Percentual!$A$6:$A$105),1)</definedName>
    <definedName name="FS_Aesq">OFFSET([82]Percentual!$A$6,0,COLUMN([82]Percentual!$AU$3)-1,COUNTA([82]Percentual!$A$6:$A$105),1)</definedName>
    <definedName name="FS3_3dir">OFFSET([82]Percentual!$A$6,0,MATCH([82]Percentual!$K$3,[82]Percentual!$3:$3,0)+1,COUNTA([82]Percentual!$A$6:$A$105),1)</definedName>
    <definedName name="FS3_3esq">OFFSET([82]Percentual!$A$6,0,MATCH([82]Percentual!$K$3,[82]Percentual!$3:$3,0)-1,COUNTA([82]Percentual!$A$6:$A$105),1)</definedName>
    <definedName name="FS3_pista">OFFSET([82]Percentual!$A$6,0,MATCH([82]Percentual!$K$3,[82]Percentual!$3:$3,0),COUNTA([82]Percentual!$A$6:$A$105),1)</definedName>
    <definedName name="FS4_3dir">OFFSET([82]Percentual!$A$6,0,MATCH([82]Percentual!$N$3,[82]Percentual!$3:$3,0)+1,COUNTA([82]Percentual!$A$6:$A$105),1)</definedName>
    <definedName name="FS4_3esq">OFFSET([82]Percentual!$A$6,0,MATCH([82]Percentual!$N$3,[82]Percentual!$3:$3,0)-1,COUNTA([82]Percentual!$A$6:$A$105),1)</definedName>
    <definedName name="FS4_pista">OFFSET([82]Percentual!$A$6,0,MATCH([82]Percentual!$N$3,[82]Percentual!$3:$3,0),COUNTA([82]Percentual!$A$6:$A$105),1)</definedName>
    <definedName name="FS5_3dir">OFFSET([82]Percentual!$A$6,0,MATCH([82]Percentual!$Q$3,[82]Percentual!$3:$3,0)+1,COUNTA([82]Percentual!$A$6:$A$105),1)</definedName>
    <definedName name="FS5_3esq">OFFSET([82]Percentual!$A$6,0,MATCH([82]Percentual!$Q$3,[82]Percentual!$3:$3,0)-1,COUNTA([82]Percentual!$A$6:$A$105),1)</definedName>
    <definedName name="FS5_pista">OFFSET([82]Percentual!$A$6,0,MATCH([82]Percentual!$Q$3,[82]Percentual!$3:$3,0),COUNTA([82]Percentual!$A$6:$A$105),1)</definedName>
    <definedName name="FS6_3dir">OFFSET([82]Percentual!$A$6,0,MATCH([82]Percentual!$T$3,[82]Percentual!$3:$3,0)+1,COUNTA([82]Percentual!$A$6:$A$105),1)</definedName>
    <definedName name="FS6_3esq">OFFSET([82]Percentual!$A$6,0,MATCH([82]Percentual!$T$3,[82]Percentual!$3:$3,0)-1,COUNTA([82]Percentual!$A$6:$A$105),1)</definedName>
    <definedName name="FS6_pista">OFFSET([82]Percentual!$A$6,0,MATCH([82]Percentual!$T$3,[82]Percentual!$3:$3,0),COUNTA([82]Percentual!$A$6:$A$105),1)</definedName>
    <definedName name="FSADFD">#N/A</definedName>
    <definedName name="fse">#REF!</definedName>
    <definedName name="fsn">#REF!</definedName>
    <definedName name="fthju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fuel">#REF!</definedName>
    <definedName name="fuel_1">#REF!</definedName>
    <definedName name="FUFUFUFUFUFUFF">#REF!</definedName>
    <definedName name="Função">#REF!</definedName>
    <definedName name="fwregwrgfd">#N/A</definedName>
    <definedName name="fwregwrgfd_16">NA()</definedName>
    <definedName name="g" hidden="1">{#N/A,#N/A,FALSE,"REGNSKAPSUTDRAG DIVISJON";#N/A,#N/A,FALSE,"Nøkkeltall"}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o" hidden="1">{#N/A,#N/A,FALSE,"Aging Summary";#N/A,#N/A,FALSE,"Ratio Analysis";#N/A,#N/A,FALSE,"Test 120 Day Accts";#N/A,#N/A,FALSE,"Tickmarks"}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#REF!</definedName>
    <definedName name="gas_1">#REF!</definedName>
    <definedName name="GASOL">#N/A</definedName>
    <definedName name="GASOL_1">#REF!</definedName>
    <definedName name="GASOLINA">[114]INSUMOS!$N$306</definedName>
    <definedName name="GAST">[17]DADOS!$C$21</definedName>
    <definedName name="gastalho">[42]ORÇAMENTO!#REF!</definedName>
    <definedName name="gastalho_13">[42]ORÇAMENTO!#REF!</definedName>
    <definedName name="gastalho_13_19">[42]ORÇAMENTO!#REF!</definedName>
    <definedName name="gastalho_13_23">[42]ORÇAMENTO!#REF!</definedName>
    <definedName name="gastalho_13_25">[55]ORÇAMENTO!#REF!</definedName>
    <definedName name="gastalho_15">[56]ORÇAMENTO!#REF!</definedName>
    <definedName name="gastalho_15_13">[56]ORÇAMENTO!#REF!</definedName>
    <definedName name="gastalho_15_13_19">[56]ORÇAMENTO!#REF!</definedName>
    <definedName name="gastalho_15_13_23">[56]ORÇAMENTO!#REF!</definedName>
    <definedName name="gastalho_15_13_25">[56]ORÇAMENTO!#REF!</definedName>
    <definedName name="gastalho_15_19">[56]ORÇAMENTO!#REF!</definedName>
    <definedName name="gastalho_15_23">[56]ORÇAMENTO!#REF!</definedName>
    <definedName name="gastalho_15_25">[56]ORÇAMENTO!#REF!</definedName>
    <definedName name="gastalho_19">[42]ORÇAMENTO!#REF!</definedName>
    <definedName name="gastalho_23">[42]ORÇAMENTO!#REF!</definedName>
    <definedName name="gastalho_24">[42]ORÇAMENTO!#REF!</definedName>
    <definedName name="gastalho_24_13">[42]ORÇAMENTO!#REF!</definedName>
    <definedName name="gastalho_24_13_19">[42]ORÇAMENTO!#REF!</definedName>
    <definedName name="gastalho_24_13_23">[42]ORÇAMENTO!#REF!</definedName>
    <definedName name="gastalho_24_13_25">[55]ORÇAMENTO!#REF!</definedName>
    <definedName name="gastalho_24_19">[42]ORÇAMENTO!#REF!</definedName>
    <definedName name="gastalho_24_23">[42]ORÇAMENTO!#REF!</definedName>
    <definedName name="gastalho_24_25">[55]ORÇAMENTO!#REF!</definedName>
    <definedName name="gastalho_25">[55]ORÇAMENTO!#REF!</definedName>
    <definedName name="Gastos_Marajó">#N/A</definedName>
    <definedName name="gcbr1">'[27]memória quantitativa'!#REF!</definedName>
    <definedName name="gcbr2">'[27]memória quantitativa'!#REF!</definedName>
    <definedName name="gckmf1">'[27]memória quantitativa'!#REF!</definedName>
    <definedName name="gckmf2">'[27]memória quantitativa'!#REF!</definedName>
    <definedName name="gckmi1">'[27]memória quantitativa'!#REF!</definedName>
    <definedName name="gckmi2">'[27]memória quantitativa'!#REF!</definedName>
    <definedName name="GE">#REF!</definedName>
    <definedName name="GEOVANI">#REF!</definedName>
    <definedName name="GEOVANI_25">#REF!</definedName>
    <definedName name="GEOVANI2">[140]PROJETO!#REF!</definedName>
    <definedName name="GEOVANI2_25">[141]PROJETO!#REF!</definedName>
    <definedName name="geração" hidden="1">{#N/A,#N/A,FALSE,"ANEXO3 99 ERA";#N/A,#N/A,FALSE,"ANEXO3 99 UBÁ2";#N/A,#N/A,FALSE,"ANEXO3 99 DTU";#N/A,#N/A,FALSE,"ANEXO3 99 RDR";#N/A,#N/A,FALSE,"ANEXO3 99 UBÁ4";#N/A,#N/A,FALSE,"ANEXO3 99 UBÁ6"}</definedName>
    <definedName name="geral">[68]RESUMO_AUT1!#REF!</definedName>
    <definedName name="Gerente">#REF!</definedName>
    <definedName name="gfdg">[68]RESUMO_AUT1!#REF!</definedName>
    <definedName name="gfgfgfg" hidden="1">{#N/A,#N/A,FALSE,"MO (2)"}</definedName>
    <definedName name="gg" hidden="1">{"'REL CUSTODIF'!$B$1:$H$72"}</definedName>
    <definedName name="ghghgh" hidden="1">{#N/A,#N/A,FALSE,"MO (2)"}</definedName>
    <definedName name="GHJ">#REF!</definedName>
    <definedName name="giu6lkjhlij">#N/A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O010_RECICLAGEM">#REF!</definedName>
    <definedName name="GP">#REF!</definedName>
    <definedName name="GRADUADA">#REF!</definedName>
    <definedName name="graf">'[142]FLUXO - EXECUÇÃO PRÓPRIA'!#REF!</definedName>
    <definedName name="graff">'[142]FLUXO - EXECUÇÃO PRÓPRIA'!#REF!</definedName>
    <definedName name="GRAMA">[83]SERVIÇOS!$G$31</definedName>
    <definedName name="_xlnm.Recorder">#REF!</definedName>
    <definedName name="grbr1">'[27]memória quantitativa'!#REF!</definedName>
    <definedName name="grbr2">'[27]memória quantitativa'!#REF!</definedName>
    <definedName name="grbr3">'[27]memória quantitativa'!#REF!</definedName>
    <definedName name="grbr4">'[27]memória quantitativa'!#REF!</definedName>
    <definedName name="grbr5">'[27]memória quantitativa'!#REF!</definedName>
    <definedName name="grbr6">'[27]memória quantitativa'!#REF!</definedName>
    <definedName name="grbr7">'[27]memória quantitativa'!#REF!</definedName>
    <definedName name="grbr8">'[27]memória quantitativa'!#REF!</definedName>
    <definedName name="grbr9">'[27]memória quantitativa'!#REF!</definedName>
    <definedName name="grkmf1">'[27]memória quantitativa'!#REF!</definedName>
    <definedName name="grkmf2">'[27]memória quantitativa'!#REF!</definedName>
    <definedName name="grkmf3">'[27]memória quantitativa'!#REF!</definedName>
    <definedName name="grkmf4">'[27]memória quantitativa'!#REF!</definedName>
    <definedName name="grkmf5">'[27]memória quantitativa'!#REF!</definedName>
    <definedName name="grkmf6">'[27]memória quantitativa'!#REF!</definedName>
    <definedName name="grkmf7">'[27]memória quantitativa'!#REF!</definedName>
    <definedName name="grkmf8">'[27]memória quantitativa'!#REF!</definedName>
    <definedName name="grkmf9">'[27]memória quantitativa'!#REF!</definedName>
    <definedName name="grkmi1">'[27]memória quantitativa'!#REF!</definedName>
    <definedName name="grkmi2">'[27]memória quantitativa'!#REF!</definedName>
    <definedName name="grkmi3">'[27]memória quantitativa'!#REF!</definedName>
    <definedName name="grkmi4">'[27]memória quantitativa'!#REF!</definedName>
    <definedName name="grkmi5">'[27]memória quantitativa'!#REF!</definedName>
    <definedName name="grkmi6">'[27]memória quantitativa'!#REF!</definedName>
    <definedName name="grkmi7">'[27]memória quantitativa'!#REF!</definedName>
    <definedName name="grkmi8">'[27]memória quantitativa'!#REF!</definedName>
    <definedName name="grkmi9">'[27]memória quantitativa'!#REF!</definedName>
    <definedName name="grlarg1">'[27]memória quantitativa'!#REF!</definedName>
    <definedName name="grlarg2">'[27]memória quantitativa'!#REF!</definedName>
    <definedName name="grlarg3">'[27]memória quantitativa'!#REF!</definedName>
    <definedName name="grlarg4">'[27]memória quantitativa'!#REF!</definedName>
    <definedName name="grlarg5">'[27]memória quantitativa'!#REF!</definedName>
    <definedName name="grlarg6">'[27]memória quantitativa'!#REF!</definedName>
    <definedName name="grlarg7">'[27]memória quantitativa'!#REF!</definedName>
    <definedName name="grlarg8">'[27]memória quantitativa'!#REF!</definedName>
    <definedName name="grlarg9">'[27]memória quantitativa'!#REF!</definedName>
    <definedName name="gsdgs">#N/A</definedName>
    <definedName name="gsffgs">[68]RESUMO_AUT1!#REF!</definedName>
    <definedName name="gthyt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tryfj" hidden="1">{#N/A,#N/A,TRUE,"Serviços"}</definedName>
    <definedName name="gtryfjj" hidden="1">{#N/A,#N/A,TRUE,"Serviços"}</definedName>
    <definedName name="guardacorpo">[42]ORÇAMENTO!#REF!</definedName>
    <definedName name="guardacorpo_13">[42]ORÇAMENTO!#REF!</definedName>
    <definedName name="guardacorpo_13_19">[42]ORÇAMENTO!#REF!</definedName>
    <definedName name="guardacorpo_13_23">[42]ORÇAMENTO!#REF!</definedName>
    <definedName name="guardacorpo_13_25">[55]ORÇAMENTO!#REF!</definedName>
    <definedName name="guardacorpo_15">[56]ORÇAMENTO!#REF!</definedName>
    <definedName name="guardacorpo_15_13">[56]ORÇAMENTO!#REF!</definedName>
    <definedName name="guardacorpo_15_13_19">[56]ORÇAMENTO!#REF!</definedName>
    <definedName name="guardacorpo_15_13_23">[56]ORÇAMENTO!#REF!</definedName>
    <definedName name="guardacorpo_15_13_25">[56]ORÇAMENTO!#REF!</definedName>
    <definedName name="guardacorpo_15_19">[56]ORÇAMENTO!#REF!</definedName>
    <definedName name="guardacorpo_15_23">[56]ORÇAMENTO!#REF!</definedName>
    <definedName name="guardacorpo_15_25">[56]ORÇAMENTO!#REF!</definedName>
    <definedName name="guardacorpo_19">[42]ORÇAMENTO!#REF!</definedName>
    <definedName name="guardacorpo_23">[42]ORÇAMENTO!#REF!</definedName>
    <definedName name="guardacorpo_24">[42]ORÇAMENTO!#REF!</definedName>
    <definedName name="guardacorpo_24_13">[42]ORÇAMENTO!#REF!</definedName>
    <definedName name="guardacorpo_24_13_19">[42]ORÇAMENTO!#REF!</definedName>
    <definedName name="guardacorpo_24_13_23">[42]ORÇAMENTO!#REF!</definedName>
    <definedName name="guardacorpo_24_13_25">[55]ORÇAMENTO!#REF!</definedName>
    <definedName name="guardacorpo_24_19">[42]ORÇAMENTO!#REF!</definedName>
    <definedName name="guardacorpo_24_23">[42]ORÇAMENTO!#REF!</definedName>
    <definedName name="guardacorpo_24_25">[55]ORÇAMENTO!#REF!</definedName>
    <definedName name="guardacorpo_25">[55]ORÇAMENTO!#REF!</definedName>
    <definedName name="guh">'[5]P A T O 99 B'!#REF!</definedName>
    <definedName name="Guia">"Figura 1"</definedName>
    <definedName name="Guias">#REF!</definedName>
    <definedName name="gv" hidden="1">{"Pèrdues i Guanys analític.Català",#N/A,FALSE,"Català";"Pèrdues i G. analític.castellà",#N/A,FALSE,"Castellà"}</definedName>
    <definedName name="GVSL1" hidden="1">[117]!Header1-1 &amp; "." &amp; MAX(1,COUNTA(INDEX(#REF!,MATCH([117]!Header1-1,#REF!,FALSE)):#REF!))</definedName>
    <definedName name="H">#REF!</definedName>
    <definedName name="H_19">#REF!</definedName>
    <definedName name="H_23">#REF!</definedName>
    <definedName name="H_25">#REF!</definedName>
    <definedName name="H1112118">#REF!</definedName>
    <definedName name="H1112119">#REF!</definedName>
    <definedName name="H5_área_pint_lig">#REF!</definedName>
    <definedName name="H5_Ton_CBUQ">#REF!</definedName>
    <definedName name="há">#REF!</definedName>
    <definedName name="hbdf" hidden="1">{"'Plan1 (2)'!$A$5:$F$63"}</definedName>
    <definedName name="hdsfavxc">[143]Equipamentos!#REF!</definedName>
    <definedName name="Header1" hidden="1">IF(COUNTA(#REF!)=0,0,INDEX(#REF!,MATCH(ROW(#REF!),#REF!,TRUE)))+1</definedName>
    <definedName name="Header2" hidden="1">[117]!Header1-1 &amp; "." &amp; MAX(1,COUNTA(INDEX(#REF!,MATCH([117]!Header1-1,#REF!,FALSE)):#REF!))</definedName>
    <definedName name="HELLO">#REF!</definedName>
    <definedName name="HENC">#REF!</definedName>
    <definedName name="hghg">[67]PROJETO!#REF!</definedName>
    <definedName name="hghgh">'[52]Fresagem de Pista Ago-98'!#REF!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hhhhh">'[52]Fresagem de Pista Ago-98'!#REF!</definedName>
    <definedName name="HHMONELE">#REF!</definedName>
    <definedName name="HHMONMEC">#REF!</definedName>
    <definedName name="HHPROELE">#REF!</definedName>
    <definedName name="HHPROMEC">#REF!</definedName>
    <definedName name="hi">#REF!</definedName>
    <definedName name="hi_10">#REF!</definedName>
    <definedName name="hi_24">#REF!</definedName>
    <definedName name="hi_25">#REF!</definedName>
    <definedName name="hi_26">#REF!</definedName>
    <definedName name="hi_27">#REF!</definedName>
    <definedName name="hi_29">#REF!</definedName>
    <definedName name="hi_3">#REF!</definedName>
    <definedName name="hi_4">#REF!</definedName>
    <definedName name="hi_5">#REF!</definedName>
    <definedName name="hi_9">#REF!</definedName>
    <definedName name="hii">#REF!</definedName>
    <definedName name="hjhjhjhju" hidden="1">{#N/A,#N/A,FALSE,"MO (2)"}</definedName>
    <definedName name="hmngj">#N/A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ra">#REF!</definedName>
    <definedName name="hora_1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f">#N/A</definedName>
    <definedName name="hsdjsg">#REF!</definedName>
    <definedName name="HSERV">#REF!</definedName>
    <definedName name="ht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PathFileMac" hidden="1">"Macintosh HD:HomePageStuff:New_Home_Page:datafile:histret.html"</definedName>
    <definedName name="HTML_Title" hidden="1">"EI 060-02 Relatório"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va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HZ_AREA">#REF!</definedName>
    <definedName name="HZ_ITEM">#REF!</definedName>
    <definedName name="HZ_PNV">#REF!</definedName>
    <definedName name="i" hidden="1">{#N/A,#N/A,FALSE,"MO (2)"}</definedName>
    <definedName name="I0SVERT">[27]procedimentos!#REF!</definedName>
    <definedName name="ID_serviço">OFFSET('[82]Orçamento Total'!$A$4,0,0,COUNTA('[82]Orçamento Total'!$C:$C),1)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f_sinalização">'[27]ind. físicos'!#REF!</definedName>
    <definedName name="II">#REF!</definedName>
    <definedName name="III">[144]Equipamentos!#REF!</definedName>
    <definedName name="iLUMINAÇÃO" hidden="1">{#N/A,#N/A,FALSE,"ANEXO3 99 ERA";#N/A,#N/A,FALSE,"ANEXO3 99 UBÁ2";#N/A,#N/A,FALSE,"ANEXO3 99 DTU";#N/A,#N/A,FALSE,"ANEXO3 99 RDR";#N/A,#N/A,FALSE,"ANEXO3 99 UBÁ4";#N/A,#N/A,FALSE,"ANEXO3 99 UBÁ6"}</definedName>
    <definedName name="IM">#REF!</definedName>
    <definedName name="IM_25">#REF!</definedName>
    <definedName name="IM_4">#REF!</definedName>
    <definedName name="IMM">#REF!</definedName>
    <definedName name="IMP">#REF!</definedName>
    <definedName name="imp_recic_base">[49]medição!#REF!</definedName>
    <definedName name="imp_reest_base">[49]medição!#REF!</definedName>
    <definedName name="IMPOSITIVA">#REF!,#REF!</definedName>
    <definedName name="impressão">#REF!</definedName>
    <definedName name="Impresso">#N/A</definedName>
    <definedName name="imprim_cascalho">[49]medição!#REF!</definedName>
    <definedName name="imprim_reest_cascalho">#REF!</definedName>
    <definedName name="IMPRIMAÇÃO">#REF!</definedName>
    <definedName name="IMSVERT">[27]procedimentos!#REF!</definedName>
    <definedName name="inclusão_de_novos_campos">#REF!</definedName>
    <definedName name="IND">#REF!</definedName>
    <definedName name="Indep_Nac">#N/A</definedName>
    <definedName name="INDI22">#REF!</definedName>
    <definedName name="indiceanterior">'[145]P A T O'!#REF!</definedName>
    <definedName name="Indiceantigo">'[145]P A T O'!#REF!</definedName>
    <definedName name="indiceatual">'[145]P A T O'!#REF!</definedName>
    <definedName name="Indices">#REF!</definedName>
    <definedName name="ÍNDICES">'[146]Índices de Reajustamento'!$B$2:$O$14</definedName>
    <definedName name="ÍNDICES_10">'[146]Índices de Reajustamento'!$B$2:$O$14</definedName>
    <definedName name="ÍNDICES_10_15">'[147]Índices de Reajustamento'!$B$2:$O$14</definedName>
    <definedName name="ÍNDICES_15">'[147]Índices de Reajustamento'!$B$2:$O$14</definedName>
    <definedName name="ÍNDICES_17">'[146]Índices de Reajustamento'!$B$2:$O$14</definedName>
    <definedName name="ÍNDICES_17_15">'[147]Índices de Reajustamento'!$B$2:$O$14</definedName>
    <definedName name="ÍNDICES_6">'[146]Índices de Reajustamento'!$B$2:$O$14</definedName>
    <definedName name="ÍNDICES_6_15">'[147]Índices de Reajustamento'!$B$2:$O$14</definedName>
    <definedName name="ÍNDICES_7">'[146]Índices de Reajustamento'!$B$2:$O$14</definedName>
    <definedName name="ÍNDICES_7_15">'[147]Índices de Reajustamento'!$B$2:$O$14</definedName>
    <definedName name="ÍNDICES_8">'[146]Índices de Reajustamento'!$B$2:$O$14</definedName>
    <definedName name="ÍNDICES_8_15">'[147]Índices de Reajustamento'!$B$2:$O$14</definedName>
    <definedName name="ÍNDICES_9">'[146]Índices de Reajustamento'!$B$2:$O$14</definedName>
    <definedName name="ÍNDICES_9_15">'[147]Índices de Reajustamento'!$B$2:$O$14</definedName>
    <definedName name="inf" hidden="1">{"'Dados Gerais'!$A$1:$M$37"}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ra" hidden="1">{"'Quadro'!$A$4:$BG$78"}</definedName>
    <definedName name="ini">'[148] '!#REF!</definedName>
    <definedName name="iniaterro">"$#REF!.$F$13"</definedName>
    <definedName name="iniaterro_13">"$#REF!.$D$13"</definedName>
    <definedName name="iniaterro_7">"$#REF!.$C$13"</definedName>
    <definedName name="inic">#REF!</definedName>
    <definedName name="INIC.TRECHO">#REF!</definedName>
    <definedName name="inicio">[15]DADOS!$B$14</definedName>
    <definedName name="IniServiços">#REF!</definedName>
    <definedName name="initrecho">"$RemendoProf_Mecan.$#REF!$#REF!"</definedName>
    <definedName name="initrecho_11">"$#REF!.$E$49"</definedName>
    <definedName name="initrecho_11_6">"$#REF!.$E$49"</definedName>
    <definedName name="initrecho_14">"$RemendoProf_Manual.$#REF!$#REF!"</definedName>
    <definedName name="initrecho_42">"$#REF!.$L$21"</definedName>
    <definedName name="initrechocapa">"$#REF!.$M$22"</definedName>
    <definedName name="initrechor">"$#REF!.$#REF!$42"</definedName>
    <definedName name="initrechor_5">"$#REF!.$#REF!$40"</definedName>
    <definedName name="InscriçãoListaVazia">#REF!</definedName>
    <definedName name="INST_PROVISÓRIAS">#REF!</definedName>
    <definedName name="INSUMO">[149]Vínculo!$AB$2:$AB$20</definedName>
    <definedName name="Insumos" hidden="1">#REF!</definedName>
    <definedName name="INSUMOSBETUMINOSOS">#REF!</definedName>
    <definedName name="intervencoes">[150]!PassaExtenso</definedName>
    <definedName name="Intran" hidden="1">{"'teste'!$B$2:$R$49"}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_VERT_PNV">#REF!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OUIOHIO">#N/A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39965.6378009259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RF">#REF!</definedName>
    <definedName name="IS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IsColHidden" hidden="1">FALSE</definedName>
    <definedName name="IsLTMColHidden" hidden="1">FALSE</definedName>
    <definedName name="Item">#REF!</definedName>
    <definedName name="item1">'[151]Plan 2.7'!$A$4:$R$2819</definedName>
    <definedName name="Itemm">#REF!</definedName>
    <definedName name="Itens" hidden="1">#REF!</definedName>
    <definedName name="j" hidden="1">{#N/A,#N/A,FALSE,"MO (2)"}</definedName>
    <definedName name="jack">{"um","mil","um milhão","um bilhão","um trilhão"}</definedName>
    <definedName name="Ja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JAN00">#REF!</definedName>
    <definedName name="Janeiro">#N/A</definedName>
    <definedName name="JANEIRO2003" hidden="1">{#N/A,#N/A,TRUE,"Serviços"}</definedName>
    <definedName name="JANEIRO20033" hidden="1">{#N/A,#N/A,TRUE,"Serviços"}</definedName>
    <definedName name="JAZIDA">#REF!</definedName>
    <definedName name="jazida2">"$TransComerc_Basc10m³.$#REF!$#REF!"</definedName>
    <definedName name="jazida2_20">"$TransLocalBasc10m³.$#REF!$#REF!"</definedName>
    <definedName name="Jazidas">#REF!</definedName>
    <definedName name="JELE">#REF!</definedName>
    <definedName name="jfgj">#REF!</definedName>
    <definedName name="JH">'[152]DIM. M.O.'!$J$2</definedName>
    <definedName name="jhjdf">'[41]P A T O 99 B'!#REF!</definedName>
    <definedName name="jhjhjhjju" hidden="1">{#N/A,#N/A,FALSE,"MO (2)"}</definedName>
    <definedName name="JJ">#REF!</definedName>
    <definedName name="jjjj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jjjjj" hidden="1">{#N/A,#N/A,FALSE,"MO (2)"}</definedName>
    <definedName name="jjjjjjjjj">#REF!</definedName>
    <definedName name="JMEC">#REF!</definedName>
    <definedName name="jN">[61]Plan1!#REF!</definedName>
    <definedName name="jo" hidden="1">{#N/A,#N/A,FALSE,"MO (2)"}</definedName>
    <definedName name="JUJU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jun00">#REF!</definedName>
    <definedName name="k">"$#REF!.$A$1:$B$2408"</definedName>
    <definedName name="k_1">#REF!</definedName>
    <definedName name="K_16">"'file:///B:/PATO - BR - 425 aditivo.xls'#$COMPOS1.$#REF!$#REF!:$#REF!$#REF!"</definedName>
    <definedName name="K_2">[14]COMPOS1!#REF!</definedName>
    <definedName name="K_3">[14]COMPOS1!#REF!</definedName>
    <definedName name="K_5">[14]COMPOS1!#REF!</definedName>
    <definedName name="K_6">[14]COMPOS1!#REF!</definedName>
    <definedName name="K_9">[14]COMPOS1!#REF!</definedName>
    <definedName name="KDFJA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kf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kit">#REF!</definedName>
    <definedName name="kj">'[52]Fresagem de Pista Ago-98'!#REF!</definedName>
    <definedName name="kjkhjk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kkkkk">#REF!</definedName>
    <definedName name="kkkkkk" hidden="1">{#N/A,#N/A,FALSE,"MO (2)"}</definedName>
    <definedName name="kkkkkkkkk">#N/A</definedName>
    <definedName name="klb">#REF!</definedName>
    <definedName name="klklklkl" hidden="1">{#N/A,#N/A,FALSE,"MO (2)"}</definedName>
    <definedName name="km">#REF!</definedName>
    <definedName name="KM.406.407">#REF!</definedName>
    <definedName name="KM.406.407_1">#REF!</definedName>
    <definedName name="km_1">#REF!</definedName>
    <definedName name="KM_DE_FAIXA">#REF!</definedName>
    <definedName name="KM406407_1">#REF!</definedName>
    <definedName name="kmf">#REF!</definedName>
    <definedName name="KMF_3ªF">OFFSET('[82]Orçamento por Kmf'!$I$1,MATCH("3ª FAIXA",'[82]Orçamento por Kmf'!$B:$B,0),0,MATCH("ACOSTAMENTO",'[82]Orçamento por Kmf'!$B:$B,0)-MATCH("3ª FAIXA",'[82]Orçamento por Kmf'!$B:$B,0),1)</definedName>
    <definedName name="KMF_Acost">OFFSET('[82]Orçamento por Kmf'!$I$1,MATCH("ACOSTAMENTO",'[82]Orçamento por Kmf'!$B:$B,0),0,MATCH("DRENAGEM SUPERFICIAL",'[82]Orçamento por Kmf'!$B:$B,0)-MATCH("ACOSTAMENTO",'[82]Orçamento por Kmf'!$B:$B,0),1)</definedName>
    <definedName name="KMF_Pista">OFFSET('[82]Orçamento por Kmf'!$I$1,MATCH("PISTA ROLAMENTO",'[82]Orçamento por Kmf'!$B:$B,0),0,MATCH("3ª FAIXA",'[82]Orçamento por Kmf'!$B:$B,0)-MATCH("PISTA ROLAMENTO",'[82]Orçamento por Kmf'!$B:$B,0),1)</definedName>
    <definedName name="kmkf377">#REF!</definedName>
    <definedName name="koae">#REF!</definedName>
    <definedName name="kpavi">#REF!</definedName>
    <definedName name="kterra">#REF!</definedName>
    <definedName name="Kubus">#REF!</definedName>
    <definedName name="Kubus1">#REF!</definedName>
    <definedName name="kwh">#REF!</definedName>
    <definedName name="kwh_1">#REF!</definedName>
    <definedName name="la" hidden="1">{#N/A,#N/A,FALSE,"MO (2)"}</definedName>
    <definedName name="lab" hidden="1">{#N/A,#N/A,TRUE,"Serviços"}</definedName>
    <definedName name="labb" hidden="1">{#N/A,#N/A,TRUE,"Serviços"}</definedName>
    <definedName name="labr1">'[27]memória quantitativa'!#REF!</definedName>
    <definedName name="labr2">'[27]memória quantitativa'!#REF!</definedName>
    <definedName name="labr3">'[27]memória quantitativa'!#REF!</definedName>
    <definedName name="labr4">'[27]memória quantitativa'!#REF!</definedName>
    <definedName name="labr5">'[27]memória quantitativa'!#REF!</definedName>
    <definedName name="LADO">'[52]Fresagem de Pista Ago-98'!#REF!</definedName>
    <definedName name="Lado_Cerca">#REF!</definedName>
    <definedName name="Lado_Defensa">#REF!</definedName>
    <definedName name="Lado_Descida">#REF!</definedName>
    <definedName name="Lado_DSM">#REF!</definedName>
    <definedName name="Lado_Entrada">#REF!</definedName>
    <definedName name="Lado_Gramada">#REF!</definedName>
    <definedName name="Lado_Meio_Fio">#REF!</definedName>
    <definedName name="Lado_MeioFio">#REF!</definedName>
    <definedName name="Lado_Roçada">#REF!</definedName>
    <definedName name="Lado_Sarjeta">#REF!</definedName>
    <definedName name="Lado_Sinal_Vertical">#REF!</definedName>
    <definedName name="Lado_Valeta">#REF!</definedName>
    <definedName name="LadoDispositivoLateralOAE">#REF!</definedName>
    <definedName name="LadoIntervençãoFuncional">#REF!</definedName>
    <definedName name="lakmf1">'[27]memória quantitativa'!#REF!</definedName>
    <definedName name="lakmf2">'[27]memória quantitativa'!#REF!</definedName>
    <definedName name="lakmf3">'[27]memória quantitativa'!#REF!</definedName>
    <definedName name="lakmf4">'[27]memória quantitativa'!#REF!</definedName>
    <definedName name="lakmf5">'[27]memória quantitativa'!#REF!</definedName>
    <definedName name="lakmi1">'[27]memória quantitativa'!#REF!</definedName>
    <definedName name="lakmi2">'[27]memória quantitativa'!#REF!</definedName>
    <definedName name="lakmi3">'[27]memória quantitativa'!#REF!</definedName>
    <definedName name="lakmi4">'[27]memória quantitativa'!#REF!</definedName>
    <definedName name="lakmi5">'[27]memória quantitativa'!#REF!</definedName>
    <definedName name="lalarg1">'[27]memória quantitativa'!#REF!</definedName>
    <definedName name="lalarg2">'[27]memória quantitativa'!#REF!</definedName>
    <definedName name="lalarg3">'[27]memória quantitativa'!#REF!</definedName>
    <definedName name="lalarg4">'[27]memória quantitativa'!#REF!</definedName>
    <definedName name="lalarg5">'[27]memória quantitativa'!#REF!</definedName>
    <definedName name="LAMA">#N/A</definedName>
    <definedName name="LAMA_Adir">OFFSET([82]Percentual!$A$6,0,COLUMN([82]Percentual!$CF$3)-1,COUNTA([82]Percentual!$A$6:$A$105),1)</definedName>
    <definedName name="LAMA_Aesq">OFFSET([82]Percentual!$A$6,0,COLUMN([82]Percentual!$BF$3)-1,COUNTA([82]Percentual!$A$6:$A$105),1)</definedName>
    <definedName name="lama_asf_fina">'[27]medição '!#REF!</definedName>
    <definedName name="LAMA_pista">OFFSET([82]Percentual!$A$6,0,MATCH([82]Percentual!$AF$3,[82]Percentual!$3:$3,0)-1,COUNTA([82]Percentual!$A$6:$A$105),1)</definedName>
    <definedName name="LAMADA">#N/A</definedName>
    <definedName name="LAMADAS">#N/A</definedName>
    <definedName name="LAMAG">#REF!</definedName>
    <definedName name="LAMAS">#N/A</definedName>
    <definedName name="lamasffin">[42]ORÇAMENTO!#REF!</definedName>
    <definedName name="lamasffin_13">[42]ORÇAMENTO!#REF!</definedName>
    <definedName name="lamasffin_13_19">[42]ORÇAMENTO!#REF!</definedName>
    <definedName name="lamasffin_13_23">[42]ORÇAMENTO!#REF!</definedName>
    <definedName name="lamasffin_13_25">[55]ORÇAMENTO!#REF!</definedName>
    <definedName name="lamasffin_15">[56]ORÇAMENTO!#REF!</definedName>
    <definedName name="lamasffin_15_13">[56]ORÇAMENTO!#REF!</definedName>
    <definedName name="lamasffin_15_13_19">[56]ORÇAMENTO!#REF!</definedName>
    <definedName name="lamasffin_15_13_23">[56]ORÇAMENTO!#REF!</definedName>
    <definedName name="lamasffin_15_13_25">[56]ORÇAMENTO!#REF!</definedName>
    <definedName name="lamasffin_15_19">[56]ORÇAMENTO!#REF!</definedName>
    <definedName name="lamasffin_15_23">[56]ORÇAMENTO!#REF!</definedName>
    <definedName name="lamasffin_15_25">[56]ORÇAMENTO!#REF!</definedName>
    <definedName name="lamasffin_19">[42]ORÇAMENTO!#REF!</definedName>
    <definedName name="lamasffin_23">[42]ORÇAMENTO!#REF!</definedName>
    <definedName name="lamasffin_24">[42]ORÇAMENTO!#REF!</definedName>
    <definedName name="lamasffin_24_13">[42]ORÇAMENTO!#REF!</definedName>
    <definedName name="lamasffin_24_13_19">[42]ORÇAMENTO!#REF!</definedName>
    <definedName name="lamasffin_24_13_23">[42]ORÇAMENTO!#REF!</definedName>
    <definedName name="lamasffin_24_13_25">[55]ORÇAMENTO!#REF!</definedName>
    <definedName name="lamasffin_24_19">[42]ORÇAMENTO!#REF!</definedName>
    <definedName name="lamasffin_24_23">[42]ORÇAMENTO!#REF!</definedName>
    <definedName name="lamasffin_24_25">[55]ORÇAMENTO!#REF!</definedName>
    <definedName name="lamasffin_25">[55]ORÇAMENTO!#REF!</definedName>
    <definedName name="LARANJEIRAS">'[153]CUSTO LARANJEIRAS'!$A$3:$N$5</definedName>
    <definedName name="LARG">'[52]Fresagem de Pista Ago-98'!#REF!</definedName>
    <definedName name="Larg_3dir_Percent">OFFSET([82]Percentual!$A$6,0,MATCH([82]Percentual!$CZ$4,[82]Percentual!$4:$4,0)-1,COUNTA([82]Percentual!$A$6:$A$105),1)</definedName>
    <definedName name="Larg_3esq_Percent">OFFSET([82]Percentual!$A$6,0,MATCH([82]Percentual!$CX$4,[82]Percentual!$4:$4,0)-1,COUNTA([82]Percentual!$A$6:$A$105),1)</definedName>
    <definedName name="Larg_Adir_Percent">OFFSET([82]Percentual!$A$6,0,MATCH([82]Percentual!$DB$4,[82]Percentual!$4:$4,0)-1,COUNTA([82]Percentual!$A$6:$A$105),1)</definedName>
    <definedName name="Larg_Aesq_Percent">OFFSET([82]Percentual!$A$6,0,MATCH([82]Percentual!$DA$4,[82]Percentual!$4:$4,0)-1,COUNTA([82]Percentual!$A$6:$A$105),1)</definedName>
    <definedName name="Larg_faixa_Percent">OFFSET([82]Percentual!$A$6,0,MATCH([82]Percentual!$CY$4,[82]Percentual!$4:$4,0)-1,COUNTA([82]Percentual!$A$6:$A$105),1)</definedName>
    <definedName name="Largura_da_Faixa_de_Tráfego___...........">#REF!</definedName>
    <definedName name="Largura_Linha_Sinal_Horizontal">#REF!</definedName>
    <definedName name="Largura_Meio_Fio">#REF!</definedName>
    <definedName name="Largura_MeioFio">#REF!</definedName>
    <definedName name="Largura_Sarjeta">#REF!</definedName>
    <definedName name="LASTRO">#N/A</definedName>
    <definedName name="LASTRO_CONCRETO">#REF!</definedName>
    <definedName name="LASTRO_EMISS3_S">#REF!</definedName>
    <definedName name="lbbr1">'[27]memória quantitativa'!#REF!</definedName>
    <definedName name="lbbr2">'[27]memória quantitativa'!#REF!</definedName>
    <definedName name="lbbr3">'[27]memória quantitativa'!#REF!</definedName>
    <definedName name="lbbr4">'[27]memória quantitativa'!#REF!</definedName>
    <definedName name="lbbr5">'[27]memória quantitativa'!#REF!</definedName>
    <definedName name="lbkm1">'[27]memória quantitativa'!#REF!</definedName>
    <definedName name="lbkm2">'[27]memória quantitativa'!#REF!</definedName>
    <definedName name="lbkm3">'[27]memória quantitativa'!#REF!</definedName>
    <definedName name="lbkm4">'[27]memória quantitativa'!#REF!</definedName>
    <definedName name="lbkm5">'[27]memória quantitativa'!#REF!</definedName>
    <definedName name="LBU">#REF!</definedName>
    <definedName name="LD">'[52]Fresagem de Pista Ago-98'!#REF!</definedName>
    <definedName name="LDA">#REF!</definedName>
    <definedName name="LDD">"'file:///D:/Meus documentos/ANASTÁCIO/SERCEL/BR262990800.xls'#$SERVIÇOS.$#REF!$#REF!"</definedName>
    <definedName name="LDI">#REF!</definedName>
    <definedName name="LDI_1">#REF!</definedName>
    <definedName name="LDIANTIGO">'[145]P A T O'!#REF!</definedName>
    <definedName name="LDIATUAL">'[145]P A T O'!#REF!</definedName>
    <definedName name="le">#REF!</definedName>
    <definedName name="LEG">[154]LEGENDAS!$A$2:$B$16</definedName>
    <definedName name="leivas">'[27]memória quantitativa'!#REF!</definedName>
    <definedName name="Leste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G_AREA">[155]sin_hor_necessidades_man!#REF!</definedName>
    <definedName name="LG_AREA_APL">[111]sin_hor_necessidades_man!#REF!</definedName>
    <definedName name="LG_CREMA">[155]sin_hor_necessidades_man!#REF!</definedName>
    <definedName name="LG_MAT">'[154]Vol III_sin_hor_nec_man'!$I$12:$I$280</definedName>
    <definedName name="LG_MATERIAL">[156]sin_hor_necessidades_man!$I$15:$I$21</definedName>
    <definedName name="LG_SNV">[155]sin_hor_necessidades_man!#REF!</definedName>
    <definedName name="lias">#N/A</definedName>
    <definedName name="lidia">#N/A</definedName>
    <definedName name="lig">'[86]P reaj x P atual'!#REF!</definedName>
    <definedName name="LIG_PRED_SERV">#REF!</definedName>
    <definedName name="LIG_PREDIAIS_MAT">#REF!</definedName>
    <definedName name="ligação">[157]!PassaExtenso</definedName>
    <definedName name="LIGAÇÃO_PREDIAL_MATERIAL">'[80]ligação predial'!$H$19</definedName>
    <definedName name="LIGAÇÃO_PREDIAL_SERVIÇOS">'[80]ligação predial'!$H$9</definedName>
    <definedName name="LIGAÇÕES">#REF!</definedName>
    <definedName name="LIGANT">'[86]P reaj x P atual'!$N$7</definedName>
    <definedName name="LIGANTES">'[100]LIGANTES-DER'!$A$2:$D$351</definedName>
    <definedName name="LILASDRENA">#REF!</definedName>
    <definedName name="LILASDRENA_25">#REF!</definedName>
    <definedName name="LILASDRENA_4">#REF!</definedName>
    <definedName name="LILASDRENAA">#REF!</definedName>
    <definedName name="limcount" hidden="1">2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_ponte">'[27]medição '!#REF!</definedName>
    <definedName name="Limpeza">#N/A</definedName>
    <definedName name="limpeza_bueiro">'[27]memória quantitativa'!#REF!</definedName>
    <definedName name="limpeza_placa">'[27]medição '!#REF!</definedName>
    <definedName name="limpezabueiro">[42]ORÇAMENTO!#REF!</definedName>
    <definedName name="limpezabueiro_13">[42]ORÇAMENTO!#REF!</definedName>
    <definedName name="limpezabueiro_13_19">[42]ORÇAMENTO!#REF!</definedName>
    <definedName name="limpezabueiro_13_23">[42]ORÇAMENTO!#REF!</definedName>
    <definedName name="limpezabueiro_13_25">[55]ORÇAMENTO!#REF!</definedName>
    <definedName name="limpezabueiro_15">[56]ORÇAMENTO!#REF!</definedName>
    <definedName name="limpezabueiro_15_13">[56]ORÇAMENTO!#REF!</definedName>
    <definedName name="limpezabueiro_15_13_19">[56]ORÇAMENTO!#REF!</definedName>
    <definedName name="limpezabueiro_15_13_23">[56]ORÇAMENTO!#REF!</definedName>
    <definedName name="limpezabueiro_15_13_25">[56]ORÇAMENTO!#REF!</definedName>
    <definedName name="limpezabueiro_15_19">[56]ORÇAMENTO!#REF!</definedName>
    <definedName name="limpezabueiro_15_23">[56]ORÇAMENTO!#REF!</definedName>
    <definedName name="limpezabueiro_15_25">[56]ORÇAMENTO!#REF!</definedName>
    <definedName name="limpezabueiro_19">[42]ORÇAMENTO!#REF!</definedName>
    <definedName name="limpezabueiro_23">[42]ORÇAMENTO!#REF!</definedName>
    <definedName name="limpezabueiro_24">[42]ORÇAMENTO!#REF!</definedName>
    <definedName name="limpezabueiro_24_13">[42]ORÇAMENTO!#REF!</definedName>
    <definedName name="limpezabueiro_24_13_19">[42]ORÇAMENTO!#REF!</definedName>
    <definedName name="limpezabueiro_24_13_23">[42]ORÇAMENTO!#REF!</definedName>
    <definedName name="limpezabueiro_24_13_25">[55]ORÇAMENTO!#REF!</definedName>
    <definedName name="limpezabueiro_24_19">[42]ORÇAMENTO!#REF!</definedName>
    <definedName name="limpezabueiro_24_23">[42]ORÇAMENTO!#REF!</definedName>
    <definedName name="limpezabueiro_24_25">[55]ORÇAMENTO!#REF!</definedName>
    <definedName name="limpezabueiro_25">[55]ORÇAMENTO!#REF!</definedName>
    <definedName name="limpplaca">[42]ORÇAMENTO!#REF!</definedName>
    <definedName name="limpplaca_13">[42]ORÇAMENTO!#REF!</definedName>
    <definedName name="limpplaca_13_19">[42]ORÇAMENTO!#REF!</definedName>
    <definedName name="limpplaca_13_23">[42]ORÇAMENTO!#REF!</definedName>
    <definedName name="limpplaca_13_25">[55]ORÇAMENTO!#REF!</definedName>
    <definedName name="limpplaca_15">[56]ORÇAMENTO!#REF!</definedName>
    <definedName name="limpplaca_15_13">[56]ORÇAMENTO!#REF!</definedName>
    <definedName name="limpplaca_15_13_19">[56]ORÇAMENTO!#REF!</definedName>
    <definedName name="limpplaca_15_13_23">[56]ORÇAMENTO!#REF!</definedName>
    <definedName name="limpplaca_15_13_25">[56]ORÇAMENTO!#REF!</definedName>
    <definedName name="limpplaca_15_19">[56]ORÇAMENTO!#REF!</definedName>
    <definedName name="limpplaca_15_23">[56]ORÇAMENTO!#REF!</definedName>
    <definedName name="limpplaca_15_25">[56]ORÇAMENTO!#REF!</definedName>
    <definedName name="limpplaca_19">[42]ORÇAMENTO!#REF!</definedName>
    <definedName name="limpplaca_23">[42]ORÇAMENTO!#REF!</definedName>
    <definedName name="limpplaca_24">[42]ORÇAMENTO!#REF!</definedName>
    <definedName name="limpplaca_24_13">[42]ORÇAMENTO!#REF!</definedName>
    <definedName name="limpplaca_24_13_19">[42]ORÇAMENTO!#REF!</definedName>
    <definedName name="limpplaca_24_13_23">[42]ORÇAMENTO!#REF!</definedName>
    <definedName name="limpplaca_24_13_25">[55]ORÇAMENTO!#REF!</definedName>
    <definedName name="limpplaca_24_19">[42]ORÇAMENTO!#REF!</definedName>
    <definedName name="limpplaca_24_23">[42]ORÇAMENTO!#REF!</definedName>
    <definedName name="limpplaca_24_25">[55]ORÇAMENTO!#REF!</definedName>
    <definedName name="limpplaca_25">[55]ORÇAMENTO!#REF!</definedName>
    <definedName name="limpponte">[42]ORÇAMENTO!#REF!</definedName>
    <definedName name="LIMPPONTE_1">#REF!</definedName>
    <definedName name="limpponte_13">[42]ORÇAMENTO!#REF!</definedName>
    <definedName name="limpponte_13_19">[42]ORÇAMENTO!#REF!</definedName>
    <definedName name="limpponte_13_23">[42]ORÇAMENTO!#REF!</definedName>
    <definedName name="limpponte_13_25">[55]ORÇAMENTO!#REF!</definedName>
    <definedName name="LIMPPONTE_14">#N/A</definedName>
    <definedName name="limpponte_15">[56]ORÇAMENTO!#REF!</definedName>
    <definedName name="limpponte_15_13">[56]ORÇAMENTO!#REF!</definedName>
    <definedName name="limpponte_15_13_19">[56]ORÇAMENTO!#REF!</definedName>
    <definedName name="limpponte_15_13_23">[56]ORÇAMENTO!#REF!</definedName>
    <definedName name="limpponte_15_13_25">[56]ORÇAMENTO!#REF!</definedName>
    <definedName name="limpponte_15_19">[56]ORÇAMENTO!#REF!</definedName>
    <definedName name="limpponte_15_23">[56]ORÇAMENTO!#REF!</definedName>
    <definedName name="limpponte_15_25">[56]ORÇAMENTO!#REF!</definedName>
    <definedName name="limpponte_19">[42]ORÇAMENTO!#REF!</definedName>
    <definedName name="limpponte_23">[42]ORÇAMENTO!#REF!</definedName>
    <definedName name="limpponte_24">[42]ORÇAMENTO!#REF!</definedName>
    <definedName name="limpponte_24_13">[42]ORÇAMENTO!#REF!</definedName>
    <definedName name="limpponte_24_13_19">[42]ORÇAMENTO!#REF!</definedName>
    <definedName name="limpponte_24_13_23">[42]ORÇAMENTO!#REF!</definedName>
    <definedName name="limpponte_24_13_25">[55]ORÇAMENTO!#REF!</definedName>
    <definedName name="limpponte_24_19">[42]ORÇAMENTO!#REF!</definedName>
    <definedName name="limpponte_24_23">[42]ORÇAMENTO!#REF!</definedName>
    <definedName name="limpponte_24_25">[55]ORÇAMENTO!#REF!</definedName>
    <definedName name="limpponte_25">[55]ORÇAMENTO!#REF!</definedName>
    <definedName name="LimpValCorte">#REF!</definedName>
    <definedName name="Linhas_OAC">#REF!</definedName>
    <definedName name="Linhas1_OAC">#REF!</definedName>
    <definedName name="Linhas2_OAC">#REF!</definedName>
    <definedName name="Linhas3_OAC">#REF!</definedName>
    <definedName name="LinhasNãoseaplicaOAC">#REF!</definedName>
    <definedName name="Lista" localSheetId="6">'[110]Lista Final'!$B:$E</definedName>
    <definedName name="Lista" localSheetId="3">'[110]Lista Final'!$B:$E</definedName>
    <definedName name="lista">[114]CADASTRO!$B$87:$B$153</definedName>
    <definedName name="LISTA_CONTRATOS">#REF!</definedName>
    <definedName name="Lista_Vazia_Sinal_Horizontal">#REF!</definedName>
    <definedName name="ListaFim">#REF!</definedName>
    <definedName name="ListaVaziaAcostamento">#REF!</definedName>
    <definedName name="ListaVaziaDispositivoLateralOAE">#REF!</definedName>
    <definedName name="ListaVaziaOAC">#REF!</definedName>
    <definedName name="ListaVaziaPista">#REF!</definedName>
    <definedName name="ListaVaziaTacha">#REF!</definedName>
    <definedName name="litros_ST">#REF!</definedName>
    <definedName name="liz">#N/A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lllll">[0]!llllllll</definedName>
    <definedName name="llllllll_1">#N/A</definedName>
    <definedName name="llllllll_2">[0]!llllllll_2</definedName>
    <definedName name="llllllll_24">#N/A</definedName>
    <definedName name="llllllll_25">[0]!llllllll_25</definedName>
    <definedName name="llllllll_26">[0]!llllllll_26</definedName>
    <definedName name="llllllll_27">[0]!llllllll_27</definedName>
    <definedName name="llllllll_4">#N/A</definedName>
    <definedName name="llllllll_5">#N/A</definedName>
    <definedName name="llllllll_7">#N/A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 hidden="1">""</definedName>
    <definedName name="LOOILO">#REF!</definedName>
    <definedName name="lot">#REF!</definedName>
    <definedName name="Lote">#REF!</definedName>
    <definedName name="LP">#REF!</definedName>
    <definedName name="lpbr1">'[27]memória quantitativa'!#REF!</definedName>
    <definedName name="lpkmf1">'[27]memória quantitativa'!#REF!</definedName>
    <definedName name="lpkmi1">'[27]memória quantitativa'!#REF!</definedName>
    <definedName name="lpsbr1">'[27]memória quantitativa'!#REF!</definedName>
    <definedName name="lpsbr2">'[27]memória quantitativa'!#REF!</definedName>
    <definedName name="lpsbr3">'[27]memória quantitativa'!#REF!</definedName>
    <definedName name="lpsbr4">'[27]memória quantitativa'!#REF!</definedName>
    <definedName name="lpsd1">'[27]memória quantitativa'!#REF!</definedName>
    <definedName name="lpsd2">'[27]memória quantitativa'!#REF!</definedName>
    <definedName name="lpsd3">'[27]memória quantitativa'!#REF!</definedName>
    <definedName name="lpsd4">'[27]memória quantitativa'!#REF!</definedName>
    <definedName name="lpskmf1">'[27]memória quantitativa'!#REF!</definedName>
    <definedName name="lpskmf2">'[27]memória quantitativa'!#REF!</definedName>
    <definedName name="lpskmf3">'[27]memória quantitativa'!#REF!</definedName>
    <definedName name="lpskmf4">'[27]memória quantitativa'!#REF!</definedName>
    <definedName name="lpskmi1">'[27]memória quantitativa'!#REF!</definedName>
    <definedName name="lpskmi2">'[27]memória quantitativa'!#REF!</definedName>
    <definedName name="lpskmi3">'[27]memória quantitativa'!#REF!</definedName>
    <definedName name="lpskmi4">'[27]memória quantitativa'!#REF!</definedName>
    <definedName name="lpsl3">'[27]memória quantitativa'!#REF!</definedName>
    <definedName name="lpsl4">'[27]memória quantitativa'!#REF!</definedName>
    <definedName name="LPTE">#REF!</definedName>
    <definedName name="LPW">#REF!</definedName>
    <definedName name="LPWA">#REF!</definedName>
    <definedName name="LRANJA">'[158]CUSTO ZONA SUL'!$A$3:$N$21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" hidden="1">{#N/A,#N/A,FALSE,"MO (2)"}</definedName>
    <definedName name="LUCRO">'[74]Comp P Unit '!$M$43</definedName>
    <definedName name="LUCROMATBET">'[74]Comp P Unit '!$M$47</definedName>
    <definedName name="lughlh.kjklm" hidden="1">[47]PAG01!#REF!</definedName>
    <definedName name="luis" hidden="1">{"'Plan1 (2)'!$A$5:$F$63"}</definedName>
    <definedName name="luiz">[15]TransComerc_Basc10m³!#REF!</definedName>
    <definedName name="LULA">"$DADOS.$#REF!$#REF!"</definedName>
    <definedName name="LVC">#REF!</definedName>
    <definedName name="LVD">#REF!</definedName>
    <definedName name="M">[39]!M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i00">#REF!</definedName>
    <definedName name="maio19" hidden="1">{#N/A,#N/A,TRUE,"Serviços"}</definedName>
    <definedName name="manutenção">[49]medição!#REF!</definedName>
    <definedName name="MÃODEOBRA">'[74]C MÃO OBRA'!$A$13:$F$41</definedName>
    <definedName name="maodeobra20">#REF!</definedName>
    <definedName name="MaoObra" localSheetId="3">[110]MO!$A:$F</definedName>
    <definedName name="MaoObra">[110]MO!$A:$F</definedName>
    <definedName name="MAQSERV">#REF!</definedName>
    <definedName name="MAQSERV048">#REF!</definedName>
    <definedName name="MAR00">#REF!</definedName>
    <definedName name="MARCIO">#REF!</definedName>
    <definedName name="Marcio_1" hidden="1">[117]!Header1-1 &amp; "." &amp; MAX(1,COUNTA(INDEX(#REF!,MATCH([117]!Header1-1,#REF!,FALSE)):#REF!))</definedName>
    <definedName name="Marcio_2" hidden="1">[117]!Header1-1 &amp; "." &amp; MAX(1,COUNTA(INDEX(#REF!,MATCH([117]!Header1-1,#REF!,FALSE)):#REF!))</definedName>
    <definedName name="Marcio_3" hidden="1">[117]!Header1-1 &amp; "." &amp; MAX(1,COUNTA(INDEX(#REF!,MATCH([117]!Header1-1,#REF!,FALSE)):#REF!))</definedName>
    <definedName name="Marcio_4" hidden="1">[117]!Header1-1 &amp; "." &amp; MAX(1,COUNTA(INDEX(#REF!,MATCH([117]!Header1-1,#REF!,FALSE)):#REF!))</definedName>
    <definedName name="Marcio_5" hidden="1">[117]!Header1-1 &amp; "." &amp; MAX(1,COUNTA(INDEX(#REF!,MATCH([117]!Header1-1,#REF!,FALSE)):#REF!))</definedName>
    <definedName name="MARCO">'[159]61M-CBMI'!$AA$1:$AA$51</definedName>
    <definedName name="marcos">#REF!</definedName>
    <definedName name="marcus">#REF!</definedName>
    <definedName name="Massa">[122]Teor!$F$3:$F$7</definedName>
    <definedName name="mASTE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mat">[160]Mat!$B$4:$E$528</definedName>
    <definedName name="MATBET">#REF!</definedName>
    <definedName name="Materiais" localSheetId="6">[110]Materiais!$A:$D</definedName>
    <definedName name="Materiais" localSheetId="3">[110]Materiais!$A:$D</definedName>
    <definedName name="MATERIAIS">#REF!</definedName>
    <definedName name="MATERIAL">#REF!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[149]Vínculo!$AB$2:$AB$20</definedName>
    <definedName name="MATERIALBETUMINOSO1">#REF!</definedName>
    <definedName name="MaterialTachaExistente">#REF!</definedName>
    <definedName name="MaterialTachaImplantação">#REF!</definedName>
    <definedName name="matricula">#REF!</definedName>
    <definedName name="matriz">'[148] '!#REF!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BV">#REF!</definedName>
    <definedName name="MBV_1">#REF!</definedName>
    <definedName name="MBV_2">#REF!</definedName>
    <definedName name="MBV_3">#REF!</definedName>
    <definedName name="mcm" hidden="1">{"Pèrdues i Guanys analític.Català",#N/A,FALSE,"Català";"Pèrdues i G. analític.castellà",#N/A,FALSE,"Castellà"}</definedName>
    <definedName name="MD">#REF!</definedName>
    <definedName name="ME">#N/A</definedName>
    <definedName name="ME_1">#REF!</definedName>
    <definedName name="ME_14">#N/A</definedName>
    <definedName name="MED">#REF!</definedName>
    <definedName name="med_13">[90]DADOS!$D$2</definedName>
    <definedName name="med_42">#REF!</definedName>
    <definedName name="medant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CAO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">#REF!</definedName>
    <definedName name="Medição_25">#REF!</definedName>
    <definedName name="Medição_4">#REF!</definedName>
    <definedName name="MEDICAO7">#N/A</definedName>
    <definedName name="Mediçãoo">#REF!</definedName>
    <definedName name="MEDIO">#REF!</definedName>
    <definedName name="MedMês95">#N/A</definedName>
    <definedName name="MEIO_FIO">#REF!</definedName>
    <definedName name="meiofio">[42]ORÇAMENTO!#REF!</definedName>
    <definedName name="meiofio_13">[42]ORÇAMENTO!#REF!</definedName>
    <definedName name="meiofio_13_19">[42]ORÇAMENTO!#REF!</definedName>
    <definedName name="meiofio_13_23">[42]ORÇAMENTO!#REF!</definedName>
    <definedName name="meiofio_13_25">[55]ORÇAMENTO!#REF!</definedName>
    <definedName name="meiofio_15">[56]ORÇAMENTO!#REF!</definedName>
    <definedName name="meiofio_15_13">[56]ORÇAMENTO!#REF!</definedName>
    <definedName name="meiofio_15_13_19">[56]ORÇAMENTO!#REF!</definedName>
    <definedName name="meiofio_15_13_23">[56]ORÇAMENTO!#REF!</definedName>
    <definedName name="meiofio_15_13_25">[56]ORÇAMENTO!#REF!</definedName>
    <definedName name="meiofio_15_19">[56]ORÇAMENTO!#REF!</definedName>
    <definedName name="meiofio_15_23">[56]ORÇAMENTO!#REF!</definedName>
    <definedName name="meiofio_15_25">[56]ORÇAMENTO!#REF!</definedName>
    <definedName name="meiofio_19">[42]ORÇAMENTO!#REF!</definedName>
    <definedName name="meiofio_23">[42]ORÇAMENTO!#REF!</definedName>
    <definedName name="meiofio_24">[42]ORÇAMENTO!#REF!</definedName>
    <definedName name="meiofio_24_13">[42]ORÇAMENTO!#REF!</definedName>
    <definedName name="meiofio_24_13_19">[42]ORÇAMENTO!#REF!</definedName>
    <definedName name="meiofio_24_13_23">[42]ORÇAMENTO!#REF!</definedName>
    <definedName name="meiofio_24_13_25">[55]ORÇAMENTO!#REF!</definedName>
    <definedName name="meiofio_24_19">[42]ORÇAMENTO!#REF!</definedName>
    <definedName name="meiofio_24_23">[42]ORÇAMENTO!#REF!</definedName>
    <definedName name="meiofio_24_25">[55]ORÇAMENTO!#REF!</definedName>
    <definedName name="meiofio_25">[55]ORÇAMENTO!#REF!</definedName>
    <definedName name="Mem.01" hidden="1">{"'Plan1 (2)'!$A$5:$F$63"}</definedName>
    <definedName name="mem.km736">#REF!</definedName>
    <definedName name="memkmf_37">'[27]memória quantitativa'!#REF!</definedName>
    <definedName name="memkmf_48">'[27]memória quantitativa'!#REF!</definedName>
    <definedName name="MENOR">MIN('[161]Custo MB - (1)'!$I$45:$K$45,'[161]Custo MB - (1)'!$N$45:$P$45,'[161]Custo MB - (1)'!$S$45:$T$45)</definedName>
    <definedName name="MERDA">[0]!MERDA</definedName>
    <definedName name="MERDA_2">#N/A</definedName>
    <definedName name="MERDA_25">[0]!MERDA_25</definedName>
    <definedName name="MERDA_4">#N/A</definedName>
    <definedName name="merito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ES">#REF!</definedName>
    <definedName name="mês">#REF!</definedName>
    <definedName name="mês_6">[51]procedimentos!$A$13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EWarning" hidden="1">1</definedName>
    <definedName name="MF">#REF!</definedName>
    <definedName name="Micro">#REF!</definedName>
    <definedName name="MICRO_Adir">OFFSET([82]Percentual!$A$6,0,COLUMN([82]Percentual!$CE$3)-1,COUNTA([82]Percentual!$A$6:$A$105),1)</definedName>
    <definedName name="MICRO_Aesq">OFFSET([82]Percentual!$A$6,0,COLUMN([82]Percentual!$BE$3)-1,COUNTA([82]Percentual!$A$6:$A$105),1)</definedName>
    <definedName name="MICRO_pista">OFFSET([82]Percentual!$A$6,0,MATCH([82]Percentual!$AE$3,[82]Percentual!$3:$3,0)-1,COUNTA([82]Percentual!$A$6:$A$105),1)</definedName>
    <definedName name="MINPGPELE">#REF!</definedName>
    <definedName name="MINPGPMEC">#REF!</definedName>
    <definedName name="MINUS">#REF!</definedName>
    <definedName name="misbetbet">[42]ORÇAMENTO!#REF!</definedName>
    <definedName name="misbetbet_13">[42]ORÇAMENTO!#REF!</definedName>
    <definedName name="misbetbet_13_19">[42]ORÇAMENTO!#REF!</definedName>
    <definedName name="misbetbet_13_23">[42]ORÇAMENTO!#REF!</definedName>
    <definedName name="misbetbet_13_25">[55]ORÇAMENTO!#REF!</definedName>
    <definedName name="misbetbet_15">[56]ORÇAMENTO!#REF!</definedName>
    <definedName name="misbetbet_15_13">[56]ORÇAMENTO!#REF!</definedName>
    <definedName name="misbetbet_15_13_19">[56]ORÇAMENTO!#REF!</definedName>
    <definedName name="misbetbet_15_13_23">[56]ORÇAMENTO!#REF!</definedName>
    <definedName name="misbetbet_15_13_25">[56]ORÇAMENTO!#REF!</definedName>
    <definedName name="misbetbet_15_13_26">[56]ORÇAMENTO!#REF!</definedName>
    <definedName name="misbetbet_15_19">[56]ORÇAMENTO!#REF!</definedName>
    <definedName name="misbetbet_15_23">[56]ORÇAMENTO!#REF!</definedName>
    <definedName name="misbetbet_15_25">[56]ORÇAMENTO!#REF!</definedName>
    <definedName name="misbetbet_15_26">[56]ORÇAMENTO!#REF!</definedName>
    <definedName name="misbetbet_19">[42]ORÇAMENTO!#REF!</definedName>
    <definedName name="misbetbet_23">[42]ORÇAMENTO!#REF!</definedName>
    <definedName name="misbetbet_24">[42]ORÇAMENTO!#REF!</definedName>
    <definedName name="misbetbet_24_13">[42]ORÇAMENTO!#REF!</definedName>
    <definedName name="misbetbet_24_13_19">[42]ORÇAMENTO!#REF!</definedName>
    <definedName name="misbetbet_24_13_23">[42]ORÇAMENTO!#REF!</definedName>
    <definedName name="misbetbet_24_13_25">[55]ORÇAMENTO!#REF!</definedName>
    <definedName name="misbetbet_24_13_26">[42]ORÇAMENTO!#REF!</definedName>
    <definedName name="misbetbet_24_19">[42]ORÇAMENTO!#REF!</definedName>
    <definedName name="misbetbet_24_23">[42]ORÇAMENTO!#REF!</definedName>
    <definedName name="misbetbet_24_25">[55]ORÇAMENTO!#REF!</definedName>
    <definedName name="misbetbet_24_26">[42]ORÇAMENTO!#REF!</definedName>
    <definedName name="misbetbet_25">[55]ORÇAMENTO!#REF!</definedName>
    <definedName name="misbetusifri">[42]ORÇAMENTO!#REF!</definedName>
    <definedName name="misbetusifri_13">[42]ORÇAMENTO!#REF!</definedName>
    <definedName name="misbetusifri_13_19">[42]ORÇAMENTO!#REF!</definedName>
    <definedName name="misbetusifri_13_23">[42]ORÇAMENTO!#REF!</definedName>
    <definedName name="misbetusifri_13_25">[55]ORÇAMENTO!#REF!</definedName>
    <definedName name="misbetusifri_13_26">[42]ORÇAMENTO!#REF!</definedName>
    <definedName name="misbetusifri_15">[56]ORÇAMENTO!#REF!</definedName>
    <definedName name="misbetusifri_15_13">[56]ORÇAMENTO!#REF!</definedName>
    <definedName name="misbetusifri_15_13_19">[56]ORÇAMENTO!#REF!</definedName>
    <definedName name="misbetusifri_15_13_23">[56]ORÇAMENTO!#REF!</definedName>
    <definedName name="misbetusifri_15_13_25">[56]ORÇAMENTO!#REF!</definedName>
    <definedName name="misbetusifri_15_13_26">[56]ORÇAMENTO!#REF!</definedName>
    <definedName name="misbetusifri_15_19">[56]ORÇAMENTO!#REF!</definedName>
    <definedName name="misbetusifri_15_23">[56]ORÇAMENTO!#REF!</definedName>
    <definedName name="misbetusifri_15_25">[56]ORÇAMENTO!#REF!</definedName>
    <definedName name="misbetusifri_15_26">[56]ORÇAMENTO!#REF!</definedName>
    <definedName name="misbetusifri_19">[42]ORÇAMENTO!#REF!</definedName>
    <definedName name="misbetusifri_23">[42]ORÇAMENTO!#REF!</definedName>
    <definedName name="misbetusifri_24">[42]ORÇAMENTO!#REF!</definedName>
    <definedName name="misbetusifri_24_13">[42]ORÇAMENTO!#REF!</definedName>
    <definedName name="misbetusifri_24_13_19">[42]ORÇAMENTO!#REF!</definedName>
    <definedName name="misbetusifri_24_13_23">[42]ORÇAMENTO!#REF!</definedName>
    <definedName name="misbetusifri_24_13_25">[55]ORÇAMENTO!#REF!</definedName>
    <definedName name="misbetusifri_24_13_26">[42]ORÇAMENTO!#REF!</definedName>
    <definedName name="misbetusifri_24_19">[42]ORÇAMENTO!#REF!</definedName>
    <definedName name="misbetusifri_24_23">[42]ORÇAMENTO!#REF!</definedName>
    <definedName name="misbetusifri_24_25">[55]ORÇAMENTO!#REF!</definedName>
    <definedName name="misbetusifri_24_26">[42]ORÇAMENTO!#REF!</definedName>
    <definedName name="misbetusifri_25">[55]ORÇAMENTO!#REF!</definedName>
    <definedName name="misbetusifri_26">[42]ORÇAMENTO!#REF!</definedName>
    <definedName name="misbetusique">[42]ORÇAMENTO!#REF!</definedName>
    <definedName name="misbetusique_13">[42]ORÇAMENTO!#REF!</definedName>
    <definedName name="misbetusique_13_19">[42]ORÇAMENTO!#REF!</definedName>
    <definedName name="misbetusique_13_23">[42]ORÇAMENTO!#REF!</definedName>
    <definedName name="misbetusique_13_25">[55]ORÇAMENTO!#REF!</definedName>
    <definedName name="misbetusique_13_26">[42]ORÇAMENTO!#REF!</definedName>
    <definedName name="misbetusique_15">[56]ORÇAMENTO!#REF!</definedName>
    <definedName name="misbetusique_15_13">[56]ORÇAMENTO!#REF!</definedName>
    <definedName name="misbetusique_15_13_19">[56]ORÇAMENTO!#REF!</definedName>
    <definedName name="misbetusique_15_13_23">[56]ORÇAMENTO!#REF!</definedName>
    <definedName name="misbetusique_15_13_25">[56]ORÇAMENTO!#REF!</definedName>
    <definedName name="misbetusique_15_13_26">[56]ORÇAMENTO!#REF!</definedName>
    <definedName name="misbetusique_15_19">[56]ORÇAMENTO!#REF!</definedName>
    <definedName name="misbetusique_15_23">[56]ORÇAMENTO!#REF!</definedName>
    <definedName name="misbetusique_15_25">[56]ORÇAMENTO!#REF!</definedName>
    <definedName name="misbetusique_15_26">[56]ORÇAMENTO!#REF!</definedName>
    <definedName name="misbetusique_19">[42]ORÇAMENTO!#REF!</definedName>
    <definedName name="misbetusique_23">[42]ORÇAMENTO!#REF!</definedName>
    <definedName name="misbetusique_24">[42]ORÇAMENTO!#REF!</definedName>
    <definedName name="misbetusique_24_13">[42]ORÇAMENTO!#REF!</definedName>
    <definedName name="misbetusique_24_13_19">[42]ORÇAMENTO!#REF!</definedName>
    <definedName name="misbetusique_24_13_23">[42]ORÇAMENTO!#REF!</definedName>
    <definedName name="misbetusique_24_13_25">[55]ORÇAMENTO!#REF!</definedName>
    <definedName name="misbetusique_24_13_26">[42]ORÇAMENTO!#REF!</definedName>
    <definedName name="misbetusique_24_19">[42]ORÇAMENTO!#REF!</definedName>
    <definedName name="misbetusique_24_23">[42]ORÇAMENTO!#REF!</definedName>
    <definedName name="misbetusique_24_25">[55]ORÇAMENTO!#REF!</definedName>
    <definedName name="misbetusique_24_26">[42]ORÇAMENTO!#REF!</definedName>
    <definedName name="misbetusique_25">[55]ORÇAMENTO!#REF!</definedName>
    <definedName name="misbetusique_26">[42]ORÇAMENTO!#REF!</definedName>
    <definedName name="MIX">#REF!</definedName>
    <definedName name="MM">#N/A</definedName>
    <definedName name="MmExcelLinker_EE5A7560_5BCD_4DA7_9AF5_817E34D07ED5">[0]!cronograma '[162]1'!$C$2:$C$2</definedName>
    <definedName name="mmm">[163]resumo_1_!#REF!</definedName>
    <definedName name="mmm_19">[163]resumo_1_!#REF!</definedName>
    <definedName name="mmm_20">[163]resumo_1_!#REF!</definedName>
    <definedName name="mmm_23">[163]resumo_1_!#REF!</definedName>
    <definedName name="mmm_25">[163]resumo_1_!#REF!</definedName>
    <definedName name="mmmm">#REF!</definedName>
    <definedName name="mmmm_10">#REF!</definedName>
    <definedName name="mmmm_19">#REF!</definedName>
    <definedName name="mmmm_20">#REF!</definedName>
    <definedName name="mmmm_23">#REF!</definedName>
    <definedName name="mmmm_25">#REF!</definedName>
    <definedName name="mmmm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O" hidden="1">#REF!</definedName>
    <definedName name="Mob" hidden="1">#REF!</definedName>
    <definedName name="mobilização">[49]medição!#REF!</definedName>
    <definedName name="mod1.ext">[0]!mod1.ext</definedName>
    <definedName name="mod1.ext_38">mod1.ext_38</definedName>
    <definedName name="Modelo" hidden="1">#REF!</definedName>
    <definedName name="MODEXT">[164]!__123Graph_XGraph9</definedName>
    <definedName name="MODULO1.CURTO">[164]!__123Graph_XGraph9</definedName>
    <definedName name="modulo1.extenso">#REF!</definedName>
    <definedName name="módulo1.Extenso">#N/A</definedName>
    <definedName name="módulo1.Extenso_1">[0]!módulo1.Extenso_1</definedName>
    <definedName name="módulo1.Extenso_10">[0]!módulo1.Extenso_10</definedName>
    <definedName name="módulo1.Extenso_12">[0]!módulo1.Extenso_12</definedName>
    <definedName name="módulo1.Extenso_13">[0]!módulo1.Extenso_13</definedName>
    <definedName name="módulo1.Extenso_14">[0]!módulo1.Extenso_14</definedName>
    <definedName name="módulo1.Extenso_19">módulo1.Extenso_19</definedName>
    <definedName name="módulo1.Extenso_2">[0]!módulo1.Extenso_2</definedName>
    <definedName name="módulo1.Extenso_20">#N/A</definedName>
    <definedName name="módulo1.Extenso_21">módulo1.Extenso_21</definedName>
    <definedName name="módulo1.Extenso_22">[0]!módulo1.Extenso_22</definedName>
    <definedName name="módulo1.Extenso_23">módulo1.Extenso_23</definedName>
    <definedName name="módulo1.Extenso_24">módulo1.Extenso_24</definedName>
    <definedName name="módulo1.Extenso_25">[0]!módulo1.Extenso_25</definedName>
    <definedName name="módulo1.Extenso_26">[0]!módulo1.Extenso_26</definedName>
    <definedName name="módulo1.Extenso_27">[0]!módulo1.Extenso_27</definedName>
    <definedName name="módulo1.Extenso_28">[0]!módulo1.Extenso_28</definedName>
    <definedName name="módulo1.Extenso_29">[0]!módulo1.Extenso_29</definedName>
    <definedName name="módulo1.Extenso_3">[0]!módulo1.Extenso_3</definedName>
    <definedName name="módulo1.Extenso_30">[0]!módulo1.Extenso_30</definedName>
    <definedName name="módulo1.Extenso_31">[0]!módulo1.Extenso_31</definedName>
    <definedName name="módulo1.Extenso_32">[0]!módulo1.Extenso_32</definedName>
    <definedName name="módulo1.Extenso_33">[0]!módulo1.Extenso_33</definedName>
    <definedName name="módulo1.Extenso_34">[0]!módulo1.Extenso_34</definedName>
    <definedName name="módulo1.Extenso_35">[0]!módulo1.Extenso_35</definedName>
    <definedName name="módulo1.Extenso_36">[0]!módulo1.Extenso_36</definedName>
    <definedName name="módulo1.Extenso_37">[0]!módulo1.Extenso_37</definedName>
    <definedName name="módulo1.Extenso_38">[0]!módulo1.Extenso_38</definedName>
    <definedName name="módulo1.Extenso_39">módulo1.Extenso_39</definedName>
    <definedName name="módulo1.Extenso_4">[0]!módulo1.Extenso_4</definedName>
    <definedName name="módulo1.Extenso_40">módulo1.Extenso_40</definedName>
    <definedName name="módulo1.Extenso_41">módulo1.Extenso_41</definedName>
    <definedName name="módulo1.Extenso_42">módulo1.Extenso_42</definedName>
    <definedName name="módulo1.Extenso_43">módulo1.Extenso_43</definedName>
    <definedName name="módulo1.Extenso_44">módulo1.Extenso_44</definedName>
    <definedName name="módulo1.Extenso_45">módulo1.Extenso_45</definedName>
    <definedName name="módulo1.Extenso_46">módulo1.Extenso_46</definedName>
    <definedName name="módulo1.Extenso_47">módulo1.Extenso_47</definedName>
    <definedName name="módulo1.Extenso_48">módulo1.Extenso_48</definedName>
    <definedName name="módulo1.Extenso_5">[0]!módulo1.Extenso_5</definedName>
    <definedName name="módulo1.Extenso_51">módulo1.Extenso_51</definedName>
    <definedName name="módulo1.Extenso_52">módulo1.Extenso_52</definedName>
    <definedName name="módulo1.Extenso_53">módulo1.Extenso_53</definedName>
    <definedName name="módulo1.Extenso_54">módulo1.Extenso_54</definedName>
    <definedName name="módulo1.Extenso_55">módulo1.Extenso_55</definedName>
    <definedName name="módulo1.Extenso_56">módulo1.Extenso_56</definedName>
    <definedName name="módulo1.Extenso_57">módulo1.Extenso_57</definedName>
    <definedName name="módulo1.Extenso_58">módulo1.Extenso_58</definedName>
    <definedName name="módulo1.Extenso_59">módulo1.Extenso_59</definedName>
    <definedName name="módulo1.Extenso_6">[0]!módulo1.Extenso_6</definedName>
    <definedName name="módulo1.Extenso_60">módulo1.Extenso_60</definedName>
    <definedName name="módulo1.Extenso_61">módulo1.Extenso_61</definedName>
    <definedName name="módulo1.Extenso_62">módulo1.Extenso_62</definedName>
    <definedName name="módulo1.Extenso_63">módulo1.Extenso_63</definedName>
    <definedName name="módulo1.Extenso_64">módulo1.Extenso_64</definedName>
    <definedName name="módulo1.Extenso_65">módulo1.Extenso_65</definedName>
    <definedName name="módulo1.Extenso_66">módulo1.Extenso_66</definedName>
    <definedName name="módulo1.Extenso_67">módulo1.Extenso_67</definedName>
    <definedName name="módulo1.Extenso_68">módulo1.Extenso_68</definedName>
    <definedName name="módulo1.Extenso_69">módulo1.Extenso_69</definedName>
    <definedName name="módulo1.Extenso_7">[0]!módulo1.Extenso_7</definedName>
    <definedName name="módulo1.Extenso_70">módulo1.Extenso_70</definedName>
    <definedName name="módulo1.Extenso_71">módulo1.Extenso_71</definedName>
    <definedName name="módulo1.Extenso_72">módulo1.Extenso_72</definedName>
    <definedName name="módulo1.Extenso_8">[0]!módulo1.Extenso_8</definedName>
    <definedName name="módulo1.Extenso_9">[0]!módulo1.Extenso_9</definedName>
    <definedName name="módulo1_Extenso">NA()</definedName>
    <definedName name="módulo1_Extenso_36">NA()</definedName>
    <definedName name="módulo1_Extenso_42">NA()</definedName>
    <definedName name="módulo1_Extenso_44">NA()</definedName>
    <definedName name="módulo1_Extenso_5">NA()</definedName>
    <definedName name="módulo1_Extenso_6">NA()</definedName>
    <definedName name="Moeda">#REF!</definedName>
    <definedName name="MoedaVal">#REF!</definedName>
    <definedName name="mon">'[18]Mão de Obra'!$E$18</definedName>
    <definedName name="MOV_TERR_EMISS3_S">#REF!</definedName>
    <definedName name="MOV_TERRA">#REF!</definedName>
    <definedName name="MOV_TERRA_EMISS">#REF!</definedName>
    <definedName name="MOV_TERRA_EMISS2">#REF!</definedName>
    <definedName name="MP" hidden="1">#REF!</definedName>
    <definedName name="MSICRO">#REF!</definedName>
    <definedName name="MSICRO_1">#REF!</definedName>
    <definedName name="MT">[45]procedimentos!$A$114</definedName>
    <definedName name="MT__DEPARTAMENTO_NACIONAL_DE_ESTRADAS_DE_RODAGEM">#REF!</definedName>
    <definedName name="N">#REF!</definedName>
    <definedName name="N.">#REF!</definedName>
    <definedName name="N..">#REF!</definedName>
    <definedName name="N_faixas_Percent">OFFSET([82]Percentual!$A$6,0,MATCH([82]Percentual!$CV$4,[82]Percentual!$4:$4,0)-1,COUNTA([82]Percentual!$A$6:$A$105),1)</definedName>
    <definedName name="NãoSeAplica">#REF!</definedName>
    <definedName name="NãoseaplicaDescida">#REF!</definedName>
    <definedName name="NãoseaplicaEntrada">#REF!</definedName>
    <definedName name="NãoseaplicaMeioFio">#REF!</definedName>
    <definedName name="NãoseaplicaOAC">#REF!</definedName>
    <definedName name="NãoseaplicaSarjeta">#REF!</definedName>
    <definedName name="NãoseaplicaValeta">#REF!</definedName>
    <definedName name="Natal">#N/A</definedName>
    <definedName name="NATUREZA">#REF!</definedName>
    <definedName name="NColunas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">#N/A</definedName>
    <definedName name="NN">[39]!NN</definedName>
    <definedName name="nnn">[144]Equipamentos!#REF!</definedName>
    <definedName name="nnnn">[39]!nnnn</definedName>
    <definedName name="NNNNN">[39]!NNNNN</definedName>
    <definedName name="Nomes">#REF!</definedName>
    <definedName name="NORMA_BORDO">[95]CURVAS_SHSUL_MEC!$Y$14:$Y$123</definedName>
    <definedName name="NORMA_EIXO">[95]CURVAS_SHSUL_MEC!$AA$14:$AA$123</definedName>
    <definedName name="NORMA_HOR_MAN_ALIANCA1">'[62]HOR_MAN_aliança 1º ACESSO'!$K$13:$K$39</definedName>
    <definedName name="NORMA_HOR_MAN_ALIANCA2">'[62]HOR_MAN_ALIANÇA 2º ACESSO'!$K$14:$K$37</definedName>
    <definedName name="NORMA_HOR_MAN_BUENOS">'[62]HOR_MAN_BUENOS AIRES'!$K$14:$K$28</definedName>
    <definedName name="NORMA_HOR_MAN_ITAQUITINGA">[62]HOR_MAN_Itaquitinga!$K$14:$K$35</definedName>
    <definedName name="NORMA_HOR_MAN_LOMBADA">'[62]HOR_MAN_PASS. PEDESTRE_LOMBADA'!$K$14:$K$20</definedName>
    <definedName name="NORMA_HOR_MAN_ONIBUS">'[62]PARADA DE ONIBUS'!$K$14:$K$43</definedName>
    <definedName name="NORMA_HOR_MAN_PONTES">[62]HOR_MAN_PONTES!$K$15:$K$42</definedName>
    <definedName name="NORMA_HOR_MAN_TIMBAUBA">[62]HOR_MAN_TIMBAUBA!$K$13:$K$39</definedName>
    <definedName name="NORMA_HOR_MAN_TRACUNHAEM">[62]HOR_MAN_TRACUNHAEM!$K$14:$K$35</definedName>
    <definedName name="NORMA_HOR_MAN_VICENCIA">[62]SIN_HOR_MAN_VICÊNCIA!$K$14:$K$36</definedName>
    <definedName name="NORMA_HOR_MEC_ALIANCA1">'[62]HOR_MEC_Interseção Aliança - 1º'!$U$15:$U$20</definedName>
    <definedName name="NORMA_HOR_MEC_ALIANCA2">'[62]HOR_MEC_Interseção Aliança - 2º'!$U$14:$U$18</definedName>
    <definedName name="NORMA_HOR_MEC_BR408">'[62]HOR_MEC_BR-408'!$U$14:$U$240</definedName>
    <definedName name="NORMA_HOR_MEC_BUENOS">'[62]HOR_MEC_Interseção_BUENOS AIRES'!$U$15:$U$19</definedName>
    <definedName name="NORMA_HOR_MEC_ITAQUITINGA">[62]HOR_MEC_Inters_Itaquitinga!$U$15:$U$19</definedName>
    <definedName name="NORMA_HOR_MEC_TIMBAUBA">[62]HOR_MEC_Inters_Timbaúba!$U$15:$U$19</definedName>
    <definedName name="NORMA_HOR_MEC_TRACUNHAEM">[62]HOR_MEC_Interseção_Tracunhaem!$U$15:$U$19</definedName>
    <definedName name="NORMA_HOR_MEC_VICENCIA">[62]HOR_MEC_Interseção_VICÊNCIA!$U$15:$U$20</definedName>
    <definedName name="NORMA_IBIA">'[95]SIN_HOR_MEC_Gravatá do Ibiapina'!$N$14:$N$18</definedName>
    <definedName name="NORMA_SHM_ALTINHO">[112]SHM_ALTINHO!$N$15:$N$19</definedName>
    <definedName name="NORMA_SHM_BENEDITO">'[112]SHM_SÃO BENEDITO DO SUL'!$N$15:$N$19</definedName>
    <definedName name="NORMA_SHM_BR104SUL">'[112]HOR_MEC_BR-104SUL'!$U$14:$U$480</definedName>
    <definedName name="NORMA_SHM_CANHOTINHO">[112]SHM_CANHOTINHO!$N$15:$N$19</definedName>
    <definedName name="NORMA_SHM_CUPIRA1">'[112]SHM_CUPIRA_1º ACESSO'!$N$15:$N$19</definedName>
    <definedName name="NORMA_SHM_CUPIRA2">'[112]SHM_CUPIRA 2ª INTERSEÇÃO'!$N$15:$N$19</definedName>
    <definedName name="NORMA_SHM_JUREMA">'[112]SHM_PANELAS E JUREMA'!$N$15:$N$24</definedName>
    <definedName name="NORMA_SHM_PALMARES">[112]SHM_PALMARES!$N$15:$N$19</definedName>
    <definedName name="NORMA_SHM_QUIPAPA">[112]SHM_QUIPAPÁ!$N$15:$N$19</definedName>
    <definedName name="NORMA_SHM_TERRA">'[112]SHM_Terra Vermelha'!$N$15:$N$19</definedName>
    <definedName name="NORMA_SHMAN_ALTINHO">'[112]SHMAN_INTERSEÇÃO ALTINHO'!$K$13:$K$48</definedName>
    <definedName name="NORMA_SHMAN_BENEDITO">'[112]SHMAN_INTERSEÇÃO SÃO BENEDITO'!$K$13:$K$43</definedName>
    <definedName name="NORMA_SHMAN_CANHOTINHO">'[112]SHMAN_INTERSEÇÃO CANHOTINHO'!$K$13:$K$39</definedName>
    <definedName name="NORMA_SHMAN_CUPIRA1">'[112]SHMAN_ÁREA ESP CUPIRA 1'!$K$13:$K$50</definedName>
    <definedName name="NORMA_SHMAN_CUPIRA2">'[112]SHMAN_INTERSEÇÃO CUPIRA 2º'!$K$13:$K$38</definedName>
    <definedName name="NORMA_SHMAN_GRAV">#REF!</definedName>
    <definedName name="NORMA_SHMAN_GRAVATA">'[95]SIN_HOR_MAN_GRAVATÁ '!$H$14:$H$48</definedName>
    <definedName name="NORMA_SHMAN_JUREMA">'[112]SHMAN_INTERS, JUREMA E PANELAS'!$K$13:$K$41</definedName>
    <definedName name="NORMA_SHMAN_LOMBADA">'[112]SHMAN_ár. passag.Pedes.LOmb.P.Ô'!$K$14:$K$62</definedName>
    <definedName name="NORMA_SHMAN_PALMARES">[112]SIN_HOR_MAN_PALMARES!$K$14:$K$40</definedName>
    <definedName name="NORMA_SHMAN_PAR_ONIB">[95]SIN_HOR_MAN_PARADA_ONIBUS!$H$13:$H$16</definedName>
    <definedName name="NORMA_SHMAN_PONTE">'[95]SIN_HOR_MAN_PONTE '!$H$13:$H$16</definedName>
    <definedName name="NORMA_SHMAN_PONTESUL">'[112]SHMAN_ PONTE_SUL_OBRA DE ARTE'!$K$15:$K$66</definedName>
    <definedName name="NORMA_SHMAN_QUIPAPA">'[112]SHMAN_INTERSEÇÃO quipapa'!$K$13:$K$39</definedName>
    <definedName name="NORMA_SHMAN_TAQUA">[95]SHMAN_TAQUA!$H$13:$H$61</definedName>
    <definedName name="NORMA_SHMAN_TERRA">'[112]SHMAN_Terra Vermelha'!$K$13:$K$49</definedName>
    <definedName name="NORMA_SHNM">[95]SIN_HOR_NORTE_MEC!$X$15:$X$100</definedName>
    <definedName name="NORMA_SHNM_BR104">[112]SIN_HOR_NORTE_MEC!$W$14:$W$98</definedName>
    <definedName name="NORMA_SHSM">[95]SIN_HOR_SUL_MEC!$X$14:$X$251</definedName>
    <definedName name="NORMA_TAQUA">[95]SIN_HOR_MEC_TAQUARITINGA!$N$14:$N$19</definedName>
    <definedName name="Nossa_Senhora">#N/A</definedName>
    <definedName name="nOVO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novo_nome" hidden="1">{#N/A,#N/A,FALSE,"31 - Balanço";#N/A,#N/A,FALSE,"41 - Resultado";#N/A,#N/A,FALSE,"51 - Fluxo de Caixa"}</definedName>
    <definedName name="NRP">#REF!</definedName>
    <definedName name="NTEI">'[54]PRO-08'!#REF!</definedName>
    <definedName name="NTEI_10">'[57]PRO-08'!#REF!</definedName>
    <definedName name="NTEI_24">'[57]PRO-08'!#REF!</definedName>
    <definedName name="NTEI_25">'[57]PRO-08'!#REF!</definedName>
    <definedName name="NTEI_26">'[58]PRO-08'!#REF!</definedName>
    <definedName name="NTEI_27">'[57]PRO-08'!#REF!</definedName>
    <definedName name="NTEI_29">'[57]PRO-08'!#REF!</definedName>
    <definedName name="NTEI_9">'[57]PRO-08'!#REF!</definedName>
    <definedName name="num_linhas">#REF!</definedName>
    <definedName name="NUMED">#REF!</definedName>
    <definedName name="número_medição">[27]procedimentos!$A$14</definedName>
    <definedName name="número_medição_10">[51]procedimentos!$A$9</definedName>
    <definedName name="número_medição_9">[51]procedimentos!$A$9</definedName>
    <definedName name="numN">[165]PROJETO!#REF!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>#REF!</definedName>
    <definedName name="OAE">'[86]P reaj x P atual'!$S$7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RA1">[166]PQ!$B$7</definedName>
    <definedName name="ObraArteEspecial">#REF!</definedName>
    <definedName name="ocom">#REF!</definedName>
    <definedName name="OD">#REF!</definedName>
    <definedName name="ok">[167]Dados!$B$1</definedName>
    <definedName name="OLEO">[17]DADOS!$C$23</definedName>
    <definedName name="Oliveira">#REF!</definedName>
    <definedName name="onibus">#N/A</definedName>
    <definedName name="OnOff" hidden="1">"ON"</definedName>
    <definedName name="oo">#N/A</definedName>
    <definedName name="OPA">'[54]PRO-08'!#REF!</definedName>
    <definedName name="OPA_10">'[57]PRO-08'!#REF!</definedName>
    <definedName name="OPA_24">'[57]PRO-08'!#REF!</definedName>
    <definedName name="OPA_25">'[57]PRO-08'!#REF!</definedName>
    <definedName name="OPA_26">'[58]PRO-08'!#REF!</definedName>
    <definedName name="OPA_27">'[57]PRO-08'!#REF!</definedName>
    <definedName name="OPA_29">'[57]PRO-08'!#REF!</definedName>
    <definedName name="OPA_9">'[57]PRO-08'!#REF!</definedName>
    <definedName name="OpçãoVaziaDefensa">#REF!</definedName>
    <definedName name="OpçãoVaziaSinalVertical">#REF!</definedName>
    <definedName name="ope">'[18]Mão de Obra'!$E$12</definedName>
    <definedName name="ORCA">#REF!</definedName>
    <definedName name="ORÇA">[168]ORÇAMENTO!#REF!</definedName>
    <definedName name="Orçado_201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crig">#REF!</definedName>
    <definedName name="Ordem" hidden="1">#REF!</definedName>
    <definedName name="Origem" hidden="1">#REF!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lando">#REF!</definedName>
    <definedName name="OS">#REF!</definedName>
    <definedName name="OUTR">#REF!</definedName>
    <definedName name="Outros">#REF!</definedName>
    <definedName name="OVER_FINAN">#REF!</definedName>
    <definedName name="P">#REF!</definedName>
    <definedName name="P.Aparente">#REF!</definedName>
    <definedName name="P.Reatia">#REF!</definedName>
    <definedName name="P_1A0141801">#REF!</definedName>
    <definedName name="P_1A0141801_33">[42]COMP_SERVIÇOS!$I$305</definedName>
    <definedName name="P_1A0141801_9">[42]COMP_SERVIÇOS!$I$305</definedName>
    <definedName name="P_1A0172002">#REF!</definedName>
    <definedName name="P_1A0172002_19">#REF!</definedName>
    <definedName name="P_1A0172002_25">'[169]Comp. PU serv. com areia-brita'!#REF!</definedName>
    <definedName name="P_1A0172002_33">[42]COMP_SERVIÇOS!$I$366</definedName>
    <definedName name="P_1A0172002_9">[42]COMP_SERVIÇOS!$I$366</definedName>
    <definedName name="p_areiacs">'[27]memória quantitativa'!#REF!</definedName>
    <definedName name="p_britarp">'[27]memória quantitativa'!#REF!</definedName>
    <definedName name="p_cap20mbuq">'[42]CAL MAT BET CONSERVA '!$L$16</definedName>
    <definedName name="p_cap5070">'[45]CAL MAT BET CONSERVA '!$L$16</definedName>
    <definedName name="p_capaf">'[27]memória quantitativa'!#REF!</definedName>
    <definedName name="p_cm30rp">'[42]CAL MAT BET CONSERVA '!$L$19</definedName>
    <definedName name="p_correção">'[27]memória quantitativa'!#REF!</definedName>
    <definedName name="P_Cristo">Dom_Páscoa-2</definedName>
    <definedName name="p_gc">'[27]memória quantitativa'!#REF!</definedName>
    <definedName name="p_grama">'[27]memória quantitativa'!#REF!</definedName>
    <definedName name="p_lama_asf_fina_areia">'[27]memória quantitativa'!#REF!</definedName>
    <definedName name="p_lama_asf_fina_pó">'[27]memória quantitativa'!#REF!</definedName>
    <definedName name="p_massarp">'[27]memória quantitativa'!#REF!</definedName>
    <definedName name="p_pedraarrumada">'[27]memória quantitativa'!#REF!</definedName>
    <definedName name="p_pedrajogada">'[27]memória quantitativa'!#REF!</definedName>
    <definedName name="p_recompmec">'[27]memória quantitativa'!#REF!</definedName>
    <definedName name="P_Rep">#N/A</definedName>
    <definedName name="p_rl1claf">'[42]CAL MAT BET CONSERVA '!#REF!</definedName>
    <definedName name="p_rl1claf_13">'[42]CAL MAT BET CONSERVA '!#REF!</definedName>
    <definedName name="p_rl1claf_13_19">'[42]CAL MAT BET CONSERVA '!#REF!</definedName>
    <definedName name="p_rl1claf_13_23">'[42]CAL MAT BET CONSERVA '!#REF!</definedName>
    <definedName name="p_rl1claf_13_25">'[55]CAL MAT BET CONSERVA '!#REF!</definedName>
    <definedName name="p_rl1claf_19">'[42]CAL MAT BET CONSERVA '!#REF!</definedName>
    <definedName name="p_rl1claf_23">'[42]CAL MAT BET CONSERVA '!#REF!</definedName>
    <definedName name="p_rl1claf_24">'[42]CAL MAT BET CONSERVA '!#REF!</definedName>
    <definedName name="p_rl1claf_24_13">'[42]CAL MAT BET CONSERVA '!#REF!</definedName>
    <definedName name="p_rl1claf_24_13_19">'[42]CAL MAT BET CONSERVA '!#REF!</definedName>
    <definedName name="p_rl1claf_24_13_23">'[42]CAL MAT BET CONSERVA '!#REF!</definedName>
    <definedName name="p_rl1claf_24_13_25">'[55]CAL MAT BET CONSERVA '!#REF!</definedName>
    <definedName name="p_rl1claf_24_19">'[42]CAL MAT BET CONSERVA '!#REF!</definedName>
    <definedName name="p_rl1claf_24_23">'[42]CAL MAT BET CONSERVA '!#REF!</definedName>
    <definedName name="p_rl1claf_24_25">'[55]CAL MAT BET CONSERVA '!#REF!</definedName>
    <definedName name="p_rl1claf_25">'[55]CAL MAT BET CONSERVA '!#REF!</definedName>
    <definedName name="p_rl1cmicro15">'[45]CAL MAT BET CONSERVA '!#REF!</definedName>
    <definedName name="p_rm1cmbb">'[42]CAL MAT BET CONSERVA '!#REF!</definedName>
    <definedName name="p_rm1cmbb_13">'[42]CAL MAT BET CONSERVA '!#REF!</definedName>
    <definedName name="p_rm1cmbb_13_19">'[42]CAL MAT BET CONSERVA '!#REF!</definedName>
    <definedName name="p_rm1cmbb_13_23">'[42]CAL MAT BET CONSERVA '!#REF!</definedName>
    <definedName name="p_rm1cmbb_13_25">'[55]CAL MAT BET CONSERVA '!#REF!</definedName>
    <definedName name="p_rm1cmbb_19">'[42]CAL MAT BET CONSERVA '!#REF!</definedName>
    <definedName name="p_rm1cmbb_23">'[42]CAL MAT BET CONSERVA '!#REF!</definedName>
    <definedName name="p_rm1cmbb_24">'[42]CAL MAT BET CONSERVA '!#REF!</definedName>
    <definedName name="p_rm1cmbb_24_13">'[42]CAL MAT BET CONSERVA '!#REF!</definedName>
    <definedName name="p_rm1cmbb_24_13_19">'[42]CAL MAT BET CONSERVA '!#REF!</definedName>
    <definedName name="p_rm1cmbb_24_13_23">'[42]CAL MAT BET CONSERVA '!#REF!</definedName>
    <definedName name="p_rm1cmbb_24_13_25">'[55]CAL MAT BET CONSERVA '!#REF!</definedName>
    <definedName name="p_rm1cmbb_24_19">'[42]CAL MAT BET CONSERVA '!#REF!</definedName>
    <definedName name="p_rm1cmbb_24_23">'[42]CAL MAT BET CONSERVA '!#REF!</definedName>
    <definedName name="p_rm1cmbb_24_25">'[55]CAL MAT BET CONSERVA '!#REF!</definedName>
    <definedName name="p_rm1cmbb_25">'[55]CAL MAT BET CONSERVA '!#REF!</definedName>
    <definedName name="p_rm1cmbuf">'[42]CAL MAT BET CONSERVA '!#REF!</definedName>
    <definedName name="p_rm1cmbuf_13">'[42]CAL MAT BET CONSERVA '!#REF!</definedName>
    <definedName name="p_rm1cmbuf_13_19">'[42]CAL MAT BET CONSERVA '!#REF!</definedName>
    <definedName name="p_rm1cmbuf_13_23">'[42]CAL MAT BET CONSERVA '!#REF!</definedName>
    <definedName name="p_rm1cmbuf_13_25">'[55]CAL MAT BET CONSERVA '!#REF!</definedName>
    <definedName name="p_rm1cmbuf_19">'[42]CAL MAT BET CONSERVA '!#REF!</definedName>
    <definedName name="p_rm1cmbuf_23">'[42]CAL MAT BET CONSERVA '!#REF!</definedName>
    <definedName name="p_rm1cmbuf_24">'[42]CAL MAT BET CONSERVA '!#REF!</definedName>
    <definedName name="p_rm1cmbuf_24_13">'[42]CAL MAT BET CONSERVA '!#REF!</definedName>
    <definedName name="p_rm1cmbuf_24_13_19">'[42]CAL MAT BET CONSERVA '!#REF!</definedName>
    <definedName name="p_rm1cmbuf_24_13_23">'[42]CAL MAT BET CONSERVA '!#REF!</definedName>
    <definedName name="p_rm1cmbuf_24_13_25">'[55]CAL MAT BET CONSERVA '!#REF!</definedName>
    <definedName name="p_rm1cmbuf_24_19">'[42]CAL MAT BET CONSERVA '!#REF!</definedName>
    <definedName name="p_rm1cmbuf_24_23">'[42]CAL MAT BET CONSERVA '!#REF!</definedName>
    <definedName name="p_rm1cmbuf_24_25">'[55]CAL MAT BET CONSERVA '!#REF!</definedName>
    <definedName name="p_rm1cmbuf_25">'[55]CAL MAT BET CONSERVA '!#REF!</definedName>
    <definedName name="p_rr1ccd">'[42]CAL MAT BET CONSERVA '!#REF!</definedName>
    <definedName name="p_rr1ccd_13">'[42]CAL MAT BET CONSERVA '!#REF!</definedName>
    <definedName name="p_rr1ccd_13_19">'[42]CAL MAT BET CONSERVA '!#REF!</definedName>
    <definedName name="p_rr1ccd_13_23">'[42]CAL MAT BET CONSERVA '!#REF!</definedName>
    <definedName name="p_rr1ccd_13_25">'[55]CAL MAT BET CONSERVA '!#REF!</definedName>
    <definedName name="p_rr1ccd_15">'[56]CAL MAT BET CONSERVA '!#REF!</definedName>
    <definedName name="p_rr1ccd_15_13">'[56]CAL MAT BET CONSERVA '!#REF!</definedName>
    <definedName name="p_rr1ccd_15_13_19">'[56]CAL MAT BET CONSERVA '!#REF!</definedName>
    <definedName name="p_rr1ccd_15_13_23">'[56]CAL MAT BET CONSERVA '!#REF!</definedName>
    <definedName name="p_rr1ccd_15_13_25">'[56]CAL MAT BET CONSERVA '!#REF!</definedName>
    <definedName name="p_rr1ccd_15_19">'[56]CAL MAT BET CONSERVA '!#REF!</definedName>
    <definedName name="p_rr1ccd_15_23">'[56]CAL MAT BET CONSERVA '!#REF!</definedName>
    <definedName name="p_rr1ccd_15_25">'[56]CAL MAT BET CONSERVA '!#REF!</definedName>
    <definedName name="p_rr1ccd_19">'[42]CAL MAT BET CONSERVA '!#REF!</definedName>
    <definedName name="p_rr1ccd_23">'[42]CAL MAT BET CONSERVA '!#REF!</definedName>
    <definedName name="p_rr1ccd_24">'[42]CAL MAT BET CONSERVA '!#REF!</definedName>
    <definedName name="p_rr1ccd_24_13">'[42]CAL MAT BET CONSERVA '!#REF!</definedName>
    <definedName name="p_rr1ccd_24_13_19">'[42]CAL MAT BET CONSERVA '!#REF!</definedName>
    <definedName name="p_rr1ccd_24_13_23">'[42]CAL MAT BET CONSERVA '!#REF!</definedName>
    <definedName name="p_rr1ccd_24_13_25">'[55]CAL MAT BET CONSERVA '!#REF!</definedName>
    <definedName name="p_rr1ccd_24_19">'[42]CAL MAT BET CONSERVA '!#REF!</definedName>
    <definedName name="p_rr1ccd_24_23">'[42]CAL MAT BET CONSERVA '!#REF!</definedName>
    <definedName name="p_rr1ccd_24_25">'[55]CAL MAT BET CONSERVA '!#REF!</definedName>
    <definedName name="p_rr1ccd_25">'[55]CAL MAT BET CONSERVA '!#REF!</definedName>
    <definedName name="p_rr1cpl">'[42]CAL MAT BET CONSERVA '!#REF!</definedName>
    <definedName name="p_rr1cpl_13">'[42]CAL MAT BET CONSERVA '!#REF!</definedName>
    <definedName name="p_rr1cpl_13_19">'[42]CAL MAT BET CONSERVA '!#REF!</definedName>
    <definedName name="p_rr1cpl_13_23">'[42]CAL MAT BET CONSERVA '!#REF!</definedName>
    <definedName name="p_rr1cpl_13_25">'[55]CAL MAT BET CONSERVA '!#REF!</definedName>
    <definedName name="p_rr1cpl_19">'[42]CAL MAT BET CONSERVA '!#REF!</definedName>
    <definedName name="p_rr1cpl_23">'[42]CAL MAT BET CONSERVA '!#REF!</definedName>
    <definedName name="p_rr1cpl_24">'[42]CAL MAT BET CONSERVA '!#REF!</definedName>
    <definedName name="p_rr1cpl_24_13">'[42]CAL MAT BET CONSERVA '!#REF!</definedName>
    <definedName name="p_rr1cpl_24_13_19">'[42]CAL MAT BET CONSERVA '!#REF!</definedName>
    <definedName name="p_rr1cpl_24_13_23">'[42]CAL MAT BET CONSERVA '!#REF!</definedName>
    <definedName name="p_rr1cpl_24_13_25">'[55]CAL MAT BET CONSERVA '!#REF!</definedName>
    <definedName name="p_rr1cpl_24_19">'[42]CAL MAT BET CONSERVA '!#REF!</definedName>
    <definedName name="p_rr1cpl_24_23">'[42]CAL MAT BET CONSERVA '!#REF!</definedName>
    <definedName name="p_rr1cpl_24_25">'[55]CAL MAT BET CONSERVA '!#REF!</definedName>
    <definedName name="p_rr1cpl_25">'[55]CAL MAT BET CONSERVA '!#REF!</definedName>
    <definedName name="p_rr1ctb">'[42]CAL MAT BET CONSERVA '!$L$17</definedName>
    <definedName name="p_rr1ctbemerg">'[45]CAL MAT BET CONSERVA '!#REF!</definedName>
    <definedName name="p_rr2ccsa">'[42]CAL MAT BET CONSERVA '!#REF!</definedName>
    <definedName name="p_rr2ccsa_13">'[42]CAL MAT BET CONSERVA '!#REF!</definedName>
    <definedName name="p_rr2ccsa_13_19">'[42]CAL MAT BET CONSERVA '!#REF!</definedName>
    <definedName name="p_rr2ccsa_13_23">'[42]CAL MAT BET CONSERVA '!#REF!</definedName>
    <definedName name="p_rr2ccsa_13_25">'[55]CAL MAT BET CONSERVA '!#REF!</definedName>
    <definedName name="p_rr2ccsa_19">'[42]CAL MAT BET CONSERVA '!#REF!</definedName>
    <definedName name="p_rr2ccsa_23">'[42]CAL MAT BET CONSERVA '!#REF!</definedName>
    <definedName name="p_rr2ccsa_24">'[42]CAL MAT BET CONSERVA '!#REF!</definedName>
    <definedName name="p_rr2ccsa_24_13">'[42]CAL MAT BET CONSERVA '!#REF!</definedName>
    <definedName name="p_rr2ccsa_24_13_19">'[42]CAL MAT BET CONSERVA '!#REF!</definedName>
    <definedName name="p_rr2ccsa_24_13_23">'[42]CAL MAT BET CONSERVA '!#REF!</definedName>
    <definedName name="p_rr2ccsa_24_13_25">'[55]CAL MAT BET CONSERVA '!#REF!</definedName>
    <definedName name="p_rr2ccsa_24_19">'[42]CAL MAT BET CONSERVA '!#REF!</definedName>
    <definedName name="p_rr2ccsa_24_23">'[42]CAL MAT BET CONSERVA '!#REF!</definedName>
    <definedName name="p_rr2ccsa_24_25">'[55]CAL MAT BET CONSERVA '!#REF!</definedName>
    <definedName name="p_rr2ccsa_25">'[55]CAL MAT BET CONSERVA '!#REF!</definedName>
    <definedName name="p_rr2ctsd">'[42]CAL MAT BET CONSERVA '!#REF!</definedName>
    <definedName name="p_rr2ctsd_13">'[42]CAL MAT BET CONSERVA '!#REF!</definedName>
    <definedName name="p_rr2ctsd_13_19">'[42]CAL MAT BET CONSERVA '!#REF!</definedName>
    <definedName name="p_rr2ctsd_13_23">'[42]CAL MAT BET CONSERVA '!#REF!</definedName>
    <definedName name="p_rr2ctsd_13_25">'[55]CAL MAT BET CONSERVA '!#REF!</definedName>
    <definedName name="p_rr2ctsd_19">'[42]CAL MAT BET CONSERVA '!#REF!</definedName>
    <definedName name="p_rr2ctsd_23">'[42]CAL MAT BET CONSERVA '!#REF!</definedName>
    <definedName name="p_rr2ctsd_24">'[42]CAL MAT BET CONSERVA '!#REF!</definedName>
    <definedName name="p_rr2ctsd_24_13">'[42]CAL MAT BET CONSERVA '!#REF!</definedName>
    <definedName name="p_rr2ctsd_24_13_19">'[42]CAL MAT BET CONSERVA '!#REF!</definedName>
    <definedName name="p_rr2ctsd_24_13_23">'[42]CAL MAT BET CONSERVA '!#REF!</definedName>
    <definedName name="p_rr2ctsd_24_13_25">'[55]CAL MAT BET CONSERVA '!#REF!</definedName>
    <definedName name="p_rr2ctsd_24_19">'[42]CAL MAT BET CONSERVA '!#REF!</definedName>
    <definedName name="p_rr2ctsd_24_23">'[42]CAL MAT BET CONSERVA '!#REF!</definedName>
    <definedName name="p_rr2ctsd_24_25">'[55]CAL MAT BET CONSERVA '!#REF!</definedName>
    <definedName name="p_rr2ctsd_25">'[55]CAL MAT BET CONSERVA '!#REF!</definedName>
    <definedName name="p_rr2ctss">'[45]CAL MAT BET CONSERVA '!#REF!</definedName>
    <definedName name="P_SUCATA">#REF!</definedName>
    <definedName name="p_tapaburaco">'[27]memória quantitativa'!#REF!</definedName>
    <definedName name="p_tapaburacoq">'[27]memória quantitativa'!#REF!</definedName>
    <definedName name="p_tsd">'[27]memória quantitativa'!#REF!</definedName>
    <definedName name="p08.300.01">[170]CONS_CORR!$Q$44</definedName>
    <definedName name="p7asadadads" hidden="1">[47]PAG01!#REF!</definedName>
    <definedName name="pa_rl1cmicro15">'[45]CAL MAT BET CONSERVA '!#REF!</definedName>
    <definedName name="pabr1">'[27]memória quantitativa'!#REF!</definedName>
    <definedName name="pabr10">'[27]memória quantitativa'!#REF!</definedName>
    <definedName name="pabr11">'[27]memória quantitativa'!#REF!</definedName>
    <definedName name="pabr12">'[27]memória quantitativa'!#REF!</definedName>
    <definedName name="pabr13">'[27]memória quantitativa'!#REF!</definedName>
    <definedName name="pabr14">'[27]memória quantitativa'!#REF!</definedName>
    <definedName name="pabr15">'[27]memória quantitativa'!#REF!</definedName>
    <definedName name="pabr16">'[27]memória quantitativa'!#REF!</definedName>
    <definedName name="pabr17">'[27]memória quantitativa'!#REF!</definedName>
    <definedName name="pabr18">'[27]memória quantitativa'!#REF!</definedName>
    <definedName name="pabr19">'[27]memória quantitativa'!#REF!</definedName>
    <definedName name="pabr2">'[27]memória quantitativa'!#REF!</definedName>
    <definedName name="pabr20">'[27]memória quantitativa'!#REF!</definedName>
    <definedName name="pabr21">'[27]memória quantitativa'!#REF!</definedName>
    <definedName name="pabr22">'[27]memória quantitativa'!#REF!</definedName>
    <definedName name="pabr23">'[27]memória quantitativa'!#REF!</definedName>
    <definedName name="pabr3">'[27]memória quantitativa'!#REF!</definedName>
    <definedName name="pabr4">'[27]memória quantitativa'!#REF!</definedName>
    <definedName name="pabr5">'[27]memória quantitativa'!#REF!</definedName>
    <definedName name="pabr6">'[27]memória quantitativa'!#REF!</definedName>
    <definedName name="pabr7">'[27]memória quantitativa'!#REF!</definedName>
    <definedName name="pabr8">'[27]memória quantitativa'!#REF!</definedName>
    <definedName name="pabr9">'[27]memória quantitativa'!#REF!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JUDANTE">#N/A</definedName>
    <definedName name="PAJUDANTE_1">#REF!</definedName>
    <definedName name="pakim12">'[27]memória quantitativa'!#REF!</definedName>
    <definedName name="pakmf1">'[27]memória quantitativa'!#REF!</definedName>
    <definedName name="pakmf10">'[27]memória quantitativa'!#REF!</definedName>
    <definedName name="pakmf11">'[27]memória quantitativa'!#REF!</definedName>
    <definedName name="pakmf12">'[27]memória quantitativa'!#REF!</definedName>
    <definedName name="pakmf13">'[27]memória quantitativa'!#REF!</definedName>
    <definedName name="pakmf14">'[27]memória quantitativa'!#REF!</definedName>
    <definedName name="pakmf15">'[27]memória quantitativa'!#REF!</definedName>
    <definedName name="pakmf16">'[27]memória quantitativa'!#REF!</definedName>
    <definedName name="pakmf17">'[27]memória quantitativa'!#REF!</definedName>
    <definedName name="pakmf18">'[27]memória quantitativa'!#REF!</definedName>
    <definedName name="pakmf19">'[27]memória quantitativa'!#REF!</definedName>
    <definedName name="pakmf2">'[27]memória quantitativa'!#REF!</definedName>
    <definedName name="pakmf20">'[27]memória quantitativa'!#REF!</definedName>
    <definedName name="pakmf21">'[27]memória quantitativa'!#REF!</definedName>
    <definedName name="pakmf22">'[27]memória quantitativa'!#REF!</definedName>
    <definedName name="pakmf3">'[27]memória quantitativa'!#REF!</definedName>
    <definedName name="pakmf4">'[27]memória quantitativa'!#REF!</definedName>
    <definedName name="pakmf5">'[27]memória quantitativa'!#REF!</definedName>
    <definedName name="pakmf6">'[27]memória quantitativa'!#REF!</definedName>
    <definedName name="pakmf7">'[27]memória quantitativa'!#REF!</definedName>
    <definedName name="pakmf8">'[27]memória quantitativa'!#REF!</definedName>
    <definedName name="pakmf9">'[27]memória quantitativa'!#REF!</definedName>
    <definedName name="pakmi1">'[27]memória quantitativa'!#REF!</definedName>
    <definedName name="pakmi10">'[27]memória quantitativa'!#REF!</definedName>
    <definedName name="pakmi11">'[27]memória quantitativa'!#REF!</definedName>
    <definedName name="pakmi13">'[27]memória quantitativa'!#REF!</definedName>
    <definedName name="pakmi14">'[27]memória quantitativa'!#REF!</definedName>
    <definedName name="pakmi15">'[27]memória quantitativa'!#REF!</definedName>
    <definedName name="pakmi16">'[27]memória quantitativa'!#REF!</definedName>
    <definedName name="pakmi17">'[27]memória quantitativa'!#REF!</definedName>
    <definedName name="pakmi18">'[27]memória quantitativa'!#REF!</definedName>
    <definedName name="pakmi19">'[27]memória quantitativa'!#REF!</definedName>
    <definedName name="pakmi2">'[27]memória quantitativa'!#REF!</definedName>
    <definedName name="pakmi20">'[27]memória quantitativa'!#REF!</definedName>
    <definedName name="pakmi21">'[27]memória quantitativa'!#REF!</definedName>
    <definedName name="pakmi22">'[27]memória quantitativa'!#REF!</definedName>
    <definedName name="pakmi3">'[27]memória quantitativa'!#REF!</definedName>
    <definedName name="pakmi4">'[27]memória quantitativa'!#REF!</definedName>
    <definedName name="pakmi5">'[27]memória quantitativa'!#REF!</definedName>
    <definedName name="pakmi6">'[27]memória quantitativa'!#REF!</definedName>
    <definedName name="pakmi7">'[27]memória quantitativa'!#REF!</definedName>
    <definedName name="pakmi8">'[27]memória quantitativa'!#REF!</definedName>
    <definedName name="pakmi9">'[27]memória quantitativa'!#REF!</definedName>
    <definedName name="Pal_Workbook_GUID" hidden="1">"JSNQI1NMUY7QFUKEVL9TW6LM"</definedName>
    <definedName name="paraf">[42]ORÇAMENTO!#REF!</definedName>
    <definedName name="paraf_13">[42]ORÇAMENTO!#REF!</definedName>
    <definedName name="paraf_13_19">[42]ORÇAMENTO!#REF!</definedName>
    <definedName name="paraf_13_23">[42]ORÇAMENTO!#REF!</definedName>
    <definedName name="paraf_13_25">[55]ORÇAMENTO!#REF!</definedName>
    <definedName name="paraf_15">[56]ORÇAMENTO!#REF!</definedName>
    <definedName name="paraf_15_13">[56]ORÇAMENTO!#REF!</definedName>
    <definedName name="paraf_15_13_19">[56]ORÇAMENTO!#REF!</definedName>
    <definedName name="paraf_15_13_23">[56]ORÇAMENTO!#REF!</definedName>
    <definedName name="paraf_15_13_25">[56]ORÇAMENTO!#REF!</definedName>
    <definedName name="paraf_15_19">[56]ORÇAMENTO!#REF!</definedName>
    <definedName name="paraf_15_23">[56]ORÇAMENTO!#REF!</definedName>
    <definedName name="paraf_15_25">[56]ORÇAMENTO!#REF!</definedName>
    <definedName name="paraf_19">[42]ORÇAMENTO!#REF!</definedName>
    <definedName name="paraf_23">[42]ORÇAMENTO!#REF!</definedName>
    <definedName name="paraf_24">[42]ORÇAMENTO!#REF!</definedName>
    <definedName name="paraf_24_13">[42]ORÇAMENTO!#REF!</definedName>
    <definedName name="paraf_24_13_19">[42]ORÇAMENTO!#REF!</definedName>
    <definedName name="paraf_24_13_23">[42]ORÇAMENTO!#REF!</definedName>
    <definedName name="paraf_24_13_25">[55]ORÇAMENTO!#REF!</definedName>
    <definedName name="paraf_24_19">[42]ORÇAMENTO!#REF!</definedName>
    <definedName name="paraf_24_23">[42]ORÇAMENTO!#REF!</definedName>
    <definedName name="paraf_24_25">[55]ORÇAMENTO!#REF!</definedName>
    <definedName name="paraf_25">[55]ORÇAMENTO!#REF!</definedName>
    <definedName name="paraf4">[42]ORÇAMENTO!#REF!</definedName>
    <definedName name="paraf4_13">[42]ORÇAMENTO!#REF!</definedName>
    <definedName name="paraf4_13_19">[42]ORÇAMENTO!#REF!</definedName>
    <definedName name="paraf4_13_23">[42]ORÇAMENTO!#REF!</definedName>
    <definedName name="paraf4_13_25">[55]ORÇAMENTO!#REF!</definedName>
    <definedName name="paraf4_15">[56]ORÇAMENTO!#REF!</definedName>
    <definedName name="paraf4_15_13">[56]ORÇAMENTO!#REF!</definedName>
    <definedName name="paraf4_15_13_19">[56]ORÇAMENTO!#REF!</definedName>
    <definedName name="paraf4_15_13_23">[56]ORÇAMENTO!#REF!</definedName>
    <definedName name="paraf4_15_13_25">[56]ORÇAMENTO!#REF!</definedName>
    <definedName name="paraf4_15_19">[56]ORÇAMENTO!#REF!</definedName>
    <definedName name="paraf4_15_23">[56]ORÇAMENTO!#REF!</definedName>
    <definedName name="paraf4_15_25">[56]ORÇAMENTO!#REF!</definedName>
    <definedName name="paraf4_19">[42]ORÇAMENTO!#REF!</definedName>
    <definedName name="paraf4_23">[42]ORÇAMENTO!#REF!</definedName>
    <definedName name="paraf4_24">[42]ORÇAMENTO!#REF!</definedName>
    <definedName name="paraf4_24_13">[42]ORÇAMENTO!#REF!</definedName>
    <definedName name="paraf4_24_13_19">[42]ORÇAMENTO!#REF!</definedName>
    <definedName name="paraf4_24_13_23">[42]ORÇAMENTO!#REF!</definedName>
    <definedName name="paraf4_24_13_25">[55]ORÇAMENTO!#REF!</definedName>
    <definedName name="paraf4_24_19">[42]ORÇAMENTO!#REF!</definedName>
    <definedName name="paraf4_24_23">[42]ORÇAMENTO!#REF!</definedName>
    <definedName name="paraf4_24_25">[55]ORÇAMENTO!#REF!</definedName>
    <definedName name="paraf4_25">[55]ORÇAMENTO!#REF!</definedName>
    <definedName name="parafuso">#REF!</definedName>
    <definedName name="parafuso_1">'[27]medição '!#REF!</definedName>
    <definedName name="parafuso_4">'[27]medição '!#REF!</definedName>
    <definedName name="parafuso4">#REF!</definedName>
    <definedName name="parametros">#REF!</definedName>
    <definedName name="parametross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CAP20MBQ">#REF!</definedName>
    <definedName name="PASCM30IMP">#REF!</definedName>
    <definedName name="PASCM30RP">#REF!</definedName>
    <definedName name="PASCM30TB">#REF!</definedName>
    <definedName name="Páscoa">[26]Feriados!$B$6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#N/A</definedName>
    <definedName name="PassaExtenso">#N/A</definedName>
    <definedName name="PassaExtenso___0">NA()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0_1">NA()</definedName>
    <definedName name="PassaExtenso_10_24">#N/A</definedName>
    <definedName name="PassaExtenso_10_25">#N/A</definedName>
    <definedName name="PassaExtenso_10_7">#N/A</definedName>
    <definedName name="PassaExtenso_10_8">#N/A</definedName>
    <definedName name="PassaExtenso_11">#N/A</definedName>
    <definedName name="PassaExtenso_11_1">NA()</definedName>
    <definedName name="PassaExtenso_11_1_1">NA()</definedName>
    <definedName name="PassaExtenso_11_1_24">#N/A</definedName>
    <definedName name="PassaExtenso_11_1_25">#N/A</definedName>
    <definedName name="PassaExtenso_11_1_30">#N/A</definedName>
    <definedName name="PassaExtenso_11_1_8">#N/A</definedName>
    <definedName name="PassaExtenso_11_10">#N/A</definedName>
    <definedName name="PassaExtenso_11_11">#N/A</definedName>
    <definedName name="PassaExtenso_11_11_24">#N/A</definedName>
    <definedName name="PassaExtenso_11_11_25">#N/A</definedName>
    <definedName name="PassaExtenso_11_11_30">#N/A</definedName>
    <definedName name="PassaExtenso_11_11_8">#N/A</definedName>
    <definedName name="PassaExtenso_11_12">#N/A</definedName>
    <definedName name="PassaExtenso_11_12_24">#N/A</definedName>
    <definedName name="PassaExtenso_11_12_25">#N/A</definedName>
    <definedName name="PassaExtenso_11_15">NA()</definedName>
    <definedName name="PassaExtenso_11_16">NA()</definedName>
    <definedName name="PassaExtenso_11_21">#N/A</definedName>
    <definedName name="PassaExtenso_11_22">#N/A</definedName>
    <definedName name="PassaExtenso_11_24">#N/A</definedName>
    <definedName name="PassaExtenso_11_25">#N/A</definedName>
    <definedName name="PassaExtenso_11_27">#N/A</definedName>
    <definedName name="PassaExtenso_11_27_30">#N/A</definedName>
    <definedName name="PassaExtenso_11_28">#N/A</definedName>
    <definedName name="PassaExtenso_11_29">#N/A</definedName>
    <definedName name="PassaExtenso_11_30">#N/A</definedName>
    <definedName name="PassaExtenso_11_7">#N/A</definedName>
    <definedName name="PassaExtenso_11_7_1">#N/A</definedName>
    <definedName name="PassaExtenso_11_7_1_1">#N/A</definedName>
    <definedName name="PassaExtenso_11_7_24">#N/A</definedName>
    <definedName name="PassaExtenso_11_7_25">#N/A</definedName>
    <definedName name="PassaExtenso_11_8">#N/A</definedName>
    <definedName name="PassaExtenso_11_8_1">#N/A</definedName>
    <definedName name="PassaExtenso_11_8_1_1">#N/A</definedName>
    <definedName name="PassaExtenso_11_8_1_1_1">#N/A</definedName>
    <definedName name="PassaExtenso_11_8_24">#N/A</definedName>
    <definedName name="PassaExtenso_11_8_25">#N/A</definedName>
    <definedName name="PassaExtenso_11_8_30">#N/A</definedName>
    <definedName name="PassaExtenso_11_8_8">#N/A</definedName>
    <definedName name="PassaExtenso_11_9">#N/A</definedName>
    <definedName name="PassaExtenso_11_9_30">#N/A</definedName>
    <definedName name="PassaExtenso_12">NA()</definedName>
    <definedName name="PassaExtenso_12_24">#N/A</definedName>
    <definedName name="PassaExtenso_12_25">#N/A</definedName>
    <definedName name="PassaExtenso_12_8">NA()</definedName>
    <definedName name="PassaExtenso_13">#N/A</definedName>
    <definedName name="PassaExtenso_13_10">#N/A</definedName>
    <definedName name="PassaExtenso_13_10_1">#N/A</definedName>
    <definedName name="PassaExtenso_13_10_30">#N/A</definedName>
    <definedName name="PassaExtenso_13_11">#N/A</definedName>
    <definedName name="PassaExtenso_13_11_1">#N/A</definedName>
    <definedName name="PassaExtenso_13_11_24">#N/A</definedName>
    <definedName name="PassaExtenso_13_11_25">#N/A</definedName>
    <definedName name="PassaExtenso_13_11_30">#N/A</definedName>
    <definedName name="PassaExtenso_13_11_8">#N/A</definedName>
    <definedName name="PassaExtenso_13_12">#N/A</definedName>
    <definedName name="PassaExtenso_13_12_24">#N/A</definedName>
    <definedName name="PassaExtenso_13_12_25">#N/A</definedName>
    <definedName name="PassaExtenso_13_12_30">#N/A</definedName>
    <definedName name="PassaExtenso_13_12_8">#N/A</definedName>
    <definedName name="PassaExtenso_13_15">NA()</definedName>
    <definedName name="PassaExtenso_13_16">NA()</definedName>
    <definedName name="PassaExtenso_13_21">#N/A</definedName>
    <definedName name="PassaExtenso_13_22">#N/A</definedName>
    <definedName name="PassaExtenso_13_24">#N/A</definedName>
    <definedName name="PassaExtenso_13_25">#N/A</definedName>
    <definedName name="PassaExtenso_13_27">#N/A</definedName>
    <definedName name="PassaExtenso_13_27_30">#N/A</definedName>
    <definedName name="PassaExtenso_13_28">#N/A</definedName>
    <definedName name="PassaExtenso_13_29">#N/A</definedName>
    <definedName name="PassaExtenso_13_3">#N/A</definedName>
    <definedName name="PassaExtenso_13_3_1">#N/A</definedName>
    <definedName name="PassaExtenso_13_3_30">#N/A</definedName>
    <definedName name="PassaExtenso_13_30">#N/A</definedName>
    <definedName name="PassaExtenso_13_4">#N/A</definedName>
    <definedName name="PassaExtenso_13_4_1">#N/A</definedName>
    <definedName name="PassaExtenso_13_4_30">#N/A</definedName>
    <definedName name="PassaExtenso_13_5">#N/A</definedName>
    <definedName name="PassaExtenso_13_5_1">#N/A</definedName>
    <definedName name="PassaExtenso_13_5_30">#N/A</definedName>
    <definedName name="PassaExtenso_13_6">#N/A</definedName>
    <definedName name="PassaExtenso_13_6_1">#N/A</definedName>
    <definedName name="PassaExtenso_13_6_30">#N/A</definedName>
    <definedName name="PassaExtenso_13_7">#N/A</definedName>
    <definedName name="PassaExtenso_13_7_1">#N/A</definedName>
    <definedName name="PassaExtenso_13_7_1_1">#N/A</definedName>
    <definedName name="PassaExtenso_13_7_1_1_1">#N/A</definedName>
    <definedName name="PassaExtenso_13_7_24">#N/A</definedName>
    <definedName name="PassaExtenso_13_7_25">#N/A</definedName>
    <definedName name="PassaExtenso_13_7_30">#N/A</definedName>
    <definedName name="PassaExtenso_13_7_8">#N/A</definedName>
    <definedName name="PassaExtenso_13_8">#N/A</definedName>
    <definedName name="PassaExtenso_13_8_1">#N/A</definedName>
    <definedName name="PassaExtenso_13_8_1_1">#N/A</definedName>
    <definedName name="PassaExtenso_13_8_1_1_1">#N/A</definedName>
    <definedName name="PassaExtenso_13_8_24">#N/A</definedName>
    <definedName name="PassaExtenso_13_8_25">#N/A</definedName>
    <definedName name="PassaExtenso_13_8_30">#N/A</definedName>
    <definedName name="PassaExtenso_13_8_8">#N/A</definedName>
    <definedName name="PassaExtenso_13_9">#N/A</definedName>
    <definedName name="PassaExtenso_13_9_1">#N/A</definedName>
    <definedName name="PassaExtenso_13_9_30">#N/A</definedName>
    <definedName name="PassaExtenso_14">#N/A</definedName>
    <definedName name="PassaExtenso_14_7">#N/A</definedName>
    <definedName name="PassaExtenso_15">NA()</definedName>
    <definedName name="PassaExtenso_16">NA()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19_10">#N/A</definedName>
    <definedName name="PassaExtenso_19_11">#N/A</definedName>
    <definedName name="PassaExtenso_19_11_24">#N/A</definedName>
    <definedName name="PassaExtenso_19_11_25">#N/A</definedName>
    <definedName name="PassaExtenso_19_11_30">#N/A</definedName>
    <definedName name="PassaExtenso_19_11_8">#N/A</definedName>
    <definedName name="PassaExtenso_19_12">#N/A</definedName>
    <definedName name="PassaExtenso_19_12_24">#N/A</definedName>
    <definedName name="PassaExtenso_19_12_25">#N/A</definedName>
    <definedName name="PassaExtenso_19_15">NA()</definedName>
    <definedName name="PassaExtenso_19_16">NA()</definedName>
    <definedName name="PassaExtenso_19_21">#N/A</definedName>
    <definedName name="PassaExtenso_19_22">#N/A</definedName>
    <definedName name="PassaExtenso_19_24">#N/A</definedName>
    <definedName name="PassaExtenso_19_25">#N/A</definedName>
    <definedName name="PassaExtenso_19_27">#N/A</definedName>
    <definedName name="PassaExtenso_19_27_30">#N/A</definedName>
    <definedName name="PassaExtenso_19_28">#N/A</definedName>
    <definedName name="PassaExtenso_19_29">#N/A</definedName>
    <definedName name="PassaExtenso_19_30">#N/A</definedName>
    <definedName name="PassaExtenso_19_7">#N/A</definedName>
    <definedName name="PassaExtenso_19_7_1">#N/A</definedName>
    <definedName name="PassaExtenso_19_7_1_1">#N/A</definedName>
    <definedName name="PassaExtenso_19_7_24">#N/A</definedName>
    <definedName name="PassaExtenso_19_7_25">#N/A</definedName>
    <definedName name="PassaExtenso_19_8">NA()</definedName>
    <definedName name="PassaExtenso_19_8_1">#N/A</definedName>
    <definedName name="PassaExtenso_19_8_1_1">#N/A</definedName>
    <definedName name="PassaExtenso_19_8_1_1_1">#N/A</definedName>
    <definedName name="PassaExtenso_19_8_24">#N/A</definedName>
    <definedName name="PassaExtenso_19_8_25">#N/A</definedName>
    <definedName name="PassaExtenso_19_8_30">#N/A</definedName>
    <definedName name="PassaExtenso_19_8_8">#N/A</definedName>
    <definedName name="PassaExtenso_19_9">#N/A</definedName>
    <definedName name="PassaExtenso_19_9_30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#N/A</definedName>
    <definedName name="PassaExtenso_20_1">#N/A</definedName>
    <definedName name="PassaExtenso_21">#N/A</definedName>
    <definedName name="PassaExtenso_21_1">#N/A</definedName>
    <definedName name="PassaExtenso_21_10">#N/A</definedName>
    <definedName name="PassaExtenso_21_10_1">#N/A</definedName>
    <definedName name="PassaExtenso_21_10_30">#N/A</definedName>
    <definedName name="PassaExtenso_21_11">#N/A</definedName>
    <definedName name="PassaExtenso_21_11_1">#N/A</definedName>
    <definedName name="PassaExtenso_21_11_1_1">NA()</definedName>
    <definedName name="PassaExtenso_21_11_1_24">#N/A</definedName>
    <definedName name="PassaExtenso_21_11_1_25">#N/A</definedName>
    <definedName name="PassaExtenso_21_11_1_30">#N/A</definedName>
    <definedName name="PassaExtenso_21_11_1_8">#N/A</definedName>
    <definedName name="PassaExtenso_21_11_10">#N/A</definedName>
    <definedName name="PassaExtenso_21_11_11">#N/A</definedName>
    <definedName name="PassaExtenso_21_11_11_24">#N/A</definedName>
    <definedName name="PassaExtenso_21_11_11_25">#N/A</definedName>
    <definedName name="PassaExtenso_21_11_11_30">#N/A</definedName>
    <definedName name="PassaExtenso_21_11_11_8">#N/A</definedName>
    <definedName name="PassaExtenso_21_11_12">#N/A</definedName>
    <definedName name="PassaExtenso_21_11_12_24">#N/A</definedName>
    <definedName name="PassaExtenso_21_11_12_25">#N/A</definedName>
    <definedName name="PassaExtenso_21_11_15">NA()</definedName>
    <definedName name="PassaExtenso_21_11_16">NA()</definedName>
    <definedName name="PassaExtenso_21_11_21">#N/A</definedName>
    <definedName name="PassaExtenso_21_11_22">#N/A</definedName>
    <definedName name="PassaExtenso_21_11_24">#N/A</definedName>
    <definedName name="PassaExtenso_21_11_25">#N/A</definedName>
    <definedName name="PassaExtenso_21_11_27">#N/A</definedName>
    <definedName name="PassaExtenso_21_11_27_30">#N/A</definedName>
    <definedName name="PassaExtenso_21_11_28">#N/A</definedName>
    <definedName name="PassaExtenso_21_11_29">#N/A</definedName>
    <definedName name="PassaExtenso_21_11_30">#N/A</definedName>
    <definedName name="PassaExtenso_21_11_7">#N/A</definedName>
    <definedName name="PassaExtenso_21_11_7_1">#N/A</definedName>
    <definedName name="PassaExtenso_21_11_7_1_1">#N/A</definedName>
    <definedName name="PassaExtenso_21_11_7_24">#N/A</definedName>
    <definedName name="PassaExtenso_21_11_7_25">#N/A</definedName>
    <definedName name="PassaExtenso_21_11_8">#N/A</definedName>
    <definedName name="PassaExtenso_21_11_8_1">#N/A</definedName>
    <definedName name="PassaExtenso_21_11_8_1_1">#N/A</definedName>
    <definedName name="PassaExtenso_21_11_8_1_1_1">#N/A</definedName>
    <definedName name="PassaExtenso_21_11_8_24">#N/A</definedName>
    <definedName name="PassaExtenso_21_11_8_25">#N/A</definedName>
    <definedName name="PassaExtenso_21_11_8_30">#N/A</definedName>
    <definedName name="PassaExtenso_21_11_8_8">#N/A</definedName>
    <definedName name="PassaExtenso_21_11_9">#N/A</definedName>
    <definedName name="PassaExtenso_21_11_9_30">#N/A</definedName>
    <definedName name="PassaExtenso_21_12">NA()</definedName>
    <definedName name="PassaExtenso_21_12_24">#N/A</definedName>
    <definedName name="PassaExtenso_21_12_25">#N/A</definedName>
    <definedName name="PassaExtenso_21_12_30">#N/A</definedName>
    <definedName name="PassaExtenso_21_12_8">#N/A</definedName>
    <definedName name="PassaExtenso_21_13">#N/A</definedName>
    <definedName name="PassaExtenso_21_13_10">#N/A</definedName>
    <definedName name="PassaExtenso_21_13_10_1">#N/A</definedName>
    <definedName name="PassaExtenso_21_13_10_30">#N/A</definedName>
    <definedName name="PassaExtenso_21_13_11">#N/A</definedName>
    <definedName name="PassaExtenso_21_13_11_1">#N/A</definedName>
    <definedName name="PassaExtenso_21_13_11_24">#N/A</definedName>
    <definedName name="PassaExtenso_21_13_11_25">#N/A</definedName>
    <definedName name="PassaExtenso_21_13_11_30">#N/A</definedName>
    <definedName name="PassaExtenso_21_13_11_8">#N/A</definedName>
    <definedName name="PassaExtenso_21_13_12">#N/A</definedName>
    <definedName name="PassaExtenso_21_13_12_24">#N/A</definedName>
    <definedName name="PassaExtenso_21_13_12_25">#N/A</definedName>
    <definedName name="PassaExtenso_21_13_12_30">#N/A</definedName>
    <definedName name="PassaExtenso_21_13_12_8">#N/A</definedName>
    <definedName name="PassaExtenso_21_13_15">NA()</definedName>
    <definedName name="PassaExtenso_21_13_16">NA()</definedName>
    <definedName name="PassaExtenso_21_13_21">#N/A</definedName>
    <definedName name="PassaExtenso_21_13_22">#N/A</definedName>
    <definedName name="PassaExtenso_21_13_24">#N/A</definedName>
    <definedName name="PassaExtenso_21_13_25">#N/A</definedName>
    <definedName name="PassaExtenso_21_13_27">#N/A</definedName>
    <definedName name="PassaExtenso_21_13_27_30">#N/A</definedName>
    <definedName name="PassaExtenso_21_13_28">#N/A</definedName>
    <definedName name="PassaExtenso_21_13_29">#N/A</definedName>
    <definedName name="PassaExtenso_21_13_3">#N/A</definedName>
    <definedName name="PassaExtenso_21_13_3_1">#N/A</definedName>
    <definedName name="PassaExtenso_21_13_3_30">#N/A</definedName>
    <definedName name="PassaExtenso_21_13_30">#N/A</definedName>
    <definedName name="PassaExtenso_21_13_4">#N/A</definedName>
    <definedName name="PassaExtenso_21_13_4_1">#N/A</definedName>
    <definedName name="PassaExtenso_21_13_4_30">#N/A</definedName>
    <definedName name="PassaExtenso_21_13_5">#N/A</definedName>
    <definedName name="PassaExtenso_21_13_5_1">#N/A</definedName>
    <definedName name="PassaExtenso_21_13_5_30">#N/A</definedName>
    <definedName name="PassaExtenso_21_13_6">#N/A</definedName>
    <definedName name="PassaExtenso_21_13_6_1">#N/A</definedName>
    <definedName name="PassaExtenso_21_13_6_30">#N/A</definedName>
    <definedName name="PassaExtenso_21_13_7">#N/A</definedName>
    <definedName name="PassaExtenso_21_13_7_1">#N/A</definedName>
    <definedName name="PassaExtenso_21_13_7_1_1">#N/A</definedName>
    <definedName name="PassaExtenso_21_13_7_1_1_1">#N/A</definedName>
    <definedName name="PassaExtenso_21_13_7_24">#N/A</definedName>
    <definedName name="PassaExtenso_21_13_7_25">#N/A</definedName>
    <definedName name="PassaExtenso_21_13_7_30">#N/A</definedName>
    <definedName name="PassaExtenso_21_13_7_8">#N/A</definedName>
    <definedName name="PassaExtenso_21_13_8">#N/A</definedName>
    <definedName name="PassaExtenso_21_13_8_1">#N/A</definedName>
    <definedName name="PassaExtenso_21_13_8_1_1">#N/A</definedName>
    <definedName name="PassaExtenso_21_13_8_1_1_1">#N/A</definedName>
    <definedName name="PassaExtenso_21_13_8_24">#N/A</definedName>
    <definedName name="PassaExtenso_21_13_8_25">#N/A</definedName>
    <definedName name="PassaExtenso_21_13_8_30">#N/A</definedName>
    <definedName name="PassaExtenso_21_13_8_8">#N/A</definedName>
    <definedName name="PassaExtenso_21_13_9">#N/A</definedName>
    <definedName name="PassaExtenso_21_13_9_1">#N/A</definedName>
    <definedName name="PassaExtenso_21_13_9_30">#N/A</definedName>
    <definedName name="PassaExtenso_21_15">NA()</definedName>
    <definedName name="PassaExtenso_21_16">NA()</definedName>
    <definedName name="PassaExtenso_21_19">#N/A</definedName>
    <definedName name="PassaExtenso_21_19_10">#N/A</definedName>
    <definedName name="PassaExtenso_21_19_11">#N/A</definedName>
    <definedName name="PassaExtenso_21_19_11_24">#N/A</definedName>
    <definedName name="PassaExtenso_21_19_11_25">#N/A</definedName>
    <definedName name="PassaExtenso_21_19_11_30">#N/A</definedName>
    <definedName name="PassaExtenso_21_19_11_8">#N/A</definedName>
    <definedName name="PassaExtenso_21_19_12">#N/A</definedName>
    <definedName name="PassaExtenso_21_19_12_24">#N/A</definedName>
    <definedName name="PassaExtenso_21_19_12_25">#N/A</definedName>
    <definedName name="PassaExtenso_21_19_15">NA()</definedName>
    <definedName name="PassaExtenso_21_19_16">NA()</definedName>
    <definedName name="PassaExtenso_21_19_21">#N/A</definedName>
    <definedName name="PassaExtenso_21_19_22">#N/A</definedName>
    <definedName name="PassaExtenso_21_19_24">#N/A</definedName>
    <definedName name="PassaExtenso_21_19_25">#N/A</definedName>
    <definedName name="PassaExtenso_21_19_27">#N/A</definedName>
    <definedName name="PassaExtenso_21_19_27_30">#N/A</definedName>
    <definedName name="PassaExtenso_21_19_28">#N/A</definedName>
    <definedName name="PassaExtenso_21_19_29">#N/A</definedName>
    <definedName name="PassaExtenso_21_19_30">#N/A</definedName>
    <definedName name="PassaExtenso_21_19_7">#N/A</definedName>
    <definedName name="PassaExtenso_21_19_7_1">#N/A</definedName>
    <definedName name="PassaExtenso_21_19_7_1_1">#N/A</definedName>
    <definedName name="PassaExtenso_21_19_7_24">#N/A</definedName>
    <definedName name="PassaExtenso_21_19_7_25">#N/A</definedName>
    <definedName name="PassaExtenso_21_19_8">#N/A</definedName>
    <definedName name="PassaExtenso_21_19_8_1">#N/A</definedName>
    <definedName name="PassaExtenso_21_19_8_1_1">#N/A</definedName>
    <definedName name="PassaExtenso_21_19_8_1_1_1">#N/A</definedName>
    <definedName name="PassaExtenso_21_19_8_24">#N/A</definedName>
    <definedName name="PassaExtenso_21_19_8_25">#N/A</definedName>
    <definedName name="PassaExtenso_21_19_8_30">#N/A</definedName>
    <definedName name="PassaExtenso_21_19_8_8">#N/A</definedName>
    <definedName name="PassaExtenso_21_19_9">#N/A</definedName>
    <definedName name="PassaExtenso_21_19_9_30">#N/A</definedName>
    <definedName name="PassaExtenso_21_2">#N/A</definedName>
    <definedName name="PassaExtenso_21_2_10">#N/A</definedName>
    <definedName name="PassaExtenso_21_2_11">#N/A</definedName>
    <definedName name="PassaExtenso_21_2_11_24">#N/A</definedName>
    <definedName name="PassaExtenso_21_2_11_25">#N/A</definedName>
    <definedName name="PassaExtenso_21_2_11_30">#N/A</definedName>
    <definedName name="PassaExtenso_21_2_11_8">#N/A</definedName>
    <definedName name="PassaExtenso_21_2_12">#N/A</definedName>
    <definedName name="PassaExtenso_21_2_12_24">#N/A</definedName>
    <definedName name="PassaExtenso_21_2_12_25">#N/A</definedName>
    <definedName name="PassaExtenso_21_2_15">NA()</definedName>
    <definedName name="PassaExtenso_21_2_16">NA()</definedName>
    <definedName name="PassaExtenso_21_2_21">#N/A</definedName>
    <definedName name="PassaExtenso_21_2_22">#N/A</definedName>
    <definedName name="PassaExtenso_21_2_24">#N/A</definedName>
    <definedName name="PassaExtenso_21_2_25">#N/A</definedName>
    <definedName name="PassaExtenso_21_2_27">#N/A</definedName>
    <definedName name="PassaExtenso_21_2_27_30">#N/A</definedName>
    <definedName name="PassaExtenso_21_2_28">#N/A</definedName>
    <definedName name="PassaExtenso_21_2_29">#N/A</definedName>
    <definedName name="PassaExtenso_21_2_30">#N/A</definedName>
    <definedName name="PassaExtenso_21_2_7">#N/A</definedName>
    <definedName name="PassaExtenso_21_2_7_1">#N/A</definedName>
    <definedName name="PassaExtenso_21_2_7_1_1">#N/A</definedName>
    <definedName name="PassaExtenso_21_2_7_24">#N/A</definedName>
    <definedName name="PassaExtenso_21_2_7_25">#N/A</definedName>
    <definedName name="PassaExtenso_21_2_8">#N/A</definedName>
    <definedName name="PassaExtenso_21_2_8_1">#N/A</definedName>
    <definedName name="PassaExtenso_21_2_8_1_1">#N/A</definedName>
    <definedName name="PassaExtenso_21_2_8_1_1_1">#N/A</definedName>
    <definedName name="PassaExtenso_21_2_8_24">#N/A</definedName>
    <definedName name="PassaExtenso_21_2_8_25">#N/A</definedName>
    <definedName name="PassaExtenso_21_2_8_30">#N/A</definedName>
    <definedName name="PassaExtenso_21_2_8_8">#N/A</definedName>
    <definedName name="PassaExtenso_21_2_9">#N/A</definedName>
    <definedName name="PassaExtenso_21_2_9_30">#N/A</definedName>
    <definedName name="PassaExtenso_21_21">#N/A</definedName>
    <definedName name="PassaExtenso_21_22">#N/A</definedName>
    <definedName name="PassaExtenso_21_24">#N/A</definedName>
    <definedName name="PassaExtenso_21_25">#N/A</definedName>
    <definedName name="PassaExtenso_21_27">#N/A</definedName>
    <definedName name="PassaExtenso_21_27_30">#N/A</definedName>
    <definedName name="PassaExtenso_21_28">#N/A</definedName>
    <definedName name="PassaExtenso_21_29">#N/A</definedName>
    <definedName name="PassaExtenso_21_3">#N/A</definedName>
    <definedName name="PassaExtenso_21_3_1">#N/A</definedName>
    <definedName name="PassaExtenso_21_3_1_1">NA()</definedName>
    <definedName name="PassaExtenso_21_3_1_30">#N/A</definedName>
    <definedName name="PassaExtenso_21_3_10">#N/A</definedName>
    <definedName name="PassaExtenso_21_3_11">#N/A</definedName>
    <definedName name="PassaExtenso_21_3_11_24">#N/A</definedName>
    <definedName name="PassaExtenso_21_3_11_25">#N/A</definedName>
    <definedName name="PassaExtenso_21_3_11_30">#N/A</definedName>
    <definedName name="PassaExtenso_21_3_11_8">#N/A</definedName>
    <definedName name="PassaExtenso_21_3_12">#N/A</definedName>
    <definedName name="PassaExtenso_21_3_12_24">#N/A</definedName>
    <definedName name="PassaExtenso_21_3_12_25">#N/A</definedName>
    <definedName name="PassaExtenso_21_3_15">NA()</definedName>
    <definedName name="PassaExtenso_21_3_16">NA()</definedName>
    <definedName name="PassaExtenso_21_3_21">#N/A</definedName>
    <definedName name="PassaExtenso_21_3_22">#N/A</definedName>
    <definedName name="PassaExtenso_21_3_24">#N/A</definedName>
    <definedName name="PassaExtenso_21_3_25">#N/A</definedName>
    <definedName name="PassaExtenso_21_3_27">#N/A</definedName>
    <definedName name="PassaExtenso_21_3_27_30">#N/A</definedName>
    <definedName name="PassaExtenso_21_3_28">#N/A</definedName>
    <definedName name="PassaExtenso_21_3_29">#N/A</definedName>
    <definedName name="PassaExtenso_21_3_30">#N/A</definedName>
    <definedName name="PassaExtenso_21_3_7">#N/A</definedName>
    <definedName name="PassaExtenso_21_3_7_1">#N/A</definedName>
    <definedName name="PassaExtenso_21_3_7_1_1">#N/A</definedName>
    <definedName name="PassaExtenso_21_3_7_24">#N/A</definedName>
    <definedName name="PassaExtenso_21_3_7_25">#N/A</definedName>
    <definedName name="PassaExtenso_21_3_8">#N/A</definedName>
    <definedName name="PassaExtenso_21_3_8_1">#N/A</definedName>
    <definedName name="PassaExtenso_21_3_8_1_1">#N/A</definedName>
    <definedName name="PassaExtenso_21_3_8_1_1_1">#N/A</definedName>
    <definedName name="PassaExtenso_21_3_8_24">#N/A</definedName>
    <definedName name="PassaExtenso_21_3_8_25">#N/A</definedName>
    <definedName name="PassaExtenso_21_3_8_30">#N/A</definedName>
    <definedName name="PassaExtenso_21_3_8_8">#N/A</definedName>
    <definedName name="PassaExtenso_21_3_9">#N/A</definedName>
    <definedName name="PassaExtenso_21_3_9_30">#N/A</definedName>
    <definedName name="PassaExtenso_21_30">#N/A</definedName>
    <definedName name="PassaExtenso_21_4">#N/A</definedName>
    <definedName name="PassaExtenso_21_4_1">#N/A</definedName>
    <definedName name="PassaExtenso_21_4_1_1">NA()</definedName>
    <definedName name="PassaExtenso_21_4_1_30">#N/A</definedName>
    <definedName name="PassaExtenso_21_4_10">#N/A</definedName>
    <definedName name="PassaExtenso_21_4_10_1">#N/A</definedName>
    <definedName name="PassaExtenso_21_4_10_30">#N/A</definedName>
    <definedName name="PassaExtenso_21_4_11">#N/A</definedName>
    <definedName name="PassaExtenso_21_4_11_1">#N/A</definedName>
    <definedName name="PassaExtenso_21_4_11_24">#N/A</definedName>
    <definedName name="PassaExtenso_21_4_11_25">#N/A</definedName>
    <definedName name="PassaExtenso_21_4_11_30">#N/A</definedName>
    <definedName name="PassaExtenso_21_4_11_8">#N/A</definedName>
    <definedName name="PassaExtenso_21_4_12">#N/A</definedName>
    <definedName name="PassaExtenso_21_4_12_24">#N/A</definedName>
    <definedName name="PassaExtenso_21_4_12_25">#N/A</definedName>
    <definedName name="PassaExtenso_21_4_12_30">#N/A</definedName>
    <definedName name="PassaExtenso_21_4_12_8">#N/A</definedName>
    <definedName name="PassaExtenso_21_4_15">NA()</definedName>
    <definedName name="PassaExtenso_21_4_16">NA()</definedName>
    <definedName name="PassaExtenso_21_4_19">#N/A</definedName>
    <definedName name="PassaExtenso_21_4_19_10">#N/A</definedName>
    <definedName name="PassaExtenso_21_4_19_11">#N/A</definedName>
    <definedName name="PassaExtenso_21_4_19_11_24">#N/A</definedName>
    <definedName name="PassaExtenso_21_4_19_11_25">#N/A</definedName>
    <definedName name="PassaExtenso_21_4_19_11_30">#N/A</definedName>
    <definedName name="PassaExtenso_21_4_19_11_8">#N/A</definedName>
    <definedName name="PassaExtenso_21_4_19_12">#N/A</definedName>
    <definedName name="PassaExtenso_21_4_19_12_24">#N/A</definedName>
    <definedName name="PassaExtenso_21_4_19_12_25">#N/A</definedName>
    <definedName name="PassaExtenso_21_4_19_15">NA()</definedName>
    <definedName name="PassaExtenso_21_4_19_16">NA()</definedName>
    <definedName name="PassaExtenso_21_4_19_21">#N/A</definedName>
    <definedName name="PassaExtenso_21_4_19_22">#N/A</definedName>
    <definedName name="PassaExtenso_21_4_19_24">#N/A</definedName>
    <definedName name="PassaExtenso_21_4_19_25">#N/A</definedName>
    <definedName name="PassaExtenso_21_4_19_27">#N/A</definedName>
    <definedName name="PassaExtenso_21_4_19_27_30">#N/A</definedName>
    <definedName name="PassaExtenso_21_4_19_28">#N/A</definedName>
    <definedName name="PassaExtenso_21_4_19_29">#N/A</definedName>
    <definedName name="PassaExtenso_21_4_19_30">#N/A</definedName>
    <definedName name="PassaExtenso_21_4_19_7">#N/A</definedName>
    <definedName name="PassaExtenso_21_4_19_7_1">#N/A</definedName>
    <definedName name="PassaExtenso_21_4_19_7_1_1">#N/A</definedName>
    <definedName name="PassaExtenso_21_4_19_7_24">#N/A</definedName>
    <definedName name="PassaExtenso_21_4_19_7_25">#N/A</definedName>
    <definedName name="PassaExtenso_21_4_19_8">#N/A</definedName>
    <definedName name="PassaExtenso_21_4_19_8_1">#N/A</definedName>
    <definedName name="PassaExtenso_21_4_19_8_1_1">#N/A</definedName>
    <definedName name="PassaExtenso_21_4_19_8_1_1_1">#N/A</definedName>
    <definedName name="PassaExtenso_21_4_19_8_24">#N/A</definedName>
    <definedName name="PassaExtenso_21_4_19_8_25">#N/A</definedName>
    <definedName name="PassaExtenso_21_4_19_8_30">#N/A</definedName>
    <definedName name="PassaExtenso_21_4_19_8_8">#N/A</definedName>
    <definedName name="PassaExtenso_21_4_19_9">#N/A</definedName>
    <definedName name="PassaExtenso_21_4_19_9_30">#N/A</definedName>
    <definedName name="PassaExtenso_21_4_21">#N/A</definedName>
    <definedName name="PassaExtenso_21_4_22">#N/A</definedName>
    <definedName name="PassaExtenso_21_4_24">#N/A</definedName>
    <definedName name="PassaExtenso_21_4_25">#N/A</definedName>
    <definedName name="PassaExtenso_21_4_27">#N/A</definedName>
    <definedName name="PassaExtenso_21_4_27_30">#N/A</definedName>
    <definedName name="PassaExtenso_21_4_28">#N/A</definedName>
    <definedName name="PassaExtenso_21_4_29">#N/A</definedName>
    <definedName name="PassaExtenso_21_4_3">#N/A</definedName>
    <definedName name="PassaExtenso_21_4_3_1">#N/A</definedName>
    <definedName name="PassaExtenso_21_4_3_30">#N/A</definedName>
    <definedName name="PassaExtenso_21_4_30">#N/A</definedName>
    <definedName name="PassaExtenso_21_4_4">#N/A</definedName>
    <definedName name="PassaExtenso_21_4_4_1">#N/A</definedName>
    <definedName name="PassaExtenso_21_4_4_30">#N/A</definedName>
    <definedName name="PassaExtenso_21_4_5">#N/A</definedName>
    <definedName name="PassaExtenso_21_4_5_1">#N/A</definedName>
    <definedName name="PassaExtenso_21_4_5_30">#N/A</definedName>
    <definedName name="PassaExtenso_21_4_6">#N/A</definedName>
    <definedName name="PassaExtenso_21_4_6_1">#N/A</definedName>
    <definedName name="PassaExtenso_21_4_6_30">#N/A</definedName>
    <definedName name="PassaExtenso_21_4_7">#N/A</definedName>
    <definedName name="PassaExtenso_21_4_7_1">#N/A</definedName>
    <definedName name="PassaExtenso_21_4_7_1_1">#N/A</definedName>
    <definedName name="PassaExtenso_21_4_7_1_1_1">#N/A</definedName>
    <definedName name="PassaExtenso_21_4_7_24">#N/A</definedName>
    <definedName name="PassaExtenso_21_4_7_25">#N/A</definedName>
    <definedName name="PassaExtenso_21_4_7_30">#N/A</definedName>
    <definedName name="PassaExtenso_21_4_7_8">#N/A</definedName>
    <definedName name="PassaExtenso_21_4_8">#N/A</definedName>
    <definedName name="PassaExtenso_21_4_8_1">#N/A</definedName>
    <definedName name="PassaExtenso_21_4_8_1_1">#N/A</definedName>
    <definedName name="PassaExtenso_21_4_8_1_1_1">#N/A</definedName>
    <definedName name="PassaExtenso_21_4_8_24">#N/A</definedName>
    <definedName name="PassaExtenso_21_4_8_25">#N/A</definedName>
    <definedName name="PassaExtenso_21_4_8_30">#N/A</definedName>
    <definedName name="PassaExtenso_21_4_8_8">#N/A</definedName>
    <definedName name="PassaExtenso_21_4_9">#N/A</definedName>
    <definedName name="PassaExtenso_21_4_9_1">#N/A</definedName>
    <definedName name="PassaExtenso_21_4_9_30">#N/A</definedName>
    <definedName name="PassaExtenso_21_5">#N/A</definedName>
    <definedName name="PassaExtenso_21_5_1">#N/A</definedName>
    <definedName name="PassaExtenso_21_5_30">#N/A</definedName>
    <definedName name="PassaExtenso_21_6">#N/A</definedName>
    <definedName name="PassaExtenso_21_6_1">#N/A</definedName>
    <definedName name="PassaExtenso_21_6_30">#N/A</definedName>
    <definedName name="PassaExtenso_21_7">#N/A</definedName>
    <definedName name="PassaExtenso_21_7_1">#N/A</definedName>
    <definedName name="PassaExtenso_21_7_1_1">#N/A</definedName>
    <definedName name="PassaExtenso_21_7_1_1_1">NA()</definedName>
    <definedName name="PassaExtenso_21_7_1_1_1_1">NA()</definedName>
    <definedName name="PassaExtenso_21_7_1_24">#N/A</definedName>
    <definedName name="PassaExtenso_21_7_1_25">#N/A</definedName>
    <definedName name="PassaExtenso_21_7_1_30">#N/A</definedName>
    <definedName name="PassaExtenso_21_7_1_8">#N/A</definedName>
    <definedName name="PassaExtenso_21_7_10">#N/A</definedName>
    <definedName name="PassaExtenso_21_7_11">#N/A</definedName>
    <definedName name="PassaExtenso_21_7_11_24">#N/A</definedName>
    <definedName name="PassaExtenso_21_7_11_25">#N/A</definedName>
    <definedName name="PassaExtenso_21_7_11_30">#N/A</definedName>
    <definedName name="PassaExtenso_21_7_11_8">#N/A</definedName>
    <definedName name="PassaExtenso_21_7_12">#N/A</definedName>
    <definedName name="PassaExtenso_21_7_12_24">#N/A</definedName>
    <definedName name="PassaExtenso_21_7_12_25">#N/A</definedName>
    <definedName name="PassaExtenso_21_7_15">NA()</definedName>
    <definedName name="PassaExtenso_21_7_16">NA()</definedName>
    <definedName name="PassaExtenso_21_7_21">#N/A</definedName>
    <definedName name="PassaExtenso_21_7_22">#N/A</definedName>
    <definedName name="PassaExtenso_21_7_24">#N/A</definedName>
    <definedName name="PassaExtenso_21_7_25">#N/A</definedName>
    <definedName name="PassaExtenso_21_7_27">#N/A</definedName>
    <definedName name="PassaExtenso_21_7_27_30">#N/A</definedName>
    <definedName name="PassaExtenso_21_7_28">#N/A</definedName>
    <definedName name="PassaExtenso_21_7_29">#N/A</definedName>
    <definedName name="PassaExtenso_21_7_30">#N/A</definedName>
    <definedName name="PassaExtenso_21_7_7">#N/A</definedName>
    <definedName name="PassaExtenso_21_7_7_1">#N/A</definedName>
    <definedName name="PassaExtenso_21_7_7_1_1">#N/A</definedName>
    <definedName name="PassaExtenso_21_7_7_24">#N/A</definedName>
    <definedName name="PassaExtenso_21_7_7_25">#N/A</definedName>
    <definedName name="PassaExtenso_21_7_8">#N/A</definedName>
    <definedName name="PassaExtenso_21_7_8_1">#N/A</definedName>
    <definedName name="PassaExtenso_21_7_8_1_1">#N/A</definedName>
    <definedName name="PassaExtenso_21_7_8_1_1_1">#N/A</definedName>
    <definedName name="PassaExtenso_21_7_8_24">#N/A</definedName>
    <definedName name="PassaExtenso_21_7_8_25">#N/A</definedName>
    <definedName name="PassaExtenso_21_7_8_30">#N/A</definedName>
    <definedName name="PassaExtenso_21_7_8_8">#N/A</definedName>
    <definedName name="PassaExtenso_21_7_9">#N/A</definedName>
    <definedName name="PassaExtenso_21_7_9_30">#N/A</definedName>
    <definedName name="PassaExtenso_21_8">#N/A</definedName>
    <definedName name="PassaExtenso_21_8_1">#N/A</definedName>
    <definedName name="PassaExtenso_21_8_1_1">#N/A</definedName>
    <definedName name="PassaExtenso_21_8_1_1_1">#N/A</definedName>
    <definedName name="PassaExtenso_21_8_24">#N/A</definedName>
    <definedName name="PassaExtenso_21_8_25">#N/A</definedName>
    <definedName name="PassaExtenso_21_8_30">#N/A</definedName>
    <definedName name="PassaExtenso_21_8_8">#N/A</definedName>
    <definedName name="PassaExtenso_21_9">#N/A</definedName>
    <definedName name="PassaExtenso_21_9_1">#N/A</definedName>
    <definedName name="PassaExtenso_21_9_30">#N/A</definedName>
    <definedName name="PassaExtenso_22">"#NAME!PassaExtenso"</definedName>
    <definedName name="PassaExtenso_22_1">#N/A</definedName>
    <definedName name="PassaExtenso_23">"#NAME!PassaExtenso"</definedName>
    <definedName name="PassaExtenso_24">[0]!PassaExtenso</definedName>
    <definedName name="PassaExtenso_25">#N/A</definedName>
    <definedName name="PassaExtenso_25_1">#N/A</definedName>
    <definedName name="PassaExtenso_25_1_1">#N/A</definedName>
    <definedName name="PassaExtenso_25_10">#N/A</definedName>
    <definedName name="PassaExtenso_25_10_1">#N/A</definedName>
    <definedName name="PassaExtenso_25_10_30">#N/A</definedName>
    <definedName name="PassaExtenso_25_11">#N/A</definedName>
    <definedName name="PassaExtenso_25_11_1">#N/A</definedName>
    <definedName name="PassaExtenso_25_11_1_1">NA()</definedName>
    <definedName name="PassaExtenso_25_11_1_24">#N/A</definedName>
    <definedName name="PassaExtenso_25_11_1_25">#N/A</definedName>
    <definedName name="PassaExtenso_25_11_1_30">#N/A</definedName>
    <definedName name="PassaExtenso_25_11_1_8">#N/A</definedName>
    <definedName name="PassaExtenso_25_11_10">#N/A</definedName>
    <definedName name="PassaExtenso_25_11_11">#N/A</definedName>
    <definedName name="PassaExtenso_25_11_11_24">#N/A</definedName>
    <definedName name="PassaExtenso_25_11_11_25">#N/A</definedName>
    <definedName name="PassaExtenso_25_11_11_30">#N/A</definedName>
    <definedName name="PassaExtenso_25_11_11_8">#N/A</definedName>
    <definedName name="PassaExtenso_25_11_12">#N/A</definedName>
    <definedName name="PassaExtenso_25_11_12_24">#N/A</definedName>
    <definedName name="PassaExtenso_25_11_12_25">#N/A</definedName>
    <definedName name="PassaExtenso_25_11_15">NA()</definedName>
    <definedName name="PassaExtenso_25_11_16">NA()</definedName>
    <definedName name="PassaExtenso_25_11_21">#N/A</definedName>
    <definedName name="PassaExtenso_25_11_22">#N/A</definedName>
    <definedName name="PassaExtenso_25_11_24">#N/A</definedName>
    <definedName name="PassaExtenso_25_11_25">#N/A</definedName>
    <definedName name="PassaExtenso_25_11_27">#N/A</definedName>
    <definedName name="PassaExtenso_25_11_27_30">#N/A</definedName>
    <definedName name="PassaExtenso_25_11_28">#N/A</definedName>
    <definedName name="PassaExtenso_25_11_29">#N/A</definedName>
    <definedName name="PassaExtenso_25_11_30">#N/A</definedName>
    <definedName name="PassaExtenso_25_11_7">#N/A</definedName>
    <definedName name="PassaExtenso_25_11_7_1">#N/A</definedName>
    <definedName name="PassaExtenso_25_11_7_1_1">#N/A</definedName>
    <definedName name="PassaExtenso_25_11_7_24">#N/A</definedName>
    <definedName name="PassaExtenso_25_11_7_25">#N/A</definedName>
    <definedName name="PassaExtenso_25_11_8">#N/A</definedName>
    <definedName name="PassaExtenso_25_11_8_1">#N/A</definedName>
    <definedName name="PassaExtenso_25_11_8_1_1">#N/A</definedName>
    <definedName name="PassaExtenso_25_11_8_1_1_1">#N/A</definedName>
    <definedName name="PassaExtenso_25_11_8_24">#N/A</definedName>
    <definedName name="PassaExtenso_25_11_8_25">#N/A</definedName>
    <definedName name="PassaExtenso_25_11_8_30">#N/A</definedName>
    <definedName name="PassaExtenso_25_11_8_8">#N/A</definedName>
    <definedName name="PassaExtenso_25_11_9">#N/A</definedName>
    <definedName name="PassaExtenso_25_11_9_30">#N/A</definedName>
    <definedName name="PassaExtenso_25_12">NA()</definedName>
    <definedName name="PassaExtenso_25_12_24">#N/A</definedName>
    <definedName name="PassaExtenso_25_12_25">#N/A</definedName>
    <definedName name="PassaExtenso_25_12_30">#N/A</definedName>
    <definedName name="PassaExtenso_25_12_8">#N/A</definedName>
    <definedName name="PassaExtenso_25_13">#N/A</definedName>
    <definedName name="PassaExtenso_25_13_10">#N/A</definedName>
    <definedName name="PassaExtenso_25_13_10_1">#N/A</definedName>
    <definedName name="PassaExtenso_25_13_10_30">#N/A</definedName>
    <definedName name="PassaExtenso_25_13_11">#N/A</definedName>
    <definedName name="PassaExtenso_25_13_11_1">#N/A</definedName>
    <definedName name="PassaExtenso_25_13_11_24">#N/A</definedName>
    <definedName name="PassaExtenso_25_13_11_25">#N/A</definedName>
    <definedName name="PassaExtenso_25_13_11_30">#N/A</definedName>
    <definedName name="PassaExtenso_25_13_11_8">#N/A</definedName>
    <definedName name="PassaExtenso_25_13_12">#N/A</definedName>
    <definedName name="PassaExtenso_25_13_12_24">#N/A</definedName>
    <definedName name="PassaExtenso_25_13_12_25">#N/A</definedName>
    <definedName name="PassaExtenso_25_13_12_30">#N/A</definedName>
    <definedName name="PassaExtenso_25_13_12_8">#N/A</definedName>
    <definedName name="PassaExtenso_25_13_15">NA()</definedName>
    <definedName name="PassaExtenso_25_13_16">NA()</definedName>
    <definedName name="PassaExtenso_25_13_21">#N/A</definedName>
    <definedName name="PassaExtenso_25_13_22">#N/A</definedName>
    <definedName name="PassaExtenso_25_13_24">#N/A</definedName>
    <definedName name="PassaExtenso_25_13_25">#N/A</definedName>
    <definedName name="PassaExtenso_25_13_27">#N/A</definedName>
    <definedName name="PassaExtenso_25_13_27_30">#N/A</definedName>
    <definedName name="PassaExtenso_25_13_28">#N/A</definedName>
    <definedName name="PassaExtenso_25_13_29">#N/A</definedName>
    <definedName name="PassaExtenso_25_13_3">#N/A</definedName>
    <definedName name="PassaExtenso_25_13_3_1">#N/A</definedName>
    <definedName name="PassaExtenso_25_13_3_30">#N/A</definedName>
    <definedName name="PassaExtenso_25_13_30">#N/A</definedName>
    <definedName name="PassaExtenso_25_13_4">#N/A</definedName>
    <definedName name="PassaExtenso_25_13_4_1">#N/A</definedName>
    <definedName name="PassaExtenso_25_13_4_30">#N/A</definedName>
    <definedName name="PassaExtenso_25_13_5">#N/A</definedName>
    <definedName name="PassaExtenso_25_13_5_1">#N/A</definedName>
    <definedName name="PassaExtenso_25_13_5_30">#N/A</definedName>
    <definedName name="PassaExtenso_25_13_6">#N/A</definedName>
    <definedName name="PassaExtenso_25_13_6_1">#N/A</definedName>
    <definedName name="PassaExtenso_25_13_6_30">#N/A</definedName>
    <definedName name="PassaExtenso_25_13_7">#N/A</definedName>
    <definedName name="PassaExtenso_25_13_7_1">#N/A</definedName>
    <definedName name="PassaExtenso_25_13_7_1_1">#N/A</definedName>
    <definedName name="PassaExtenso_25_13_7_1_1_1">#N/A</definedName>
    <definedName name="PassaExtenso_25_13_7_24">#N/A</definedName>
    <definedName name="PassaExtenso_25_13_7_25">#N/A</definedName>
    <definedName name="PassaExtenso_25_13_7_30">#N/A</definedName>
    <definedName name="PassaExtenso_25_13_7_8">#N/A</definedName>
    <definedName name="PassaExtenso_25_13_8">#N/A</definedName>
    <definedName name="PassaExtenso_25_13_8_1">#N/A</definedName>
    <definedName name="PassaExtenso_25_13_8_1_1">#N/A</definedName>
    <definedName name="PassaExtenso_25_13_8_1_1_1">#N/A</definedName>
    <definedName name="PassaExtenso_25_13_8_24">#N/A</definedName>
    <definedName name="PassaExtenso_25_13_8_25">#N/A</definedName>
    <definedName name="PassaExtenso_25_13_8_30">#N/A</definedName>
    <definedName name="PassaExtenso_25_13_8_8">#N/A</definedName>
    <definedName name="PassaExtenso_25_13_9">#N/A</definedName>
    <definedName name="PassaExtenso_25_13_9_1">#N/A</definedName>
    <definedName name="PassaExtenso_25_13_9_30">#N/A</definedName>
    <definedName name="PassaExtenso_25_15">NA()</definedName>
    <definedName name="PassaExtenso_25_16">NA()</definedName>
    <definedName name="PassaExtenso_25_19">#N/A</definedName>
    <definedName name="PassaExtenso_25_19_10">#N/A</definedName>
    <definedName name="PassaExtenso_25_19_11">#N/A</definedName>
    <definedName name="PassaExtenso_25_19_11_24">#N/A</definedName>
    <definedName name="PassaExtenso_25_19_11_25">#N/A</definedName>
    <definedName name="PassaExtenso_25_19_11_30">#N/A</definedName>
    <definedName name="PassaExtenso_25_19_11_8">#N/A</definedName>
    <definedName name="PassaExtenso_25_19_12">#N/A</definedName>
    <definedName name="PassaExtenso_25_19_12_24">#N/A</definedName>
    <definedName name="PassaExtenso_25_19_12_25">#N/A</definedName>
    <definedName name="PassaExtenso_25_19_15">NA()</definedName>
    <definedName name="PassaExtenso_25_19_16">NA()</definedName>
    <definedName name="PassaExtenso_25_19_21">#N/A</definedName>
    <definedName name="PassaExtenso_25_19_22">#N/A</definedName>
    <definedName name="PassaExtenso_25_19_24">#N/A</definedName>
    <definedName name="PassaExtenso_25_19_25">#N/A</definedName>
    <definedName name="PassaExtenso_25_19_27">#N/A</definedName>
    <definedName name="PassaExtenso_25_19_27_30">#N/A</definedName>
    <definedName name="PassaExtenso_25_19_28">#N/A</definedName>
    <definedName name="PassaExtenso_25_19_29">#N/A</definedName>
    <definedName name="PassaExtenso_25_19_30">#N/A</definedName>
    <definedName name="PassaExtenso_25_19_7">#N/A</definedName>
    <definedName name="PassaExtenso_25_19_7_1">#N/A</definedName>
    <definedName name="PassaExtenso_25_19_7_1_1">#N/A</definedName>
    <definedName name="PassaExtenso_25_19_7_24">#N/A</definedName>
    <definedName name="PassaExtenso_25_19_7_25">#N/A</definedName>
    <definedName name="PassaExtenso_25_19_8">#N/A</definedName>
    <definedName name="PassaExtenso_25_19_8_1">#N/A</definedName>
    <definedName name="PassaExtenso_25_19_8_1_1">#N/A</definedName>
    <definedName name="PassaExtenso_25_19_8_1_1_1">#N/A</definedName>
    <definedName name="PassaExtenso_25_19_8_24">#N/A</definedName>
    <definedName name="PassaExtenso_25_19_8_25">#N/A</definedName>
    <definedName name="PassaExtenso_25_19_8_30">#N/A</definedName>
    <definedName name="PassaExtenso_25_19_8_8">#N/A</definedName>
    <definedName name="PassaExtenso_25_19_9">#N/A</definedName>
    <definedName name="PassaExtenso_25_19_9_30">#N/A</definedName>
    <definedName name="PassaExtenso_25_2">#N/A</definedName>
    <definedName name="PassaExtenso_25_2_10">#N/A</definedName>
    <definedName name="PassaExtenso_25_2_11">#N/A</definedName>
    <definedName name="PassaExtenso_25_2_11_24">#N/A</definedName>
    <definedName name="PassaExtenso_25_2_11_25">#N/A</definedName>
    <definedName name="PassaExtenso_25_2_11_30">#N/A</definedName>
    <definedName name="PassaExtenso_25_2_11_8">#N/A</definedName>
    <definedName name="PassaExtenso_25_2_12">#N/A</definedName>
    <definedName name="PassaExtenso_25_2_12_24">#N/A</definedName>
    <definedName name="PassaExtenso_25_2_12_25">#N/A</definedName>
    <definedName name="PassaExtenso_25_2_15">NA()</definedName>
    <definedName name="PassaExtenso_25_2_16">NA()</definedName>
    <definedName name="PassaExtenso_25_2_21">#N/A</definedName>
    <definedName name="PassaExtenso_25_2_22">#N/A</definedName>
    <definedName name="PassaExtenso_25_2_24">#N/A</definedName>
    <definedName name="PassaExtenso_25_2_25">#N/A</definedName>
    <definedName name="PassaExtenso_25_2_27">#N/A</definedName>
    <definedName name="PassaExtenso_25_2_27_30">#N/A</definedName>
    <definedName name="PassaExtenso_25_2_28">#N/A</definedName>
    <definedName name="PassaExtenso_25_2_29">#N/A</definedName>
    <definedName name="PassaExtenso_25_2_30">#N/A</definedName>
    <definedName name="PassaExtenso_25_2_7">#N/A</definedName>
    <definedName name="PassaExtenso_25_2_7_1">#N/A</definedName>
    <definedName name="PassaExtenso_25_2_7_1_1">#N/A</definedName>
    <definedName name="PassaExtenso_25_2_7_24">#N/A</definedName>
    <definedName name="PassaExtenso_25_2_7_25">#N/A</definedName>
    <definedName name="PassaExtenso_25_2_8">#N/A</definedName>
    <definedName name="PassaExtenso_25_2_8_1">#N/A</definedName>
    <definedName name="PassaExtenso_25_2_8_1_1">#N/A</definedName>
    <definedName name="PassaExtenso_25_2_8_1_1_1">#N/A</definedName>
    <definedName name="PassaExtenso_25_2_8_24">#N/A</definedName>
    <definedName name="PassaExtenso_25_2_8_25">#N/A</definedName>
    <definedName name="PassaExtenso_25_2_8_30">#N/A</definedName>
    <definedName name="PassaExtenso_25_2_8_8">#N/A</definedName>
    <definedName name="PassaExtenso_25_2_9">#N/A</definedName>
    <definedName name="PassaExtenso_25_2_9_30">#N/A</definedName>
    <definedName name="PassaExtenso_25_21">#N/A</definedName>
    <definedName name="PassaExtenso_25_22">#N/A</definedName>
    <definedName name="PassaExtenso_25_24">#N/A</definedName>
    <definedName name="PassaExtenso_25_25">#N/A</definedName>
    <definedName name="PassaExtenso_25_27">#N/A</definedName>
    <definedName name="PassaExtenso_25_27_30">#N/A</definedName>
    <definedName name="PassaExtenso_25_28">#N/A</definedName>
    <definedName name="PassaExtenso_25_29">#N/A</definedName>
    <definedName name="PassaExtenso_25_3">#N/A</definedName>
    <definedName name="PassaExtenso_25_3_1">#N/A</definedName>
    <definedName name="PassaExtenso_25_3_1_1">NA()</definedName>
    <definedName name="PassaExtenso_25_3_1_30">#N/A</definedName>
    <definedName name="PassaExtenso_25_3_10">#N/A</definedName>
    <definedName name="PassaExtenso_25_3_11">#N/A</definedName>
    <definedName name="PassaExtenso_25_3_11_24">#N/A</definedName>
    <definedName name="PassaExtenso_25_3_11_25">#N/A</definedName>
    <definedName name="PassaExtenso_25_3_11_30">#N/A</definedName>
    <definedName name="PassaExtenso_25_3_11_8">#N/A</definedName>
    <definedName name="PassaExtenso_25_3_12">#N/A</definedName>
    <definedName name="PassaExtenso_25_3_12_24">#N/A</definedName>
    <definedName name="PassaExtenso_25_3_12_25">#N/A</definedName>
    <definedName name="PassaExtenso_25_3_15">NA()</definedName>
    <definedName name="PassaExtenso_25_3_16">NA()</definedName>
    <definedName name="PassaExtenso_25_3_21">#N/A</definedName>
    <definedName name="PassaExtenso_25_3_22">#N/A</definedName>
    <definedName name="PassaExtenso_25_3_24">#N/A</definedName>
    <definedName name="PassaExtenso_25_3_25">#N/A</definedName>
    <definedName name="PassaExtenso_25_3_27">#N/A</definedName>
    <definedName name="PassaExtenso_25_3_27_30">#N/A</definedName>
    <definedName name="PassaExtenso_25_3_28">#N/A</definedName>
    <definedName name="PassaExtenso_25_3_29">#N/A</definedName>
    <definedName name="PassaExtenso_25_3_30">#N/A</definedName>
    <definedName name="PassaExtenso_25_3_7">#N/A</definedName>
    <definedName name="PassaExtenso_25_3_7_1">#N/A</definedName>
    <definedName name="PassaExtenso_25_3_7_1_1">#N/A</definedName>
    <definedName name="PassaExtenso_25_3_7_24">#N/A</definedName>
    <definedName name="PassaExtenso_25_3_7_25">#N/A</definedName>
    <definedName name="PassaExtenso_25_3_8">#N/A</definedName>
    <definedName name="PassaExtenso_25_3_8_1">#N/A</definedName>
    <definedName name="PassaExtenso_25_3_8_1_1">#N/A</definedName>
    <definedName name="PassaExtenso_25_3_8_1_1_1">#N/A</definedName>
    <definedName name="PassaExtenso_25_3_8_24">#N/A</definedName>
    <definedName name="PassaExtenso_25_3_8_25">#N/A</definedName>
    <definedName name="PassaExtenso_25_3_8_30">#N/A</definedName>
    <definedName name="PassaExtenso_25_3_8_8">#N/A</definedName>
    <definedName name="PassaExtenso_25_3_9">#N/A</definedName>
    <definedName name="PassaExtenso_25_3_9_30">#N/A</definedName>
    <definedName name="PassaExtenso_25_30">#N/A</definedName>
    <definedName name="PassaExtenso_25_4">#N/A</definedName>
    <definedName name="PassaExtenso_25_4_1">#N/A</definedName>
    <definedName name="PassaExtenso_25_4_1_1">NA()</definedName>
    <definedName name="PassaExtenso_25_4_1_30">#N/A</definedName>
    <definedName name="PassaExtenso_25_4_10">#N/A</definedName>
    <definedName name="PassaExtenso_25_4_10_1">#N/A</definedName>
    <definedName name="PassaExtenso_25_4_10_30">#N/A</definedName>
    <definedName name="PassaExtenso_25_4_11">#N/A</definedName>
    <definedName name="PassaExtenso_25_4_11_1">#N/A</definedName>
    <definedName name="PassaExtenso_25_4_11_24">#N/A</definedName>
    <definedName name="PassaExtenso_25_4_11_25">#N/A</definedName>
    <definedName name="PassaExtenso_25_4_11_30">#N/A</definedName>
    <definedName name="PassaExtenso_25_4_11_8">#N/A</definedName>
    <definedName name="PassaExtenso_25_4_12">#N/A</definedName>
    <definedName name="PassaExtenso_25_4_12_24">#N/A</definedName>
    <definedName name="PassaExtenso_25_4_12_25">#N/A</definedName>
    <definedName name="PassaExtenso_25_4_12_30">#N/A</definedName>
    <definedName name="PassaExtenso_25_4_12_8">#N/A</definedName>
    <definedName name="PassaExtenso_25_4_15">NA()</definedName>
    <definedName name="PassaExtenso_25_4_16">NA()</definedName>
    <definedName name="PassaExtenso_25_4_19">#N/A</definedName>
    <definedName name="PassaExtenso_25_4_19_10">#N/A</definedName>
    <definedName name="PassaExtenso_25_4_19_11">#N/A</definedName>
    <definedName name="PassaExtenso_25_4_19_11_24">#N/A</definedName>
    <definedName name="PassaExtenso_25_4_19_11_25">#N/A</definedName>
    <definedName name="PassaExtenso_25_4_19_11_30">#N/A</definedName>
    <definedName name="PassaExtenso_25_4_19_11_8">#N/A</definedName>
    <definedName name="PassaExtenso_25_4_19_12">#N/A</definedName>
    <definedName name="PassaExtenso_25_4_19_12_24">#N/A</definedName>
    <definedName name="PassaExtenso_25_4_19_12_25">#N/A</definedName>
    <definedName name="PassaExtenso_25_4_19_15">NA()</definedName>
    <definedName name="PassaExtenso_25_4_19_16">NA()</definedName>
    <definedName name="PassaExtenso_25_4_19_21">#N/A</definedName>
    <definedName name="PassaExtenso_25_4_19_22">#N/A</definedName>
    <definedName name="PassaExtenso_25_4_19_24">#N/A</definedName>
    <definedName name="PassaExtenso_25_4_19_25">#N/A</definedName>
    <definedName name="PassaExtenso_25_4_19_27">#N/A</definedName>
    <definedName name="PassaExtenso_25_4_19_27_30">#N/A</definedName>
    <definedName name="PassaExtenso_25_4_19_28">#N/A</definedName>
    <definedName name="PassaExtenso_25_4_19_29">#N/A</definedName>
    <definedName name="PassaExtenso_25_4_19_30">#N/A</definedName>
    <definedName name="PassaExtenso_25_4_19_7">#N/A</definedName>
    <definedName name="PassaExtenso_25_4_19_7_1">#N/A</definedName>
    <definedName name="PassaExtenso_25_4_19_7_1_1">#N/A</definedName>
    <definedName name="PassaExtenso_25_4_19_7_24">#N/A</definedName>
    <definedName name="PassaExtenso_25_4_19_7_25">#N/A</definedName>
    <definedName name="PassaExtenso_25_4_19_8">#N/A</definedName>
    <definedName name="PassaExtenso_25_4_19_8_1">#N/A</definedName>
    <definedName name="PassaExtenso_25_4_19_8_1_1">#N/A</definedName>
    <definedName name="PassaExtenso_25_4_19_8_1_1_1">#N/A</definedName>
    <definedName name="PassaExtenso_25_4_19_8_24">#N/A</definedName>
    <definedName name="PassaExtenso_25_4_19_8_25">#N/A</definedName>
    <definedName name="PassaExtenso_25_4_19_8_30">#N/A</definedName>
    <definedName name="PassaExtenso_25_4_19_8_8">#N/A</definedName>
    <definedName name="PassaExtenso_25_4_19_9">#N/A</definedName>
    <definedName name="PassaExtenso_25_4_19_9_30">#N/A</definedName>
    <definedName name="PassaExtenso_25_4_21">#N/A</definedName>
    <definedName name="PassaExtenso_25_4_22">#N/A</definedName>
    <definedName name="PassaExtenso_25_4_24">#N/A</definedName>
    <definedName name="PassaExtenso_25_4_25">#N/A</definedName>
    <definedName name="PassaExtenso_25_4_27">#N/A</definedName>
    <definedName name="PassaExtenso_25_4_27_30">#N/A</definedName>
    <definedName name="PassaExtenso_25_4_28">#N/A</definedName>
    <definedName name="PassaExtenso_25_4_29">#N/A</definedName>
    <definedName name="PassaExtenso_25_4_3">#N/A</definedName>
    <definedName name="PassaExtenso_25_4_3_1">#N/A</definedName>
    <definedName name="PassaExtenso_25_4_3_30">#N/A</definedName>
    <definedName name="PassaExtenso_25_4_30">#N/A</definedName>
    <definedName name="PassaExtenso_25_4_4">#N/A</definedName>
    <definedName name="PassaExtenso_25_4_4_1">#N/A</definedName>
    <definedName name="PassaExtenso_25_4_4_30">#N/A</definedName>
    <definedName name="PassaExtenso_25_4_5">#N/A</definedName>
    <definedName name="PassaExtenso_25_4_5_1">#N/A</definedName>
    <definedName name="PassaExtenso_25_4_5_30">#N/A</definedName>
    <definedName name="PassaExtenso_25_4_6">#N/A</definedName>
    <definedName name="PassaExtenso_25_4_6_1">#N/A</definedName>
    <definedName name="PassaExtenso_25_4_6_30">#N/A</definedName>
    <definedName name="PassaExtenso_25_4_7">#N/A</definedName>
    <definedName name="PassaExtenso_25_4_7_1">#N/A</definedName>
    <definedName name="PassaExtenso_25_4_7_1_1">#N/A</definedName>
    <definedName name="PassaExtenso_25_4_7_1_1_1">#N/A</definedName>
    <definedName name="PassaExtenso_25_4_7_24">#N/A</definedName>
    <definedName name="PassaExtenso_25_4_7_25">#N/A</definedName>
    <definedName name="PassaExtenso_25_4_7_30">#N/A</definedName>
    <definedName name="PassaExtenso_25_4_7_8">#N/A</definedName>
    <definedName name="PassaExtenso_25_4_8">#N/A</definedName>
    <definedName name="PassaExtenso_25_4_8_1">#N/A</definedName>
    <definedName name="PassaExtenso_25_4_8_1_1">#N/A</definedName>
    <definedName name="PassaExtenso_25_4_8_1_1_1">#N/A</definedName>
    <definedName name="PassaExtenso_25_4_8_24">#N/A</definedName>
    <definedName name="PassaExtenso_25_4_8_25">#N/A</definedName>
    <definedName name="PassaExtenso_25_4_8_30">#N/A</definedName>
    <definedName name="PassaExtenso_25_4_8_8">#N/A</definedName>
    <definedName name="PassaExtenso_25_4_9">#N/A</definedName>
    <definedName name="PassaExtenso_25_4_9_1">#N/A</definedName>
    <definedName name="PassaExtenso_25_4_9_30">#N/A</definedName>
    <definedName name="PassaExtenso_25_5">#N/A</definedName>
    <definedName name="PassaExtenso_25_5_1">#N/A</definedName>
    <definedName name="PassaExtenso_25_5_30">#N/A</definedName>
    <definedName name="PassaExtenso_25_6">#N/A</definedName>
    <definedName name="PassaExtenso_25_6_1">#N/A</definedName>
    <definedName name="PassaExtenso_25_6_30">#N/A</definedName>
    <definedName name="PassaExtenso_25_7">#N/A</definedName>
    <definedName name="PassaExtenso_25_7_1">#N/A</definedName>
    <definedName name="PassaExtenso_25_7_1_1">#N/A</definedName>
    <definedName name="PassaExtenso_25_7_1_1_1">NA()</definedName>
    <definedName name="PassaExtenso_25_7_1_1_1_1">NA()</definedName>
    <definedName name="PassaExtenso_25_7_1_24">#N/A</definedName>
    <definedName name="PassaExtenso_25_7_1_25">#N/A</definedName>
    <definedName name="PassaExtenso_25_7_1_30">#N/A</definedName>
    <definedName name="PassaExtenso_25_7_1_8">#N/A</definedName>
    <definedName name="PassaExtenso_25_7_10">#N/A</definedName>
    <definedName name="PassaExtenso_25_7_11">#N/A</definedName>
    <definedName name="PassaExtenso_25_7_11_24">#N/A</definedName>
    <definedName name="PassaExtenso_25_7_11_25">#N/A</definedName>
    <definedName name="PassaExtenso_25_7_11_30">#N/A</definedName>
    <definedName name="PassaExtenso_25_7_11_8">#N/A</definedName>
    <definedName name="PassaExtenso_25_7_12">#N/A</definedName>
    <definedName name="PassaExtenso_25_7_12_24">#N/A</definedName>
    <definedName name="PassaExtenso_25_7_12_25">#N/A</definedName>
    <definedName name="PassaExtenso_25_7_15">NA()</definedName>
    <definedName name="PassaExtenso_25_7_16">NA()</definedName>
    <definedName name="PassaExtenso_25_7_21">#N/A</definedName>
    <definedName name="PassaExtenso_25_7_22">#N/A</definedName>
    <definedName name="PassaExtenso_25_7_24">#N/A</definedName>
    <definedName name="PassaExtenso_25_7_25">#N/A</definedName>
    <definedName name="PassaExtenso_25_7_27">#N/A</definedName>
    <definedName name="PassaExtenso_25_7_27_30">#N/A</definedName>
    <definedName name="PassaExtenso_25_7_28">#N/A</definedName>
    <definedName name="PassaExtenso_25_7_29">#N/A</definedName>
    <definedName name="PassaExtenso_25_7_30">#N/A</definedName>
    <definedName name="PassaExtenso_25_7_7">#N/A</definedName>
    <definedName name="PassaExtenso_25_7_7_1">#N/A</definedName>
    <definedName name="PassaExtenso_25_7_7_1_1">#N/A</definedName>
    <definedName name="PassaExtenso_25_7_7_24">#N/A</definedName>
    <definedName name="PassaExtenso_25_7_7_25">#N/A</definedName>
    <definedName name="PassaExtenso_25_7_8">#N/A</definedName>
    <definedName name="PassaExtenso_25_7_8_1">#N/A</definedName>
    <definedName name="PassaExtenso_25_7_8_1_1">#N/A</definedName>
    <definedName name="PassaExtenso_25_7_8_1_1_1">#N/A</definedName>
    <definedName name="PassaExtenso_25_7_8_24">#N/A</definedName>
    <definedName name="PassaExtenso_25_7_8_25">#N/A</definedName>
    <definedName name="PassaExtenso_25_7_8_30">#N/A</definedName>
    <definedName name="PassaExtenso_25_7_8_8">#N/A</definedName>
    <definedName name="PassaExtenso_25_7_9">#N/A</definedName>
    <definedName name="PassaExtenso_25_7_9_30">#N/A</definedName>
    <definedName name="PassaExtenso_25_8">#N/A</definedName>
    <definedName name="PassaExtenso_25_8_1">#N/A</definedName>
    <definedName name="PassaExtenso_25_8_1_1">#N/A</definedName>
    <definedName name="PassaExtenso_25_8_1_1_1">#N/A</definedName>
    <definedName name="PassaExtenso_25_8_24">#N/A</definedName>
    <definedName name="PassaExtenso_25_8_25">#N/A</definedName>
    <definedName name="PassaExtenso_25_8_30">#N/A</definedName>
    <definedName name="PassaExtenso_25_8_8">#N/A</definedName>
    <definedName name="PassaExtenso_25_9">#N/A</definedName>
    <definedName name="PassaExtenso_25_9_1">#N/A</definedName>
    <definedName name="PassaExtenso_25_9_30">#N/A</definedName>
    <definedName name="PassaExtenso_26">#N/A</definedName>
    <definedName name="PassaExtenso_27">#N/A</definedName>
    <definedName name="PassaExtenso_27_30">#N/A</definedName>
    <definedName name="PassaExtenso_28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0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0">#N/A</definedName>
    <definedName name="PassaExtenso_34">#N/A</definedName>
    <definedName name="PassaExtenso_34_10">#N/A</definedName>
    <definedName name="PassaExtenso_34_10_1">#N/A</definedName>
    <definedName name="PassaExtenso_34_10_30">#N/A</definedName>
    <definedName name="PassaExtenso_34_11">#N/A</definedName>
    <definedName name="PassaExtenso_34_11_1">#N/A</definedName>
    <definedName name="PassaExtenso_34_11_1_1">NA()</definedName>
    <definedName name="PassaExtenso_34_11_1_24">#N/A</definedName>
    <definedName name="PassaExtenso_34_11_1_25">#N/A</definedName>
    <definedName name="PassaExtenso_34_11_1_30">#N/A</definedName>
    <definedName name="PassaExtenso_34_11_1_8">#N/A</definedName>
    <definedName name="PassaExtenso_34_11_10">#N/A</definedName>
    <definedName name="PassaExtenso_34_11_11">#N/A</definedName>
    <definedName name="PassaExtenso_34_11_11_24">#N/A</definedName>
    <definedName name="PassaExtenso_34_11_11_25">#N/A</definedName>
    <definedName name="PassaExtenso_34_11_11_30">#N/A</definedName>
    <definedName name="PassaExtenso_34_11_11_8">#N/A</definedName>
    <definedName name="PassaExtenso_34_11_12">#N/A</definedName>
    <definedName name="PassaExtenso_34_11_12_24">#N/A</definedName>
    <definedName name="PassaExtenso_34_11_12_25">#N/A</definedName>
    <definedName name="PassaExtenso_34_11_15">NA()</definedName>
    <definedName name="PassaExtenso_34_11_16">NA()</definedName>
    <definedName name="PassaExtenso_34_11_21">#N/A</definedName>
    <definedName name="PassaExtenso_34_11_22">#N/A</definedName>
    <definedName name="PassaExtenso_34_11_24">#N/A</definedName>
    <definedName name="PassaExtenso_34_11_25">#N/A</definedName>
    <definedName name="PassaExtenso_34_11_27">#N/A</definedName>
    <definedName name="PassaExtenso_34_11_27_30">#N/A</definedName>
    <definedName name="PassaExtenso_34_11_28">#N/A</definedName>
    <definedName name="PassaExtenso_34_11_29">#N/A</definedName>
    <definedName name="PassaExtenso_34_11_30">#N/A</definedName>
    <definedName name="PassaExtenso_34_11_7">#N/A</definedName>
    <definedName name="PassaExtenso_34_11_7_1">#N/A</definedName>
    <definedName name="PassaExtenso_34_11_7_1_1">#N/A</definedName>
    <definedName name="PassaExtenso_34_11_7_24">#N/A</definedName>
    <definedName name="PassaExtenso_34_11_7_25">#N/A</definedName>
    <definedName name="PassaExtenso_34_11_8">#N/A</definedName>
    <definedName name="PassaExtenso_34_11_8_1">#N/A</definedName>
    <definedName name="PassaExtenso_34_11_8_1_1">#N/A</definedName>
    <definedName name="PassaExtenso_34_11_8_1_1_1">#N/A</definedName>
    <definedName name="PassaExtenso_34_11_8_24">#N/A</definedName>
    <definedName name="PassaExtenso_34_11_8_25">#N/A</definedName>
    <definedName name="PassaExtenso_34_11_8_30">#N/A</definedName>
    <definedName name="PassaExtenso_34_11_8_8">#N/A</definedName>
    <definedName name="PassaExtenso_34_11_9">#N/A</definedName>
    <definedName name="PassaExtenso_34_11_9_30">#N/A</definedName>
    <definedName name="PassaExtenso_34_12">NA()</definedName>
    <definedName name="PassaExtenso_34_12_24">#N/A</definedName>
    <definedName name="PassaExtenso_34_12_25">#N/A</definedName>
    <definedName name="PassaExtenso_34_12_30">#N/A</definedName>
    <definedName name="PassaExtenso_34_12_8">#N/A</definedName>
    <definedName name="PassaExtenso_34_13">#N/A</definedName>
    <definedName name="PassaExtenso_34_13_10">#N/A</definedName>
    <definedName name="PassaExtenso_34_13_10_1">#N/A</definedName>
    <definedName name="PassaExtenso_34_13_10_30">#N/A</definedName>
    <definedName name="PassaExtenso_34_13_11">#N/A</definedName>
    <definedName name="PassaExtenso_34_13_11_1">#N/A</definedName>
    <definedName name="PassaExtenso_34_13_11_24">#N/A</definedName>
    <definedName name="PassaExtenso_34_13_11_25">#N/A</definedName>
    <definedName name="PassaExtenso_34_13_11_30">#N/A</definedName>
    <definedName name="PassaExtenso_34_13_11_8">#N/A</definedName>
    <definedName name="PassaExtenso_34_13_12">#N/A</definedName>
    <definedName name="PassaExtenso_34_13_12_24">#N/A</definedName>
    <definedName name="PassaExtenso_34_13_12_25">#N/A</definedName>
    <definedName name="PassaExtenso_34_13_12_30">#N/A</definedName>
    <definedName name="PassaExtenso_34_13_12_8">#N/A</definedName>
    <definedName name="PassaExtenso_34_13_15">NA()</definedName>
    <definedName name="PassaExtenso_34_13_16">NA()</definedName>
    <definedName name="PassaExtenso_34_13_21">#N/A</definedName>
    <definedName name="PassaExtenso_34_13_22">#N/A</definedName>
    <definedName name="PassaExtenso_34_13_24">#N/A</definedName>
    <definedName name="PassaExtenso_34_13_25">#N/A</definedName>
    <definedName name="PassaExtenso_34_13_27">#N/A</definedName>
    <definedName name="PassaExtenso_34_13_27_30">#N/A</definedName>
    <definedName name="PassaExtenso_34_13_28">#N/A</definedName>
    <definedName name="PassaExtenso_34_13_29">#N/A</definedName>
    <definedName name="PassaExtenso_34_13_3">#N/A</definedName>
    <definedName name="PassaExtenso_34_13_3_1">#N/A</definedName>
    <definedName name="PassaExtenso_34_13_3_30">#N/A</definedName>
    <definedName name="PassaExtenso_34_13_30">#N/A</definedName>
    <definedName name="PassaExtenso_34_13_4">#N/A</definedName>
    <definedName name="PassaExtenso_34_13_4_1">#N/A</definedName>
    <definedName name="PassaExtenso_34_13_4_30">#N/A</definedName>
    <definedName name="PassaExtenso_34_13_5">#N/A</definedName>
    <definedName name="PassaExtenso_34_13_5_1">#N/A</definedName>
    <definedName name="PassaExtenso_34_13_5_30">#N/A</definedName>
    <definedName name="PassaExtenso_34_13_6">#N/A</definedName>
    <definedName name="PassaExtenso_34_13_6_1">#N/A</definedName>
    <definedName name="PassaExtenso_34_13_6_30">#N/A</definedName>
    <definedName name="PassaExtenso_34_13_7">#N/A</definedName>
    <definedName name="PassaExtenso_34_13_7_1">#N/A</definedName>
    <definedName name="PassaExtenso_34_13_7_1_1">#N/A</definedName>
    <definedName name="PassaExtenso_34_13_7_1_1_1">#N/A</definedName>
    <definedName name="PassaExtenso_34_13_7_24">#N/A</definedName>
    <definedName name="PassaExtenso_34_13_7_25">#N/A</definedName>
    <definedName name="PassaExtenso_34_13_7_30">#N/A</definedName>
    <definedName name="PassaExtenso_34_13_7_8">#N/A</definedName>
    <definedName name="PassaExtenso_34_13_8">#N/A</definedName>
    <definedName name="PassaExtenso_34_13_8_1">#N/A</definedName>
    <definedName name="PassaExtenso_34_13_8_1_1">#N/A</definedName>
    <definedName name="PassaExtenso_34_13_8_1_1_1">#N/A</definedName>
    <definedName name="PassaExtenso_34_13_8_24">#N/A</definedName>
    <definedName name="PassaExtenso_34_13_8_25">#N/A</definedName>
    <definedName name="PassaExtenso_34_13_8_30">#N/A</definedName>
    <definedName name="PassaExtenso_34_13_8_8">#N/A</definedName>
    <definedName name="PassaExtenso_34_13_9">#N/A</definedName>
    <definedName name="PassaExtenso_34_13_9_1">#N/A</definedName>
    <definedName name="PassaExtenso_34_13_9_30">#N/A</definedName>
    <definedName name="PassaExtenso_34_15">NA()</definedName>
    <definedName name="PassaExtenso_34_16">NA()</definedName>
    <definedName name="PassaExtenso_34_19">#N/A</definedName>
    <definedName name="PassaExtenso_34_19_10">#N/A</definedName>
    <definedName name="PassaExtenso_34_19_11">#N/A</definedName>
    <definedName name="PassaExtenso_34_19_11_24">#N/A</definedName>
    <definedName name="PassaExtenso_34_19_11_25">#N/A</definedName>
    <definedName name="PassaExtenso_34_19_11_30">#N/A</definedName>
    <definedName name="PassaExtenso_34_19_11_8">#N/A</definedName>
    <definedName name="PassaExtenso_34_19_12">#N/A</definedName>
    <definedName name="PassaExtenso_34_19_12_24">#N/A</definedName>
    <definedName name="PassaExtenso_34_19_12_25">#N/A</definedName>
    <definedName name="PassaExtenso_34_19_15">NA()</definedName>
    <definedName name="PassaExtenso_34_19_16">NA()</definedName>
    <definedName name="PassaExtenso_34_19_21">#N/A</definedName>
    <definedName name="PassaExtenso_34_19_22">#N/A</definedName>
    <definedName name="PassaExtenso_34_19_24">#N/A</definedName>
    <definedName name="PassaExtenso_34_19_25">#N/A</definedName>
    <definedName name="PassaExtenso_34_19_27">#N/A</definedName>
    <definedName name="PassaExtenso_34_19_27_30">#N/A</definedName>
    <definedName name="PassaExtenso_34_19_28">#N/A</definedName>
    <definedName name="PassaExtenso_34_19_29">#N/A</definedName>
    <definedName name="PassaExtenso_34_19_30">#N/A</definedName>
    <definedName name="PassaExtenso_34_19_7">#N/A</definedName>
    <definedName name="PassaExtenso_34_19_7_1">#N/A</definedName>
    <definedName name="PassaExtenso_34_19_7_1_1">#N/A</definedName>
    <definedName name="PassaExtenso_34_19_7_24">#N/A</definedName>
    <definedName name="PassaExtenso_34_19_7_25">#N/A</definedName>
    <definedName name="PassaExtenso_34_19_8">#N/A</definedName>
    <definedName name="PassaExtenso_34_19_8_1">#N/A</definedName>
    <definedName name="PassaExtenso_34_19_8_1_1">#N/A</definedName>
    <definedName name="PassaExtenso_34_19_8_1_1_1">#N/A</definedName>
    <definedName name="PassaExtenso_34_19_8_24">#N/A</definedName>
    <definedName name="PassaExtenso_34_19_8_25">#N/A</definedName>
    <definedName name="PassaExtenso_34_19_8_30">#N/A</definedName>
    <definedName name="PassaExtenso_34_19_8_8">#N/A</definedName>
    <definedName name="PassaExtenso_34_19_9">#N/A</definedName>
    <definedName name="PassaExtenso_34_19_9_30">#N/A</definedName>
    <definedName name="PassaExtenso_34_2">#N/A</definedName>
    <definedName name="PassaExtenso_34_2_10">#N/A</definedName>
    <definedName name="PassaExtenso_34_2_11">#N/A</definedName>
    <definedName name="PassaExtenso_34_2_11_24">#N/A</definedName>
    <definedName name="PassaExtenso_34_2_11_25">#N/A</definedName>
    <definedName name="PassaExtenso_34_2_11_30">#N/A</definedName>
    <definedName name="PassaExtenso_34_2_11_8">#N/A</definedName>
    <definedName name="PassaExtenso_34_2_12">#N/A</definedName>
    <definedName name="PassaExtenso_34_2_12_24">#N/A</definedName>
    <definedName name="PassaExtenso_34_2_12_25">#N/A</definedName>
    <definedName name="PassaExtenso_34_2_15">NA()</definedName>
    <definedName name="PassaExtenso_34_2_16">NA()</definedName>
    <definedName name="PassaExtenso_34_2_21">#N/A</definedName>
    <definedName name="PassaExtenso_34_2_22">#N/A</definedName>
    <definedName name="PassaExtenso_34_2_24">#N/A</definedName>
    <definedName name="PassaExtenso_34_2_25">#N/A</definedName>
    <definedName name="PassaExtenso_34_2_27">#N/A</definedName>
    <definedName name="PassaExtenso_34_2_27_30">#N/A</definedName>
    <definedName name="PassaExtenso_34_2_28">#N/A</definedName>
    <definedName name="PassaExtenso_34_2_29">#N/A</definedName>
    <definedName name="PassaExtenso_34_2_30">#N/A</definedName>
    <definedName name="PassaExtenso_34_2_7">#N/A</definedName>
    <definedName name="PassaExtenso_34_2_7_1">#N/A</definedName>
    <definedName name="PassaExtenso_34_2_7_1_1">#N/A</definedName>
    <definedName name="PassaExtenso_34_2_7_24">#N/A</definedName>
    <definedName name="PassaExtenso_34_2_7_25">#N/A</definedName>
    <definedName name="PassaExtenso_34_2_8">#N/A</definedName>
    <definedName name="PassaExtenso_34_2_8_1">#N/A</definedName>
    <definedName name="PassaExtenso_34_2_8_1_1">#N/A</definedName>
    <definedName name="PassaExtenso_34_2_8_1_1_1">#N/A</definedName>
    <definedName name="PassaExtenso_34_2_8_24">#N/A</definedName>
    <definedName name="PassaExtenso_34_2_8_25">#N/A</definedName>
    <definedName name="PassaExtenso_34_2_8_30">#N/A</definedName>
    <definedName name="PassaExtenso_34_2_8_8">#N/A</definedName>
    <definedName name="PassaExtenso_34_2_9">#N/A</definedName>
    <definedName name="PassaExtenso_34_2_9_30">#N/A</definedName>
    <definedName name="PassaExtenso_34_21">#N/A</definedName>
    <definedName name="PassaExtenso_34_22">#N/A</definedName>
    <definedName name="PassaExtenso_34_24">#N/A</definedName>
    <definedName name="PassaExtenso_34_25">#N/A</definedName>
    <definedName name="PassaExtenso_34_27">#N/A</definedName>
    <definedName name="PassaExtenso_34_27_30">#N/A</definedName>
    <definedName name="PassaExtenso_34_28">#N/A</definedName>
    <definedName name="PassaExtenso_34_29">#N/A</definedName>
    <definedName name="PassaExtenso_34_3">#N/A</definedName>
    <definedName name="PassaExtenso_34_3_1">#N/A</definedName>
    <definedName name="PassaExtenso_34_3_1_1">NA()</definedName>
    <definedName name="PassaExtenso_34_3_1_30">#N/A</definedName>
    <definedName name="PassaExtenso_34_3_10">#N/A</definedName>
    <definedName name="PassaExtenso_34_3_11">#N/A</definedName>
    <definedName name="PassaExtenso_34_3_11_24">#N/A</definedName>
    <definedName name="PassaExtenso_34_3_11_25">#N/A</definedName>
    <definedName name="PassaExtenso_34_3_11_30">#N/A</definedName>
    <definedName name="PassaExtenso_34_3_11_8">#N/A</definedName>
    <definedName name="PassaExtenso_34_3_12">#N/A</definedName>
    <definedName name="PassaExtenso_34_3_12_24">#N/A</definedName>
    <definedName name="PassaExtenso_34_3_12_25">#N/A</definedName>
    <definedName name="PassaExtenso_34_3_15">NA()</definedName>
    <definedName name="PassaExtenso_34_3_16">NA()</definedName>
    <definedName name="PassaExtenso_34_3_21">#N/A</definedName>
    <definedName name="PassaExtenso_34_3_22">#N/A</definedName>
    <definedName name="PassaExtenso_34_3_24">#N/A</definedName>
    <definedName name="PassaExtenso_34_3_25">#N/A</definedName>
    <definedName name="PassaExtenso_34_3_27">#N/A</definedName>
    <definedName name="PassaExtenso_34_3_27_30">#N/A</definedName>
    <definedName name="PassaExtenso_34_3_28">#N/A</definedName>
    <definedName name="PassaExtenso_34_3_29">#N/A</definedName>
    <definedName name="PassaExtenso_34_3_30">#N/A</definedName>
    <definedName name="PassaExtenso_34_3_7">#N/A</definedName>
    <definedName name="PassaExtenso_34_3_7_1">#N/A</definedName>
    <definedName name="PassaExtenso_34_3_7_1_1">#N/A</definedName>
    <definedName name="PassaExtenso_34_3_7_24">#N/A</definedName>
    <definedName name="PassaExtenso_34_3_7_25">#N/A</definedName>
    <definedName name="PassaExtenso_34_3_8">#N/A</definedName>
    <definedName name="PassaExtenso_34_3_8_1">#N/A</definedName>
    <definedName name="PassaExtenso_34_3_8_1_1">#N/A</definedName>
    <definedName name="PassaExtenso_34_3_8_1_1_1">#N/A</definedName>
    <definedName name="PassaExtenso_34_3_8_24">#N/A</definedName>
    <definedName name="PassaExtenso_34_3_8_25">#N/A</definedName>
    <definedName name="PassaExtenso_34_3_8_30">#N/A</definedName>
    <definedName name="PassaExtenso_34_3_8_8">#N/A</definedName>
    <definedName name="PassaExtenso_34_3_9">#N/A</definedName>
    <definedName name="PassaExtenso_34_3_9_30">#N/A</definedName>
    <definedName name="PassaExtenso_34_30">#N/A</definedName>
    <definedName name="PassaExtenso_34_4">#N/A</definedName>
    <definedName name="PassaExtenso_34_4_1">#N/A</definedName>
    <definedName name="PassaExtenso_34_4_1_1">NA()</definedName>
    <definedName name="PassaExtenso_34_4_1_30">#N/A</definedName>
    <definedName name="PassaExtenso_34_4_10">#N/A</definedName>
    <definedName name="PassaExtenso_34_4_10_1">#N/A</definedName>
    <definedName name="PassaExtenso_34_4_10_30">#N/A</definedName>
    <definedName name="PassaExtenso_34_4_11">#N/A</definedName>
    <definedName name="PassaExtenso_34_4_11_1">#N/A</definedName>
    <definedName name="PassaExtenso_34_4_11_24">#N/A</definedName>
    <definedName name="PassaExtenso_34_4_11_25">#N/A</definedName>
    <definedName name="PassaExtenso_34_4_11_30">#N/A</definedName>
    <definedName name="PassaExtenso_34_4_11_8">#N/A</definedName>
    <definedName name="PassaExtenso_34_4_12">#N/A</definedName>
    <definedName name="PassaExtenso_34_4_12_24">#N/A</definedName>
    <definedName name="PassaExtenso_34_4_12_25">#N/A</definedName>
    <definedName name="PassaExtenso_34_4_12_30">#N/A</definedName>
    <definedName name="PassaExtenso_34_4_12_8">#N/A</definedName>
    <definedName name="PassaExtenso_34_4_15">NA()</definedName>
    <definedName name="PassaExtenso_34_4_16">NA()</definedName>
    <definedName name="PassaExtenso_34_4_19">#N/A</definedName>
    <definedName name="PassaExtenso_34_4_19_10">#N/A</definedName>
    <definedName name="PassaExtenso_34_4_19_11">#N/A</definedName>
    <definedName name="PassaExtenso_34_4_19_11_24">#N/A</definedName>
    <definedName name="PassaExtenso_34_4_19_11_25">#N/A</definedName>
    <definedName name="PassaExtenso_34_4_19_11_30">#N/A</definedName>
    <definedName name="PassaExtenso_34_4_19_11_8">#N/A</definedName>
    <definedName name="PassaExtenso_34_4_19_12">#N/A</definedName>
    <definedName name="PassaExtenso_34_4_19_12_24">#N/A</definedName>
    <definedName name="PassaExtenso_34_4_19_12_25">#N/A</definedName>
    <definedName name="PassaExtenso_34_4_19_15">NA()</definedName>
    <definedName name="PassaExtenso_34_4_19_16">NA()</definedName>
    <definedName name="PassaExtenso_34_4_19_21">#N/A</definedName>
    <definedName name="PassaExtenso_34_4_19_22">#N/A</definedName>
    <definedName name="PassaExtenso_34_4_19_24">#N/A</definedName>
    <definedName name="PassaExtenso_34_4_19_25">#N/A</definedName>
    <definedName name="PassaExtenso_34_4_19_27">#N/A</definedName>
    <definedName name="PassaExtenso_34_4_19_27_30">#N/A</definedName>
    <definedName name="PassaExtenso_34_4_19_28">#N/A</definedName>
    <definedName name="PassaExtenso_34_4_19_29">#N/A</definedName>
    <definedName name="PassaExtenso_34_4_19_30">#N/A</definedName>
    <definedName name="PassaExtenso_34_4_19_7">#N/A</definedName>
    <definedName name="PassaExtenso_34_4_19_7_1">#N/A</definedName>
    <definedName name="PassaExtenso_34_4_19_7_1_1">#N/A</definedName>
    <definedName name="PassaExtenso_34_4_19_7_24">#N/A</definedName>
    <definedName name="PassaExtenso_34_4_19_7_25">#N/A</definedName>
    <definedName name="PassaExtenso_34_4_19_8">#N/A</definedName>
    <definedName name="PassaExtenso_34_4_19_8_1">#N/A</definedName>
    <definedName name="PassaExtenso_34_4_19_8_1_1">#N/A</definedName>
    <definedName name="PassaExtenso_34_4_19_8_1_1_1">#N/A</definedName>
    <definedName name="PassaExtenso_34_4_19_8_24">#N/A</definedName>
    <definedName name="PassaExtenso_34_4_19_8_25">#N/A</definedName>
    <definedName name="PassaExtenso_34_4_19_8_30">#N/A</definedName>
    <definedName name="PassaExtenso_34_4_19_8_8">#N/A</definedName>
    <definedName name="PassaExtenso_34_4_19_9">#N/A</definedName>
    <definedName name="PassaExtenso_34_4_19_9_30">#N/A</definedName>
    <definedName name="PassaExtenso_34_4_21">#N/A</definedName>
    <definedName name="PassaExtenso_34_4_22">#N/A</definedName>
    <definedName name="PassaExtenso_34_4_24">#N/A</definedName>
    <definedName name="PassaExtenso_34_4_25">#N/A</definedName>
    <definedName name="PassaExtenso_34_4_27">#N/A</definedName>
    <definedName name="PassaExtenso_34_4_27_30">#N/A</definedName>
    <definedName name="PassaExtenso_34_4_28">#N/A</definedName>
    <definedName name="PassaExtenso_34_4_29">#N/A</definedName>
    <definedName name="PassaExtenso_34_4_3">#N/A</definedName>
    <definedName name="PassaExtenso_34_4_3_1">#N/A</definedName>
    <definedName name="PassaExtenso_34_4_3_30">#N/A</definedName>
    <definedName name="PassaExtenso_34_4_30">#N/A</definedName>
    <definedName name="PassaExtenso_34_4_4">#N/A</definedName>
    <definedName name="PassaExtenso_34_4_4_1">#N/A</definedName>
    <definedName name="PassaExtenso_34_4_4_30">#N/A</definedName>
    <definedName name="PassaExtenso_34_4_5">#N/A</definedName>
    <definedName name="PassaExtenso_34_4_5_1">#N/A</definedName>
    <definedName name="PassaExtenso_34_4_5_30">#N/A</definedName>
    <definedName name="PassaExtenso_34_4_6">#N/A</definedName>
    <definedName name="PassaExtenso_34_4_6_1">#N/A</definedName>
    <definedName name="PassaExtenso_34_4_6_30">#N/A</definedName>
    <definedName name="PassaExtenso_34_4_7">#N/A</definedName>
    <definedName name="PassaExtenso_34_4_7_1">#N/A</definedName>
    <definedName name="PassaExtenso_34_4_7_1_1">#N/A</definedName>
    <definedName name="PassaExtenso_34_4_7_1_1_1">#N/A</definedName>
    <definedName name="PassaExtenso_34_4_7_24">#N/A</definedName>
    <definedName name="PassaExtenso_34_4_7_25">#N/A</definedName>
    <definedName name="PassaExtenso_34_4_7_30">#N/A</definedName>
    <definedName name="PassaExtenso_34_4_7_8">#N/A</definedName>
    <definedName name="PassaExtenso_34_4_8">#N/A</definedName>
    <definedName name="PassaExtenso_34_4_8_1">#N/A</definedName>
    <definedName name="PassaExtenso_34_4_8_1_1">#N/A</definedName>
    <definedName name="PassaExtenso_34_4_8_1_1_1">#N/A</definedName>
    <definedName name="PassaExtenso_34_4_8_24">#N/A</definedName>
    <definedName name="PassaExtenso_34_4_8_25">#N/A</definedName>
    <definedName name="PassaExtenso_34_4_8_30">#N/A</definedName>
    <definedName name="PassaExtenso_34_4_8_8">#N/A</definedName>
    <definedName name="PassaExtenso_34_4_9">#N/A</definedName>
    <definedName name="PassaExtenso_34_4_9_1">#N/A</definedName>
    <definedName name="PassaExtenso_34_4_9_30">#N/A</definedName>
    <definedName name="PassaExtenso_34_5">#N/A</definedName>
    <definedName name="PassaExtenso_34_5_1">#N/A</definedName>
    <definedName name="PassaExtenso_34_5_30">#N/A</definedName>
    <definedName name="PassaExtenso_34_6">#N/A</definedName>
    <definedName name="PassaExtenso_34_6_1">#N/A</definedName>
    <definedName name="PassaExtenso_34_6_30">#N/A</definedName>
    <definedName name="PassaExtenso_34_7">#N/A</definedName>
    <definedName name="PassaExtenso_34_7_1">#N/A</definedName>
    <definedName name="PassaExtenso_34_7_1_1">#N/A</definedName>
    <definedName name="PassaExtenso_34_7_1_1_1">NA()</definedName>
    <definedName name="PassaExtenso_34_7_1_1_1_1">NA()</definedName>
    <definedName name="PassaExtenso_34_7_1_24">#N/A</definedName>
    <definedName name="PassaExtenso_34_7_1_25">#N/A</definedName>
    <definedName name="PassaExtenso_34_7_1_30">#N/A</definedName>
    <definedName name="PassaExtenso_34_7_1_8">#N/A</definedName>
    <definedName name="PassaExtenso_34_7_10">#N/A</definedName>
    <definedName name="PassaExtenso_34_7_11">#N/A</definedName>
    <definedName name="PassaExtenso_34_7_11_24">#N/A</definedName>
    <definedName name="PassaExtenso_34_7_11_25">#N/A</definedName>
    <definedName name="PassaExtenso_34_7_11_30">#N/A</definedName>
    <definedName name="PassaExtenso_34_7_11_8">#N/A</definedName>
    <definedName name="PassaExtenso_34_7_12">#N/A</definedName>
    <definedName name="PassaExtenso_34_7_12_24">#N/A</definedName>
    <definedName name="PassaExtenso_34_7_12_25">#N/A</definedName>
    <definedName name="PassaExtenso_34_7_15">NA()</definedName>
    <definedName name="PassaExtenso_34_7_16">NA()</definedName>
    <definedName name="PassaExtenso_34_7_21">#N/A</definedName>
    <definedName name="PassaExtenso_34_7_22">#N/A</definedName>
    <definedName name="PassaExtenso_34_7_24">#N/A</definedName>
    <definedName name="PassaExtenso_34_7_25">#N/A</definedName>
    <definedName name="PassaExtenso_34_7_27">#N/A</definedName>
    <definedName name="PassaExtenso_34_7_27_30">#N/A</definedName>
    <definedName name="PassaExtenso_34_7_28">#N/A</definedName>
    <definedName name="PassaExtenso_34_7_29">#N/A</definedName>
    <definedName name="PassaExtenso_34_7_30">#N/A</definedName>
    <definedName name="PassaExtenso_34_7_7">#N/A</definedName>
    <definedName name="PassaExtenso_34_7_7_1">#N/A</definedName>
    <definedName name="PassaExtenso_34_7_7_1_1">#N/A</definedName>
    <definedName name="PassaExtenso_34_7_7_24">#N/A</definedName>
    <definedName name="PassaExtenso_34_7_7_25">#N/A</definedName>
    <definedName name="PassaExtenso_34_7_8">#N/A</definedName>
    <definedName name="PassaExtenso_34_7_8_1">#N/A</definedName>
    <definedName name="PassaExtenso_34_7_8_1_1">#N/A</definedName>
    <definedName name="PassaExtenso_34_7_8_1_1_1">#N/A</definedName>
    <definedName name="PassaExtenso_34_7_8_24">#N/A</definedName>
    <definedName name="PassaExtenso_34_7_8_25">#N/A</definedName>
    <definedName name="PassaExtenso_34_7_8_30">#N/A</definedName>
    <definedName name="PassaExtenso_34_7_8_8">#N/A</definedName>
    <definedName name="PassaExtenso_34_7_9">#N/A</definedName>
    <definedName name="PassaExtenso_34_7_9_30">#N/A</definedName>
    <definedName name="PassaExtenso_34_8">#N/A</definedName>
    <definedName name="PassaExtenso_34_8_1">#N/A</definedName>
    <definedName name="PassaExtenso_34_8_1_1">#N/A</definedName>
    <definedName name="PassaExtenso_34_8_1_1_1">#N/A</definedName>
    <definedName name="PassaExtenso_34_8_24">#N/A</definedName>
    <definedName name="PassaExtenso_34_8_25">#N/A</definedName>
    <definedName name="PassaExtenso_34_8_30">#N/A</definedName>
    <definedName name="PassaExtenso_34_8_8">#N/A</definedName>
    <definedName name="PassaExtenso_34_9">#N/A</definedName>
    <definedName name="PassaExtenso_34_9_1">#N/A</definedName>
    <definedName name="PassaExtenso_34_9_30">#N/A</definedName>
    <definedName name="PassaExtenso_38">#N/A</definedName>
    <definedName name="PassaExtenso_38_10">#N/A</definedName>
    <definedName name="PassaExtenso_38_10_1">#N/A</definedName>
    <definedName name="PassaExtenso_38_10_30">#N/A</definedName>
    <definedName name="PassaExtenso_38_11">#N/A</definedName>
    <definedName name="PassaExtenso_38_11_1">#N/A</definedName>
    <definedName name="PassaExtenso_38_11_1_1">NA()</definedName>
    <definedName name="PassaExtenso_38_11_1_24">#N/A</definedName>
    <definedName name="PassaExtenso_38_11_1_25">#N/A</definedName>
    <definedName name="PassaExtenso_38_11_1_30">#N/A</definedName>
    <definedName name="PassaExtenso_38_11_1_8">#N/A</definedName>
    <definedName name="PassaExtenso_38_11_10">#N/A</definedName>
    <definedName name="PassaExtenso_38_11_11">#N/A</definedName>
    <definedName name="PassaExtenso_38_11_11_24">#N/A</definedName>
    <definedName name="PassaExtenso_38_11_11_25">#N/A</definedName>
    <definedName name="PassaExtenso_38_11_11_30">#N/A</definedName>
    <definedName name="PassaExtenso_38_11_11_8">#N/A</definedName>
    <definedName name="PassaExtenso_38_11_12">#N/A</definedName>
    <definedName name="PassaExtenso_38_11_12_24">#N/A</definedName>
    <definedName name="PassaExtenso_38_11_12_25">#N/A</definedName>
    <definedName name="PassaExtenso_38_11_15">NA()</definedName>
    <definedName name="PassaExtenso_38_11_16">NA()</definedName>
    <definedName name="PassaExtenso_38_11_21">#N/A</definedName>
    <definedName name="PassaExtenso_38_11_22">#N/A</definedName>
    <definedName name="PassaExtenso_38_11_24">#N/A</definedName>
    <definedName name="PassaExtenso_38_11_25">#N/A</definedName>
    <definedName name="PassaExtenso_38_11_27">#N/A</definedName>
    <definedName name="PassaExtenso_38_11_27_30">#N/A</definedName>
    <definedName name="PassaExtenso_38_11_28">#N/A</definedName>
    <definedName name="PassaExtenso_38_11_29">#N/A</definedName>
    <definedName name="PassaExtenso_38_11_30">#N/A</definedName>
    <definedName name="PassaExtenso_38_11_7">#N/A</definedName>
    <definedName name="PassaExtenso_38_11_7_1">#N/A</definedName>
    <definedName name="PassaExtenso_38_11_7_1_1">#N/A</definedName>
    <definedName name="PassaExtenso_38_11_7_24">#N/A</definedName>
    <definedName name="PassaExtenso_38_11_7_25">#N/A</definedName>
    <definedName name="PassaExtenso_38_11_8">#N/A</definedName>
    <definedName name="PassaExtenso_38_11_8_1">#N/A</definedName>
    <definedName name="PassaExtenso_38_11_8_1_1">#N/A</definedName>
    <definedName name="PassaExtenso_38_11_8_1_1_1">#N/A</definedName>
    <definedName name="PassaExtenso_38_11_8_24">#N/A</definedName>
    <definedName name="PassaExtenso_38_11_8_25">#N/A</definedName>
    <definedName name="PassaExtenso_38_11_8_30">#N/A</definedName>
    <definedName name="PassaExtenso_38_11_8_8">#N/A</definedName>
    <definedName name="PassaExtenso_38_11_9">#N/A</definedName>
    <definedName name="PassaExtenso_38_11_9_30">#N/A</definedName>
    <definedName name="PassaExtenso_38_12">NA()</definedName>
    <definedName name="PassaExtenso_38_12_24">#N/A</definedName>
    <definedName name="PassaExtenso_38_12_25">#N/A</definedName>
    <definedName name="PassaExtenso_38_12_30">#N/A</definedName>
    <definedName name="PassaExtenso_38_12_8">#N/A</definedName>
    <definedName name="PassaExtenso_38_13">#N/A</definedName>
    <definedName name="PassaExtenso_38_13_10">#N/A</definedName>
    <definedName name="PassaExtenso_38_13_10_1">#N/A</definedName>
    <definedName name="PassaExtenso_38_13_10_30">#N/A</definedName>
    <definedName name="PassaExtenso_38_13_11">#N/A</definedName>
    <definedName name="PassaExtenso_38_13_11_1">#N/A</definedName>
    <definedName name="PassaExtenso_38_13_11_24">#N/A</definedName>
    <definedName name="PassaExtenso_38_13_11_25">#N/A</definedName>
    <definedName name="PassaExtenso_38_13_11_30">#N/A</definedName>
    <definedName name="PassaExtenso_38_13_11_8">#N/A</definedName>
    <definedName name="PassaExtenso_38_13_12">#N/A</definedName>
    <definedName name="PassaExtenso_38_13_12_24">#N/A</definedName>
    <definedName name="PassaExtenso_38_13_12_25">#N/A</definedName>
    <definedName name="PassaExtenso_38_13_12_30">#N/A</definedName>
    <definedName name="PassaExtenso_38_13_12_8">#N/A</definedName>
    <definedName name="PassaExtenso_38_13_15">NA()</definedName>
    <definedName name="PassaExtenso_38_13_16">NA()</definedName>
    <definedName name="PassaExtenso_38_13_21">#N/A</definedName>
    <definedName name="PassaExtenso_38_13_22">#N/A</definedName>
    <definedName name="PassaExtenso_38_13_24">#N/A</definedName>
    <definedName name="PassaExtenso_38_13_25">#N/A</definedName>
    <definedName name="PassaExtenso_38_13_27">#N/A</definedName>
    <definedName name="PassaExtenso_38_13_27_30">#N/A</definedName>
    <definedName name="PassaExtenso_38_13_28">#N/A</definedName>
    <definedName name="PassaExtenso_38_13_29">#N/A</definedName>
    <definedName name="PassaExtenso_38_13_3">#N/A</definedName>
    <definedName name="PassaExtenso_38_13_3_1">#N/A</definedName>
    <definedName name="PassaExtenso_38_13_3_30">#N/A</definedName>
    <definedName name="PassaExtenso_38_13_30">#N/A</definedName>
    <definedName name="PassaExtenso_38_13_4">#N/A</definedName>
    <definedName name="PassaExtenso_38_13_4_1">#N/A</definedName>
    <definedName name="PassaExtenso_38_13_4_30">#N/A</definedName>
    <definedName name="PassaExtenso_38_13_5">#N/A</definedName>
    <definedName name="PassaExtenso_38_13_5_1">#N/A</definedName>
    <definedName name="PassaExtenso_38_13_5_30">#N/A</definedName>
    <definedName name="PassaExtenso_38_13_6">#N/A</definedName>
    <definedName name="PassaExtenso_38_13_6_1">#N/A</definedName>
    <definedName name="PassaExtenso_38_13_6_30">#N/A</definedName>
    <definedName name="PassaExtenso_38_13_7">#N/A</definedName>
    <definedName name="PassaExtenso_38_13_7_1">#N/A</definedName>
    <definedName name="PassaExtenso_38_13_7_1_1">#N/A</definedName>
    <definedName name="PassaExtenso_38_13_7_1_1_1">#N/A</definedName>
    <definedName name="PassaExtenso_38_13_7_24">#N/A</definedName>
    <definedName name="PassaExtenso_38_13_7_25">#N/A</definedName>
    <definedName name="PassaExtenso_38_13_7_30">#N/A</definedName>
    <definedName name="PassaExtenso_38_13_7_8">#N/A</definedName>
    <definedName name="PassaExtenso_38_13_8">#N/A</definedName>
    <definedName name="PassaExtenso_38_13_8_1">#N/A</definedName>
    <definedName name="PassaExtenso_38_13_8_1_1">#N/A</definedName>
    <definedName name="PassaExtenso_38_13_8_1_1_1">#N/A</definedName>
    <definedName name="PassaExtenso_38_13_8_24">#N/A</definedName>
    <definedName name="PassaExtenso_38_13_8_25">#N/A</definedName>
    <definedName name="PassaExtenso_38_13_8_30">#N/A</definedName>
    <definedName name="PassaExtenso_38_13_8_8">#N/A</definedName>
    <definedName name="PassaExtenso_38_13_9">#N/A</definedName>
    <definedName name="PassaExtenso_38_13_9_1">#N/A</definedName>
    <definedName name="PassaExtenso_38_13_9_30">#N/A</definedName>
    <definedName name="PassaExtenso_38_15">NA()</definedName>
    <definedName name="PassaExtenso_38_16">NA()</definedName>
    <definedName name="PassaExtenso_38_19">#N/A</definedName>
    <definedName name="PassaExtenso_38_19_10">#N/A</definedName>
    <definedName name="PassaExtenso_38_19_11">#N/A</definedName>
    <definedName name="PassaExtenso_38_19_11_24">#N/A</definedName>
    <definedName name="PassaExtenso_38_19_11_25">#N/A</definedName>
    <definedName name="PassaExtenso_38_19_11_30">#N/A</definedName>
    <definedName name="PassaExtenso_38_19_11_8">#N/A</definedName>
    <definedName name="PassaExtenso_38_19_12">#N/A</definedName>
    <definedName name="PassaExtenso_38_19_12_24">#N/A</definedName>
    <definedName name="PassaExtenso_38_19_12_25">#N/A</definedName>
    <definedName name="PassaExtenso_38_19_15">NA()</definedName>
    <definedName name="PassaExtenso_38_19_16">NA()</definedName>
    <definedName name="PassaExtenso_38_19_21">#N/A</definedName>
    <definedName name="PassaExtenso_38_19_22">#N/A</definedName>
    <definedName name="PassaExtenso_38_19_24">#N/A</definedName>
    <definedName name="PassaExtenso_38_19_25">#N/A</definedName>
    <definedName name="PassaExtenso_38_19_27">#N/A</definedName>
    <definedName name="PassaExtenso_38_19_27_30">#N/A</definedName>
    <definedName name="PassaExtenso_38_19_28">#N/A</definedName>
    <definedName name="PassaExtenso_38_19_29">#N/A</definedName>
    <definedName name="PassaExtenso_38_19_30">#N/A</definedName>
    <definedName name="PassaExtenso_38_19_7">#N/A</definedName>
    <definedName name="PassaExtenso_38_19_7_1">#N/A</definedName>
    <definedName name="PassaExtenso_38_19_7_1_1">#N/A</definedName>
    <definedName name="PassaExtenso_38_19_7_24">#N/A</definedName>
    <definedName name="PassaExtenso_38_19_7_25">#N/A</definedName>
    <definedName name="PassaExtenso_38_19_8">#N/A</definedName>
    <definedName name="PassaExtenso_38_19_8_1">#N/A</definedName>
    <definedName name="PassaExtenso_38_19_8_1_1">#N/A</definedName>
    <definedName name="PassaExtenso_38_19_8_1_1_1">#N/A</definedName>
    <definedName name="PassaExtenso_38_19_8_24">#N/A</definedName>
    <definedName name="PassaExtenso_38_19_8_25">#N/A</definedName>
    <definedName name="PassaExtenso_38_19_8_30">#N/A</definedName>
    <definedName name="PassaExtenso_38_19_8_8">#N/A</definedName>
    <definedName name="PassaExtenso_38_19_9">#N/A</definedName>
    <definedName name="PassaExtenso_38_19_9_30">#N/A</definedName>
    <definedName name="PassaExtenso_38_2">#N/A</definedName>
    <definedName name="PassaExtenso_38_2_10">#N/A</definedName>
    <definedName name="PassaExtenso_38_2_11">#N/A</definedName>
    <definedName name="PassaExtenso_38_2_11_24">#N/A</definedName>
    <definedName name="PassaExtenso_38_2_11_25">#N/A</definedName>
    <definedName name="PassaExtenso_38_2_11_30">#N/A</definedName>
    <definedName name="PassaExtenso_38_2_11_8">#N/A</definedName>
    <definedName name="PassaExtenso_38_2_12">#N/A</definedName>
    <definedName name="PassaExtenso_38_2_12_24">#N/A</definedName>
    <definedName name="PassaExtenso_38_2_12_25">#N/A</definedName>
    <definedName name="PassaExtenso_38_2_15">NA()</definedName>
    <definedName name="PassaExtenso_38_2_16">NA()</definedName>
    <definedName name="PassaExtenso_38_2_21">#N/A</definedName>
    <definedName name="PassaExtenso_38_2_22">#N/A</definedName>
    <definedName name="PassaExtenso_38_2_24">#N/A</definedName>
    <definedName name="PassaExtenso_38_2_25">#N/A</definedName>
    <definedName name="PassaExtenso_38_2_27">#N/A</definedName>
    <definedName name="PassaExtenso_38_2_27_30">#N/A</definedName>
    <definedName name="PassaExtenso_38_2_28">#N/A</definedName>
    <definedName name="PassaExtenso_38_2_29">#N/A</definedName>
    <definedName name="PassaExtenso_38_2_30">#N/A</definedName>
    <definedName name="PassaExtenso_38_2_7">#N/A</definedName>
    <definedName name="PassaExtenso_38_2_7_1">#N/A</definedName>
    <definedName name="PassaExtenso_38_2_7_1_1">#N/A</definedName>
    <definedName name="PassaExtenso_38_2_7_24">#N/A</definedName>
    <definedName name="PassaExtenso_38_2_7_25">#N/A</definedName>
    <definedName name="PassaExtenso_38_2_8">#N/A</definedName>
    <definedName name="PassaExtenso_38_2_8_1">#N/A</definedName>
    <definedName name="PassaExtenso_38_2_8_1_1">#N/A</definedName>
    <definedName name="PassaExtenso_38_2_8_1_1_1">#N/A</definedName>
    <definedName name="PassaExtenso_38_2_8_24">#N/A</definedName>
    <definedName name="PassaExtenso_38_2_8_25">#N/A</definedName>
    <definedName name="PassaExtenso_38_2_8_30">#N/A</definedName>
    <definedName name="PassaExtenso_38_2_8_8">#N/A</definedName>
    <definedName name="PassaExtenso_38_2_9">#N/A</definedName>
    <definedName name="PassaExtenso_38_2_9_30">#N/A</definedName>
    <definedName name="PassaExtenso_38_21">#N/A</definedName>
    <definedName name="PassaExtenso_38_22">#N/A</definedName>
    <definedName name="PassaExtenso_38_24">#N/A</definedName>
    <definedName name="PassaExtenso_38_25">#N/A</definedName>
    <definedName name="PassaExtenso_38_27">#N/A</definedName>
    <definedName name="PassaExtenso_38_27_30">#N/A</definedName>
    <definedName name="PassaExtenso_38_28">#N/A</definedName>
    <definedName name="PassaExtenso_38_29">#N/A</definedName>
    <definedName name="PassaExtenso_38_3">#N/A</definedName>
    <definedName name="PassaExtenso_38_3_1">#N/A</definedName>
    <definedName name="PassaExtenso_38_3_1_1">NA()</definedName>
    <definedName name="PassaExtenso_38_3_1_30">#N/A</definedName>
    <definedName name="PassaExtenso_38_3_10">#N/A</definedName>
    <definedName name="PassaExtenso_38_3_11">#N/A</definedName>
    <definedName name="PassaExtenso_38_3_11_24">#N/A</definedName>
    <definedName name="PassaExtenso_38_3_11_25">#N/A</definedName>
    <definedName name="PassaExtenso_38_3_11_30">#N/A</definedName>
    <definedName name="PassaExtenso_38_3_11_8">#N/A</definedName>
    <definedName name="PassaExtenso_38_3_12">#N/A</definedName>
    <definedName name="PassaExtenso_38_3_12_24">#N/A</definedName>
    <definedName name="PassaExtenso_38_3_12_25">#N/A</definedName>
    <definedName name="PassaExtenso_38_3_15">NA()</definedName>
    <definedName name="PassaExtenso_38_3_16">NA()</definedName>
    <definedName name="PassaExtenso_38_3_21">#N/A</definedName>
    <definedName name="PassaExtenso_38_3_22">#N/A</definedName>
    <definedName name="PassaExtenso_38_3_24">#N/A</definedName>
    <definedName name="PassaExtenso_38_3_25">#N/A</definedName>
    <definedName name="PassaExtenso_38_3_27">#N/A</definedName>
    <definedName name="PassaExtenso_38_3_27_30">#N/A</definedName>
    <definedName name="PassaExtenso_38_3_28">#N/A</definedName>
    <definedName name="PassaExtenso_38_3_29">#N/A</definedName>
    <definedName name="PassaExtenso_38_3_30">#N/A</definedName>
    <definedName name="PassaExtenso_38_3_7">#N/A</definedName>
    <definedName name="PassaExtenso_38_3_7_1">#N/A</definedName>
    <definedName name="PassaExtenso_38_3_7_1_1">#N/A</definedName>
    <definedName name="PassaExtenso_38_3_7_24">#N/A</definedName>
    <definedName name="PassaExtenso_38_3_7_25">#N/A</definedName>
    <definedName name="PassaExtenso_38_3_8">#N/A</definedName>
    <definedName name="PassaExtenso_38_3_8_1">#N/A</definedName>
    <definedName name="PassaExtenso_38_3_8_1_1">#N/A</definedName>
    <definedName name="PassaExtenso_38_3_8_1_1_1">#N/A</definedName>
    <definedName name="PassaExtenso_38_3_8_24">#N/A</definedName>
    <definedName name="PassaExtenso_38_3_8_25">#N/A</definedName>
    <definedName name="PassaExtenso_38_3_8_30">#N/A</definedName>
    <definedName name="PassaExtenso_38_3_8_8">#N/A</definedName>
    <definedName name="PassaExtenso_38_3_9">#N/A</definedName>
    <definedName name="PassaExtenso_38_3_9_30">#N/A</definedName>
    <definedName name="PassaExtenso_38_30">#N/A</definedName>
    <definedName name="PassaExtenso_38_4">#N/A</definedName>
    <definedName name="PassaExtenso_38_4_1">#N/A</definedName>
    <definedName name="PassaExtenso_38_4_1_1">NA()</definedName>
    <definedName name="PassaExtenso_38_4_1_30">#N/A</definedName>
    <definedName name="PassaExtenso_38_4_10">#N/A</definedName>
    <definedName name="PassaExtenso_38_4_10_1">#N/A</definedName>
    <definedName name="PassaExtenso_38_4_10_30">#N/A</definedName>
    <definedName name="PassaExtenso_38_4_11">#N/A</definedName>
    <definedName name="PassaExtenso_38_4_11_1">#N/A</definedName>
    <definedName name="PassaExtenso_38_4_11_24">#N/A</definedName>
    <definedName name="PassaExtenso_38_4_11_25">#N/A</definedName>
    <definedName name="PassaExtenso_38_4_11_30">#N/A</definedName>
    <definedName name="PassaExtenso_38_4_11_8">#N/A</definedName>
    <definedName name="PassaExtenso_38_4_12">#N/A</definedName>
    <definedName name="PassaExtenso_38_4_12_24">#N/A</definedName>
    <definedName name="PassaExtenso_38_4_12_25">#N/A</definedName>
    <definedName name="PassaExtenso_38_4_12_30">#N/A</definedName>
    <definedName name="PassaExtenso_38_4_12_8">#N/A</definedName>
    <definedName name="PassaExtenso_38_4_15">NA()</definedName>
    <definedName name="PassaExtenso_38_4_16">NA()</definedName>
    <definedName name="PassaExtenso_38_4_19">#N/A</definedName>
    <definedName name="PassaExtenso_38_4_19_10">#N/A</definedName>
    <definedName name="PassaExtenso_38_4_19_11">#N/A</definedName>
    <definedName name="PassaExtenso_38_4_19_11_24">#N/A</definedName>
    <definedName name="PassaExtenso_38_4_19_11_25">#N/A</definedName>
    <definedName name="PassaExtenso_38_4_19_11_30">#N/A</definedName>
    <definedName name="PassaExtenso_38_4_19_11_8">#N/A</definedName>
    <definedName name="PassaExtenso_38_4_19_12">#N/A</definedName>
    <definedName name="PassaExtenso_38_4_19_12_24">#N/A</definedName>
    <definedName name="PassaExtenso_38_4_19_12_25">#N/A</definedName>
    <definedName name="PassaExtenso_38_4_19_15">NA()</definedName>
    <definedName name="PassaExtenso_38_4_19_16">NA()</definedName>
    <definedName name="PassaExtenso_38_4_19_21">#N/A</definedName>
    <definedName name="PassaExtenso_38_4_19_22">#N/A</definedName>
    <definedName name="PassaExtenso_38_4_19_24">#N/A</definedName>
    <definedName name="PassaExtenso_38_4_19_25">#N/A</definedName>
    <definedName name="PassaExtenso_38_4_19_27">#N/A</definedName>
    <definedName name="PassaExtenso_38_4_19_27_30">#N/A</definedName>
    <definedName name="PassaExtenso_38_4_19_28">#N/A</definedName>
    <definedName name="PassaExtenso_38_4_19_29">#N/A</definedName>
    <definedName name="PassaExtenso_38_4_19_30">#N/A</definedName>
    <definedName name="PassaExtenso_38_4_19_7">#N/A</definedName>
    <definedName name="PassaExtenso_38_4_19_7_1">#N/A</definedName>
    <definedName name="PassaExtenso_38_4_19_7_1_1">#N/A</definedName>
    <definedName name="PassaExtenso_38_4_19_7_24">#N/A</definedName>
    <definedName name="PassaExtenso_38_4_19_7_25">#N/A</definedName>
    <definedName name="PassaExtenso_38_4_19_8">#N/A</definedName>
    <definedName name="PassaExtenso_38_4_19_8_1">#N/A</definedName>
    <definedName name="PassaExtenso_38_4_19_8_1_1">#N/A</definedName>
    <definedName name="PassaExtenso_38_4_19_8_1_1_1">#N/A</definedName>
    <definedName name="PassaExtenso_38_4_19_8_24">#N/A</definedName>
    <definedName name="PassaExtenso_38_4_19_8_25">#N/A</definedName>
    <definedName name="PassaExtenso_38_4_19_8_30">#N/A</definedName>
    <definedName name="PassaExtenso_38_4_19_8_8">#N/A</definedName>
    <definedName name="PassaExtenso_38_4_19_9">#N/A</definedName>
    <definedName name="PassaExtenso_38_4_19_9_30">#N/A</definedName>
    <definedName name="PassaExtenso_38_4_21">#N/A</definedName>
    <definedName name="PassaExtenso_38_4_22">#N/A</definedName>
    <definedName name="PassaExtenso_38_4_24">#N/A</definedName>
    <definedName name="PassaExtenso_38_4_25">#N/A</definedName>
    <definedName name="PassaExtenso_38_4_27">#N/A</definedName>
    <definedName name="PassaExtenso_38_4_27_30">#N/A</definedName>
    <definedName name="PassaExtenso_38_4_28">#N/A</definedName>
    <definedName name="PassaExtenso_38_4_29">#N/A</definedName>
    <definedName name="PassaExtenso_38_4_3">#N/A</definedName>
    <definedName name="PassaExtenso_38_4_3_1">#N/A</definedName>
    <definedName name="PassaExtenso_38_4_3_30">#N/A</definedName>
    <definedName name="PassaExtenso_38_4_30">#N/A</definedName>
    <definedName name="PassaExtenso_38_4_4">#N/A</definedName>
    <definedName name="PassaExtenso_38_4_4_1">#N/A</definedName>
    <definedName name="PassaExtenso_38_4_4_30">#N/A</definedName>
    <definedName name="PassaExtenso_38_4_5">#N/A</definedName>
    <definedName name="PassaExtenso_38_4_5_1">#N/A</definedName>
    <definedName name="PassaExtenso_38_4_5_30">#N/A</definedName>
    <definedName name="PassaExtenso_38_4_6">#N/A</definedName>
    <definedName name="PassaExtenso_38_4_6_1">#N/A</definedName>
    <definedName name="PassaExtenso_38_4_6_30">#N/A</definedName>
    <definedName name="PassaExtenso_38_4_7">#N/A</definedName>
    <definedName name="PassaExtenso_38_4_7_1">#N/A</definedName>
    <definedName name="PassaExtenso_38_4_7_1_1">#N/A</definedName>
    <definedName name="PassaExtenso_38_4_7_1_1_1">#N/A</definedName>
    <definedName name="PassaExtenso_38_4_7_24">#N/A</definedName>
    <definedName name="PassaExtenso_38_4_7_25">#N/A</definedName>
    <definedName name="PassaExtenso_38_4_7_30">#N/A</definedName>
    <definedName name="PassaExtenso_38_4_7_8">#N/A</definedName>
    <definedName name="PassaExtenso_38_4_8">#N/A</definedName>
    <definedName name="PassaExtenso_38_4_8_1">#N/A</definedName>
    <definedName name="PassaExtenso_38_4_8_1_1">#N/A</definedName>
    <definedName name="PassaExtenso_38_4_8_1_1_1">#N/A</definedName>
    <definedName name="PassaExtenso_38_4_8_24">#N/A</definedName>
    <definedName name="PassaExtenso_38_4_8_25">#N/A</definedName>
    <definedName name="PassaExtenso_38_4_8_30">#N/A</definedName>
    <definedName name="PassaExtenso_38_4_8_8">#N/A</definedName>
    <definedName name="PassaExtenso_38_4_9">#N/A</definedName>
    <definedName name="PassaExtenso_38_4_9_1">#N/A</definedName>
    <definedName name="PassaExtenso_38_4_9_30">#N/A</definedName>
    <definedName name="PassaExtenso_38_5">#N/A</definedName>
    <definedName name="PassaExtenso_38_5_1">#N/A</definedName>
    <definedName name="PassaExtenso_38_5_30">#N/A</definedName>
    <definedName name="PassaExtenso_38_6">#N/A</definedName>
    <definedName name="PassaExtenso_38_6_1">#N/A</definedName>
    <definedName name="PassaExtenso_38_6_30">#N/A</definedName>
    <definedName name="PassaExtenso_38_7">#N/A</definedName>
    <definedName name="PassaExtenso_38_7_1">#N/A</definedName>
    <definedName name="PassaExtenso_38_7_1_1">#N/A</definedName>
    <definedName name="PassaExtenso_38_7_1_1_1">NA()</definedName>
    <definedName name="PassaExtenso_38_7_1_1_1_1">NA()</definedName>
    <definedName name="PassaExtenso_38_7_1_24">#N/A</definedName>
    <definedName name="PassaExtenso_38_7_1_25">#N/A</definedName>
    <definedName name="PassaExtenso_38_7_1_30">#N/A</definedName>
    <definedName name="PassaExtenso_38_7_1_8">#N/A</definedName>
    <definedName name="PassaExtenso_38_7_10">#N/A</definedName>
    <definedName name="PassaExtenso_38_7_11">#N/A</definedName>
    <definedName name="PassaExtenso_38_7_11_24">#N/A</definedName>
    <definedName name="PassaExtenso_38_7_11_25">#N/A</definedName>
    <definedName name="PassaExtenso_38_7_11_30">#N/A</definedName>
    <definedName name="PassaExtenso_38_7_11_8">#N/A</definedName>
    <definedName name="PassaExtenso_38_7_12">#N/A</definedName>
    <definedName name="PassaExtenso_38_7_12_24">#N/A</definedName>
    <definedName name="PassaExtenso_38_7_12_25">#N/A</definedName>
    <definedName name="PassaExtenso_38_7_15">NA()</definedName>
    <definedName name="PassaExtenso_38_7_16">NA()</definedName>
    <definedName name="PassaExtenso_38_7_21">#N/A</definedName>
    <definedName name="PassaExtenso_38_7_22">#N/A</definedName>
    <definedName name="PassaExtenso_38_7_24">#N/A</definedName>
    <definedName name="PassaExtenso_38_7_25">#N/A</definedName>
    <definedName name="PassaExtenso_38_7_27">#N/A</definedName>
    <definedName name="PassaExtenso_38_7_27_30">#N/A</definedName>
    <definedName name="PassaExtenso_38_7_28">#N/A</definedName>
    <definedName name="PassaExtenso_38_7_29">#N/A</definedName>
    <definedName name="PassaExtenso_38_7_30">#N/A</definedName>
    <definedName name="PassaExtenso_38_7_7">#N/A</definedName>
    <definedName name="PassaExtenso_38_7_7_1">#N/A</definedName>
    <definedName name="PassaExtenso_38_7_7_1_1">#N/A</definedName>
    <definedName name="PassaExtenso_38_7_7_24">#N/A</definedName>
    <definedName name="PassaExtenso_38_7_7_25">#N/A</definedName>
    <definedName name="PassaExtenso_38_7_8">#N/A</definedName>
    <definedName name="PassaExtenso_38_7_8_1">#N/A</definedName>
    <definedName name="PassaExtenso_38_7_8_1_1">#N/A</definedName>
    <definedName name="PassaExtenso_38_7_8_1_1_1">#N/A</definedName>
    <definedName name="PassaExtenso_38_7_8_24">#N/A</definedName>
    <definedName name="PassaExtenso_38_7_8_25">#N/A</definedName>
    <definedName name="PassaExtenso_38_7_8_30">#N/A</definedName>
    <definedName name="PassaExtenso_38_7_8_8">#N/A</definedName>
    <definedName name="PassaExtenso_38_7_9">#N/A</definedName>
    <definedName name="PassaExtenso_38_7_9_30">#N/A</definedName>
    <definedName name="PassaExtenso_38_8">#N/A</definedName>
    <definedName name="PassaExtenso_38_8_1">#N/A</definedName>
    <definedName name="PassaExtenso_38_8_1_1">#N/A</definedName>
    <definedName name="PassaExtenso_38_8_1_1_1">#N/A</definedName>
    <definedName name="PassaExtenso_38_8_24">#N/A</definedName>
    <definedName name="PassaExtenso_38_8_25">#N/A</definedName>
    <definedName name="PassaExtenso_38_8_30">#N/A</definedName>
    <definedName name="PassaExtenso_38_8_8">#N/A</definedName>
    <definedName name="PassaExtenso_38_9">#N/A</definedName>
    <definedName name="PassaExtenso_38_9_1">#N/A</definedName>
    <definedName name="PassaExtenso_38_9_30">#N/A</definedName>
    <definedName name="passaextenso_39">#N/A</definedName>
    <definedName name="passaextenso_39_16">NA()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5_1">NA()</definedName>
    <definedName name="PassaExtenso_6">"#NAME!PassaExtenso"</definedName>
    <definedName name="PassaExtenso_6_1">NA()</definedName>
    <definedName name="PassaExtenso_7">"#NAME!PassaExtenso"</definedName>
    <definedName name="PassaExtenso_7_1">#N/A</definedName>
    <definedName name="PassaExtenso_7_1_1">NA()</definedName>
    <definedName name="PassaExtenso_7_1_1_1">NA()</definedName>
    <definedName name="PassaExtenso_7_24">#N/A</definedName>
    <definedName name="PassaExtenso_7_25">#N/A</definedName>
    <definedName name="PassaExtenso_7_8">#N/A</definedName>
    <definedName name="PassaExtenso_8">#N/A</definedName>
    <definedName name="PassaExtenso_8_1">#N/A</definedName>
    <definedName name="PassaExtenso_8_1_1">#N/A</definedName>
    <definedName name="PassaExtenso_8_1_1_1">#N/A</definedName>
    <definedName name="PassaExtenso_8_24">#N/A</definedName>
    <definedName name="PassaExtenso_8_25">#N/A</definedName>
    <definedName name="PassaExtenso_8_30">#N/A</definedName>
    <definedName name="PassaExtenso_8_8">#N/A</definedName>
    <definedName name="PassaExtenso_9">#N/A</definedName>
    <definedName name="PassaExtenso_9_1">#N/A</definedName>
    <definedName name="PassaExtenso_9_24">#N/A</definedName>
    <definedName name="PassaExtenso_9_25">#N/A</definedName>
    <definedName name="PassaExtenso_9_30">#N/A</definedName>
    <definedName name="PassaExtenso_9_7">#N/A</definedName>
    <definedName name="PassaExtenso_9_8">"#NOME?"</definedName>
    <definedName name="pativar">#REF!</definedName>
    <definedName name="PATO">#REF!</definedName>
    <definedName name="pato_1">#REF!</definedName>
    <definedName name="patoetapa">'[171]QUADRO COMPARATIVO'!$AA$1:$AA$51</definedName>
    <definedName name="PAUTO">#REF!</definedName>
    <definedName name="PAV">[172]RESUMO_AUT1!#REF!</definedName>
    <definedName name="PAV_25">[173]RESUMO_AUT1!#REF!</definedName>
    <definedName name="PAV_EMISS3_S">#REF!</definedName>
    <definedName name="PAV_MAR94">#REF!</definedName>
    <definedName name="PAVI">#REF!</definedName>
    <definedName name="PAVIM">'[86]P reaj x P atual'!$N$8</definedName>
    <definedName name="PAVIM_EMISS">#REF!</definedName>
    <definedName name="PAVIM_EMISS2">#REF!</definedName>
    <definedName name="pavimentacao">#REF!</definedName>
    <definedName name="PAVIMENTAÇÃ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[165]QuQuant!#REF!</definedName>
    <definedName name="PAVIMENTONOVO_25">[165]QuQuant!#REF!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>[17]DADOS!$C$13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">'[18]Mão de Obra'!$E$20</definedName>
    <definedName name="PED.PISTA">#REF!</definedName>
    <definedName name="PEDR.PISTA">#REF!</definedName>
    <definedName name="pedra_arrumada">'[27]medição '!#REF!</definedName>
    <definedName name="pedra_jogada">'[27]medição '!#REF!</definedName>
    <definedName name="PEDREIRA">#REF!</definedName>
    <definedName name="PEJ">#REF!</definedName>
    <definedName name="PELICULA">[63]sin_vertical_necessidades!#REF!</definedName>
    <definedName name="película">'[27]medição '!#REF!</definedName>
    <definedName name="pelicula_rle">#REF!</definedName>
    <definedName name="película_rli">#REF!</definedName>
    <definedName name="PELICULA_SV_BR408">[62]sin_vertical_aplicacao!$M$13:$M$531</definedName>
    <definedName name="peliculaexp">[42]ORÇAMENTO!#REF!</definedName>
    <definedName name="peliculaexp_13">[42]ORÇAMENTO!#REF!</definedName>
    <definedName name="peliculaexp_13_19">[42]ORÇAMENTO!#REF!</definedName>
    <definedName name="peliculaexp_13_23">[42]ORÇAMENTO!#REF!</definedName>
    <definedName name="peliculaexp_13_25">[55]ORÇAMENTO!#REF!</definedName>
    <definedName name="peliculaexp_15">[56]ORÇAMENTO!#REF!</definedName>
    <definedName name="peliculaexp_15_13">[56]ORÇAMENTO!#REF!</definedName>
    <definedName name="peliculaexp_15_13_19">[56]ORÇAMENTO!#REF!</definedName>
    <definedName name="peliculaexp_15_13_23">[56]ORÇAMENTO!#REF!</definedName>
    <definedName name="peliculaexp_15_13_25">[56]ORÇAMENTO!#REF!</definedName>
    <definedName name="peliculaexp_15_19">[56]ORÇAMENTO!#REF!</definedName>
    <definedName name="peliculaexp_15_23">[56]ORÇAMENTO!#REF!</definedName>
    <definedName name="peliculaexp_15_25">[56]ORÇAMENTO!#REF!</definedName>
    <definedName name="peliculaexp_19">[42]ORÇAMENTO!#REF!</definedName>
    <definedName name="peliculaexp_23">[42]ORÇAMENTO!#REF!</definedName>
    <definedName name="peliculaexp_24">[42]ORÇAMENTO!#REF!</definedName>
    <definedName name="peliculaexp_24_13">[42]ORÇAMENTO!#REF!</definedName>
    <definedName name="peliculaexp_24_13_19">[42]ORÇAMENTO!#REF!</definedName>
    <definedName name="peliculaexp_24_13_23">[42]ORÇAMENTO!#REF!</definedName>
    <definedName name="peliculaexp_24_13_25">[55]ORÇAMENTO!#REF!</definedName>
    <definedName name="peliculaexp_24_19">[42]ORÇAMENTO!#REF!</definedName>
    <definedName name="peliculaexp_24_23">[42]ORÇAMENTO!#REF!</definedName>
    <definedName name="peliculaexp_24_25">[55]ORÇAMENTO!#REF!</definedName>
    <definedName name="peliculaexp_25">[55]ORÇAMENTO!#REF!</definedName>
    <definedName name="peliculainc">[42]ORÇAMENTO!#REF!</definedName>
    <definedName name="peliculainc_13">[42]ORÇAMENTO!#REF!</definedName>
    <definedName name="peliculainc_13_19">[42]ORÇAMENTO!#REF!</definedName>
    <definedName name="peliculainc_13_23">[42]ORÇAMENTO!#REF!</definedName>
    <definedName name="peliculainc_13_25">[55]ORÇAMENTO!#REF!</definedName>
    <definedName name="peliculainc_15">[56]ORÇAMENTO!#REF!</definedName>
    <definedName name="peliculainc_15_13">[56]ORÇAMENTO!#REF!</definedName>
    <definedName name="peliculainc_15_13_19">[56]ORÇAMENTO!#REF!</definedName>
    <definedName name="peliculainc_15_13_23">[56]ORÇAMENTO!#REF!</definedName>
    <definedName name="peliculainc_15_13_25">[56]ORÇAMENTO!#REF!</definedName>
    <definedName name="peliculainc_15_19">[56]ORÇAMENTO!#REF!</definedName>
    <definedName name="peliculainc_15_23">[56]ORÇAMENTO!#REF!</definedName>
    <definedName name="peliculainc_15_25">[56]ORÇAMENTO!#REF!</definedName>
    <definedName name="peliculainc_19">[42]ORÇAMENTO!#REF!</definedName>
    <definedName name="peliculainc_23">[42]ORÇAMENTO!#REF!</definedName>
    <definedName name="peliculainc_24">[42]ORÇAMENTO!#REF!</definedName>
    <definedName name="peliculainc_24_13">[42]ORÇAMENTO!#REF!</definedName>
    <definedName name="peliculainc_24_13_19">[42]ORÇAMENTO!#REF!</definedName>
    <definedName name="peliculainc_24_13_23">[42]ORÇAMENTO!#REF!</definedName>
    <definedName name="peliculainc_24_13_25">[55]ORÇAMENTO!#REF!</definedName>
    <definedName name="peliculainc_24_19">[42]ORÇAMENTO!#REF!</definedName>
    <definedName name="peliculainc_24_23">[42]ORÇAMENTO!#REF!</definedName>
    <definedName name="peliculainc_24_25">[55]ORÇAMENTO!#REF!</definedName>
    <definedName name="peliculainc_25">[55]ORÇAMENTO!#REF!</definedName>
    <definedName name="PEM" localSheetId="3">[110]PEM!$A:$C</definedName>
    <definedName name="PEM">[110]PEM!$A:$C</definedName>
    <definedName name="PEMN">#REF!</definedName>
    <definedName name="PEN">#REF!</definedName>
    <definedName name="PENCATURMA">#N/A</definedName>
    <definedName name="PENCATURMA_1">#REF!</definedName>
    <definedName name="PercResid.">#REF!</definedName>
    <definedName name="PERFIS_MT">[63]PERFIS_MT!$A$4:$B$24</definedName>
    <definedName name="periodo">[15]DADOS!$B$4</definedName>
    <definedName name="período">[27]procedimentos!$A$19</definedName>
    <definedName name="período_10">[51]procedimentos!$A$12</definedName>
    <definedName name="periodo_13">[90]DADOS!$B$4</definedName>
    <definedName name="periodo_42">#REF!</definedName>
    <definedName name="período_9">[51]procedimentos!$A$12</definedName>
    <definedName name="periodo_acum">[27]procedimentos!$A$18</definedName>
    <definedName name="período_acum">[116]procedimentos!$A$16</definedName>
    <definedName name="periodo1">[22]DADOS!$D$4</definedName>
    <definedName name="periodo2">[22]DADOS!$E$4</definedName>
    <definedName name="PERSONAL" hidden="1">{#N/A,#N/A,FALSE,"310.1";#N/A,#N/A,FALSE,"321.1";#N/A,#N/A,FALSE,"320.3";#N/A,#N/A,FALSE,"330.1"}</definedName>
    <definedName name="pesquisa">#REF!</definedName>
    <definedName name="pesquisa_25">#REF!</definedName>
    <definedName name="pesquisa_4">#REF!</definedName>
    <definedName name="pesquisa1">'[7]Página 16'!$A$3:$G$7</definedName>
    <definedName name="pesquisaa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G">#REF!</definedName>
    <definedName name="PG_agosto_2002">#REF!</definedName>
    <definedName name="PGP">#REF!</definedName>
    <definedName name="pint_faixa">[49]medição!#REF!</definedName>
    <definedName name="pint_lig_fresagem">[49]medição!#REF!</definedName>
    <definedName name="pintura">'[27]medição '!#REF!</definedName>
    <definedName name="pintura_H5">[49]medição!#REF!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jbr1">'[27]memória quantitativa'!#REF!</definedName>
    <definedName name="pjbr10">'[27]memória quantitativa'!#REF!</definedName>
    <definedName name="pjbr11">'[27]memória quantitativa'!#REF!</definedName>
    <definedName name="pjbr12">'[27]memória quantitativa'!#REF!</definedName>
    <definedName name="pjbr13">'[27]memória quantitativa'!#REF!</definedName>
    <definedName name="pjbr15">'[27]memória quantitativa'!#REF!</definedName>
    <definedName name="pjbr16">'[27]memória quantitativa'!#REF!</definedName>
    <definedName name="pjbr17">'[27]memória quantitativa'!#REF!</definedName>
    <definedName name="pjbr18">'[27]memória quantitativa'!#REF!</definedName>
    <definedName name="pjbr19">'[27]memória quantitativa'!#REF!</definedName>
    <definedName name="pjbr2">'[27]memória quantitativa'!#REF!</definedName>
    <definedName name="pjbr20">'[27]memória quantitativa'!#REF!</definedName>
    <definedName name="pjbr3">'[27]memória quantitativa'!#REF!</definedName>
    <definedName name="pjbr4">'[27]memória quantitativa'!#REF!</definedName>
    <definedName name="pjbr5">'[27]memória quantitativa'!#REF!</definedName>
    <definedName name="pjbr6">'[27]memória quantitativa'!#REF!</definedName>
    <definedName name="pjbr7">'[27]memória quantitativa'!#REF!</definedName>
    <definedName name="pjbr8">'[27]memória quantitativa'!#REF!</definedName>
    <definedName name="pjbr9">'[27]memória quantitativa'!#REF!</definedName>
    <definedName name="pjkim26">'[27]memória quantitativa'!#REF!</definedName>
    <definedName name="pjkmf1">'[27]memória quantitativa'!#REF!</definedName>
    <definedName name="pjkmf10">'[27]memória quantitativa'!#REF!</definedName>
    <definedName name="pjkmf11">'[27]memória quantitativa'!#REF!</definedName>
    <definedName name="pjkmf12">'[27]memória quantitativa'!#REF!</definedName>
    <definedName name="pjkmf13">'[27]memória quantitativa'!#REF!</definedName>
    <definedName name="pjkmf14">'[27]memória quantitativa'!#REF!</definedName>
    <definedName name="pjkmf15">'[27]memória quantitativa'!#REF!</definedName>
    <definedName name="pjkmf16">'[27]memória quantitativa'!#REF!</definedName>
    <definedName name="pjkmf17">'[27]memória quantitativa'!#REF!</definedName>
    <definedName name="pjkmf18">'[27]memória quantitativa'!#REF!</definedName>
    <definedName name="pjkmf19">'[27]memória quantitativa'!#REF!</definedName>
    <definedName name="pjkmf2">'[27]memória quantitativa'!#REF!</definedName>
    <definedName name="pjkmf20">'[27]memória quantitativa'!#REF!</definedName>
    <definedName name="pjkmf21">'[27]memória quantitativa'!#REF!</definedName>
    <definedName name="pjkmf22">'[27]memória quantitativa'!#REF!</definedName>
    <definedName name="pjkmf23">'[27]memória quantitativa'!#REF!</definedName>
    <definedName name="pjkmf24">'[27]memória quantitativa'!#REF!</definedName>
    <definedName name="pjkmf25">'[27]memória quantitativa'!#REF!</definedName>
    <definedName name="pjkmf26">'[27]memória quantitativa'!#REF!</definedName>
    <definedName name="pjkmf27">'[27]memória quantitativa'!#REF!</definedName>
    <definedName name="pjkmf28">'[27]memória quantitativa'!#REF!</definedName>
    <definedName name="pjkmf29">'[27]memória quantitativa'!#REF!</definedName>
    <definedName name="pjkmf3">'[27]memória quantitativa'!#REF!</definedName>
    <definedName name="pjkmf30">'[27]memória quantitativa'!#REF!</definedName>
    <definedName name="pjkmf31">'[27]memória quantitativa'!#REF!</definedName>
    <definedName name="pjkmf32">'[27]memória quantitativa'!#REF!</definedName>
    <definedName name="pjkmf33">'[27]memória quantitativa'!#REF!</definedName>
    <definedName name="pjkmf34">'[27]memória quantitativa'!#REF!</definedName>
    <definedName name="pjkmf35">'[27]memória quantitativa'!#REF!</definedName>
    <definedName name="pjkmf4">'[27]memória quantitativa'!#REF!</definedName>
    <definedName name="pjkmf5">'[27]memória quantitativa'!#REF!</definedName>
    <definedName name="pjkmf6">'[27]memória quantitativa'!#REF!</definedName>
    <definedName name="pjkmf7">'[27]memória quantitativa'!#REF!</definedName>
    <definedName name="pjkmf8">'[27]memória quantitativa'!#REF!</definedName>
    <definedName name="pjkmf9">'[27]memória quantitativa'!#REF!</definedName>
    <definedName name="pjkmi1">'[27]memória quantitativa'!#REF!</definedName>
    <definedName name="pjkmi10">'[27]memória quantitativa'!#REF!</definedName>
    <definedName name="pjkmi11">'[27]memória quantitativa'!#REF!</definedName>
    <definedName name="pjkmi12">'[27]memória quantitativa'!#REF!</definedName>
    <definedName name="pjkmi13">'[27]memória quantitativa'!#REF!</definedName>
    <definedName name="pjkmi14">'[27]memória quantitativa'!#REF!</definedName>
    <definedName name="pjkmi15">'[27]memória quantitativa'!#REF!</definedName>
    <definedName name="pjkmi16">'[27]memória quantitativa'!#REF!</definedName>
    <definedName name="pjkmi17">'[27]memória quantitativa'!#REF!</definedName>
    <definedName name="pjkmi18">'[27]memória quantitativa'!#REF!</definedName>
    <definedName name="pjkmi19">'[27]memória quantitativa'!#REF!</definedName>
    <definedName name="pjkmi2">'[27]memória quantitativa'!#REF!</definedName>
    <definedName name="pjkmi20">'[27]memória quantitativa'!#REF!</definedName>
    <definedName name="pjkmi21">'[27]memória quantitativa'!#REF!</definedName>
    <definedName name="pjkmi22">'[27]memória quantitativa'!#REF!</definedName>
    <definedName name="pjkmi23">'[27]memória quantitativa'!#REF!</definedName>
    <definedName name="pjkmi24">'[27]memória quantitativa'!#REF!</definedName>
    <definedName name="pjkmi25">'[27]memória quantitativa'!#REF!</definedName>
    <definedName name="pjkmi27">'[27]memória quantitativa'!#REF!</definedName>
    <definedName name="pjkmi28">'[27]memória quantitativa'!#REF!</definedName>
    <definedName name="pjkmi29">'[27]memória quantitativa'!#REF!</definedName>
    <definedName name="pjkmi3">'[27]memória quantitativa'!#REF!</definedName>
    <definedName name="pjkmi30">'[27]memória quantitativa'!#REF!</definedName>
    <definedName name="pjkmi31">'[27]memória quantitativa'!#REF!</definedName>
    <definedName name="pjkmi32">'[27]memória quantitativa'!#REF!</definedName>
    <definedName name="pjkmi33">'[27]memória quantitativa'!#REF!</definedName>
    <definedName name="pjkmi34">'[27]memória quantitativa'!#REF!</definedName>
    <definedName name="pjkmi35">'[27]memória quantitativa'!#REF!</definedName>
    <definedName name="pjkmi4">'[27]memória quantitativa'!#REF!</definedName>
    <definedName name="pjkmi5">'[27]memória quantitativa'!#REF!</definedName>
    <definedName name="pjkmi6">'[27]memória quantitativa'!#REF!</definedName>
    <definedName name="pjkmi7">'[27]memória quantitativa'!#REF!</definedName>
    <definedName name="pjkmi8">'[27]memória quantitativa'!#REF!</definedName>
    <definedName name="pjkmi9">'[27]memória quantitativa'!#REF!</definedName>
    <definedName name="PL">#REF!</definedName>
    <definedName name="PL_25">#REF!</definedName>
    <definedName name="PL_4">#REF!</definedName>
    <definedName name="PL1_25">#REF!</definedName>
    <definedName name="PLA">#REF!</definedName>
    <definedName name="PLACA">#REF!</definedName>
    <definedName name="PLACA_OBRA">#REF!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 hidden="1">#REF!</definedName>
    <definedName name="PLAN_1">#REF!</definedName>
    <definedName name="Plan1">"$#REF!.$A$1:$B$2408"</definedName>
    <definedName name="PLANEJADA">#REF!</definedName>
    <definedName name="PLANILHA" hidden="1">{#N/A,#N/A,TRUE,"Serviços"}</definedName>
    <definedName name="Planilha_1ÁreaTotal">#REF!,#REF!</definedName>
    <definedName name="Planilha_1CabGráfico">#REF!</definedName>
    <definedName name="Planilha_1TítCols">#REF!,#REF!</definedName>
    <definedName name="Planilha_1TítLins">#REF!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#REF!</definedName>
    <definedName name="PLCD97">#REF!</definedName>
    <definedName name="PLDA">#REF!</definedName>
    <definedName name="PLDD">"'file:///D:/Meus documentos/ANASTÁCIO/SERCEL/BR262990800.xls'#$SERVIÇOS.$#REF!$#REF!"</definedName>
    <definedName name="PLIQ">#REF!</definedName>
    <definedName name="pliq1">#REF!</definedName>
    <definedName name="PLL">#REF!</definedName>
    <definedName name="PLMBUQ">#REF!</definedName>
    <definedName name="PLPTE">#REF!</definedName>
    <definedName name="PLSM">#REF!</definedName>
    <definedName name="PLT">#REF!</definedName>
    <definedName name="PLUS">#REF!</definedName>
    <definedName name="PLVC">#REF!</definedName>
    <definedName name="PLVD">#REF!</definedName>
    <definedName name="PLW">#REF!</definedName>
    <definedName name="PLWA">#REF!</definedName>
    <definedName name="pm">'[18]Mão de Obra'!$E$13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capa_13">"'file:///C:/Documents and Settings/liev.refkalefsky/Desktop/MODELO/UT-08-07-BR174/L1 - 3A MED UT-01-08-07 FEV-08 TERCOM.XLS'#$TransBasc5m³.$#REF!$#REF!"</definedName>
    <definedName name="pmcapa_20">"$TransLocalBasc10m³.$#REF!$#REF!"</definedName>
    <definedName name="PMD">#REF!</definedName>
    <definedName name="pmedioaterro">[15]TransComerc_Basc10m³!#REF!</definedName>
    <definedName name="pmedioaterro_20">"$TransLocalBasc10m³.$#REF!$#REF!"</definedName>
    <definedName name="pmedior">"$TransComerc_Basc10m³.$#REF!$#REF!"</definedName>
    <definedName name="pmedior_20">"$TransLocalBasc10m³.$#REF!$#REF!"</definedName>
    <definedName name="pmgran_20">"$TransLocalBasc10m³.$#REF!$#REF!"</definedName>
    <definedName name="PMREC">#REF!</definedName>
    <definedName name="PNPBASELE">#REF!</definedName>
    <definedName name="PNPBASMEC">#REF!</definedName>
    <definedName name="PNV">#REF!</definedName>
    <definedName name="po">#REF!</definedName>
    <definedName name="POÇO_VISIT">#REF!</definedName>
    <definedName name="POLIM">[174]MB!$G$26</definedName>
    <definedName name="Ponte">[0]!Ponte</definedName>
    <definedName name="Ponte_10">Ponte_10</definedName>
    <definedName name="Ponte_12">Ponte_12</definedName>
    <definedName name="Ponte_19">Ponte_19</definedName>
    <definedName name="Ponte_2">Ponte_2</definedName>
    <definedName name="Ponte_21">Ponte_21</definedName>
    <definedName name="Ponte_23">Ponte_23</definedName>
    <definedName name="Ponte_24">Ponte_24</definedName>
    <definedName name="Ponte_26">Ponte_26</definedName>
    <definedName name="Ponte_27">Ponte_27</definedName>
    <definedName name="Ponte_29">Ponte_29</definedName>
    <definedName name="Ponte_30">Ponte_30</definedName>
    <definedName name="Ponte_31">Ponte_31</definedName>
    <definedName name="Ponte_33">Ponte_33</definedName>
    <definedName name="Ponte_34">Ponte_34</definedName>
    <definedName name="Ponte_35">Ponte_35</definedName>
    <definedName name="Ponte_36">Ponte_36</definedName>
    <definedName name="Ponte_37">Ponte_37</definedName>
    <definedName name="Ponte_38">Ponte_38</definedName>
    <definedName name="Ponte_39">Ponte_39</definedName>
    <definedName name="Ponte_4">Ponte_4</definedName>
    <definedName name="Ponte_40">Ponte_40</definedName>
    <definedName name="Ponte_41">Ponte_41</definedName>
    <definedName name="Ponte_42">Ponte_42</definedName>
    <definedName name="Ponte_43">Ponte_43</definedName>
    <definedName name="Ponte_44">Ponte_44</definedName>
    <definedName name="Ponte_45">Ponte_45</definedName>
    <definedName name="Ponte_46">Ponte_46</definedName>
    <definedName name="Ponte_47">Ponte_47</definedName>
    <definedName name="Ponte_48">Ponte_48</definedName>
    <definedName name="Ponte_51">Ponte_51</definedName>
    <definedName name="Ponte_52">Ponte_52</definedName>
    <definedName name="Ponte_53">Ponte_53</definedName>
    <definedName name="Ponte_55">Ponte_55</definedName>
    <definedName name="Ponte_58">Ponte_58</definedName>
    <definedName name="Ponte_59">Ponte_59</definedName>
    <definedName name="Ponte_60">Ponte_60</definedName>
    <definedName name="Ponte_61">Ponte_61</definedName>
    <definedName name="Ponte_62">Ponte_62</definedName>
    <definedName name="Ponte_63">Ponte_63</definedName>
    <definedName name="Ponte_64">Ponte_64</definedName>
    <definedName name="Ponte_65">Ponte_65</definedName>
    <definedName name="Ponte_66">Ponte_66</definedName>
    <definedName name="Ponte_67">Ponte_67</definedName>
    <definedName name="Ponte_68">Ponte_68</definedName>
    <definedName name="Ponte_69">Ponte_69</definedName>
    <definedName name="Ponte_70">Ponte_70</definedName>
    <definedName name="Ponte_71">Ponte_71</definedName>
    <definedName name="Ponte_72">Ponte_72</definedName>
    <definedName name="Ponte_8">Ponte_8</definedName>
    <definedName name="ponto">#N/A</definedName>
    <definedName name="popopopo" hidden="1">{#N/A,#N/A,FALSE,"MO (2)"}</definedName>
    <definedName name="PORT_QUANT">'[62]Pórtico a Remover'!$J$15</definedName>
    <definedName name="PORT_QUANT_REM">'[112]Pórtico a remover'!$J$13</definedName>
    <definedName name="PORT_SEMI_QUANT">'[62]Pórtico e Semi-pórtico'!$I$14:$I$19</definedName>
    <definedName name="PORT_SEMI_QUANT_BR104">'[112]Pórtico e Semi-pórtico'!$I$14:$I$22</definedName>
    <definedName name="PORT_SEMI_QUANT_BR104SUL">'[112]Pórtico e Semi-pórtico_SUL'!$I$14:$I$21</definedName>
    <definedName name="PORT_SEMI_TIPO">'[62]Pórtico e Semi-pórtico'!$H$14:$H$19</definedName>
    <definedName name="PORT_SEMI_TIPO_BR104">'[112]Pórtico e Semi-pórtico'!$H$14:$H$22</definedName>
    <definedName name="PORT_SEMI_TIPO_BR104SUL">'[112]Pórtico e Semi-pórtico_SUL'!$H$14:$H$21</definedName>
    <definedName name="PORT_TIPO">'[62]Pórtico a Remover'!$E$15</definedName>
    <definedName name="PORT_TIPO_REM">'[112]Pórtico a remover'!$E$13</definedName>
    <definedName name="Posição" hidden="1">#REF!</definedName>
    <definedName name="Posição_OAC">#REF!</definedName>
    <definedName name="PosiçãoDispositivoLateralOAE">#REF!</definedName>
    <definedName name="PosiçãoNãoseaplicaOAC">#REF!</definedName>
    <definedName name="PosiçãoOAC">#REF!</definedName>
    <definedName name="potencia">#REF!</definedName>
    <definedName name="pp">#REF!</definedName>
    <definedName name="PPAG">#REF!</definedName>
    <definedName name="PPCOFINS">#REF!</definedName>
    <definedName name="PPEDREIRO">#N/A</definedName>
    <definedName name="PPEDREIRO_1">#REF!</definedName>
    <definedName name="PPEN">#REF!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">#REF!</definedName>
    <definedName name="PPLA">#REF!</definedName>
    <definedName name="PPLT">#REF!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ANCHA">[154]PRANCHAS!$A$2:$B$262</definedName>
    <definedName name="PRANCHAS">[63]PRANCHA!$A$1:$B$1</definedName>
    <definedName name="PRAT">#REF!</definedName>
    <definedName name="PRATICAB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hidden="1">#N/A</definedName>
    <definedName name="PrdAux" hidden="1">#N/A</definedName>
    <definedName name="PRDM">#REF!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OFFSET('[82]Orçamento Total'!$F$4,0,0,COUNTA('[82]Orçamento Total'!$C:$C),1)</definedName>
    <definedName name="preco1">#REF!</definedName>
    <definedName name="PREÇOS">#REF!</definedName>
    <definedName name="PREÇOS_10">#REF!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15">"$#REF!.$A$1:$B$4"</definedName>
    <definedName name="PREÇOS_10_16">"$#REF!.$A$1:$B$4"</definedName>
    <definedName name="PREÇOS_10_22">#REF!</definedName>
    <definedName name="PREÇOS_10_24">#REF!</definedName>
    <definedName name="PREÇOS_10_25">#REF!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#REF!</definedName>
    <definedName name="PREÇOS_10_7_1">"$#REF!.$A$5:$B$9"</definedName>
    <definedName name="PREÇOS_10_7_1_1">"$#REF!.$A$5:$B$9"</definedName>
    <definedName name="PREÇOS_10_7_1_1_1">"$#REF!.$A$5:$B$9"</definedName>
    <definedName name="PREÇOS_10_8">#REF!</definedName>
    <definedName name="PREÇOS_10_9">"$#REF!.$A$5:$B$9"</definedName>
    <definedName name="PREÇOS_11">"$#REF!.$A$5:$B$9"</definedName>
    <definedName name="PREÇOS_12">"$#REF!.$A$5:$B$9"</definedName>
    <definedName name="PREÇOS_15">"$#REF!.$A$1:$B$4"</definedName>
    <definedName name="PREÇOS_16">"$#REF!.$A$1:$B$4"</definedName>
    <definedName name="PREÇOS_17">#REF!</definedName>
    <definedName name="PREÇOS_17_10">"$#REF!.$A$5:$B$9"</definedName>
    <definedName name="PREÇOS_17_11">"$#REF!.$A$5:$B$9"</definedName>
    <definedName name="PREÇOS_17_12">"$#REF!.$A$5:$B$9"</definedName>
    <definedName name="PREÇOS_17_15">"$#REF!.$A$1:$B$4"</definedName>
    <definedName name="PREÇOS_17_16">"$#REF!.$A$1:$B$4"</definedName>
    <definedName name="PREÇOS_17_22">#REF!</definedName>
    <definedName name="PREÇOS_17_24">#REF!</definedName>
    <definedName name="PREÇOS_17_25">#REF!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#REF!</definedName>
    <definedName name="PREÇOS_17_7_1">"$#REF!.$A$5:$B$9"</definedName>
    <definedName name="PREÇOS_17_7_1_1">"$#REF!.$A$5:$B$9"</definedName>
    <definedName name="PREÇOS_17_7_1_1_1">"$#REF!.$A$5:$B$9"</definedName>
    <definedName name="PREÇOS_17_8">#REF!</definedName>
    <definedName name="PREÇOS_17_9">"$#REF!.$A$5:$B$9"</definedName>
    <definedName name="PREÇOS_22">#REF!</definedName>
    <definedName name="PREÇOS_24">#REF!</definedName>
    <definedName name="PREÇOS_25">#REF!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#REF!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15">"$#REF!.$A$1:$B$4"</definedName>
    <definedName name="PREÇOS_6_16">"$#REF!.$A$1:$B$4"</definedName>
    <definedName name="PREÇOS_6_22">#REF!</definedName>
    <definedName name="PREÇOS_6_24">#REF!</definedName>
    <definedName name="PREÇOS_6_25">#REF!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#REF!</definedName>
    <definedName name="PREÇOS_6_7_1">"$#REF!.$A$5:$B$9"</definedName>
    <definedName name="PREÇOS_6_7_1_1">"$#REF!.$A$5:$B$9"</definedName>
    <definedName name="PREÇOS_6_7_1_1_1">"$#REF!.$A$5:$B$9"</definedName>
    <definedName name="PREÇOS_6_8">#REF!</definedName>
    <definedName name="PREÇOS_6_9">"$#REF!.$A$5:$B$9"</definedName>
    <definedName name="PREÇOS_7">#REF!</definedName>
    <definedName name="PREÇOS_7_1">#REF!</definedName>
    <definedName name="PREÇOS_7_1_1">"$#REF!.$A$5:$B$9"</definedName>
    <definedName name="PREÇOS_7_1_1_1">"$#REF!.$A$5:$B$9"</definedName>
    <definedName name="PREÇOS_7_1_1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15">"$#REF!.$A$1:$B$4"</definedName>
    <definedName name="PREÇOS_7_16">"$#REF!.$A$1:$B$4"</definedName>
    <definedName name="PREÇOS_7_22">#REF!</definedName>
    <definedName name="PREÇOS_7_24">#REF!</definedName>
    <definedName name="PREÇOS_7_25">#REF!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#REF!</definedName>
    <definedName name="PREÇOS_7_7_1">"$#REF!.$A$5:$B$9"</definedName>
    <definedName name="PREÇOS_7_7_1_1">"$#REF!.$A$5:$B$9"</definedName>
    <definedName name="PREÇOS_7_7_1_1_1">"$#REF!.$A$5:$B$9"</definedName>
    <definedName name="PREÇOS_7_8">#REF!</definedName>
    <definedName name="PREÇOS_7_9">"$#REF!.$A$5:$B$9"</definedName>
    <definedName name="PREÇOS_8">#REF!</definedName>
    <definedName name="PREÇOS_8_1">#REF!</definedName>
    <definedName name="PREÇOS_8_1_1">#REF!</definedName>
    <definedName name="PREÇOS_8_10">"$#REF!.$A$5:$B$9"</definedName>
    <definedName name="PREÇOS_8_11">"$#REF!.$A$5:$B$9"</definedName>
    <definedName name="PREÇOS_8_12">"$#REF!.$A$5:$B$9"</definedName>
    <definedName name="PREÇOS_8_15">"$#REF!.$A$1:$B$4"</definedName>
    <definedName name="PREÇOS_8_16">"$#REF!.$A$1:$B$4"</definedName>
    <definedName name="PREÇOS_8_22">#REF!</definedName>
    <definedName name="PREÇOS_8_24">#REF!</definedName>
    <definedName name="PREÇOS_8_25">#REF!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#REF!</definedName>
    <definedName name="PREÇOS_8_7_1">"$#REF!.$A$5:$B$9"</definedName>
    <definedName name="PREÇOS_8_7_1_1">"$#REF!.$A$5:$B$9"</definedName>
    <definedName name="PREÇOS_8_7_1_1_1">"$#REF!.$A$5:$B$9"</definedName>
    <definedName name="PREÇOS_8_8">#REF!</definedName>
    <definedName name="PREÇOS_8_9">"$#REF!.$A$5:$B$9"</definedName>
    <definedName name="PREÇOS_9">#REF!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15">"$#REF!.$A$1:$B$4"</definedName>
    <definedName name="PREÇOS_9_16">"$#REF!.$A$1:$B$4"</definedName>
    <definedName name="PREÇOS_9_22">#REF!</definedName>
    <definedName name="PREÇOS_9_24">#REF!</definedName>
    <definedName name="PREÇOS_9_25">#REF!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#REF!</definedName>
    <definedName name="PREÇOS_9_7_1">"$#REF!.$A$5:$B$9"</definedName>
    <definedName name="PREÇOS_9_7_1_1">"$#REF!.$A$5:$B$9"</definedName>
    <definedName name="PREÇOS_9_7_1_1_1">"$#REF!.$A$5:$B$9"</definedName>
    <definedName name="PREÇOS_9_8">#REF!</definedName>
    <definedName name="PREÇOS_9_9">"$#REF!.$A$5:$B$9"</definedName>
    <definedName name="PREÇOSOBRAS">'[175]BD Equip.'!$A$1:$B$263</definedName>
    <definedName name="PreçoUnit_3ªF">OFFSET('[82]Orçamento por Kmf'!$S$1,MATCH("3ª FAIXA",'[82]Orçamento por Kmf'!$B:$B,0),0,MATCH("ACOSTAMENTO",'[82]Orçamento por Kmf'!$B:$B,0)-MATCH("3ª FAIXA",'[82]Orçamento por Kmf'!$B:$B,0),1)</definedName>
    <definedName name="PreçoUnit_Acost">OFFSET('[82]Orçamento por Kmf'!$S$1,MATCH("ACOSTAMENTO",'[82]Orçamento por Kmf'!$B:$B,0),0,MATCH("DRENAGEM SUPERFICIAL",'[82]Orçamento por Kmf'!$B:$B,0)-MATCH("ACOSTAMENTO",'[82]Orçamento por Kmf'!$B:$B,0),1)</definedName>
    <definedName name="PreçoUnit_Pista">OFFSET('[82]Orçamento por Kmf'!$S$1,MATCH("PISTA ROLAMENTO",'[82]Orçamento por Kmf'!$B:$B,0),0,MATCH("3ª FAIXA",'[82]Orçamento por Kmf'!$B:$B,0)-MATCH("PISTA ROLAMENTO",'[82]Orçamento por Kmf'!$B:$B,0),1)</definedName>
    <definedName name="PRECP">#REF!</definedName>
    <definedName name="PRECREV">#REF!</definedName>
    <definedName name="PREGO">[17]DADOS!$C$18</definedName>
    <definedName name="premissas" hidden="1">#REF!</definedName>
    <definedName name="PREMN">#REF!</definedName>
    <definedName name="PresençaFaixaAdicional">#REF!</definedName>
    <definedName name="Previsao" hidden="1">{"'Índice'!$A$1:$K$49"}</definedName>
    <definedName name="PrevisãoJunhoDez2016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[176]QuQuant!#REF!</definedName>
    <definedName name="Print_25">[176]QuQuant!#REF!</definedName>
    <definedName name="Print_Area_MI">#REF!</definedName>
    <definedName name="Print_Area_MI_1">#REF!</definedName>
    <definedName name="Print_Area_MI_10">#REF!</definedName>
    <definedName name="Print_Area_MI_10_1">#REF!</definedName>
    <definedName name="Print_Area_MI_10_1_6">#REF!</definedName>
    <definedName name="Print_Area_MI_10_10">#REF!</definedName>
    <definedName name="Print_Area_MI_10_10_6">#REF!</definedName>
    <definedName name="Print_Area_MI_10_11">#REF!</definedName>
    <definedName name="Print_Area_MI_10_11_6">#REF!</definedName>
    <definedName name="Print_Area_MI_10_12">#REF!</definedName>
    <definedName name="Print_Area_MI_10_12_6">#REF!</definedName>
    <definedName name="Print_Area_MI_10_13">#REF!</definedName>
    <definedName name="Print_Area_MI_10_13_6">#REF!</definedName>
    <definedName name="Print_Area_MI_10_14">#REF!</definedName>
    <definedName name="Print_Area_MI_10_14_6">#REF!</definedName>
    <definedName name="Print_Area_MI_10_15">#REF!</definedName>
    <definedName name="Print_Area_MI_10_15_6">#REF!</definedName>
    <definedName name="Print_Area_MI_10_16">#REF!</definedName>
    <definedName name="Print_Area_MI_10_16_6">#REF!</definedName>
    <definedName name="Print_Area_MI_10_17">#REF!</definedName>
    <definedName name="Print_Area_MI_10_17_6">#REF!</definedName>
    <definedName name="Print_Area_MI_10_2">#REF!</definedName>
    <definedName name="Print_Area_MI_10_2_6">#REF!</definedName>
    <definedName name="Print_Area_MI_10_30">#REF!</definedName>
    <definedName name="Print_Area_MI_10_30_6">#REF!</definedName>
    <definedName name="Print_Area_MI_10_31">#REF!</definedName>
    <definedName name="Print_Area_MI_10_31_6">#REF!</definedName>
    <definedName name="Print_Area_MI_10_32">#REF!</definedName>
    <definedName name="Print_Area_MI_10_32_6">#REF!</definedName>
    <definedName name="Print_Area_MI_10_33">#REF!</definedName>
    <definedName name="Print_Area_MI_10_33_6">#REF!</definedName>
    <definedName name="Print_Area_MI_10_34">#REF!</definedName>
    <definedName name="Print_Area_MI_10_34_6">#REF!</definedName>
    <definedName name="Print_Area_MI_10_35">#REF!</definedName>
    <definedName name="Print_Area_MI_10_35_6">#REF!</definedName>
    <definedName name="Print_Area_MI_10_36">#REF!</definedName>
    <definedName name="Print_Area_MI_10_36_6">#REF!</definedName>
    <definedName name="Print_Area_MI_10_37">#REF!</definedName>
    <definedName name="Print_Area_MI_10_37_6">#REF!</definedName>
    <definedName name="Print_Area_MI_10_38">#REF!</definedName>
    <definedName name="Print_Area_MI_10_38_6">#REF!</definedName>
    <definedName name="Print_Area_MI_10_39">#REF!</definedName>
    <definedName name="Print_Area_MI_10_39_6">#REF!</definedName>
    <definedName name="Print_Area_MI_10_40">#REF!</definedName>
    <definedName name="Print_Area_MI_10_40_6">#REF!</definedName>
    <definedName name="Print_Area_MI_10_41">#REF!</definedName>
    <definedName name="Print_Area_MI_10_41_6">#REF!</definedName>
    <definedName name="Print_Area_MI_10_42">#REF!</definedName>
    <definedName name="Print_Area_MI_10_42_6">#REF!</definedName>
    <definedName name="Print_Area_MI_10_44">#REF!</definedName>
    <definedName name="Print_Area_MI_10_44_6">#REF!</definedName>
    <definedName name="Print_Area_MI_10_45">#REF!</definedName>
    <definedName name="Print_Area_MI_10_45_6">#REF!</definedName>
    <definedName name="Print_Area_MI_10_46">#REF!</definedName>
    <definedName name="Print_Area_MI_10_46_6">#REF!</definedName>
    <definedName name="Print_Area_MI_10_47">#REF!</definedName>
    <definedName name="Print_Area_MI_10_47_6">#REF!</definedName>
    <definedName name="Print_Area_MI_10_48">#REF!</definedName>
    <definedName name="Print_Area_MI_10_48_6">#REF!</definedName>
    <definedName name="Print_Area_MI_10_49">#REF!</definedName>
    <definedName name="Print_Area_MI_10_49_6">#REF!</definedName>
    <definedName name="Print_Area_MI_10_51">#REF!</definedName>
    <definedName name="Print_Area_MI_10_51_6">#REF!</definedName>
    <definedName name="Print_Area_MI_10_52">#REF!</definedName>
    <definedName name="Print_Area_MI_10_52_6">#REF!</definedName>
    <definedName name="Print_Area_MI_10_6">#REF!</definedName>
    <definedName name="Print_Area_MI_10_9">#REF!</definedName>
    <definedName name="Print_Area_MI_10_9_6">#REF!</definedName>
    <definedName name="Print_Area_MI_11">#REF!</definedName>
    <definedName name="Print_Area_MI_11_1">#REF!</definedName>
    <definedName name="Print_Area_MI_11_1_6">#REF!</definedName>
    <definedName name="Print_Area_MI_11_10">#REF!</definedName>
    <definedName name="Print_Area_MI_11_10_6">#REF!</definedName>
    <definedName name="Print_Area_MI_11_11">#REF!</definedName>
    <definedName name="Print_Area_MI_11_11_6">#REF!</definedName>
    <definedName name="Print_Area_MI_11_12">#REF!</definedName>
    <definedName name="Print_Area_MI_11_12_6">#REF!</definedName>
    <definedName name="Print_Area_MI_11_13">#REF!</definedName>
    <definedName name="Print_Area_MI_11_13_6">#REF!</definedName>
    <definedName name="Print_Area_MI_11_14">#REF!</definedName>
    <definedName name="Print_Area_MI_11_14_6">#REF!</definedName>
    <definedName name="Print_Area_MI_11_15">#REF!</definedName>
    <definedName name="Print_Area_MI_11_15_6">#REF!</definedName>
    <definedName name="Print_Area_MI_11_16">#REF!</definedName>
    <definedName name="Print_Area_MI_11_16_6">#REF!</definedName>
    <definedName name="Print_Area_MI_11_17">#REF!</definedName>
    <definedName name="Print_Area_MI_11_17_6">#REF!</definedName>
    <definedName name="Print_Area_MI_11_19">#REF!</definedName>
    <definedName name="Print_Area_MI_11_20">#REF!</definedName>
    <definedName name="Print_Area_MI_11_23">#REF!</definedName>
    <definedName name="Print_Area_MI_11_25">#REF!</definedName>
    <definedName name="Print_Area_MI_11_30">#REF!</definedName>
    <definedName name="Print_Area_MI_11_30_6">#REF!</definedName>
    <definedName name="Print_Area_MI_11_31">#REF!</definedName>
    <definedName name="Print_Area_MI_11_31_6">#REF!</definedName>
    <definedName name="Print_Area_MI_11_32">#REF!</definedName>
    <definedName name="Print_Area_MI_11_32_6">#REF!</definedName>
    <definedName name="Print_Area_MI_11_33">#REF!</definedName>
    <definedName name="Print_Area_MI_11_33_6">#REF!</definedName>
    <definedName name="Print_Area_MI_11_34">#REF!</definedName>
    <definedName name="Print_Area_MI_11_34_6">#REF!</definedName>
    <definedName name="Print_Area_MI_11_35">#REF!</definedName>
    <definedName name="Print_Area_MI_11_35_6">#REF!</definedName>
    <definedName name="Print_Area_MI_11_36">#REF!</definedName>
    <definedName name="Print_Area_MI_11_36_6">#REF!</definedName>
    <definedName name="Print_Area_MI_11_37">#REF!</definedName>
    <definedName name="Print_Area_MI_11_37_6">#REF!</definedName>
    <definedName name="Print_Area_MI_11_38">#REF!</definedName>
    <definedName name="Print_Area_MI_11_38_6">#REF!</definedName>
    <definedName name="Print_Area_MI_11_39">#REF!</definedName>
    <definedName name="Print_Area_MI_11_39_6">#REF!</definedName>
    <definedName name="Print_Area_MI_11_40">#REF!</definedName>
    <definedName name="Print_Area_MI_11_40_6">#REF!</definedName>
    <definedName name="Print_Area_MI_11_41">#REF!</definedName>
    <definedName name="Print_Area_MI_11_41_6">#REF!</definedName>
    <definedName name="Print_Area_MI_11_42">#REF!</definedName>
    <definedName name="Print_Area_MI_11_42_6">#REF!</definedName>
    <definedName name="Print_Area_MI_11_44">#REF!</definedName>
    <definedName name="Print_Area_MI_11_44_6">#REF!</definedName>
    <definedName name="Print_Area_MI_11_45">#REF!</definedName>
    <definedName name="Print_Area_MI_11_45_6">#REF!</definedName>
    <definedName name="Print_Area_MI_11_46">#REF!</definedName>
    <definedName name="Print_Area_MI_11_46_6">#REF!</definedName>
    <definedName name="Print_Area_MI_11_47">#REF!</definedName>
    <definedName name="Print_Area_MI_11_47_6">#REF!</definedName>
    <definedName name="Print_Area_MI_11_48">#REF!</definedName>
    <definedName name="Print_Area_MI_11_48_6">#REF!</definedName>
    <definedName name="Print_Area_MI_11_49">#REF!</definedName>
    <definedName name="Print_Area_MI_11_49_6">#REF!</definedName>
    <definedName name="Print_Area_MI_11_51">#REF!</definedName>
    <definedName name="Print_Area_MI_11_51_6">#REF!</definedName>
    <definedName name="Print_Area_MI_11_52">#REF!</definedName>
    <definedName name="Print_Area_MI_11_52_6">#REF!</definedName>
    <definedName name="Print_Area_MI_11_6">#REF!</definedName>
    <definedName name="Print_Area_MI_11_9">#REF!</definedName>
    <definedName name="Print_Area_MI_11_9_6">#REF!</definedName>
    <definedName name="Print_Area_MI_12">#REF!</definedName>
    <definedName name="Print_Area_MI_12_1">#REF!</definedName>
    <definedName name="Print_Area_MI_12_1_6">#REF!</definedName>
    <definedName name="Print_Area_MI_12_10">#REF!</definedName>
    <definedName name="Print_Area_MI_12_10_6">#REF!</definedName>
    <definedName name="Print_Area_MI_12_11">#REF!</definedName>
    <definedName name="Print_Area_MI_12_11_6">#REF!</definedName>
    <definedName name="Print_Area_MI_12_12">#REF!</definedName>
    <definedName name="Print_Area_MI_12_12_6">#REF!</definedName>
    <definedName name="Print_Area_MI_12_13">#REF!</definedName>
    <definedName name="Print_Area_MI_12_13_6">#REF!</definedName>
    <definedName name="Print_Area_MI_12_14">#REF!</definedName>
    <definedName name="Print_Area_MI_12_14_6">#REF!</definedName>
    <definedName name="Print_Area_MI_12_15">#REF!</definedName>
    <definedName name="Print_Area_MI_12_15_6">#REF!</definedName>
    <definedName name="Print_Area_MI_12_16">#REF!</definedName>
    <definedName name="Print_Area_MI_12_16_6">#REF!</definedName>
    <definedName name="Print_Area_MI_12_17">#REF!</definedName>
    <definedName name="Print_Area_MI_12_17_6">#REF!</definedName>
    <definedName name="Print_Area_MI_12_2">#REF!</definedName>
    <definedName name="Print_Area_MI_12_2_6">#REF!</definedName>
    <definedName name="Print_Area_MI_12_30">#REF!</definedName>
    <definedName name="Print_Area_MI_12_30_6">#REF!</definedName>
    <definedName name="Print_Area_MI_12_31">#REF!</definedName>
    <definedName name="Print_Area_MI_12_31_6">#REF!</definedName>
    <definedName name="Print_Area_MI_12_32">#REF!</definedName>
    <definedName name="Print_Area_MI_12_32_6">#REF!</definedName>
    <definedName name="Print_Area_MI_12_33">#REF!</definedName>
    <definedName name="Print_Area_MI_12_33_6">#REF!</definedName>
    <definedName name="Print_Area_MI_12_34">#REF!</definedName>
    <definedName name="Print_Area_MI_12_34_6">#REF!</definedName>
    <definedName name="Print_Area_MI_12_35">#REF!</definedName>
    <definedName name="Print_Area_MI_12_35_6">#REF!</definedName>
    <definedName name="Print_Area_MI_12_36">#REF!</definedName>
    <definedName name="Print_Area_MI_12_36_6">#REF!</definedName>
    <definedName name="Print_Area_MI_12_37">#REF!</definedName>
    <definedName name="Print_Area_MI_12_37_6">#REF!</definedName>
    <definedName name="Print_Area_MI_12_38">#REF!</definedName>
    <definedName name="Print_Area_MI_12_38_6">#REF!</definedName>
    <definedName name="Print_Area_MI_12_39">#REF!</definedName>
    <definedName name="Print_Area_MI_12_39_6">#REF!</definedName>
    <definedName name="Print_Area_MI_12_40">#REF!</definedName>
    <definedName name="Print_Area_MI_12_40_6">#REF!</definedName>
    <definedName name="Print_Area_MI_12_41">#REF!</definedName>
    <definedName name="Print_Area_MI_12_41_6">#REF!</definedName>
    <definedName name="Print_Area_MI_12_42">#REF!</definedName>
    <definedName name="Print_Area_MI_12_42_6">#REF!</definedName>
    <definedName name="Print_Area_MI_12_44">#REF!</definedName>
    <definedName name="Print_Area_MI_12_44_6">#REF!</definedName>
    <definedName name="Print_Area_MI_12_45">#REF!</definedName>
    <definedName name="Print_Area_MI_12_45_6">#REF!</definedName>
    <definedName name="Print_Area_MI_12_46">#REF!</definedName>
    <definedName name="Print_Area_MI_12_46_6">#REF!</definedName>
    <definedName name="Print_Area_MI_12_47">#REF!</definedName>
    <definedName name="Print_Area_MI_12_47_6">#REF!</definedName>
    <definedName name="Print_Area_MI_12_48">#REF!</definedName>
    <definedName name="Print_Area_MI_12_48_6">#REF!</definedName>
    <definedName name="Print_Area_MI_12_49">#REF!</definedName>
    <definedName name="Print_Area_MI_12_49_6">#REF!</definedName>
    <definedName name="Print_Area_MI_12_51">#REF!</definedName>
    <definedName name="Print_Area_MI_12_51_6">#REF!</definedName>
    <definedName name="Print_Area_MI_12_52">#REF!</definedName>
    <definedName name="Print_Area_MI_12_52_6">#REF!</definedName>
    <definedName name="Print_Area_MI_12_6">#REF!</definedName>
    <definedName name="Print_Area_MI_12_9">#REF!</definedName>
    <definedName name="Print_Area_MI_12_9_6">#REF!</definedName>
    <definedName name="Print_Area_MI_13">#REF!</definedName>
    <definedName name="Print_Area_MI_13_1">#REF!</definedName>
    <definedName name="Print_Area_MI_13_1_6">#REF!</definedName>
    <definedName name="Print_Area_MI_13_10">#REF!</definedName>
    <definedName name="Print_Area_MI_13_10_6">#REF!</definedName>
    <definedName name="Print_Area_MI_13_11">#REF!</definedName>
    <definedName name="Print_Area_MI_13_11_6">#REF!</definedName>
    <definedName name="Print_Area_MI_13_12">#REF!</definedName>
    <definedName name="Print_Area_MI_13_12_6">#REF!</definedName>
    <definedName name="Print_Area_MI_13_13">#REF!</definedName>
    <definedName name="Print_Area_MI_13_13_6">#REF!</definedName>
    <definedName name="Print_Area_MI_13_14">#REF!</definedName>
    <definedName name="Print_Area_MI_13_14_6">#REF!</definedName>
    <definedName name="Print_Area_MI_13_15">#REF!</definedName>
    <definedName name="Print_Area_MI_13_15_6">#REF!</definedName>
    <definedName name="Print_Area_MI_13_16">#REF!</definedName>
    <definedName name="Print_Area_MI_13_16_6">#REF!</definedName>
    <definedName name="Print_Area_MI_13_17">#REF!</definedName>
    <definedName name="Print_Area_MI_13_17_6">#REF!</definedName>
    <definedName name="Print_Area_MI_13_30">#REF!</definedName>
    <definedName name="Print_Area_MI_13_30_6">#REF!</definedName>
    <definedName name="Print_Area_MI_13_31">#REF!</definedName>
    <definedName name="Print_Area_MI_13_31_6">#REF!</definedName>
    <definedName name="Print_Area_MI_13_32">#REF!</definedName>
    <definedName name="Print_Area_MI_13_32_6">#REF!</definedName>
    <definedName name="Print_Area_MI_13_33">#REF!</definedName>
    <definedName name="Print_Area_MI_13_33_6">#REF!</definedName>
    <definedName name="Print_Area_MI_13_34">#REF!</definedName>
    <definedName name="Print_Area_MI_13_34_6">#REF!</definedName>
    <definedName name="Print_Area_MI_13_35">#REF!</definedName>
    <definedName name="Print_Area_MI_13_35_6">#REF!</definedName>
    <definedName name="Print_Area_MI_13_36">#REF!</definedName>
    <definedName name="Print_Area_MI_13_36_6">#REF!</definedName>
    <definedName name="Print_Area_MI_13_37">#REF!</definedName>
    <definedName name="Print_Area_MI_13_37_6">#REF!</definedName>
    <definedName name="Print_Area_MI_13_38">#REF!</definedName>
    <definedName name="Print_Area_MI_13_38_6">#REF!</definedName>
    <definedName name="Print_Area_MI_13_39">#REF!</definedName>
    <definedName name="Print_Area_MI_13_39_6">#REF!</definedName>
    <definedName name="Print_Area_MI_13_40">#REF!</definedName>
    <definedName name="Print_Area_MI_13_40_6">#REF!</definedName>
    <definedName name="Print_Area_MI_13_41">#REF!</definedName>
    <definedName name="Print_Area_MI_13_41_6">#REF!</definedName>
    <definedName name="Print_Area_MI_13_42">#REF!</definedName>
    <definedName name="Print_Area_MI_13_42_6">#REF!</definedName>
    <definedName name="Print_Area_MI_13_44">#REF!</definedName>
    <definedName name="Print_Area_MI_13_44_6">#REF!</definedName>
    <definedName name="Print_Area_MI_13_45">#REF!</definedName>
    <definedName name="Print_Area_MI_13_45_6">#REF!</definedName>
    <definedName name="Print_Area_MI_13_46">#REF!</definedName>
    <definedName name="Print_Area_MI_13_46_6">#REF!</definedName>
    <definedName name="Print_Area_MI_13_47">#REF!</definedName>
    <definedName name="Print_Area_MI_13_47_6">#REF!</definedName>
    <definedName name="Print_Area_MI_13_48">#REF!</definedName>
    <definedName name="Print_Area_MI_13_48_6">#REF!</definedName>
    <definedName name="Print_Area_MI_13_49">#REF!</definedName>
    <definedName name="Print_Area_MI_13_49_6">#REF!</definedName>
    <definedName name="Print_Area_MI_13_51">#REF!</definedName>
    <definedName name="Print_Area_MI_13_51_6">#REF!</definedName>
    <definedName name="Print_Area_MI_13_52">#REF!</definedName>
    <definedName name="Print_Area_MI_13_52_6">#REF!</definedName>
    <definedName name="Print_Area_MI_13_6">#REF!</definedName>
    <definedName name="Print_Area_MI_13_9">#REF!</definedName>
    <definedName name="Print_Area_MI_13_9_6">#REF!</definedName>
    <definedName name="Print_Area_MI_14">#REF!</definedName>
    <definedName name="Print_Area_MI_14_1">#REF!</definedName>
    <definedName name="Print_Area_MI_14_1_6">#REF!</definedName>
    <definedName name="Print_Area_MI_14_10">#REF!</definedName>
    <definedName name="Print_Area_MI_14_10_6">#REF!</definedName>
    <definedName name="Print_Area_MI_14_11">#REF!</definedName>
    <definedName name="Print_Area_MI_14_11_6">#REF!</definedName>
    <definedName name="Print_Area_MI_14_12">#REF!</definedName>
    <definedName name="Print_Area_MI_14_12_6">#REF!</definedName>
    <definedName name="Print_Area_MI_14_13">#REF!</definedName>
    <definedName name="Print_Area_MI_14_13_6">#REF!</definedName>
    <definedName name="Print_Area_MI_14_14">#REF!</definedName>
    <definedName name="Print_Area_MI_14_14_6">#REF!</definedName>
    <definedName name="Print_Area_MI_14_15">#REF!</definedName>
    <definedName name="Print_Area_MI_14_15_6">#REF!</definedName>
    <definedName name="Print_Area_MI_14_16">#REF!</definedName>
    <definedName name="Print_Area_MI_14_16_6">#REF!</definedName>
    <definedName name="Print_Area_MI_14_17">#REF!</definedName>
    <definedName name="Print_Area_MI_14_17_6">#REF!</definedName>
    <definedName name="Print_Area_MI_14_30">#REF!</definedName>
    <definedName name="Print_Area_MI_14_30_6">#REF!</definedName>
    <definedName name="Print_Area_MI_14_31">#REF!</definedName>
    <definedName name="Print_Area_MI_14_31_6">#REF!</definedName>
    <definedName name="Print_Area_MI_14_32">#REF!</definedName>
    <definedName name="Print_Area_MI_14_32_6">#REF!</definedName>
    <definedName name="Print_Area_MI_14_33">#REF!</definedName>
    <definedName name="Print_Area_MI_14_33_6">#REF!</definedName>
    <definedName name="Print_Area_MI_14_34">#REF!</definedName>
    <definedName name="Print_Area_MI_14_34_6">#REF!</definedName>
    <definedName name="Print_Area_MI_14_35">#REF!</definedName>
    <definedName name="Print_Area_MI_14_35_6">#REF!</definedName>
    <definedName name="Print_Area_MI_14_36">#REF!</definedName>
    <definedName name="Print_Area_MI_14_36_6">#REF!</definedName>
    <definedName name="Print_Area_MI_14_37">#REF!</definedName>
    <definedName name="Print_Area_MI_14_37_6">#REF!</definedName>
    <definedName name="Print_Area_MI_14_38">#REF!</definedName>
    <definedName name="Print_Area_MI_14_38_6">#REF!</definedName>
    <definedName name="Print_Area_MI_14_39">#REF!</definedName>
    <definedName name="Print_Area_MI_14_39_6">#REF!</definedName>
    <definedName name="Print_Area_MI_14_40">#REF!</definedName>
    <definedName name="Print_Area_MI_14_40_6">#REF!</definedName>
    <definedName name="Print_Area_MI_14_41">#REF!</definedName>
    <definedName name="Print_Area_MI_14_41_6">#REF!</definedName>
    <definedName name="Print_Area_MI_14_42">#REF!</definedName>
    <definedName name="Print_Area_MI_14_42_6">#REF!</definedName>
    <definedName name="Print_Area_MI_14_44">#REF!</definedName>
    <definedName name="Print_Area_MI_14_44_6">#REF!</definedName>
    <definedName name="Print_Area_MI_14_45">#REF!</definedName>
    <definedName name="Print_Area_MI_14_45_6">#REF!</definedName>
    <definedName name="Print_Area_MI_14_46">#REF!</definedName>
    <definedName name="Print_Area_MI_14_46_6">#REF!</definedName>
    <definedName name="Print_Area_MI_14_47">#REF!</definedName>
    <definedName name="Print_Area_MI_14_47_6">#REF!</definedName>
    <definedName name="Print_Area_MI_14_48">#REF!</definedName>
    <definedName name="Print_Area_MI_14_48_6">#REF!</definedName>
    <definedName name="Print_Area_MI_14_49">#REF!</definedName>
    <definedName name="Print_Area_MI_14_49_6">#REF!</definedName>
    <definedName name="Print_Area_MI_14_51">#REF!</definedName>
    <definedName name="Print_Area_MI_14_51_6">#REF!</definedName>
    <definedName name="Print_Area_MI_14_52">#REF!</definedName>
    <definedName name="Print_Area_MI_14_52_6">#REF!</definedName>
    <definedName name="Print_Area_MI_14_6">#REF!</definedName>
    <definedName name="Print_Area_MI_14_9">#REF!</definedName>
    <definedName name="Print_Area_MI_14_9_6">#REF!</definedName>
    <definedName name="Print_Area_MI_15">#REF!</definedName>
    <definedName name="Print_Area_MI_15_1">#REF!</definedName>
    <definedName name="Print_Area_MI_15_1_6">#REF!</definedName>
    <definedName name="Print_Area_MI_15_10">#REF!</definedName>
    <definedName name="Print_Area_MI_15_10_6">#REF!</definedName>
    <definedName name="Print_Area_MI_15_11">#REF!</definedName>
    <definedName name="Print_Area_MI_15_11_6">#REF!</definedName>
    <definedName name="Print_Area_MI_15_12">#REF!</definedName>
    <definedName name="Print_Area_MI_15_12_6">#REF!</definedName>
    <definedName name="Print_Area_MI_15_13">#REF!</definedName>
    <definedName name="Print_Area_MI_15_13_6">#REF!</definedName>
    <definedName name="Print_Area_MI_15_14">#REF!</definedName>
    <definedName name="Print_Area_MI_15_14_6">#REF!</definedName>
    <definedName name="Print_Area_MI_15_15">#REF!</definedName>
    <definedName name="Print_Area_MI_15_15_6">#REF!</definedName>
    <definedName name="Print_Area_MI_15_16">#REF!</definedName>
    <definedName name="Print_Area_MI_15_16_6">#REF!</definedName>
    <definedName name="Print_Area_MI_15_17">#REF!</definedName>
    <definedName name="Print_Area_MI_15_17_6">#REF!</definedName>
    <definedName name="Print_Area_MI_15_30">#REF!</definedName>
    <definedName name="Print_Area_MI_15_30_6">#REF!</definedName>
    <definedName name="Print_Area_MI_15_31">#REF!</definedName>
    <definedName name="Print_Area_MI_15_31_6">#REF!</definedName>
    <definedName name="Print_Area_MI_15_32">#REF!</definedName>
    <definedName name="Print_Area_MI_15_32_6">#REF!</definedName>
    <definedName name="Print_Area_MI_15_33">#REF!</definedName>
    <definedName name="Print_Area_MI_15_33_6">#REF!</definedName>
    <definedName name="Print_Area_MI_15_34">#REF!</definedName>
    <definedName name="Print_Area_MI_15_34_6">#REF!</definedName>
    <definedName name="Print_Area_MI_15_35">#REF!</definedName>
    <definedName name="Print_Area_MI_15_35_6">#REF!</definedName>
    <definedName name="Print_Area_MI_15_36">#REF!</definedName>
    <definedName name="Print_Area_MI_15_36_6">#REF!</definedName>
    <definedName name="Print_Area_MI_15_37">#REF!</definedName>
    <definedName name="Print_Area_MI_15_37_6">#REF!</definedName>
    <definedName name="Print_Area_MI_15_38">#REF!</definedName>
    <definedName name="Print_Area_MI_15_38_6">#REF!</definedName>
    <definedName name="Print_Area_MI_15_39">#REF!</definedName>
    <definedName name="Print_Area_MI_15_39_6">#REF!</definedName>
    <definedName name="Print_Area_MI_15_40">#REF!</definedName>
    <definedName name="Print_Area_MI_15_40_6">#REF!</definedName>
    <definedName name="Print_Area_MI_15_41">#REF!</definedName>
    <definedName name="Print_Area_MI_15_41_6">#REF!</definedName>
    <definedName name="Print_Area_MI_15_42">#REF!</definedName>
    <definedName name="Print_Area_MI_15_42_6">#REF!</definedName>
    <definedName name="Print_Area_MI_15_44">#REF!</definedName>
    <definedName name="Print_Area_MI_15_44_6">#REF!</definedName>
    <definedName name="Print_Area_MI_15_45">#REF!</definedName>
    <definedName name="Print_Area_MI_15_45_6">#REF!</definedName>
    <definedName name="Print_Area_MI_15_46">#REF!</definedName>
    <definedName name="Print_Area_MI_15_46_6">#REF!</definedName>
    <definedName name="Print_Area_MI_15_47">#REF!</definedName>
    <definedName name="Print_Area_MI_15_47_6">#REF!</definedName>
    <definedName name="Print_Area_MI_15_48">#REF!</definedName>
    <definedName name="Print_Area_MI_15_48_6">#REF!</definedName>
    <definedName name="Print_Area_MI_15_49">#REF!</definedName>
    <definedName name="Print_Area_MI_15_49_6">#REF!</definedName>
    <definedName name="Print_Area_MI_15_51">#REF!</definedName>
    <definedName name="Print_Area_MI_15_51_6">#REF!</definedName>
    <definedName name="Print_Area_MI_15_52">#REF!</definedName>
    <definedName name="Print_Area_MI_15_52_6">#REF!</definedName>
    <definedName name="Print_Area_MI_15_6">#REF!</definedName>
    <definedName name="Print_Area_MI_15_9">#REF!</definedName>
    <definedName name="Print_Area_MI_15_9_6">#REF!</definedName>
    <definedName name="Print_Area_MI_16">#REF!</definedName>
    <definedName name="Print_Area_MI_16_1">#REF!</definedName>
    <definedName name="Print_Area_MI_16_1_6">#REF!</definedName>
    <definedName name="Print_Area_MI_16_10">#REF!</definedName>
    <definedName name="Print_Area_MI_16_10_6">#REF!</definedName>
    <definedName name="Print_Area_MI_16_11">#REF!</definedName>
    <definedName name="Print_Area_MI_16_11_6">#REF!</definedName>
    <definedName name="Print_Area_MI_16_12">#REF!</definedName>
    <definedName name="Print_Area_MI_16_12_6">#REF!</definedName>
    <definedName name="Print_Area_MI_16_13">#REF!</definedName>
    <definedName name="Print_Area_MI_16_13_6">#REF!</definedName>
    <definedName name="Print_Area_MI_16_14">#REF!</definedName>
    <definedName name="Print_Area_MI_16_14_6">#REF!</definedName>
    <definedName name="Print_Area_MI_16_15">#REF!</definedName>
    <definedName name="Print_Area_MI_16_15_6">#REF!</definedName>
    <definedName name="Print_Area_MI_16_16">#REF!</definedName>
    <definedName name="Print_Area_MI_16_16_6">#REF!</definedName>
    <definedName name="Print_Area_MI_16_17">#REF!</definedName>
    <definedName name="Print_Area_MI_16_17_6">#REF!</definedName>
    <definedName name="Print_Area_MI_16_30">#REF!</definedName>
    <definedName name="Print_Area_MI_16_30_6">#REF!</definedName>
    <definedName name="Print_Area_MI_16_31">#REF!</definedName>
    <definedName name="Print_Area_MI_16_31_6">#REF!</definedName>
    <definedName name="Print_Area_MI_16_32">#REF!</definedName>
    <definedName name="Print_Area_MI_16_32_6">#REF!</definedName>
    <definedName name="Print_Area_MI_16_33">#REF!</definedName>
    <definedName name="Print_Area_MI_16_33_6">#REF!</definedName>
    <definedName name="Print_Area_MI_16_34">#REF!</definedName>
    <definedName name="Print_Area_MI_16_34_6">#REF!</definedName>
    <definedName name="Print_Area_MI_16_35">#REF!</definedName>
    <definedName name="Print_Area_MI_16_35_6">#REF!</definedName>
    <definedName name="Print_Area_MI_16_36">#REF!</definedName>
    <definedName name="Print_Area_MI_16_36_6">#REF!</definedName>
    <definedName name="Print_Area_MI_16_37">#REF!</definedName>
    <definedName name="Print_Area_MI_16_37_6">#REF!</definedName>
    <definedName name="Print_Area_MI_16_38">#REF!</definedName>
    <definedName name="Print_Area_MI_16_38_6">#REF!</definedName>
    <definedName name="Print_Area_MI_16_39">#REF!</definedName>
    <definedName name="Print_Area_MI_16_39_6">#REF!</definedName>
    <definedName name="Print_Area_MI_16_40">#REF!</definedName>
    <definedName name="Print_Area_MI_16_40_6">#REF!</definedName>
    <definedName name="Print_Area_MI_16_41">#REF!</definedName>
    <definedName name="Print_Area_MI_16_41_6">#REF!</definedName>
    <definedName name="Print_Area_MI_16_42">#REF!</definedName>
    <definedName name="Print_Area_MI_16_42_6">#REF!</definedName>
    <definedName name="Print_Area_MI_16_44">#REF!</definedName>
    <definedName name="Print_Area_MI_16_44_6">#REF!</definedName>
    <definedName name="Print_Area_MI_16_45">#REF!</definedName>
    <definedName name="Print_Area_MI_16_45_6">#REF!</definedName>
    <definedName name="Print_Area_MI_16_46">#REF!</definedName>
    <definedName name="Print_Area_MI_16_46_6">#REF!</definedName>
    <definedName name="Print_Area_MI_16_47">#REF!</definedName>
    <definedName name="Print_Area_MI_16_47_6">#REF!</definedName>
    <definedName name="Print_Area_MI_16_48">#REF!</definedName>
    <definedName name="Print_Area_MI_16_48_6">#REF!</definedName>
    <definedName name="Print_Area_MI_16_49">#REF!</definedName>
    <definedName name="Print_Area_MI_16_49_6">#REF!</definedName>
    <definedName name="Print_Area_MI_16_51">#REF!</definedName>
    <definedName name="Print_Area_MI_16_51_6">#REF!</definedName>
    <definedName name="Print_Area_MI_16_52">#REF!</definedName>
    <definedName name="Print_Area_MI_16_52_6">#REF!</definedName>
    <definedName name="Print_Area_MI_16_6">#REF!</definedName>
    <definedName name="Print_Area_MI_16_9">#REF!</definedName>
    <definedName name="Print_Area_MI_16_9_6">#REF!</definedName>
    <definedName name="Print_Area_MI_17">#REF!</definedName>
    <definedName name="Print_Area_MI_17_1">#REF!</definedName>
    <definedName name="Print_Area_MI_17_1_6">#REF!</definedName>
    <definedName name="Print_Area_MI_17_10">#REF!</definedName>
    <definedName name="Print_Area_MI_17_10_6">#REF!</definedName>
    <definedName name="Print_Area_MI_17_11">#REF!</definedName>
    <definedName name="Print_Area_MI_17_11_6">#REF!</definedName>
    <definedName name="Print_Area_MI_17_12">#REF!</definedName>
    <definedName name="Print_Area_MI_17_12_6">#REF!</definedName>
    <definedName name="Print_Area_MI_17_13">#REF!</definedName>
    <definedName name="Print_Area_MI_17_13_6">#REF!</definedName>
    <definedName name="Print_Area_MI_17_14">#REF!</definedName>
    <definedName name="Print_Area_MI_17_14_6">#REF!</definedName>
    <definedName name="Print_Area_MI_17_15">#REF!</definedName>
    <definedName name="Print_Area_MI_17_15_6">#REF!</definedName>
    <definedName name="Print_Area_MI_17_16">#REF!</definedName>
    <definedName name="Print_Area_MI_17_16_6">#REF!</definedName>
    <definedName name="Print_Area_MI_17_17">#REF!</definedName>
    <definedName name="Print_Area_MI_17_17_6">#REF!</definedName>
    <definedName name="Print_Area_MI_17_2">#REF!</definedName>
    <definedName name="Print_Area_MI_17_2_6">#REF!</definedName>
    <definedName name="Print_Area_MI_17_30">#REF!</definedName>
    <definedName name="Print_Area_MI_17_30_6">#REF!</definedName>
    <definedName name="Print_Area_MI_17_31">#REF!</definedName>
    <definedName name="Print_Area_MI_17_31_6">#REF!</definedName>
    <definedName name="Print_Area_MI_17_32">#REF!</definedName>
    <definedName name="Print_Area_MI_17_32_6">#REF!</definedName>
    <definedName name="Print_Area_MI_17_33">#REF!</definedName>
    <definedName name="Print_Area_MI_17_33_6">#REF!</definedName>
    <definedName name="Print_Area_MI_17_34">#REF!</definedName>
    <definedName name="Print_Area_MI_17_34_6">#REF!</definedName>
    <definedName name="Print_Area_MI_17_35">#REF!</definedName>
    <definedName name="Print_Area_MI_17_35_6">#REF!</definedName>
    <definedName name="Print_Area_MI_17_36">#REF!</definedName>
    <definedName name="Print_Area_MI_17_36_6">#REF!</definedName>
    <definedName name="Print_Area_MI_17_37">#REF!</definedName>
    <definedName name="Print_Area_MI_17_37_6">#REF!</definedName>
    <definedName name="Print_Area_MI_17_38">#REF!</definedName>
    <definedName name="Print_Area_MI_17_38_6">#REF!</definedName>
    <definedName name="Print_Area_MI_17_39">#REF!</definedName>
    <definedName name="Print_Area_MI_17_39_6">#REF!</definedName>
    <definedName name="Print_Area_MI_17_40">#REF!</definedName>
    <definedName name="Print_Area_MI_17_40_6">#REF!</definedName>
    <definedName name="Print_Area_MI_17_41">#REF!</definedName>
    <definedName name="Print_Area_MI_17_41_6">#REF!</definedName>
    <definedName name="Print_Area_MI_17_42">#REF!</definedName>
    <definedName name="Print_Area_MI_17_42_6">#REF!</definedName>
    <definedName name="Print_Area_MI_17_44">#REF!</definedName>
    <definedName name="Print_Area_MI_17_44_6">#REF!</definedName>
    <definedName name="Print_Area_MI_17_45">#REF!</definedName>
    <definedName name="Print_Area_MI_17_45_6">#REF!</definedName>
    <definedName name="Print_Area_MI_17_46">#REF!</definedName>
    <definedName name="Print_Area_MI_17_46_6">#REF!</definedName>
    <definedName name="Print_Area_MI_17_47">#REF!</definedName>
    <definedName name="Print_Area_MI_17_47_6">#REF!</definedName>
    <definedName name="Print_Area_MI_17_48">#REF!</definedName>
    <definedName name="Print_Area_MI_17_48_6">#REF!</definedName>
    <definedName name="Print_Area_MI_17_49">#REF!</definedName>
    <definedName name="Print_Area_MI_17_49_6">#REF!</definedName>
    <definedName name="Print_Area_MI_17_51">#REF!</definedName>
    <definedName name="Print_Area_MI_17_51_6">#REF!</definedName>
    <definedName name="Print_Area_MI_17_52">#REF!</definedName>
    <definedName name="Print_Area_MI_17_52_6">#REF!</definedName>
    <definedName name="Print_Area_MI_17_6">#REF!</definedName>
    <definedName name="Print_Area_MI_17_9">#REF!</definedName>
    <definedName name="Print_Area_MI_17_9_6">#REF!</definedName>
    <definedName name="Print_Area_MI_18">#REF!</definedName>
    <definedName name="Print_Area_MI_18_10">#REF!</definedName>
    <definedName name="Print_Area_MI_18_10_6">#REF!</definedName>
    <definedName name="Print_Area_MI_18_11">#REF!</definedName>
    <definedName name="Print_Area_MI_18_11_6">#REF!</definedName>
    <definedName name="Print_Area_MI_18_12">#REF!</definedName>
    <definedName name="Print_Area_MI_18_12_6">#REF!</definedName>
    <definedName name="Print_Area_MI_18_13">#REF!</definedName>
    <definedName name="Print_Area_MI_18_13_6">#REF!</definedName>
    <definedName name="Print_Area_MI_18_14">#REF!</definedName>
    <definedName name="Print_Area_MI_18_14_6">#REF!</definedName>
    <definedName name="Print_Area_MI_18_15">#REF!</definedName>
    <definedName name="Print_Area_MI_18_15_6">#REF!</definedName>
    <definedName name="Print_Area_MI_18_16">#REF!</definedName>
    <definedName name="Print_Area_MI_18_16_6">#REF!</definedName>
    <definedName name="Print_Area_MI_18_17">#REF!</definedName>
    <definedName name="Print_Area_MI_18_17_6">#REF!</definedName>
    <definedName name="Print_Area_MI_18_30">#REF!</definedName>
    <definedName name="Print_Area_MI_18_30_6">#REF!</definedName>
    <definedName name="Print_Area_MI_18_31">#REF!</definedName>
    <definedName name="Print_Area_MI_18_31_6">#REF!</definedName>
    <definedName name="Print_Area_MI_18_32">#REF!</definedName>
    <definedName name="Print_Area_MI_18_32_6">#REF!</definedName>
    <definedName name="Print_Area_MI_18_33">#REF!</definedName>
    <definedName name="Print_Area_MI_18_33_6">#REF!</definedName>
    <definedName name="Print_Area_MI_18_34">#REF!</definedName>
    <definedName name="Print_Area_MI_18_34_6">#REF!</definedName>
    <definedName name="Print_Area_MI_18_35">#REF!</definedName>
    <definedName name="Print_Area_MI_18_35_6">#REF!</definedName>
    <definedName name="Print_Area_MI_18_36">#REF!</definedName>
    <definedName name="Print_Area_MI_18_36_6">#REF!</definedName>
    <definedName name="Print_Area_MI_18_37">#REF!</definedName>
    <definedName name="Print_Area_MI_18_37_6">#REF!</definedName>
    <definedName name="Print_Area_MI_18_38">#REF!</definedName>
    <definedName name="Print_Area_MI_18_38_6">#REF!</definedName>
    <definedName name="Print_Area_MI_18_39">#REF!</definedName>
    <definedName name="Print_Area_MI_18_39_6">#REF!</definedName>
    <definedName name="Print_Area_MI_18_40">#REF!</definedName>
    <definedName name="Print_Area_MI_18_40_6">#REF!</definedName>
    <definedName name="Print_Area_MI_18_41">#REF!</definedName>
    <definedName name="Print_Area_MI_18_41_6">#REF!</definedName>
    <definedName name="Print_Area_MI_18_42">#REF!</definedName>
    <definedName name="Print_Area_MI_18_42_6">#REF!</definedName>
    <definedName name="Print_Area_MI_18_44">#REF!</definedName>
    <definedName name="Print_Area_MI_18_44_6">#REF!</definedName>
    <definedName name="Print_Area_MI_18_45">#REF!</definedName>
    <definedName name="Print_Area_MI_18_45_6">#REF!</definedName>
    <definedName name="Print_Area_MI_18_46">#REF!</definedName>
    <definedName name="Print_Area_MI_18_46_6">#REF!</definedName>
    <definedName name="Print_Area_MI_18_47">#REF!</definedName>
    <definedName name="Print_Area_MI_18_47_6">#REF!</definedName>
    <definedName name="Print_Area_MI_18_48">#REF!</definedName>
    <definedName name="Print_Area_MI_18_48_6">#REF!</definedName>
    <definedName name="Print_Area_MI_18_49">#REF!</definedName>
    <definedName name="Print_Area_MI_18_49_6">#REF!</definedName>
    <definedName name="Print_Area_MI_18_51">#REF!</definedName>
    <definedName name="Print_Area_MI_18_51_6">#REF!</definedName>
    <definedName name="Print_Area_MI_18_52">#REF!</definedName>
    <definedName name="Print_Area_MI_18_52_6">#REF!</definedName>
    <definedName name="Print_Area_MI_18_6">#REF!</definedName>
    <definedName name="Print_Area_MI_18_9">#REF!</definedName>
    <definedName name="Print_Area_MI_18_9_6">#REF!</definedName>
    <definedName name="Print_Area_MI_19">#REF!</definedName>
    <definedName name="Print_Area_MI_19_10">#REF!</definedName>
    <definedName name="Print_Area_MI_19_10_6">#REF!</definedName>
    <definedName name="Print_Area_MI_19_11">#REF!</definedName>
    <definedName name="Print_Area_MI_19_11_6">#REF!</definedName>
    <definedName name="Print_Area_MI_19_12">#REF!</definedName>
    <definedName name="Print_Area_MI_19_12_6">#REF!</definedName>
    <definedName name="Print_Area_MI_19_13">#REF!</definedName>
    <definedName name="Print_Area_MI_19_13_6">#REF!</definedName>
    <definedName name="Print_Area_MI_19_14">#REF!</definedName>
    <definedName name="Print_Area_MI_19_14_6">#REF!</definedName>
    <definedName name="Print_Area_MI_19_15">#REF!</definedName>
    <definedName name="Print_Area_MI_19_15_6">#REF!</definedName>
    <definedName name="Print_Area_MI_19_16">#REF!</definedName>
    <definedName name="Print_Area_MI_19_16_6">#REF!</definedName>
    <definedName name="Print_Area_MI_19_17">#REF!</definedName>
    <definedName name="Print_Area_MI_19_17_6">#REF!</definedName>
    <definedName name="Print_Area_MI_19_24">#REF!</definedName>
    <definedName name="Print_Area_MI_19_25">#REF!</definedName>
    <definedName name="Print_Area_MI_19_29">"$#REF!.$A$12:$F$121"</definedName>
    <definedName name="Print_Area_MI_19_30">#REF!</definedName>
    <definedName name="Print_Area_MI_19_30_6">#REF!</definedName>
    <definedName name="Print_Area_MI_19_31">#REF!</definedName>
    <definedName name="Print_Area_MI_19_31_6">#REF!</definedName>
    <definedName name="Print_Area_MI_19_32">#REF!</definedName>
    <definedName name="Print_Area_MI_19_32_6">#REF!</definedName>
    <definedName name="Print_Area_MI_19_33">#REF!</definedName>
    <definedName name="Print_Area_MI_19_33_6">#REF!</definedName>
    <definedName name="Print_Area_MI_19_34">#REF!</definedName>
    <definedName name="Print_Area_MI_19_34_6">#REF!</definedName>
    <definedName name="Print_Area_MI_19_35">#REF!</definedName>
    <definedName name="Print_Area_MI_19_35_6">#REF!</definedName>
    <definedName name="Print_Area_MI_19_36">#REF!</definedName>
    <definedName name="Print_Area_MI_19_36_6">#REF!</definedName>
    <definedName name="Print_Area_MI_19_37">#REF!</definedName>
    <definedName name="Print_Area_MI_19_37_6">#REF!</definedName>
    <definedName name="Print_Area_MI_19_38">#REF!</definedName>
    <definedName name="Print_Area_MI_19_38_6">#REF!</definedName>
    <definedName name="Print_Area_MI_19_39">#REF!</definedName>
    <definedName name="Print_Area_MI_19_39_6">#REF!</definedName>
    <definedName name="Print_Area_MI_19_40">#REF!</definedName>
    <definedName name="Print_Area_MI_19_40_6">#REF!</definedName>
    <definedName name="Print_Area_MI_19_41">#REF!</definedName>
    <definedName name="Print_Area_MI_19_41_6">#REF!</definedName>
    <definedName name="Print_Area_MI_19_42">#REF!</definedName>
    <definedName name="Print_Area_MI_19_42_6">#REF!</definedName>
    <definedName name="Print_Area_MI_19_44">#REF!</definedName>
    <definedName name="Print_Area_MI_19_44_6">#REF!</definedName>
    <definedName name="Print_Area_MI_19_45">#REF!</definedName>
    <definedName name="Print_Area_MI_19_45_6">#REF!</definedName>
    <definedName name="Print_Area_MI_19_46">#REF!</definedName>
    <definedName name="Print_Area_MI_19_46_6">#REF!</definedName>
    <definedName name="Print_Area_MI_19_47">#REF!</definedName>
    <definedName name="Print_Area_MI_19_47_6">#REF!</definedName>
    <definedName name="Print_Area_MI_19_48">#REF!</definedName>
    <definedName name="Print_Area_MI_19_48_6">#REF!</definedName>
    <definedName name="Print_Area_MI_19_49">#REF!</definedName>
    <definedName name="Print_Area_MI_19_49_6">#REF!</definedName>
    <definedName name="Print_Area_MI_19_51">#REF!</definedName>
    <definedName name="Print_Area_MI_19_51_6">#REF!</definedName>
    <definedName name="Print_Area_MI_19_52">#REF!</definedName>
    <definedName name="Print_Area_MI_19_52_6">#REF!</definedName>
    <definedName name="Print_Area_MI_19_6">#REF!</definedName>
    <definedName name="Print_Area_MI_19_8">#REF!</definedName>
    <definedName name="Print_Area_MI_19_9">#REF!</definedName>
    <definedName name="Print_Area_MI_19_9_6">#REF!</definedName>
    <definedName name="Print_Area_MI_2">#REF!</definedName>
    <definedName name="Print_Area_MI_2_6">#REF!</definedName>
    <definedName name="Print_Area_MI_20">#REF!</definedName>
    <definedName name="Print_Area_MI_20_10">#REF!</definedName>
    <definedName name="Print_Area_MI_20_10_6">#REF!</definedName>
    <definedName name="Print_Area_MI_20_11">#REF!</definedName>
    <definedName name="Print_Area_MI_20_11_6">#REF!</definedName>
    <definedName name="Print_Area_MI_20_12">#REF!</definedName>
    <definedName name="Print_Area_MI_20_12_6">#REF!</definedName>
    <definedName name="Print_Area_MI_20_13">#REF!</definedName>
    <definedName name="Print_Area_MI_20_13_6">#REF!</definedName>
    <definedName name="Print_Area_MI_20_14">#REF!</definedName>
    <definedName name="Print_Area_MI_20_14_6">#REF!</definedName>
    <definedName name="Print_Area_MI_20_15">#REF!</definedName>
    <definedName name="Print_Area_MI_20_15_6">#REF!</definedName>
    <definedName name="Print_Area_MI_20_16">#REF!</definedName>
    <definedName name="Print_Area_MI_20_16_6">#REF!</definedName>
    <definedName name="Print_Area_MI_20_17">#REF!</definedName>
    <definedName name="Print_Area_MI_20_17_6">#REF!</definedName>
    <definedName name="Print_Area_MI_20_30">#REF!</definedName>
    <definedName name="Print_Area_MI_20_30_6">#REF!</definedName>
    <definedName name="Print_Area_MI_20_31">#REF!</definedName>
    <definedName name="Print_Area_MI_20_31_6">#REF!</definedName>
    <definedName name="Print_Area_MI_20_32">#REF!</definedName>
    <definedName name="Print_Area_MI_20_32_6">#REF!</definedName>
    <definedName name="Print_Area_MI_20_33">#REF!</definedName>
    <definedName name="Print_Area_MI_20_33_6">#REF!</definedName>
    <definedName name="Print_Area_MI_20_34">#REF!</definedName>
    <definedName name="Print_Area_MI_20_34_6">#REF!</definedName>
    <definedName name="Print_Area_MI_20_35">#REF!</definedName>
    <definedName name="Print_Area_MI_20_35_6">#REF!</definedName>
    <definedName name="Print_Area_MI_20_36">#REF!</definedName>
    <definedName name="Print_Area_MI_20_36_6">#REF!</definedName>
    <definedName name="Print_Area_MI_20_37">#REF!</definedName>
    <definedName name="Print_Area_MI_20_37_6">#REF!</definedName>
    <definedName name="Print_Area_MI_20_38">#REF!</definedName>
    <definedName name="Print_Area_MI_20_38_6">#REF!</definedName>
    <definedName name="Print_Area_MI_20_39">#REF!</definedName>
    <definedName name="Print_Area_MI_20_39_6">#REF!</definedName>
    <definedName name="Print_Area_MI_20_40">#REF!</definedName>
    <definedName name="Print_Area_MI_20_40_6">#REF!</definedName>
    <definedName name="Print_Area_MI_20_41">#REF!</definedName>
    <definedName name="Print_Area_MI_20_41_6">#REF!</definedName>
    <definedName name="Print_Area_MI_20_42">#REF!</definedName>
    <definedName name="Print_Area_MI_20_42_6">#REF!</definedName>
    <definedName name="Print_Area_MI_20_44">#REF!</definedName>
    <definedName name="Print_Area_MI_20_44_6">#REF!</definedName>
    <definedName name="Print_Area_MI_20_45">#REF!</definedName>
    <definedName name="Print_Area_MI_20_45_6">#REF!</definedName>
    <definedName name="Print_Area_MI_20_46">#REF!</definedName>
    <definedName name="Print_Area_MI_20_46_6">#REF!</definedName>
    <definedName name="Print_Area_MI_20_47">#REF!</definedName>
    <definedName name="Print_Area_MI_20_47_6">#REF!</definedName>
    <definedName name="Print_Area_MI_20_48">#REF!</definedName>
    <definedName name="Print_Area_MI_20_48_6">#REF!</definedName>
    <definedName name="Print_Area_MI_20_49">#REF!</definedName>
    <definedName name="Print_Area_MI_20_49_6">#REF!</definedName>
    <definedName name="Print_Area_MI_20_51">#REF!</definedName>
    <definedName name="Print_Area_MI_20_51_6">#REF!</definedName>
    <definedName name="Print_Area_MI_20_52">#REF!</definedName>
    <definedName name="Print_Area_MI_20_52_6">#REF!</definedName>
    <definedName name="Print_Area_MI_20_6">#REF!</definedName>
    <definedName name="Print_Area_MI_20_9">#REF!</definedName>
    <definedName name="Print_Area_MI_20_9_6">#REF!</definedName>
    <definedName name="Print_Area_MI_21">#REF!</definedName>
    <definedName name="Print_Area_MI_21_1">#REF!</definedName>
    <definedName name="Print_Area_MI_21_10">#REF!</definedName>
    <definedName name="Print_Area_MI_21_10_6">#REF!</definedName>
    <definedName name="Print_Area_MI_21_11">#REF!</definedName>
    <definedName name="Print_Area_MI_21_11_6">#REF!</definedName>
    <definedName name="Print_Area_MI_21_12">#REF!</definedName>
    <definedName name="Print_Area_MI_21_12_6">#REF!</definedName>
    <definedName name="Print_Area_MI_21_13">#REF!</definedName>
    <definedName name="Print_Area_MI_21_13_6">#REF!</definedName>
    <definedName name="Print_Area_MI_21_14">#REF!</definedName>
    <definedName name="Print_Area_MI_21_14_6">#REF!</definedName>
    <definedName name="Print_Area_MI_21_15">#REF!</definedName>
    <definedName name="Print_Area_MI_21_15_6">#REF!</definedName>
    <definedName name="Print_Area_MI_21_16">#REF!</definedName>
    <definedName name="Print_Area_MI_21_16_6">#REF!</definedName>
    <definedName name="Print_Area_MI_21_17">#REF!</definedName>
    <definedName name="Print_Area_MI_21_17_6">#REF!</definedName>
    <definedName name="Print_Area_MI_21_19">#REF!</definedName>
    <definedName name="Print_Area_MI_21_19_24">#REF!</definedName>
    <definedName name="Print_Area_MI_21_19_25">#REF!</definedName>
    <definedName name="Print_Area_MI_21_19_29">"$#REF!.$A$12:$F$128"</definedName>
    <definedName name="Print_Area_MI_21_19_8">#REF!</definedName>
    <definedName name="Print_Area_MI_21_22">#REF!</definedName>
    <definedName name="Print_Area_MI_21_24">#REF!</definedName>
    <definedName name="Print_Area_MI_21_25">#REF!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30">#REF!</definedName>
    <definedName name="Print_Area_MI_21_30_6">#REF!</definedName>
    <definedName name="Print_Area_MI_21_31">#REF!</definedName>
    <definedName name="Print_Area_MI_21_31_6">#REF!</definedName>
    <definedName name="Print_Area_MI_21_32">#REF!</definedName>
    <definedName name="Print_Area_MI_21_32_6">#REF!</definedName>
    <definedName name="Print_Area_MI_21_33">#REF!</definedName>
    <definedName name="Print_Area_MI_21_33_6">#REF!</definedName>
    <definedName name="Print_Area_MI_21_34">#REF!</definedName>
    <definedName name="Print_Area_MI_21_34_6">#REF!</definedName>
    <definedName name="Print_Area_MI_21_35">#REF!</definedName>
    <definedName name="Print_Area_MI_21_35_6">#REF!</definedName>
    <definedName name="Print_Area_MI_21_36">#REF!</definedName>
    <definedName name="Print_Area_MI_21_36_6">#REF!</definedName>
    <definedName name="Print_Area_MI_21_37">#REF!</definedName>
    <definedName name="Print_Area_MI_21_37_6">#REF!</definedName>
    <definedName name="Print_Area_MI_21_38">#REF!</definedName>
    <definedName name="Print_Area_MI_21_38_6">#REF!</definedName>
    <definedName name="Print_Area_MI_21_39">#REF!</definedName>
    <definedName name="Print_Area_MI_21_39_6">#REF!</definedName>
    <definedName name="Print_Area_MI_21_4">"$#REF!.$A$13:$F$158"</definedName>
    <definedName name="Print_Area_MI_21_4_1">"$#REF!.$A$13:$F$129"</definedName>
    <definedName name="Print_Area_MI_21_40">#REF!</definedName>
    <definedName name="Print_Area_MI_21_40_6">#REF!</definedName>
    <definedName name="Print_Area_MI_21_41">#REF!</definedName>
    <definedName name="Print_Area_MI_21_41_6">#REF!</definedName>
    <definedName name="Print_Area_MI_21_42">#REF!</definedName>
    <definedName name="Print_Area_MI_21_42_6">#REF!</definedName>
    <definedName name="Print_Area_MI_21_44">#REF!</definedName>
    <definedName name="Print_Area_MI_21_44_6">#REF!</definedName>
    <definedName name="Print_Area_MI_21_45">#REF!</definedName>
    <definedName name="Print_Area_MI_21_45_6">#REF!</definedName>
    <definedName name="Print_Area_MI_21_46">#REF!</definedName>
    <definedName name="Print_Area_MI_21_46_6">#REF!</definedName>
    <definedName name="Print_Area_MI_21_47">#REF!</definedName>
    <definedName name="Print_Area_MI_21_47_6">#REF!</definedName>
    <definedName name="Print_Area_MI_21_48">#REF!</definedName>
    <definedName name="Print_Area_MI_21_48_6">#REF!</definedName>
    <definedName name="Print_Area_MI_21_49">#REF!</definedName>
    <definedName name="Print_Area_MI_21_49_6">#REF!</definedName>
    <definedName name="Print_Area_MI_21_5">"$#REF!.$A$13:$F$158"</definedName>
    <definedName name="Print_Area_MI_21_5_1">"$#REF!.$A$13:$F$129"</definedName>
    <definedName name="Print_Area_MI_21_51">#REF!</definedName>
    <definedName name="Print_Area_MI_21_51_6">#REF!</definedName>
    <definedName name="Print_Area_MI_21_52">#REF!</definedName>
    <definedName name="Print_Area_MI_21_52_6">#REF!</definedName>
    <definedName name="Print_Area_MI_21_6">#REF!</definedName>
    <definedName name="Print_Area_MI_21_6_1">"$#REF!.$A$13:$F$129"</definedName>
    <definedName name="Print_Area_MI_21_7">#REF!</definedName>
    <definedName name="Print_Area_MI_21_7_1">"$#REF!.$A$13:$F$158"</definedName>
    <definedName name="Print_Area_MI_21_7_1_1">"$#REF!.$A$13:$F$129"</definedName>
    <definedName name="Print_Area_MI_21_7_1_1_1">"$#REF!.$A$13:$F$129"</definedName>
    <definedName name="Print_Area_MI_21_8">#REF!</definedName>
    <definedName name="Print_Area_MI_21_9">#REF!</definedName>
    <definedName name="Print_Area_MI_21_9_6">#REF!</definedName>
    <definedName name="Print_Area_MI_22">#REF!</definedName>
    <definedName name="Print_Area_MI_23">#REF!</definedName>
    <definedName name="Print_Area_MI_24">#REF!</definedName>
    <definedName name="Print_Area_MI_25">#REF!</definedName>
    <definedName name="Print_Area_MI_29">"$#REF!.$A$13:$F$120"</definedName>
    <definedName name="Print_Area_MI_3">#REF!</definedName>
    <definedName name="Print_Area_MI_3_1">"$#REF!.$A$6:$G$170"</definedName>
    <definedName name="Print_Area_MI_30">#REF!</definedName>
    <definedName name="Print_Area_MI_30_6">#REF!</definedName>
    <definedName name="Print_Area_MI_31">#REF!</definedName>
    <definedName name="Print_Area_MI_31_6">#REF!</definedName>
    <definedName name="Print_Area_MI_32">#REF!</definedName>
    <definedName name="Print_Area_MI_32_6">#REF!</definedName>
    <definedName name="Print_Area_MI_33">#REF!</definedName>
    <definedName name="Print_Area_MI_33_6">#REF!</definedName>
    <definedName name="Print_Area_MI_34">#REF!</definedName>
    <definedName name="Print_Area_MI_34_6">#REF!</definedName>
    <definedName name="Print_Area_MI_35">#REF!</definedName>
    <definedName name="Print_Area_MI_35_6">#REF!</definedName>
    <definedName name="Print_Area_MI_36">#REF!</definedName>
    <definedName name="Print_Area_MI_36_6">#REF!</definedName>
    <definedName name="Print_Area_MI_37">#REF!</definedName>
    <definedName name="Print_Area_MI_37_6">#REF!</definedName>
    <definedName name="Print_Area_MI_38">#REF!</definedName>
    <definedName name="Print_Area_MI_38_6">#REF!</definedName>
    <definedName name="Print_Area_MI_39">#REF!</definedName>
    <definedName name="Print_Area_MI_39_6">#REF!</definedName>
    <definedName name="Print_Area_MI_4">#REF!</definedName>
    <definedName name="Print_Area_MI_4_1">"$#REF!.$A$13:$F$122"</definedName>
    <definedName name="Print_Area_MI_4_10">#REF!</definedName>
    <definedName name="Print_Area_MI_4_10_6">#REF!</definedName>
    <definedName name="Print_Area_MI_4_11">#REF!</definedName>
    <definedName name="Print_Area_MI_4_11_6">#REF!</definedName>
    <definedName name="Print_Area_MI_4_12">#REF!</definedName>
    <definedName name="Print_Area_MI_4_12_6">#REF!</definedName>
    <definedName name="Print_Area_MI_4_13">#REF!</definedName>
    <definedName name="Print_Area_MI_4_13_6">#REF!</definedName>
    <definedName name="Print_Area_MI_4_14">#REF!</definedName>
    <definedName name="Print_Area_MI_4_14_6">#REF!</definedName>
    <definedName name="Print_Area_MI_4_15">#REF!</definedName>
    <definedName name="Print_Area_MI_4_15_6">#REF!</definedName>
    <definedName name="Print_Area_MI_4_16">#REF!</definedName>
    <definedName name="Print_Area_MI_4_16_6">#REF!</definedName>
    <definedName name="Print_Area_MI_4_17">#REF!</definedName>
    <definedName name="Print_Area_MI_4_17_6">#REF!</definedName>
    <definedName name="Print_Area_MI_4_2">#REF!</definedName>
    <definedName name="Print_Area_MI_4_2_6">#REF!</definedName>
    <definedName name="Print_Area_MI_4_30">#REF!</definedName>
    <definedName name="Print_Area_MI_4_30_6">#REF!</definedName>
    <definedName name="Print_Area_MI_4_31">#REF!</definedName>
    <definedName name="Print_Area_MI_4_31_6">#REF!</definedName>
    <definedName name="Print_Area_MI_4_32">#REF!</definedName>
    <definedName name="Print_Area_MI_4_32_6">#REF!</definedName>
    <definedName name="Print_Area_MI_4_33">#REF!</definedName>
    <definedName name="Print_Area_MI_4_33_6">#REF!</definedName>
    <definedName name="Print_Area_MI_4_34">#REF!</definedName>
    <definedName name="Print_Area_MI_4_34_6">#REF!</definedName>
    <definedName name="Print_Area_MI_4_35">#REF!</definedName>
    <definedName name="Print_Area_MI_4_35_6">#REF!</definedName>
    <definedName name="Print_Area_MI_4_36">#REF!</definedName>
    <definedName name="Print_Area_MI_4_36_6">#REF!</definedName>
    <definedName name="Print_Area_MI_4_37">#REF!</definedName>
    <definedName name="Print_Area_MI_4_37_6">#REF!</definedName>
    <definedName name="Print_Area_MI_4_38">#REF!</definedName>
    <definedName name="Print_Area_MI_4_38_6">#REF!</definedName>
    <definedName name="Print_Area_MI_4_39">#REF!</definedName>
    <definedName name="Print_Area_MI_4_39_6">#REF!</definedName>
    <definedName name="Print_Area_MI_4_40">#REF!</definedName>
    <definedName name="Print_Area_MI_4_40_6">#REF!</definedName>
    <definedName name="Print_Area_MI_4_41">#REF!</definedName>
    <definedName name="Print_Area_MI_4_41_6">#REF!</definedName>
    <definedName name="Print_Area_MI_4_42">#REF!</definedName>
    <definedName name="Print_Area_MI_4_42_6">#REF!</definedName>
    <definedName name="Print_Area_MI_4_44">#REF!</definedName>
    <definedName name="Print_Area_MI_4_44_6">#REF!</definedName>
    <definedName name="Print_Area_MI_4_45">#REF!</definedName>
    <definedName name="Print_Area_MI_4_45_6">#REF!</definedName>
    <definedName name="Print_Area_MI_4_46">#REF!</definedName>
    <definedName name="Print_Area_MI_4_46_6">#REF!</definedName>
    <definedName name="Print_Area_MI_4_47">#REF!</definedName>
    <definedName name="Print_Area_MI_4_47_6">#REF!</definedName>
    <definedName name="Print_Area_MI_4_48">#REF!</definedName>
    <definedName name="Print_Area_MI_4_48_6">#REF!</definedName>
    <definedName name="Print_Area_MI_4_49">#REF!</definedName>
    <definedName name="Print_Area_MI_4_49_6">#REF!</definedName>
    <definedName name="Print_Area_MI_4_51">#REF!</definedName>
    <definedName name="Print_Area_MI_4_51_6">#REF!</definedName>
    <definedName name="Print_Area_MI_4_52">#REF!</definedName>
    <definedName name="Print_Area_MI_4_52_6">#REF!</definedName>
    <definedName name="Print_Area_MI_4_6">#REF!</definedName>
    <definedName name="Print_Area_MI_4_9">#REF!</definedName>
    <definedName name="Print_Area_MI_4_9_6">#REF!</definedName>
    <definedName name="Print_Area_MI_40">#REF!</definedName>
    <definedName name="Print_Area_MI_40_6">#REF!</definedName>
    <definedName name="Print_Area_MI_41">#REF!</definedName>
    <definedName name="Print_Area_MI_41_6">#REF!</definedName>
    <definedName name="Print_Area_MI_42">#REF!</definedName>
    <definedName name="Print_Area_MI_42_6">#REF!</definedName>
    <definedName name="Print_Area_MI_44">#REF!</definedName>
    <definedName name="Print_Area_MI_44_6">#REF!</definedName>
    <definedName name="Print_Area_MI_45">#REF!</definedName>
    <definedName name="Print_Area_MI_45_6">#REF!</definedName>
    <definedName name="Print_Area_MI_46">#REF!</definedName>
    <definedName name="Print_Area_MI_46_6">#REF!</definedName>
    <definedName name="Print_Area_MI_47">#REF!</definedName>
    <definedName name="Print_Area_MI_47_6">#REF!</definedName>
    <definedName name="Print_Area_MI_48">#REF!</definedName>
    <definedName name="Print_Area_MI_48_6">#REF!</definedName>
    <definedName name="Print_Area_MI_49">#REF!</definedName>
    <definedName name="Print_Area_MI_49_6">#REF!</definedName>
    <definedName name="Print_Area_MI_5">#REF!</definedName>
    <definedName name="Print_Area_MI_5_1">"$#REF!.$A$13:$F$122"</definedName>
    <definedName name="Print_Area_MI_5_19">#REF!</definedName>
    <definedName name="Print_Area_MI_5_20">#REF!</definedName>
    <definedName name="Print_Area_MI_5_23">#REF!</definedName>
    <definedName name="Print_Area_MI_5_25">#REF!</definedName>
    <definedName name="Print_Area_MI_5_6">#REF!</definedName>
    <definedName name="Print_Area_MI_51">#REF!</definedName>
    <definedName name="Print_Area_MI_51_6">#REF!</definedName>
    <definedName name="Print_Area_MI_52">#REF!</definedName>
    <definedName name="Print_Area_MI_52_6">#REF!</definedName>
    <definedName name="Print_Area_MI_6">#REF!</definedName>
    <definedName name="Print_Area_MI_6_1">"$#REF!.$A$13:$F$122"</definedName>
    <definedName name="Print_Area_MI_7">#REF!</definedName>
    <definedName name="Print_Area_MI_7_1">"$#REF!.$A$13:$F$151"</definedName>
    <definedName name="Print_Area_MI_7_1_1">"$#REF!.$A$13:$F$122"</definedName>
    <definedName name="Print_Area_MI_7_1_1_1">"$#REF!.$A$13:$F$122"</definedName>
    <definedName name="Print_Area_MI_8">#REF!</definedName>
    <definedName name="Print_Area_MI_8_10">#REF!</definedName>
    <definedName name="Print_Area_MI_8_10_6">#REF!</definedName>
    <definedName name="Print_Area_MI_8_11">#REF!</definedName>
    <definedName name="Print_Area_MI_8_11_6">#REF!</definedName>
    <definedName name="Print_Area_MI_8_12">#REF!</definedName>
    <definedName name="Print_Area_MI_8_12_6">#REF!</definedName>
    <definedName name="Print_Area_MI_8_13">#REF!</definedName>
    <definedName name="Print_Area_MI_8_13_6">#REF!</definedName>
    <definedName name="Print_Area_MI_8_14">#REF!</definedName>
    <definedName name="Print_Area_MI_8_14_6">#REF!</definedName>
    <definedName name="Print_Area_MI_8_15">#REF!</definedName>
    <definedName name="Print_Area_MI_8_15_6">#REF!</definedName>
    <definedName name="Print_Area_MI_8_16">#REF!</definedName>
    <definedName name="Print_Area_MI_8_16_6">#REF!</definedName>
    <definedName name="Print_Area_MI_8_17">#REF!</definedName>
    <definedName name="Print_Area_MI_8_17_6">#REF!</definedName>
    <definedName name="Print_Area_MI_8_30">#REF!</definedName>
    <definedName name="Print_Area_MI_8_30_6">#REF!</definedName>
    <definedName name="Print_Area_MI_8_31">#REF!</definedName>
    <definedName name="Print_Area_MI_8_31_6">#REF!</definedName>
    <definedName name="Print_Area_MI_8_32">#REF!</definedName>
    <definedName name="Print_Area_MI_8_32_6">#REF!</definedName>
    <definedName name="Print_Area_MI_8_33">#REF!</definedName>
    <definedName name="Print_Area_MI_8_33_6">#REF!</definedName>
    <definedName name="Print_Area_MI_8_34">#REF!</definedName>
    <definedName name="Print_Area_MI_8_34_6">#REF!</definedName>
    <definedName name="Print_Area_MI_8_35">#REF!</definedName>
    <definedName name="Print_Area_MI_8_35_6">#REF!</definedName>
    <definedName name="Print_Area_MI_8_36">#REF!</definedName>
    <definedName name="Print_Area_MI_8_36_6">#REF!</definedName>
    <definedName name="Print_Area_MI_8_37">#REF!</definedName>
    <definedName name="Print_Area_MI_8_37_6">#REF!</definedName>
    <definedName name="Print_Area_MI_8_38">#REF!</definedName>
    <definedName name="Print_Area_MI_8_38_6">#REF!</definedName>
    <definedName name="Print_Area_MI_8_39">#REF!</definedName>
    <definedName name="Print_Area_MI_8_39_6">#REF!</definedName>
    <definedName name="Print_Area_MI_8_40">#REF!</definedName>
    <definedName name="Print_Area_MI_8_40_6">#REF!</definedName>
    <definedName name="Print_Area_MI_8_41">#REF!</definedName>
    <definedName name="Print_Area_MI_8_41_6">#REF!</definedName>
    <definedName name="Print_Area_MI_8_42">#REF!</definedName>
    <definedName name="Print_Area_MI_8_42_6">#REF!</definedName>
    <definedName name="Print_Area_MI_8_44">#REF!</definedName>
    <definedName name="Print_Area_MI_8_44_6">#REF!</definedName>
    <definedName name="Print_Area_MI_8_45">#REF!</definedName>
    <definedName name="Print_Area_MI_8_45_6">#REF!</definedName>
    <definedName name="Print_Area_MI_8_46">#REF!</definedName>
    <definedName name="Print_Area_MI_8_46_6">#REF!</definedName>
    <definedName name="Print_Area_MI_8_47">#REF!</definedName>
    <definedName name="Print_Area_MI_8_47_6">#REF!</definedName>
    <definedName name="Print_Area_MI_8_48">#REF!</definedName>
    <definedName name="Print_Area_MI_8_48_6">#REF!</definedName>
    <definedName name="Print_Area_MI_8_49">#REF!</definedName>
    <definedName name="Print_Area_MI_8_49_6">#REF!</definedName>
    <definedName name="Print_Area_MI_8_51">#REF!</definedName>
    <definedName name="Print_Area_MI_8_51_6">#REF!</definedName>
    <definedName name="Print_Area_MI_8_52">#REF!</definedName>
    <definedName name="Print_Area_MI_8_52_6">#REF!</definedName>
    <definedName name="Print_Area_MI_8_6">#REF!</definedName>
    <definedName name="Print_Area_MI_8_9">#REF!</definedName>
    <definedName name="Print_Area_MI_8_9_6">#REF!</definedName>
    <definedName name="Print_Area_MI_9">[177]RESUMO!#REF!</definedName>
    <definedName name="Print_Area_MI_9_1">#REF!</definedName>
    <definedName name="Print_Area_MI_9_1_6">#REF!</definedName>
    <definedName name="Print_Area_MI_9_10">[177]RESUMO!#REF!</definedName>
    <definedName name="Print_Area_MI_9_10_6">#REF!</definedName>
    <definedName name="Print_Area_MI_9_11">#REF!</definedName>
    <definedName name="Print_Area_MI_9_11_6">#REF!</definedName>
    <definedName name="Print_Area_MI_9_12">#REF!</definedName>
    <definedName name="Print_Area_MI_9_12_6">#REF!</definedName>
    <definedName name="Print_Area_MI_9_13">#REF!</definedName>
    <definedName name="Print_Area_MI_9_13_6">#REF!</definedName>
    <definedName name="Print_Area_MI_9_14">#REF!</definedName>
    <definedName name="Print_Area_MI_9_14_6">#REF!</definedName>
    <definedName name="Print_Area_MI_9_15">#REF!</definedName>
    <definedName name="Print_Area_MI_9_15_6">#REF!</definedName>
    <definedName name="Print_Area_MI_9_16">#REF!</definedName>
    <definedName name="Print_Area_MI_9_16_6">#REF!</definedName>
    <definedName name="Print_Area_MI_9_17">#REF!</definedName>
    <definedName name="Print_Area_MI_9_17_6">#REF!</definedName>
    <definedName name="Print_Area_MI_9_19">[177]RESUMO!#REF!</definedName>
    <definedName name="Print_Area_MI_9_20">[177]RESUMO!#REF!</definedName>
    <definedName name="Print_Area_MI_9_23">[177]RESUMO!#REF!</definedName>
    <definedName name="Print_Area_MI_9_25">[177]RESUMO!#REF!</definedName>
    <definedName name="Print_Area_MI_9_30">#REF!</definedName>
    <definedName name="Print_Area_MI_9_30_6">#REF!</definedName>
    <definedName name="Print_Area_MI_9_31">#REF!</definedName>
    <definedName name="Print_Area_MI_9_31_6">#REF!</definedName>
    <definedName name="Print_Area_MI_9_32">#REF!</definedName>
    <definedName name="Print_Area_MI_9_32_6">#REF!</definedName>
    <definedName name="Print_Area_MI_9_33">#REF!</definedName>
    <definedName name="Print_Area_MI_9_33_6">#REF!</definedName>
    <definedName name="Print_Area_MI_9_34">#REF!</definedName>
    <definedName name="Print_Area_MI_9_34_6">#REF!</definedName>
    <definedName name="Print_Area_MI_9_35">#REF!</definedName>
    <definedName name="Print_Area_MI_9_35_6">#REF!</definedName>
    <definedName name="Print_Area_MI_9_36">#REF!</definedName>
    <definedName name="Print_Area_MI_9_36_6">#REF!</definedName>
    <definedName name="Print_Area_MI_9_37">#REF!</definedName>
    <definedName name="Print_Area_MI_9_37_6">#REF!</definedName>
    <definedName name="Print_Area_MI_9_38">#REF!</definedName>
    <definedName name="Print_Area_MI_9_38_6">#REF!</definedName>
    <definedName name="Print_Area_MI_9_39">#REF!</definedName>
    <definedName name="Print_Area_MI_9_39_6">#REF!</definedName>
    <definedName name="Print_Area_MI_9_40">#REF!</definedName>
    <definedName name="Print_Area_MI_9_40_6">#REF!</definedName>
    <definedName name="Print_Area_MI_9_41">#REF!</definedName>
    <definedName name="Print_Area_MI_9_41_6">#REF!</definedName>
    <definedName name="Print_Area_MI_9_42">#REF!</definedName>
    <definedName name="Print_Area_MI_9_42_6">#REF!</definedName>
    <definedName name="Print_Area_MI_9_44">#REF!</definedName>
    <definedName name="Print_Area_MI_9_44_6">#REF!</definedName>
    <definedName name="Print_Area_MI_9_45">#REF!</definedName>
    <definedName name="Print_Area_MI_9_45_6">#REF!</definedName>
    <definedName name="Print_Area_MI_9_46">#REF!</definedName>
    <definedName name="Print_Area_MI_9_46_6">#REF!</definedName>
    <definedName name="Print_Area_MI_9_47">#REF!</definedName>
    <definedName name="Print_Area_MI_9_47_6">#REF!</definedName>
    <definedName name="Print_Area_MI_9_48">#REF!</definedName>
    <definedName name="Print_Area_MI_9_48_6">#REF!</definedName>
    <definedName name="Print_Area_MI_9_49">#REF!</definedName>
    <definedName name="Print_Area_MI_9_49_6">#REF!</definedName>
    <definedName name="Print_Area_MI_9_51">#REF!</definedName>
    <definedName name="Print_Area_MI_9_51_6">#REF!</definedName>
    <definedName name="Print_Area_MI_9_52">#REF!</definedName>
    <definedName name="Print_Area_MI_9_52_6">#REF!</definedName>
    <definedName name="Print_Area_MI_9_6">#REF!</definedName>
    <definedName name="Print_Area_MI_9_9">#REF!</definedName>
    <definedName name="Print_Area_MI_9_9_6">#REF!</definedName>
    <definedName name="Print_Area_MII">#REF!</definedName>
    <definedName name="PRINT_TITLES_MI">#REF!</definedName>
    <definedName name="PRINT_TITLES_MI_1">#REF!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5">#REF!</definedName>
    <definedName name="PRINT_TITLES_MI_16">"$#REF!.$A$1:$IN$6"</definedName>
    <definedName name="PRINT_TITLES_MI_19">#REF!</definedName>
    <definedName name="PRINT_TITLES_MI_19_24">#REF!</definedName>
    <definedName name="PRINT_TITLES_MI_19_25">#REF!</definedName>
    <definedName name="PRINT_TITLES_MI_19_29">"$#REF!.$A$5:$IS$11"</definedName>
    <definedName name="PRINT_TITLES_MI_19_8">#REF!</definedName>
    <definedName name="PRINT_TITLES_MI_21">#REF!</definedName>
    <definedName name="PRINT_TITLES_MI_22">#REF!</definedName>
    <definedName name="PRINT_TITLES_MI_24">#REF!</definedName>
    <definedName name="PRINT_TITLES_MI_25">#REF!</definedName>
    <definedName name="PRINT_TITLES_MI_29">"$#REF!.$A$5:$IS$12"</definedName>
    <definedName name="PRINT_TITLES_MI_3">#REF!</definedName>
    <definedName name="PRINT_TITLES_MI_3_1">"$#REF!.$A$1:$IV$5"</definedName>
    <definedName name="PRINT_TITLES_MI_4">#REF!</definedName>
    <definedName name="PRINT_TITLES_MI_4_1">"$#REF!.$A$5:$IS$12"</definedName>
    <definedName name="PRINT_TITLES_MI_5">#REF!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#REF!</definedName>
    <definedName name="PRINT_TITLES_MI_7_1">"$#REF!.$A$5:$IS$12"</definedName>
    <definedName name="PRINT_TITLES_MI_7_1_1">"$#REF!.$A$5:$IS$12"</definedName>
    <definedName name="PRINT_TITLES_MI_7_1_1_1">"$#REF!.$A$5:$IS$12"</definedName>
    <definedName name="PRINT_TITLES_MI_8">#REF!</definedName>
    <definedName name="PRINT_TITLES_MI_9">"$#REF!.$A$5:$IS$12"</definedName>
    <definedName name="PRINT_TITLES_MII">#REF!</definedName>
    <definedName name="Priny_Area_MI2">#REF!</definedName>
    <definedName name="Priny_Area_MI2_19">#REF!</definedName>
    <definedName name="Priny_Area_MI2_23">#REF!</definedName>
    <definedName name="Priny_Area_MI2_25">#REF!</definedName>
    <definedName name="Prioridade">#REF!,#REF!</definedName>
    <definedName name="PRM1C">#REF!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Anexo">#REF!</definedName>
    <definedName name="ProdNome">#REF!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JETO">[178]PROJETO!$A:$IV</definedName>
    <definedName name="PROJETO_10">[178]PROJETO!$A:$IV</definedName>
    <definedName name="PROJETO_10_15">[179]PROJETO!$1:$65514</definedName>
    <definedName name="PROJETO_15">[179]PROJETO!$1:$65514</definedName>
    <definedName name="PROJETO_17">[178]PROJETO!$A:$IV</definedName>
    <definedName name="PROJETO_17_15">[179]PROJETO!$1:$65514</definedName>
    <definedName name="PROJETO_6">[178]PROJETO!$A:$IV</definedName>
    <definedName name="PROJETO_6_15">[179]PROJETO!$1:$65514</definedName>
    <definedName name="PROJETO_7">[178]PROJETO!$A:$IV</definedName>
    <definedName name="PROJETO_7_15">[179]PROJETO!$1:$65514</definedName>
    <definedName name="PROJETO_8">[178]PROJETO!$A:$IV</definedName>
    <definedName name="PROJETO_8_15">[179]PROJETO!$1:$65514</definedName>
    <definedName name="PROJETO_9">[178]PROJETO!$A:$IV</definedName>
    <definedName name="PROJETO_9_15">[179]PROJETO!$1:$65514</definedName>
    <definedName name="PROMZ">#REF!</definedName>
    <definedName name="proposta">[15]DADOS!$B$15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oteçãoAmbiental">'[136]Medição Completa'!#REF!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MBF">"'file:///D:/Meus documentos/ANASTÁCIO/SERCEL/BR262990800.xls'#$SERVIÇOS.$#REF!$#REF!"</definedName>
    <definedName name="PRRP">#REF!</definedName>
    <definedName name="prs" hidden="1">{#N/A,#N/A,FALSE,"310.1";#N/A,#N/A,FALSE,"321.1";#N/A,#N/A,FALSE,"320.3";#N/A,#N/A,FALSE,"330.1"}</definedName>
    <definedName name="PRT_SNV">'[155]porticos_semi-porticos_invent.'!#REF!</definedName>
    <definedName name="PRT_SOLUCAO">'[155]porticos_semi-porticos_invent.'!#REF!</definedName>
    <definedName name="PRT_TIPO">'[155]porticos_semi-porticos_invent.'!#REF!</definedName>
    <definedName name="PRZ">#REF!</definedName>
    <definedName name="psbr1">'[27]memória quantitativa'!#REF!</definedName>
    <definedName name="psbr2">'[27]memória quantitativa'!#REF!</definedName>
    <definedName name="psbr3">'[27]memória quantitativa'!#REF!</definedName>
    <definedName name="psbr4">'[27]memória quantitativa'!#REF!</definedName>
    <definedName name="psbr5">'[27]memória quantitativa'!#REF!</definedName>
    <definedName name="psbr6">'[27]memória quantitativa'!#REF!</definedName>
    <definedName name="psbr7">'[27]memória quantitativa'!#REF!</definedName>
    <definedName name="psbr8">'[27]memória quantitativa'!#REF!</definedName>
    <definedName name="psbr9">'[27]memória quantitativa'!#REF!</definedName>
    <definedName name="PSCB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kmf1">'[27]memória quantitativa'!#REF!</definedName>
    <definedName name="pskmf2">'[27]memória quantitativa'!#REF!</definedName>
    <definedName name="pskmf3">'[27]memória quantitativa'!#REF!</definedName>
    <definedName name="pskmf4">'[27]memória quantitativa'!#REF!</definedName>
    <definedName name="pskmf5">'[27]memória quantitativa'!#REF!</definedName>
    <definedName name="pskmf6">'[27]memória quantitativa'!#REF!</definedName>
    <definedName name="pskmf7">'[27]memória quantitativa'!#REF!</definedName>
    <definedName name="pskmf8">'[27]memória quantitativa'!#REF!</definedName>
    <definedName name="pskmf9">'[27]memória quantitativa'!#REF!</definedName>
    <definedName name="pskmi1">'[27]memória quantitativa'!#REF!</definedName>
    <definedName name="pskmi2">'[27]memória quantitativa'!#REF!</definedName>
    <definedName name="pskmi3">'[27]memória quantitativa'!#REF!</definedName>
    <definedName name="pskmi4">'[27]memória quantitativa'!#REF!</definedName>
    <definedName name="pskmi5">'[27]memória quantitativa'!#REF!</definedName>
    <definedName name="pskmi6">'[27]memória quantitativa'!#REF!</definedName>
    <definedName name="pskmi7">'[27]memória quantitativa'!#REF!</definedName>
    <definedName name="pskmi8">'[27]memória quantitativa'!#REF!</definedName>
    <definedName name="pskmi9">'[27]memória quantitativa'!#REF!</definedName>
    <definedName name="PST">#REF!</definedName>
    <definedName name="pt_cap20mbuq">'[42]CAL MAT BET CONSERVA '!$M$16</definedName>
    <definedName name="pt_cm30rp">'[42]CAL MAT BET CONSERVA '!$M$19</definedName>
    <definedName name="pt_rl1claf">'[42]CAL MAT BET CONSERVA '!#REF!</definedName>
    <definedName name="pt_rl1claf_13">'[42]CAL MAT BET CONSERVA '!#REF!</definedName>
    <definedName name="pt_rl1claf_13_19">'[42]CAL MAT BET CONSERVA '!#REF!</definedName>
    <definedName name="pt_rl1claf_13_23">'[42]CAL MAT BET CONSERVA '!#REF!</definedName>
    <definedName name="pt_rl1claf_13_25">'[55]CAL MAT BET CONSERVA '!#REF!</definedName>
    <definedName name="pt_rl1claf_19">'[42]CAL MAT BET CONSERVA '!#REF!</definedName>
    <definedName name="pt_rl1claf_23">'[42]CAL MAT BET CONSERVA '!#REF!</definedName>
    <definedName name="pt_rl1claf_24">'[42]CAL MAT BET CONSERVA '!#REF!</definedName>
    <definedName name="pt_rl1claf_24_13">'[42]CAL MAT BET CONSERVA '!#REF!</definedName>
    <definedName name="pt_rl1claf_24_13_19">'[42]CAL MAT BET CONSERVA '!#REF!</definedName>
    <definedName name="pt_rl1claf_24_13_23">'[42]CAL MAT BET CONSERVA '!#REF!</definedName>
    <definedName name="pt_rl1claf_24_13_25">'[55]CAL MAT BET CONSERVA '!#REF!</definedName>
    <definedName name="pt_rl1claf_24_19">'[42]CAL MAT BET CONSERVA '!#REF!</definedName>
    <definedName name="pt_rl1claf_24_23">'[42]CAL MAT BET CONSERVA '!#REF!</definedName>
    <definedName name="pt_rl1claf_24_25">'[55]CAL MAT BET CONSERVA '!#REF!</definedName>
    <definedName name="pt_rl1claf_25">'[55]CAL MAT BET CONSERVA '!#REF!</definedName>
    <definedName name="pt_rm1cmbb">'[42]CAL MAT BET CONSERVA '!#REF!</definedName>
    <definedName name="pt_rm1cmbb_13">'[42]CAL MAT BET CONSERVA '!#REF!</definedName>
    <definedName name="pt_rm1cmbb_13_19">'[42]CAL MAT BET CONSERVA '!#REF!</definedName>
    <definedName name="pt_rm1cmbb_13_23">'[42]CAL MAT BET CONSERVA '!#REF!</definedName>
    <definedName name="pt_rm1cmbb_13_25">'[55]CAL MAT BET CONSERVA '!#REF!</definedName>
    <definedName name="pt_rm1cmbb_19">'[42]CAL MAT BET CONSERVA '!#REF!</definedName>
    <definedName name="pt_rm1cmbb_23">'[42]CAL MAT BET CONSERVA '!#REF!</definedName>
    <definedName name="pt_rm1cmbb_24">'[42]CAL MAT BET CONSERVA '!#REF!</definedName>
    <definedName name="pt_rm1cmbb_24_13">'[42]CAL MAT BET CONSERVA '!#REF!</definedName>
    <definedName name="pt_rm1cmbb_24_13_19">'[42]CAL MAT BET CONSERVA '!#REF!</definedName>
    <definedName name="pt_rm1cmbb_24_13_23">'[42]CAL MAT BET CONSERVA '!#REF!</definedName>
    <definedName name="pt_rm1cmbb_24_13_25">'[55]CAL MAT BET CONSERVA '!#REF!</definedName>
    <definedName name="pt_rm1cmbb_24_19">'[42]CAL MAT BET CONSERVA '!#REF!</definedName>
    <definedName name="pt_rm1cmbb_24_23">'[42]CAL MAT BET CONSERVA '!#REF!</definedName>
    <definedName name="pt_rm1cmbb_24_25">'[55]CAL MAT BET CONSERVA '!#REF!</definedName>
    <definedName name="pt_rm1cmbb_25">'[55]CAL MAT BET CONSERVA '!#REF!</definedName>
    <definedName name="pt_rm1cmbuf">'[42]CAL MAT BET CONSERVA '!#REF!</definedName>
    <definedName name="pt_rm1cmbuf_13">'[42]CAL MAT BET CONSERVA '!#REF!</definedName>
    <definedName name="pt_rm1cmbuf_13_19">'[42]CAL MAT BET CONSERVA '!#REF!</definedName>
    <definedName name="pt_rm1cmbuf_13_23">'[42]CAL MAT BET CONSERVA '!#REF!</definedName>
    <definedName name="pt_rm1cmbuf_13_25">'[55]CAL MAT BET CONSERVA '!#REF!</definedName>
    <definedName name="pt_rm1cmbuf_19">'[42]CAL MAT BET CONSERVA '!#REF!</definedName>
    <definedName name="pt_rm1cmbuf_23">'[42]CAL MAT BET CONSERVA '!#REF!</definedName>
    <definedName name="pt_rm1cmbuf_24">'[42]CAL MAT BET CONSERVA '!#REF!</definedName>
    <definedName name="pt_rm1cmbuf_24_13">'[42]CAL MAT BET CONSERVA '!#REF!</definedName>
    <definedName name="pt_rm1cmbuf_24_13_19">'[42]CAL MAT BET CONSERVA '!#REF!</definedName>
    <definedName name="pt_rm1cmbuf_24_13_23">'[42]CAL MAT BET CONSERVA '!#REF!</definedName>
    <definedName name="pt_rm1cmbuf_24_13_25">'[55]CAL MAT BET CONSERVA '!#REF!</definedName>
    <definedName name="pt_rm1cmbuf_24_19">'[42]CAL MAT BET CONSERVA '!#REF!</definedName>
    <definedName name="pt_rm1cmbuf_24_23">'[42]CAL MAT BET CONSERVA '!#REF!</definedName>
    <definedName name="pt_rm1cmbuf_24_25">'[55]CAL MAT BET CONSERVA '!#REF!</definedName>
    <definedName name="pt_rm1cmbuf_25">'[55]CAL MAT BET CONSERVA '!#REF!</definedName>
    <definedName name="pt_rr1cpl">'[42]CAL MAT BET CONSERVA '!#REF!</definedName>
    <definedName name="pt_rr1cpl_13">'[42]CAL MAT BET CONSERVA '!#REF!</definedName>
    <definedName name="pt_rr1cpl_13_19">'[42]CAL MAT BET CONSERVA '!#REF!</definedName>
    <definedName name="pt_rr1cpl_13_23">'[42]CAL MAT BET CONSERVA '!#REF!</definedName>
    <definedName name="pt_rr1cpl_13_25">'[55]CAL MAT BET CONSERVA '!#REF!</definedName>
    <definedName name="pt_rr1cpl_19">'[42]CAL MAT BET CONSERVA '!#REF!</definedName>
    <definedName name="pt_rr1cpl_23">'[42]CAL MAT BET CONSERVA '!#REF!</definedName>
    <definedName name="pt_rr1cpl_24">'[42]CAL MAT BET CONSERVA '!#REF!</definedName>
    <definedName name="pt_rr1cpl_24_13">'[42]CAL MAT BET CONSERVA '!#REF!</definedName>
    <definedName name="pt_rr1cpl_24_13_19">'[42]CAL MAT BET CONSERVA '!#REF!</definedName>
    <definedName name="pt_rr1cpl_24_13_23">'[42]CAL MAT BET CONSERVA '!#REF!</definedName>
    <definedName name="pt_rr1cpl_24_13_25">'[55]CAL MAT BET CONSERVA '!#REF!</definedName>
    <definedName name="pt_rr1cpl_24_19">'[42]CAL MAT BET CONSERVA '!#REF!</definedName>
    <definedName name="pt_rr1cpl_24_23">'[42]CAL MAT BET CONSERVA '!#REF!</definedName>
    <definedName name="pt_rr1cpl_24_25">'[55]CAL MAT BET CONSERVA '!#REF!</definedName>
    <definedName name="pt_rr1cpl_25">'[55]CAL MAT BET CONSERVA '!#REF!</definedName>
    <definedName name="pt_rr1ctb">'[42]CAL MAT BET CONSERVA '!$M$17</definedName>
    <definedName name="pt_rr1ctbemerg">'[45]CAL MAT BET CONSERVA '!#REF!</definedName>
    <definedName name="pt_rr2ccsa">'[42]CAL MAT BET CONSERVA '!#REF!</definedName>
    <definedName name="pt_rr2ccsa_13">'[42]CAL MAT BET CONSERVA '!#REF!</definedName>
    <definedName name="pt_rr2ccsa_13_19">'[42]CAL MAT BET CONSERVA '!#REF!</definedName>
    <definedName name="pt_rr2ccsa_13_23">'[42]CAL MAT BET CONSERVA '!#REF!</definedName>
    <definedName name="pt_rr2ccsa_13_25">'[55]CAL MAT BET CONSERVA '!#REF!</definedName>
    <definedName name="pt_rr2ccsa_19">'[42]CAL MAT BET CONSERVA '!#REF!</definedName>
    <definedName name="pt_rr2ccsa_23">'[42]CAL MAT BET CONSERVA '!#REF!</definedName>
    <definedName name="pt_rr2ccsa_24">'[42]CAL MAT BET CONSERVA '!#REF!</definedName>
    <definedName name="pt_rr2ccsa_24_13">'[42]CAL MAT BET CONSERVA '!#REF!</definedName>
    <definedName name="pt_rr2ccsa_24_13_19">'[42]CAL MAT BET CONSERVA '!#REF!</definedName>
    <definedName name="pt_rr2ccsa_24_13_23">'[42]CAL MAT BET CONSERVA '!#REF!</definedName>
    <definedName name="pt_rr2ccsa_24_13_25">'[55]CAL MAT BET CONSERVA '!#REF!</definedName>
    <definedName name="pt_rr2ccsa_24_19">'[42]CAL MAT BET CONSERVA '!#REF!</definedName>
    <definedName name="pt_rr2ccsa_24_23">'[42]CAL MAT BET CONSERVA '!#REF!</definedName>
    <definedName name="pt_rr2ccsa_24_25">'[55]CAL MAT BET CONSERVA '!#REF!</definedName>
    <definedName name="pt_rr2ccsa_25">'[55]CAL MAT BET CONSERVA '!#REF!</definedName>
    <definedName name="pt_rr2ctsd">'[42]CAL MAT BET CONSERVA '!#REF!</definedName>
    <definedName name="pt_rr2ctsd_13">'[42]CAL MAT BET CONSERVA '!#REF!</definedName>
    <definedName name="pt_rr2ctsd_13_19">'[42]CAL MAT BET CONSERVA '!#REF!</definedName>
    <definedName name="pt_rr2ctsd_13_23">'[42]CAL MAT BET CONSERVA '!#REF!</definedName>
    <definedName name="pt_rr2ctsd_13_25">'[55]CAL MAT BET CONSERVA '!#REF!</definedName>
    <definedName name="pt_rr2ctsd_19">'[42]CAL MAT BET CONSERVA '!#REF!</definedName>
    <definedName name="pt_rr2ctsd_23">'[42]CAL MAT BET CONSERVA '!#REF!</definedName>
    <definedName name="pt_rr2ctsd_24">'[42]CAL MAT BET CONSERVA '!#REF!</definedName>
    <definedName name="pt_rr2ctsd_24_13">'[42]CAL MAT BET CONSERVA '!#REF!</definedName>
    <definedName name="pt_rr2ctsd_24_13_19">'[42]CAL MAT BET CONSERVA '!#REF!</definedName>
    <definedName name="pt_rr2ctsd_24_13_23">'[42]CAL MAT BET CONSERVA '!#REF!</definedName>
    <definedName name="pt_rr2ctsd_24_13_25">'[55]CAL MAT BET CONSERVA '!#REF!</definedName>
    <definedName name="pt_rr2ctsd_24_19">'[42]CAL MAT BET CONSERVA '!#REF!</definedName>
    <definedName name="pt_rr2ctsd_24_23">'[42]CAL MAT BET CONSERVA '!#REF!</definedName>
    <definedName name="pt_rr2ctsd_24_25">'[55]CAL MAT BET CONSERVA '!#REF!</definedName>
    <definedName name="pt_rr2ctsd_25">'[55]CAL MAT BET CONSERVA '!#REF!</definedName>
    <definedName name="pt_rr2ctss">'[45]CAL MAT BET CONSERVA '!#REF!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[0]!pte</definedName>
    <definedName name="pte_38">pte_38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 hidden="1">ROUND([180]Planilha!$D1*[180]Planilha!$E1,2)</definedName>
    <definedName name="PTONSUCATA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#REF!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 hidden="1">{"'Índice'!$A$1:$K$49"}</definedName>
    <definedName name="q_1">#REF!</definedName>
    <definedName name="Q_11">"$#REF!.$#REF!$#REF!:$#REF!$#REF!"</definedName>
    <definedName name="Q_12">"$#REF!.$#REF!$#REF!:$#REF!$#REF!"</definedName>
    <definedName name="Q_15">"'file:///B:/PATO - BR - 425 aditivo.xls'#$COMPOS1.$#REF!$#REF!:$#REF!$#REF!"</definedName>
    <definedName name="Q_16">"$#REF!.$#REF!$#REF!:$#REF!$#REF!"</definedName>
    <definedName name="Q_2">#REF!</definedName>
    <definedName name="q_25">'[5]P A T O 99 B'!#REF!</definedName>
    <definedName name="Q_3">#REF!</definedName>
    <definedName name="Q_5">"$#REF!.$#REF!$#REF!:$#REF!$#REF!"</definedName>
    <definedName name="Q_6">#REF!</definedName>
    <definedName name="Q_9">"$#REF!.$#REF!$#REF!:$#REF!$#REF!"</definedName>
    <definedName name="q_caiação">'[27]medição '!#REF!</definedName>
    <definedName name="QD" hidden="1">#REF!</definedName>
    <definedName name="Qd.Comp.Miranda">#N/A</definedName>
    <definedName name="QER">[181]COMPOS1!#REF!</definedName>
    <definedName name="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_1">[164]!AA_44</definedName>
    <definedName name="qq_16">"$#REF!.$A$1:$J$33"</definedName>
    <definedName name="QQ_2">#N/A</definedName>
    <definedName name="qq_2_">[0]!qq_2_</definedName>
    <definedName name="qq_2__38">qq_2__38</definedName>
    <definedName name="QQ_2_1">[0]!QQ_2_1</definedName>
    <definedName name="QQ_2_10">[0]!QQ_2_10</definedName>
    <definedName name="QQ_2_12">[0]!QQ_2_12</definedName>
    <definedName name="QQ_2_13">[0]!QQ_2_13</definedName>
    <definedName name="QQ_2_14">[0]!QQ_2_14</definedName>
    <definedName name="QQ_2_15">#N/A</definedName>
    <definedName name="QQ_2_19">#N/A</definedName>
    <definedName name="QQ_2_2">[0]!QQ_2_2</definedName>
    <definedName name="QQ_2_20">#N/A</definedName>
    <definedName name="QQ_2_21">#N/A</definedName>
    <definedName name="QQ_2_22">[0]!QQ_2_22</definedName>
    <definedName name="QQ_2_23">#N/A</definedName>
    <definedName name="QQ_2_24">#N/A</definedName>
    <definedName name="QQ_2_25">[0]!QQ_2_25</definedName>
    <definedName name="QQ_2_26">[0]!QQ_2_26</definedName>
    <definedName name="QQ_2_27">[0]!QQ_2_27</definedName>
    <definedName name="QQ_2_28">[0]!QQ_2_28</definedName>
    <definedName name="QQ_2_29">[0]!QQ_2_29</definedName>
    <definedName name="QQ_2_3">[0]!QQ_2_3</definedName>
    <definedName name="QQ_2_30">[0]!QQ_2_30</definedName>
    <definedName name="QQ_2_31">[0]!QQ_2_31</definedName>
    <definedName name="QQ_2_32">[0]!QQ_2_32</definedName>
    <definedName name="QQ_2_33">[0]!QQ_2_33</definedName>
    <definedName name="QQ_2_34">[0]!QQ_2_34</definedName>
    <definedName name="QQ_2_35">[0]!QQ_2_35</definedName>
    <definedName name="QQ_2_36">[0]!QQ_2_36</definedName>
    <definedName name="QQ_2_37">[0]!QQ_2_37</definedName>
    <definedName name="QQ_2_38">[0]!QQ_2_38</definedName>
    <definedName name="QQ_2_39">QQ_2_39</definedName>
    <definedName name="QQ_2_4">[0]!QQ_2_4</definedName>
    <definedName name="QQ_2_40">QQ_2_40</definedName>
    <definedName name="QQ_2_41">QQ_2_41</definedName>
    <definedName name="QQ_2_42">QQ_2_42</definedName>
    <definedName name="QQ_2_43">QQ_2_43</definedName>
    <definedName name="QQ_2_44">QQ_2_44</definedName>
    <definedName name="QQ_2_45">QQ_2_45</definedName>
    <definedName name="QQ_2_46">QQ_2_46</definedName>
    <definedName name="QQ_2_47">QQ_2_47</definedName>
    <definedName name="QQ_2_48">QQ_2_48</definedName>
    <definedName name="QQ_2_5">[0]!QQ_2_5</definedName>
    <definedName name="QQ_2_51">QQ_2_51</definedName>
    <definedName name="QQ_2_52">QQ_2_52</definedName>
    <definedName name="QQ_2_53">QQ_2_53</definedName>
    <definedName name="QQ_2_54">QQ_2_54</definedName>
    <definedName name="QQ_2_55">QQ_2_55</definedName>
    <definedName name="QQ_2_56">QQ_2_56</definedName>
    <definedName name="QQ_2_57">QQ_2_57</definedName>
    <definedName name="QQ_2_58">QQ_2_58</definedName>
    <definedName name="QQ_2_59">QQ_2_59</definedName>
    <definedName name="QQ_2_6">[0]!QQ_2_6</definedName>
    <definedName name="QQ_2_60">QQ_2_60</definedName>
    <definedName name="QQ_2_61">QQ_2_61</definedName>
    <definedName name="QQ_2_62">QQ_2_62</definedName>
    <definedName name="QQ_2_63">QQ_2_63</definedName>
    <definedName name="QQ_2_64">QQ_2_64</definedName>
    <definedName name="QQ_2_65">QQ_2_65</definedName>
    <definedName name="QQ_2_66">QQ_2_66</definedName>
    <definedName name="QQ_2_67">QQ_2_67</definedName>
    <definedName name="QQ_2_68">QQ_2_68</definedName>
    <definedName name="QQ_2_69">QQ_2_69</definedName>
    <definedName name="QQ_2_7">[0]!QQ_2_7</definedName>
    <definedName name="QQ_2_70">QQ_2_70</definedName>
    <definedName name="QQ_2_71">QQ_2_71</definedName>
    <definedName name="QQ_2_72">QQ_2_72</definedName>
    <definedName name="QQ_2_8">[0]!QQ_2_8</definedName>
    <definedName name="QQ_2_9">[0]!QQ_2_9</definedName>
    <definedName name="qqe">[39]!qqe</definedName>
    <definedName name="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SUM(IF(#REF! =#REF!,(#REF!)*(#REF!="EQ")))</definedName>
    <definedName name="qqqqq" hidden="1">{#N/A,#N/A,FALSE,"MO (2)"}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#N/A</definedName>
    <definedName name="QUADRO_1">#REF!</definedName>
    <definedName name="QUANT">#REF!</definedName>
    <definedName name="Quant.">#REF!</definedName>
    <definedName name="Quant.1">#REF!</definedName>
    <definedName name="QUANT_1">#REF!</definedName>
    <definedName name="QUANT_acumu">#REF!</definedName>
    <definedName name="QUANT_serviço">OFFSET('[82]Orçamento Total'!$E$4,0,0,COUNTA('[82]Orçamento Total'!$C:$C),1)</definedName>
    <definedName name="QUANTIDADE">#REF!</definedName>
    <definedName name="QUANTIDADE_10">#REF!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5">"$#REF!.$E$12:$E$346"</definedName>
    <definedName name="QUANTIDADE_10_16">"$#REF!.$E$12:$E$346"</definedName>
    <definedName name="QUANTIDADE_10_19">#REF!</definedName>
    <definedName name="QUANTIDADE_10_19_24">#REF!</definedName>
    <definedName name="QUANTIDADE_10_19_25">#REF!</definedName>
    <definedName name="QUANTIDADE_10_19_29">"$#REF!.$E$21:$E$401"</definedName>
    <definedName name="QUANTIDADE_10_19_8">#REF!</definedName>
    <definedName name="QUANTIDADE_10_22">#REF!</definedName>
    <definedName name="QUANTIDADE_10_24">#REF!</definedName>
    <definedName name="QUANTIDADE_10_25">#REF!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#REF!</definedName>
    <definedName name="QUANTIDADE_10_7_1">"$#REF!.$E$21:$E$431"</definedName>
    <definedName name="QUANTIDADE_10_7_1_1">"$#REF!.$E$21:$E$402"</definedName>
    <definedName name="QUANTIDADE_10_7_1_1_1">"$#REF!.$E$21:$E$402"</definedName>
    <definedName name="QUANTIDADE_10_8">#REF!</definedName>
    <definedName name="QUANTIDADE_10_9">"$#REF!.$E$21:$E$431"</definedName>
    <definedName name="QUANTIDADE_11">"$#REF!.$E$21:$E$431"</definedName>
    <definedName name="QUANTIDADE_12">"$#REF!.$E$21:$E$402"</definedName>
    <definedName name="QUANTIDADE_15">"$#REF!.$E$12:$E$346"</definedName>
    <definedName name="QUANTIDADE_16">"$#REF!.$E$12:$E$346"</definedName>
    <definedName name="QUANTIDADE_17">#REF!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5">"$#REF!.$E$12:$E$346"</definedName>
    <definedName name="QUANTIDADE_17_16">"$#REF!.$E$12:$E$346"</definedName>
    <definedName name="QUANTIDADE_17_19">#REF!</definedName>
    <definedName name="QUANTIDADE_17_19_24">#REF!</definedName>
    <definedName name="QUANTIDADE_17_19_25">#REF!</definedName>
    <definedName name="QUANTIDADE_17_19_29">"$#REF!.$E$21:$E$401"</definedName>
    <definedName name="QUANTIDADE_17_19_8">#REF!</definedName>
    <definedName name="QUANTIDADE_17_22">#REF!</definedName>
    <definedName name="QUANTIDADE_17_24">#REF!</definedName>
    <definedName name="QUANTIDADE_17_25">#REF!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#REF!</definedName>
    <definedName name="QUANTIDADE_17_7_1">"$#REF!.$E$21:$E$431"</definedName>
    <definedName name="QUANTIDADE_17_7_1_1">"$#REF!.$E$21:$E$402"</definedName>
    <definedName name="QUANTIDADE_17_7_1_1_1">"$#REF!.$E$21:$E$402"</definedName>
    <definedName name="QUANTIDADE_17_8">#REF!</definedName>
    <definedName name="QUANTIDADE_17_9">"$#REF!.$E$21:$E$431"</definedName>
    <definedName name="QUANTIDADE_19">#REF!</definedName>
    <definedName name="QUANTIDADE_19_24">#REF!</definedName>
    <definedName name="QUANTIDADE_19_25">#REF!</definedName>
    <definedName name="QUANTIDADE_19_29">"$#REF!.$E$21:$E$401"</definedName>
    <definedName name="QUANTIDADE_19_8">#REF!</definedName>
    <definedName name="QUANTIDADE_22">#REF!</definedName>
    <definedName name="QUANTIDADE_24">#REF!</definedName>
    <definedName name="QUANTIDADE_25">#REF!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#REF!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5">"$#REF!.$E$12:$E$346"</definedName>
    <definedName name="QUANTIDADE_6_16">"$#REF!.$E$12:$E$346"</definedName>
    <definedName name="QUANTIDADE_6_19">#REF!</definedName>
    <definedName name="QUANTIDADE_6_19_24">#REF!</definedName>
    <definedName name="QUANTIDADE_6_19_25">#REF!</definedName>
    <definedName name="QUANTIDADE_6_19_29">"$#REF!.$E$21:$E$401"</definedName>
    <definedName name="QUANTIDADE_6_19_8">#REF!</definedName>
    <definedName name="QUANTIDADE_6_22">#REF!</definedName>
    <definedName name="QUANTIDADE_6_24">#REF!</definedName>
    <definedName name="QUANTIDADE_6_25">#REF!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#REF!</definedName>
    <definedName name="QUANTIDADE_6_7_1">"$#REF!.$E$21:$E$431"</definedName>
    <definedName name="QUANTIDADE_6_7_1_1">"$#REF!.$E$21:$E$402"</definedName>
    <definedName name="QUANTIDADE_6_7_1_1_1">"$#REF!.$E$21:$E$402"</definedName>
    <definedName name="QUANTIDADE_6_8">#REF!</definedName>
    <definedName name="QUANTIDADE_6_9">"$#REF!.$E$21:$E$431"</definedName>
    <definedName name="QUANTIDADE_7">#REF!</definedName>
    <definedName name="QUANTIDADE_7_1">#REF!</definedName>
    <definedName name="QUANTIDADE_7_1_1">"$#REF!.$E$21:$E$429"</definedName>
    <definedName name="QUANTIDADE_7_1_1_1">"$#REF!.$E$21:$E$400"</definedName>
    <definedName name="QUANTIDADE_7_1_1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5">"$#REF!.$E$12:$E$346"</definedName>
    <definedName name="QUANTIDADE_7_16">"$#REF!.$E$12:$E$346"</definedName>
    <definedName name="QUANTIDADE_7_19">#REF!</definedName>
    <definedName name="QUANTIDADE_7_19_24">#REF!</definedName>
    <definedName name="QUANTIDADE_7_19_25">#REF!</definedName>
    <definedName name="QUANTIDADE_7_19_29">"$#REF!.$E$21:$E$401"</definedName>
    <definedName name="QUANTIDADE_7_19_8">#REF!</definedName>
    <definedName name="QUANTIDADE_7_22">#REF!</definedName>
    <definedName name="QUANTIDADE_7_24">#REF!</definedName>
    <definedName name="QUANTIDADE_7_25">#REF!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#REF!</definedName>
    <definedName name="QUANTIDADE_7_7_1">"$#REF!.$E$21:$E$431"</definedName>
    <definedName name="QUANTIDADE_7_7_1_1">"$#REF!.$E$21:$E$402"</definedName>
    <definedName name="QUANTIDADE_7_7_1_1_1">"$#REF!.$E$21:$E$402"</definedName>
    <definedName name="QUANTIDADE_7_8">#REF!</definedName>
    <definedName name="QUANTIDADE_7_9">"$#REF!.$E$21:$E$431"</definedName>
    <definedName name="QUANTIDADE_8">#REF!</definedName>
    <definedName name="QUANTIDADE_8_1">#REF!</definedName>
    <definedName name="QUANTIDADE_8_1_1">#REF!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5">"$#REF!.$E$12:$E$346"</definedName>
    <definedName name="QUANTIDADE_8_16">"$#REF!.$E$12:$E$346"</definedName>
    <definedName name="QUANTIDADE_8_19">#REF!</definedName>
    <definedName name="QUANTIDADE_8_19_24">#REF!</definedName>
    <definedName name="QUANTIDADE_8_19_25">#REF!</definedName>
    <definedName name="QUANTIDADE_8_19_29">"$#REF!.$E$21:$E$401"</definedName>
    <definedName name="QUANTIDADE_8_19_8">#REF!</definedName>
    <definedName name="QUANTIDADE_8_22">#REF!</definedName>
    <definedName name="QUANTIDADE_8_24">#REF!</definedName>
    <definedName name="QUANTIDADE_8_25">#REF!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#REF!</definedName>
    <definedName name="QUANTIDADE_8_7_1">"$#REF!.$E$21:$E$431"</definedName>
    <definedName name="QUANTIDADE_8_7_1_1">"$#REF!.$E$21:$E$402"</definedName>
    <definedName name="QUANTIDADE_8_7_1_1_1">"$#REF!.$E$21:$E$402"</definedName>
    <definedName name="QUANTIDADE_8_8">#REF!</definedName>
    <definedName name="QUANTIDADE_8_9">"$#REF!.$E$21:$E$431"</definedName>
    <definedName name="QUANTIDADE_9">#REF!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5">"$#REF!.$E$12:$E$346"</definedName>
    <definedName name="QUANTIDADE_9_16">"$#REF!.$E$12:$E$346"</definedName>
    <definedName name="QUANTIDADE_9_19">#REF!</definedName>
    <definedName name="QUANTIDADE_9_19_24">#REF!</definedName>
    <definedName name="QUANTIDADE_9_19_25">#REF!</definedName>
    <definedName name="QUANTIDADE_9_19_29">"$#REF!.$E$21:$E$401"</definedName>
    <definedName name="QUANTIDADE_9_19_8">#REF!</definedName>
    <definedName name="QUANTIDADE_9_22">#REF!</definedName>
    <definedName name="QUANTIDADE_9_24">#REF!</definedName>
    <definedName name="QUANTIDADE_9_25">#REF!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#REF!</definedName>
    <definedName name="QUANTIDADE_9_7_1">"$#REF!.$E$21:$E$431"</definedName>
    <definedName name="QUANTIDADE_9_7_1_1">"$#REF!.$E$21:$E$402"</definedName>
    <definedName name="QUANTIDADE_9_7_1_1_1">"$#REF!.$E$21:$E$402"</definedName>
    <definedName name="QUANTIDADE_9_8">#REF!</definedName>
    <definedName name="QUANTIDADE_9_9">"$#REF!.$E$21:$E$431"</definedName>
    <definedName name="QUANTIDADES">#N/A</definedName>
    <definedName name="QUE_P_E_ISSO">#N/A</definedName>
    <definedName name="quilometros">#REF!</definedName>
    <definedName name="QWE">#REF!</definedName>
    <definedName name="qweqw">#N/A</definedName>
    <definedName name="qweqwe">#REF!</definedName>
    <definedName name="qwer">#N/A</definedName>
    <definedName name="qwer_16">NA()</definedName>
    <definedName name="qwewqadasfdytwyytryryrrt6hyyuiuokp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wqwq">#REF!</definedName>
    <definedName name="qwrqerwqer">[67]PROJETO!#REF!</definedName>
    <definedName name="RA">#REF!</definedName>
    <definedName name="rach">[0]!rach</definedName>
    <definedName name="rach_38">rach_38</definedName>
    <definedName name="Rachão">[0]!Rachão</definedName>
    <definedName name="Rachão_10">Rachão_10</definedName>
    <definedName name="Rachão_2">Rachão_2</definedName>
    <definedName name="Rachão_23">Rachão_23</definedName>
    <definedName name="Rachão_24">Rachão_24</definedName>
    <definedName name="Rachão_26">Rachão_26</definedName>
    <definedName name="Rachão_27">Rachão_27</definedName>
    <definedName name="Rachão_29">Rachão_29</definedName>
    <definedName name="Rachão_30">Rachão_30</definedName>
    <definedName name="Rachão_36">Rachão_36</definedName>
    <definedName name="Rachão_37">Rachão_37</definedName>
    <definedName name="Rachão_38">Rachão_38</definedName>
    <definedName name="Rachão_4">Rachão_4</definedName>
    <definedName name="Rachão_48">Rachão_48</definedName>
    <definedName name="Rachão_51">Rachão_51</definedName>
    <definedName name="Rachão_52">Rachão_52</definedName>
    <definedName name="Rachão_53">Rachão_53</definedName>
    <definedName name="Rachão_55">Rachão_55</definedName>
    <definedName name="Rachão_67">Rachão_67</definedName>
    <definedName name="Rachão_68">Rachão_68</definedName>
    <definedName name="Rachão_69">Rachão_69</definedName>
    <definedName name="Rachão_70">Rachão_70</definedName>
    <definedName name="Rachão_71">Rachão_71</definedName>
    <definedName name="Rachão_72">Rachão_72</definedName>
    <definedName name="rafael">#REF!</definedName>
    <definedName name="RangeChange" hidden="1">#N/A</definedName>
    <definedName name="RB_brita_Adir">OFFSET([82]Percentual!$A$6,0,COLUMN([82]Percentual!$BX$3)-1,COUNTA([82]Percentual!$A$6:$A$105),1)</definedName>
    <definedName name="RB_brita_Aesq">OFFSET([82]Percentual!$A$6,0,COLUMN([82]Percentual!$AX$3)-1,COUNTA([82]Percentual!$A$6:$A$105),1)</definedName>
    <definedName name="RB_brita_cim_Adir">OFFSET([82]Percentual!$A$6,0,COLUMN([82]Percentual!$BZ$3)-1,COUNTA([82]Percentual!$A$6:$A$105),1)</definedName>
    <definedName name="RB_brita_cim_Aesq">OFFSET([82]Percentual!$A$6,0,COLUMN([82]Percentual!$AZ$3)-1,COUNTA([82]Percentual!$A$6:$A$105),1)</definedName>
    <definedName name="RB_brita_cim_pista">OFFSET([82]Percentual!$A$6,0,MATCH([82]Percentual!$AC$3,[82]Percentual!$3:$3,0)-1,COUNTA([82]Percentual!$A$6:$A$105),1)</definedName>
    <definedName name="RB_brita_pista">OFFSET([82]Percentual!$A$6,0,MATCH([82]Percentual!$AA$3,[82]Percentual!$3:$3,0)-1,COUNTA([82]Percentual!$A$6:$A$105),1)</definedName>
    <definedName name="RB_cim_Adir">OFFSET([82]Percentual!$A$6,0,COLUMN([82]Percentual!$BY$3)-1,COUNTA([82]Percentual!$A$6:$A$105),1)</definedName>
    <definedName name="RB_cim_Aesq">OFFSET([82]Percentual!$A$6,0,COLUMN([82]Percentual!$AY$3)-1,COUNTA([82]Percentual!$A$6:$A$105),1)</definedName>
    <definedName name="RB_cim_pista">OFFSET([82]Percentual!$A$6,0,MATCH([82]Percentual!$AB$3,[82]Percentual!$3:$3,0)-1,COUNTA([82]Percentual!$A$6:$A$105),1)</definedName>
    <definedName name="RB_simples_Adir">OFFSET([82]Percentual!$A$6,0,COLUMN([82]Percentual!$BW$3)-1,COUNTA([82]Percentual!$A$6:$A$105),1)</definedName>
    <definedName name="RB_simples_Aesq">OFFSET([82]Percentual!$A$6,0,COLUMN([82]Percentual!$AW$3)-1,COUNTA([82]Percentual!$A$6:$A$105),1)</definedName>
    <definedName name="RB_simples_pista">OFFSET([82]Percentual!$A$6,0,MATCH([82]Percentual!$Z$3,[82]Percentual!$3:$3,0)-1,COUNTA([82]Percentual!$A$6:$A$105),1)</definedName>
    <definedName name="RBAM_Adir">OFFSET([82]Percentual!$A$6,0,COLUMN([82]Percentual!$CB$3)-1,COUNTA([82]Percentual!$A$6:$A$105),1)</definedName>
    <definedName name="RBAM_Aesq">OFFSET([82]Percentual!$A$6,0,COLUMN([82]Percentual!$BB$3)-1,COUNTA([82]Percentual!$A$6:$A$105),1)</definedName>
    <definedName name="RBAMFS_Adir">OFFSET([82]Percentual!$A$6,0,COLUMN([82]Percentual!$CC$3)-1,COUNTA([82]Percentual!$A$6:$A$105),1)</definedName>
    <definedName name="RBAMFS_Aesq">OFFSET([82]Percentual!$A$6,0,COLUMN([82]Percentual!$BC$3)-1,COUNTA([82]Percentual!$A$6:$A$105),1)</definedName>
    <definedName name="RBQ">#REF!</definedName>
    <definedName name="RBSM_Adir">OFFSET([82]Percentual!$A$6,0,COLUMN([82]Percentual!$CA$3)-1,COUNTA([82]Percentual!$A$6:$A$105),1)</definedName>
    <definedName name="RBSM_Aesq">OFFSET([82]Percentual!$A$6,0,COLUMN([82]Percentual!$BA$3)-1,COUNTA([82]Percentual!$A$6:$A$105),1)</definedName>
    <definedName name="RBV">[182]Teor!$C$3:$C$7</definedName>
    <definedName name="RBV_25">[183]Teor!$C$3:$C$7</definedName>
    <definedName name="RBV_26">[184]Teor!$C$3:$C$7</definedName>
    <definedName name="RBV_28">[184]Teor!$C$3:$C$7</definedName>
    <definedName name="RBV_29">[185]Teor!$C$3:$C$7</definedName>
    <definedName name="RBV_31">[185]Teor!$C$3:$C$7</definedName>
    <definedName name="RBVV">'[77]Página 16'!$A$3:$A$7</definedName>
    <definedName name="RCB">#REF!</definedName>
    <definedName name="rcbr1">'[27]memória quantitativa'!#REF!</definedName>
    <definedName name="rcbr10">'[27]memória quantitativa'!#REF!</definedName>
    <definedName name="rcbr11">'[27]memória quantitativa'!#REF!</definedName>
    <definedName name="rcbr12">'[27]memória quantitativa'!#REF!</definedName>
    <definedName name="rcbr13">'[27]memória quantitativa'!#REF!</definedName>
    <definedName name="rcbr14">'[27]memória quantitativa'!#REF!</definedName>
    <definedName name="rcbr2">'[27]memória quantitativa'!#REF!</definedName>
    <definedName name="rcbr3">'[27]memória quantitativa'!#REF!</definedName>
    <definedName name="rcbr4">'[27]memória quantitativa'!#REF!</definedName>
    <definedName name="rcbr5">'[27]memória quantitativa'!#REF!</definedName>
    <definedName name="rcbr6">'[27]memória quantitativa'!#REF!</definedName>
    <definedName name="rcbr7">'[27]memória quantitativa'!#REF!</definedName>
    <definedName name="rcbr8">'[27]memória quantitativa'!#REF!</definedName>
    <definedName name="rcbr9">'[27]memória quantitativa'!#REF!</definedName>
    <definedName name="RCC">#REF!</definedName>
    <definedName name="RCCL">#REF!</definedName>
    <definedName name="RCGP">#REF!</definedName>
    <definedName name="RCGP_1">#REF!</definedName>
    <definedName name="rclarg1">'[27]memória quantitativa'!#REF!</definedName>
    <definedName name="rclarg10">'[27]memória quantitativa'!#REF!</definedName>
    <definedName name="rclarg11">'[27]memória quantitativa'!#REF!</definedName>
    <definedName name="rclarg12">'[27]memória quantitativa'!#REF!</definedName>
    <definedName name="rclarg13">'[27]memória quantitativa'!#REF!</definedName>
    <definedName name="rclarg14">'[27]memória quantitativa'!#REF!</definedName>
    <definedName name="rclarg2">'[27]memória quantitativa'!#REF!</definedName>
    <definedName name="rclarg3">'[27]memória quantitativa'!#REF!</definedName>
    <definedName name="rclarg4">'[27]memória quantitativa'!#REF!</definedName>
    <definedName name="rclarg5">'[27]memória quantitativa'!#REF!</definedName>
    <definedName name="rclarg6">'[27]memória quantitativa'!#REF!</definedName>
    <definedName name="rclarg7">'[27]memória quantitativa'!#REF!</definedName>
    <definedName name="rclarg8">'[27]memória quantitativa'!#REF!</definedName>
    <definedName name="rclarg9">'[27]memória quantitativa'!#REF!</definedName>
    <definedName name="rco2a_1">'[27]memória quantitativa'!#REF!</definedName>
    <definedName name="rco2a_2">'[27]memória quantitativa'!#REF!</definedName>
    <definedName name="rco2a_3">'[27]memória quantitativa'!#REF!</definedName>
    <definedName name="rco2a_4">'[27]memória quantitativa'!#REF!</definedName>
    <definedName name="rco2a_5">'[27]memória quantitativa'!#REF!</definedName>
    <definedName name="rco2a_6">'[27]memória quantitativa'!#REF!</definedName>
    <definedName name="rco2a_7">'[27]memória quantitativa'!#REF!</definedName>
    <definedName name="rco2a_8">'[27]memória quantitativa'!#REF!</definedName>
    <definedName name="rco2a_9">'[27]memória quantitativa'!#REF!</definedName>
    <definedName name="rco2kmf_1">'[27]memória quantitativa'!#REF!</definedName>
    <definedName name="rco2kmf_2">'[27]memória quantitativa'!#REF!</definedName>
    <definedName name="rco2kmf_3">'[27]memória quantitativa'!#REF!</definedName>
    <definedName name="rco2kmf_4">'[27]memória quantitativa'!#REF!</definedName>
    <definedName name="rco2kmf_5">'[27]memória quantitativa'!#REF!</definedName>
    <definedName name="rco2kmf_6">'[27]memória quantitativa'!#REF!</definedName>
    <definedName name="rco2kmf_7">'[27]memória quantitativa'!#REF!</definedName>
    <definedName name="rco2kmf_8">'[27]memória quantitativa'!#REF!</definedName>
    <definedName name="rco2kmf_9">'[27]memória quantitativa'!#REF!</definedName>
    <definedName name="rco2kmi_1">'[27]memória quantitativa'!#REF!</definedName>
    <definedName name="rco2kmi_2">'[27]memória quantitativa'!#REF!</definedName>
    <definedName name="rco2kmi_3">'[27]memória quantitativa'!#REF!</definedName>
    <definedName name="rco2kmi_4">'[27]memória quantitativa'!#REF!</definedName>
    <definedName name="rco2kmi_5">'[27]memória quantitativa'!#REF!</definedName>
    <definedName name="rco2kmi_6">'[27]memória quantitativa'!#REF!</definedName>
    <definedName name="rco2kmi_7">'[27]memória quantitativa'!#REF!</definedName>
    <definedName name="rco2kmi_8">'[27]memória quantitativa'!#REF!</definedName>
    <definedName name="rco2kmi_9">'[27]memória quantitativa'!#REF!</definedName>
    <definedName name="rcoa_1">'[27]memória quantitativa'!#REF!</definedName>
    <definedName name="rcoa_10">'[27]memória quantitativa'!#REF!</definedName>
    <definedName name="rcoa_11">'[27]memória quantitativa'!#REF!</definedName>
    <definedName name="rcoa_12">'[27]memória quantitativa'!#REF!</definedName>
    <definedName name="rcoa_13">'[27]memória quantitativa'!#REF!</definedName>
    <definedName name="rcoa_14">'[27]memória quantitativa'!#REF!</definedName>
    <definedName name="rcoa_2">'[27]memória quantitativa'!#REF!</definedName>
    <definedName name="rcoa_3">'[27]memória quantitativa'!#REF!</definedName>
    <definedName name="rcoa_4">'[27]memória quantitativa'!#REF!</definedName>
    <definedName name="rcoa_5">'[27]memória quantitativa'!#REF!</definedName>
    <definedName name="rcoa_6">'[27]memória quantitativa'!#REF!</definedName>
    <definedName name="rcoa_7">'[27]memória quantitativa'!#REF!</definedName>
    <definedName name="rcoa_8">'[27]memória quantitativa'!#REF!</definedName>
    <definedName name="rcoa_9">'[27]memória quantitativa'!#REF!</definedName>
    <definedName name="rcokmf_1">'[27]memória quantitativa'!#REF!</definedName>
    <definedName name="rcokmf_10">'[27]memória quantitativa'!#REF!</definedName>
    <definedName name="rcokmf_11">'[27]memória quantitativa'!#REF!</definedName>
    <definedName name="rcokmf_12">'[27]memória quantitativa'!#REF!</definedName>
    <definedName name="rcokmf_13">'[27]memória quantitativa'!#REF!</definedName>
    <definedName name="rcokmf_14">'[27]memória quantitativa'!#REF!</definedName>
    <definedName name="rcokmf_2">'[27]memória quantitativa'!#REF!</definedName>
    <definedName name="rcokmf_3">'[27]memória quantitativa'!#REF!</definedName>
    <definedName name="rcokmf_4">'[27]memória quantitativa'!#REF!</definedName>
    <definedName name="rcokmf_5">'[27]memória quantitativa'!#REF!</definedName>
    <definedName name="rcokmf_6">'[27]memória quantitativa'!#REF!</definedName>
    <definedName name="rcokmf_7">'[27]memória quantitativa'!#REF!</definedName>
    <definedName name="rcokmf_8">'[27]memória quantitativa'!#REF!</definedName>
    <definedName name="rcokmf_9">'[27]memória quantitativa'!#REF!</definedName>
    <definedName name="rcokmi_1">'[27]memória quantitativa'!#REF!</definedName>
    <definedName name="rcokmi_10">'[27]memória quantitativa'!#REF!</definedName>
    <definedName name="rcokmi_11">'[27]memória quantitativa'!#REF!</definedName>
    <definedName name="rcokmi_12">'[27]memória quantitativa'!#REF!</definedName>
    <definedName name="rcokmi_13">'[27]memória quantitativa'!#REF!</definedName>
    <definedName name="rcokmi_14">'[27]memória quantitativa'!#REF!</definedName>
    <definedName name="rcokmi_2">'[27]memória quantitativa'!#REF!</definedName>
    <definedName name="rcokmi_3">'[27]memória quantitativa'!#REF!</definedName>
    <definedName name="rcokmi_4">'[27]memória quantitativa'!#REF!</definedName>
    <definedName name="rcokmi_5">'[27]memória quantitativa'!#REF!</definedName>
    <definedName name="rcokmi_6">'[27]memória quantitativa'!#REF!</definedName>
    <definedName name="rcokmi_7">'[27]memória quantitativa'!#REF!</definedName>
    <definedName name="rcokmi_8">'[27]memória quantitativa'!#REF!</definedName>
    <definedName name="rcokmi_9">'[27]memória quantitativa'!#REF!</definedName>
    <definedName name="rD">#N/A</definedName>
    <definedName name="RDGDCELE">#REF!</definedName>
    <definedName name="RDGDCMEC">#REF!</definedName>
    <definedName name="RDM">#REF!</definedName>
    <definedName name="RDRENA">#REF!</definedName>
    <definedName name="rea">#REF!</definedName>
    <definedName name="REAJ">#REF!</definedName>
    <definedName name="REATBUEIRO">[83]SERVIÇOS!#REF!</definedName>
    <definedName name="REBOQUE">#REF!</definedName>
    <definedName name="REBOQUE_1">#REF!</definedName>
    <definedName name="rec">[0]!rec</definedName>
    <definedName name="rec_10">rec_10</definedName>
    <definedName name="rec_2">rec_2</definedName>
    <definedName name="rec_23">rec_23</definedName>
    <definedName name="rec_24">rec_24</definedName>
    <definedName name="rec_26">rec_26</definedName>
    <definedName name="rec_27">rec_27</definedName>
    <definedName name="rec_29">rec_29</definedName>
    <definedName name="rec_30">rec_30</definedName>
    <definedName name="rec_36">rec_36</definedName>
    <definedName name="rec_37">rec_37</definedName>
    <definedName name="rec_38">rec_38</definedName>
    <definedName name="rec_4">rec_4</definedName>
    <definedName name="rec_48">rec_48</definedName>
    <definedName name="rec_51">rec_51</definedName>
    <definedName name="rec_52">rec_52</definedName>
    <definedName name="rec_53">rec_53</definedName>
    <definedName name="rec_55">rec_55</definedName>
    <definedName name="rec_67">rec_67</definedName>
    <definedName name="rec_68">rec_68</definedName>
    <definedName name="rec_69">rec_69</definedName>
    <definedName name="rec_70">rec_70</definedName>
    <definedName name="rec_71">rec_71</definedName>
    <definedName name="rec_72">rec_72</definedName>
    <definedName name="REC_Adir">OFFSET([82]Percentual!$A$6,0,COLUMN([82]Percentual!$CD$3)-1,COUNTA([82]Percentual!$A$6:$A$105),1)</definedName>
    <definedName name="REC_Aesq">OFFSET([82]Percentual!$A$6,0,COLUMN([82]Percentual!$BD$3)-1,COUNTA([82]Percentual!$A$6:$A$105),1)</definedName>
    <definedName name="REC_pista">OFFSET([82]Percentual!$A$6,0,MATCH([82]Percentual!$AD$3,[82]Percentual!$3:$3,0)-1,COUNTA([82]Percentual!$A$6:$A$105),1)</definedName>
    <definedName name="REC110PI">#REF!</definedName>
    <definedName name="REC110R">#REF!</definedName>
    <definedName name="REC316PI">#REF!</definedName>
    <definedName name="REC316R">#REF!</definedName>
    <definedName name="recc">[0]!recc</definedName>
    <definedName name="recc_38">recc_38</definedName>
    <definedName name="reciclagem">[49]medição!#REF!</definedName>
    <definedName name="recomp_defensa">'[27]medição '!#REF!</definedName>
    <definedName name="recomp_guarda_corpo">'[27]medição '!#REF!</definedName>
    <definedName name="recomp_manual">'[27]medição '!#REF!</definedName>
    <definedName name="recomp_mecanizada">'[27]medição '!#REF!</definedName>
    <definedName name="recomp_placa">'[27]medição '!#REF!</definedName>
    <definedName name="recomp_placa_sinaliz">'[27]memória quantitativa'!#REF!</definedName>
    <definedName name="recompmanual">[42]ORÇAMENTO!#REF!</definedName>
    <definedName name="recompmanual_13">[42]ORÇAMENTO!#REF!</definedName>
    <definedName name="recompmanual_13_19">[42]ORÇAMENTO!#REF!</definedName>
    <definedName name="recompmanual_13_23">[42]ORÇAMENTO!#REF!</definedName>
    <definedName name="recompmanual_13_25">[55]ORÇAMENTO!#REF!</definedName>
    <definedName name="recompmanual_15">[56]ORÇAMENTO!#REF!</definedName>
    <definedName name="recompmanual_15_13">[56]ORÇAMENTO!#REF!</definedName>
    <definedName name="recompmanual_15_13_19">[56]ORÇAMENTO!#REF!</definedName>
    <definedName name="recompmanual_15_13_23">[56]ORÇAMENTO!#REF!</definedName>
    <definedName name="recompmanual_15_13_25">[56]ORÇAMENTO!#REF!</definedName>
    <definedName name="recompmanual_15_19">[56]ORÇAMENTO!#REF!</definedName>
    <definedName name="recompmanual_15_23">[56]ORÇAMENTO!#REF!</definedName>
    <definedName name="recompmanual_15_25">[56]ORÇAMENTO!#REF!</definedName>
    <definedName name="recompmanual_19">[42]ORÇAMENTO!#REF!</definedName>
    <definedName name="recompmanual_23">[42]ORÇAMENTO!#REF!</definedName>
    <definedName name="recompmanual_24">[42]ORÇAMENTO!#REF!</definedName>
    <definedName name="recompmanual_24_13">[42]ORÇAMENTO!#REF!</definedName>
    <definedName name="recompmanual_24_13_19">[42]ORÇAMENTO!#REF!</definedName>
    <definedName name="recompmanual_24_13_23">[42]ORÇAMENTO!#REF!</definedName>
    <definedName name="recompmanual_24_13_25">[55]ORÇAMENTO!#REF!</definedName>
    <definedName name="recompmanual_24_19">[42]ORÇAMENTO!#REF!</definedName>
    <definedName name="recompmanual_24_23">[42]ORÇAMENTO!#REF!</definedName>
    <definedName name="recompmanual_24_25">[55]ORÇAMENTO!#REF!</definedName>
    <definedName name="recompmanual_25">[55]ORÇAMENTO!#REF!</definedName>
    <definedName name="recompmecaniz">[42]ORÇAMENTO!#REF!</definedName>
    <definedName name="recompmecaniz_13">[42]ORÇAMENTO!#REF!</definedName>
    <definedName name="recompmecaniz_13_19">[42]ORÇAMENTO!#REF!</definedName>
    <definedName name="recompmecaniz_13_23">[42]ORÇAMENTO!#REF!</definedName>
    <definedName name="recompmecaniz_13_25">[55]ORÇAMENTO!#REF!</definedName>
    <definedName name="recompmecaniz_15">[56]ORÇAMENTO!#REF!</definedName>
    <definedName name="recompmecaniz_15_13">[56]ORÇAMENTO!#REF!</definedName>
    <definedName name="recompmecaniz_15_13_19">[56]ORÇAMENTO!#REF!</definedName>
    <definedName name="recompmecaniz_15_13_23">[56]ORÇAMENTO!#REF!</definedName>
    <definedName name="recompmecaniz_15_13_25">[56]ORÇAMENTO!#REF!</definedName>
    <definedName name="recompmecaniz_15_19">[56]ORÇAMENTO!#REF!</definedName>
    <definedName name="recompmecaniz_15_23">[56]ORÇAMENTO!#REF!</definedName>
    <definedName name="recompmecaniz_15_25">[56]ORÇAMENTO!#REF!</definedName>
    <definedName name="recompmecaniz_19">[42]ORÇAMENTO!#REF!</definedName>
    <definedName name="recompmecaniz_23">[42]ORÇAMENTO!#REF!</definedName>
    <definedName name="recompmecaniz_24">[42]ORÇAMENTO!#REF!</definedName>
    <definedName name="recompmecaniz_24_13">[42]ORÇAMENTO!#REF!</definedName>
    <definedName name="recompmecaniz_24_13_19">[42]ORÇAMENTO!#REF!</definedName>
    <definedName name="recompmecaniz_24_13_23">[42]ORÇAMENTO!#REF!</definedName>
    <definedName name="recompmecaniz_24_13_25">[55]ORÇAMENTO!#REF!</definedName>
    <definedName name="recompmecaniz_24_19">[42]ORÇAMENTO!#REF!</definedName>
    <definedName name="recompmecaniz_24_23">[42]ORÇAMENTO!#REF!</definedName>
    <definedName name="recompmecaniz_24_25">[55]ORÇAMENTO!#REF!</definedName>
    <definedName name="recompmecaniz_25">[55]ORÇAMENTO!#REF!</definedName>
    <definedName name="recompplaca">[42]ORÇAMENTO!#REF!</definedName>
    <definedName name="recompplaca_13">[42]ORÇAMENTO!#REF!</definedName>
    <definedName name="recompplaca_13_19">[42]ORÇAMENTO!#REF!</definedName>
    <definedName name="recompplaca_13_23">[42]ORÇAMENTO!#REF!</definedName>
    <definedName name="recompplaca_13_25">[55]ORÇAMENTO!#REF!</definedName>
    <definedName name="recompplaca_15">[56]ORÇAMENTO!#REF!</definedName>
    <definedName name="recompplaca_15_13">[56]ORÇAMENTO!#REF!</definedName>
    <definedName name="recompplaca_15_13_19">[56]ORÇAMENTO!#REF!</definedName>
    <definedName name="recompplaca_15_13_23">[56]ORÇAMENTO!#REF!</definedName>
    <definedName name="recompplaca_15_13_25">[56]ORÇAMENTO!#REF!</definedName>
    <definedName name="recompplaca_15_19">[56]ORÇAMENTO!#REF!</definedName>
    <definedName name="recompplaca_15_23">[56]ORÇAMENTO!#REF!</definedName>
    <definedName name="recompplaca_15_25">[56]ORÇAMENTO!#REF!</definedName>
    <definedName name="recompplaca_19">[42]ORÇAMENTO!#REF!</definedName>
    <definedName name="recompplaca_23">[42]ORÇAMENTO!#REF!</definedName>
    <definedName name="recompplaca_24">[42]ORÇAMENTO!#REF!</definedName>
    <definedName name="recompplaca_24_13">[42]ORÇAMENTO!#REF!</definedName>
    <definedName name="recompplaca_24_13_19">[42]ORÇAMENTO!#REF!</definedName>
    <definedName name="recompplaca_24_13_23">[42]ORÇAMENTO!#REF!</definedName>
    <definedName name="recompplaca_24_13_25">[55]ORÇAMENTO!#REF!</definedName>
    <definedName name="recompplaca_24_19">[42]ORÇAMENTO!#REF!</definedName>
    <definedName name="recompplaca_24_23">[42]ORÇAMENTO!#REF!</definedName>
    <definedName name="recompplaca_24_25">[55]ORÇAMENTO!#REF!</definedName>
    <definedName name="recompplaca_25">[55]ORÇAMENTO!#REF!</definedName>
    <definedName name="RECONFORMAÇÃO">#REF!</definedName>
    <definedName name="RECONFORMAÇÃO_16">"$#REF!.$#REF!$#REF!:$#REF!$#REF!"</definedName>
    <definedName name="RECP">#REF!</definedName>
    <definedName name="RECREV">#REF!</definedName>
    <definedName name="recrevcbuq">#REF!</definedName>
    <definedName name="recrevmisbetfri">[42]ORÇAMENTO!#REF!</definedName>
    <definedName name="recrevmisbetfri_13">[42]ORÇAMENTO!#REF!</definedName>
    <definedName name="recrevmisbetfri_13_19">[42]ORÇAMENTO!#REF!</definedName>
    <definedName name="recrevmisbetfri_13_23">[42]ORÇAMENTO!#REF!</definedName>
    <definedName name="recrevmisbetfri_13_25">[55]ORÇAMENTO!#REF!</definedName>
    <definedName name="recrevmisbetfri_15">[56]ORÇAMENTO!#REF!</definedName>
    <definedName name="recrevmisbetfri_15_13">[56]ORÇAMENTO!#REF!</definedName>
    <definedName name="recrevmisbetfri_15_13_19">[56]ORÇAMENTO!#REF!</definedName>
    <definedName name="recrevmisbetfri_15_13_23">[56]ORÇAMENTO!#REF!</definedName>
    <definedName name="recrevmisbetfri_15_13_25">[56]ORÇAMENTO!#REF!</definedName>
    <definedName name="recrevmisbetfri_15_19">[56]ORÇAMENTO!#REF!</definedName>
    <definedName name="recrevmisbetfri_15_23">[56]ORÇAMENTO!#REF!</definedName>
    <definedName name="recrevmisbetfri_15_25">[56]ORÇAMENTO!#REF!</definedName>
    <definedName name="recrevmisbetfri_19">[42]ORÇAMENTO!#REF!</definedName>
    <definedName name="recrevmisbetfri_23">[42]ORÇAMENTO!#REF!</definedName>
    <definedName name="recrevmisbetfri_24">[42]ORÇAMENTO!#REF!</definedName>
    <definedName name="recrevmisbetfri_24_13">[42]ORÇAMENTO!#REF!</definedName>
    <definedName name="recrevmisbetfri_24_13_19">[42]ORÇAMENTO!#REF!</definedName>
    <definedName name="recrevmisbetfri_24_13_23">[42]ORÇAMENTO!#REF!</definedName>
    <definedName name="recrevmisbetfri_24_13_25">[55]ORÇAMENTO!#REF!</definedName>
    <definedName name="recrevmisbetfri_24_19">[42]ORÇAMENTO!#REF!</definedName>
    <definedName name="recrevmisbetfri_24_23">[42]ORÇAMENTO!#REF!</definedName>
    <definedName name="recrevmisbetfri_24_25">[55]ORÇAMENTO!#REF!</definedName>
    <definedName name="recrevmisbetfri_25">[55]ORÇAMENTO!#REF!</definedName>
    <definedName name="recrevmisbetque">[42]ORÇAMENTO!#REF!</definedName>
    <definedName name="recrevmisbetque_13">[42]ORÇAMENTO!#REF!</definedName>
    <definedName name="recrevmisbetque_13_19">[42]ORÇAMENTO!#REF!</definedName>
    <definedName name="recrevmisbetque_13_23">[42]ORÇAMENTO!#REF!</definedName>
    <definedName name="recrevmisbetque_13_25">[55]ORÇAMENTO!#REF!</definedName>
    <definedName name="recrevmisbetque_15">[56]ORÇAMENTO!#REF!</definedName>
    <definedName name="recrevmisbetque_15_13">[56]ORÇAMENTO!#REF!</definedName>
    <definedName name="recrevmisbetque_15_13_19">[56]ORÇAMENTO!#REF!</definedName>
    <definedName name="recrevmisbetque_15_13_23">[56]ORÇAMENTO!#REF!</definedName>
    <definedName name="recrevmisbetque_15_13_25">[56]ORÇAMENTO!#REF!</definedName>
    <definedName name="recrevmisbetque_15_19">[56]ORÇAMENTO!#REF!</definedName>
    <definedName name="recrevmisbetque_15_23">[56]ORÇAMENTO!#REF!</definedName>
    <definedName name="recrevmisbetque_15_25">[56]ORÇAMENTO!#REF!</definedName>
    <definedName name="recrevmisbetque_19">[42]ORÇAMENTO!#REF!</definedName>
    <definedName name="recrevmisbetque_23">[42]ORÇAMENTO!#REF!</definedName>
    <definedName name="recrevmisbetque_24">[42]ORÇAMENTO!#REF!</definedName>
    <definedName name="recrevmisbetque_24_13">[42]ORÇAMENTO!#REF!</definedName>
    <definedName name="recrevmisbetque_24_13_19">[42]ORÇAMENTO!#REF!</definedName>
    <definedName name="recrevmisbetque_24_13_23">[42]ORÇAMENTO!#REF!</definedName>
    <definedName name="recrevmisbetque_24_13_25">[55]ORÇAMENTO!#REF!</definedName>
    <definedName name="recrevmisbetque_24_19">[42]ORÇAMENTO!#REF!</definedName>
    <definedName name="recrevmisbetque_24_23">[42]ORÇAMENTO!#REF!</definedName>
    <definedName name="recrevmisbetque_24_25">[55]ORÇAMENTO!#REF!</definedName>
    <definedName name="recrevmisbetque_25">[55]ORÇAMENTO!#REF!</definedName>
    <definedName name="REDE_COLETORA_MAT">#REF!</definedName>
    <definedName name="REDE_COLETORA_MATERIAL">'[80]REDE COLETORA'!$H$67</definedName>
    <definedName name="REDE_COLETORA_SERV">#REF!</definedName>
    <definedName name="REDE_COLETORA_SERVIÇOS">'[80]REDE COLETORA'!$H$9</definedName>
    <definedName name="reest_base">[49]medição!#REF!</definedName>
    <definedName name="REF">'[148] '!$F$464:$F$489</definedName>
    <definedName name="REG">#REF!</definedName>
    <definedName name="REG_25">#REF!</definedName>
    <definedName name="REG_4">#REF!</definedName>
    <definedName name="REG_SUB_LEITO">#REF!</definedName>
    <definedName name="REGG">#REF!</definedName>
    <definedName name="REGIÃO">'[74]Comp P Unit '!$M$40</definedName>
    <definedName name="REGULA">#REF!</definedName>
    <definedName name="REGULA_10">#REF!</definedName>
    <definedName name="REGULA_24">#REF!</definedName>
    <definedName name="REGULA_25">#REF!</definedName>
    <definedName name="REGULA_26">#REF!</definedName>
    <definedName name="REGULA_27">#REF!</definedName>
    <definedName name="REGULA_29">#REF!</definedName>
    <definedName name="REGULA_3">#REF!</definedName>
    <definedName name="REGULA_4">#REF!</definedName>
    <definedName name="REGULA_5">#REF!</definedName>
    <definedName name="REGULA_9">#REF!</definedName>
    <definedName name="REGULAA">#REF!</definedName>
    <definedName name="rei" hidden="1">#REF!</definedName>
    <definedName name="Reimbursement">"Reembolso"</definedName>
    <definedName name="REL" hidden="1">{#N/A,#N/A,TRUE,"Serviços"}</definedName>
    <definedName name="Rel.Mensal">[27]procedimentos!$A$20</definedName>
    <definedName name="Relat" hidden="1">#REF!</definedName>
    <definedName name="relatorio">#N/A</definedName>
    <definedName name="RELATÓRIO_DOS_SERVIÇOS_EXECUTADOS">#REF!</definedName>
    <definedName name="relequip">#REF!</definedName>
    <definedName name="relequip_1">#REF!</definedName>
    <definedName name="RELL" hidden="1">{#N/A,#N/A,TRUE,"Serviços"}</definedName>
    <definedName name="rem_localizados">[49]medição!#REF!</definedName>
    <definedName name="Rem_Mec_pista">OFFSET([82]Percentual!$A$6,0,MATCH([82]Percentual!#REF!,[82]Percentual!$3:$3,0)-1,COUNTA([82]Percentual!$A$6:$A$105),1)</definedName>
    <definedName name="REMB">#REF!</definedName>
    <definedName name="remendo_profundo">'[27]medição '!#REF!</definedName>
    <definedName name="REMN">#REF!</definedName>
    <definedName name="REMOÇÃO_PAV">#REF!</definedName>
    <definedName name="REMP">#REF!</definedName>
    <definedName name="remprofdemmec">[42]ORÇAMENTO!#REF!</definedName>
    <definedName name="remprofdemmec_13">[42]ORÇAMENTO!#REF!</definedName>
    <definedName name="remprofdemmec_13_19">[42]ORÇAMENTO!#REF!</definedName>
    <definedName name="remprofdemmec_13_23">[42]ORÇAMENTO!#REF!</definedName>
    <definedName name="remprofdemmec_13_25">[55]ORÇAMENTO!#REF!</definedName>
    <definedName name="remprofdemmec_15">[56]ORÇAMENTO!#REF!</definedName>
    <definedName name="remprofdemmec_15_13">[56]ORÇAMENTO!#REF!</definedName>
    <definedName name="remprofdemmec_15_13_19">[56]ORÇAMENTO!#REF!</definedName>
    <definedName name="remprofdemmec_15_13_23">[56]ORÇAMENTO!#REF!</definedName>
    <definedName name="remprofdemmec_15_13_25">[56]ORÇAMENTO!#REF!</definedName>
    <definedName name="remprofdemmec_15_19">[56]ORÇAMENTO!#REF!</definedName>
    <definedName name="remprofdemmec_15_23">[56]ORÇAMENTO!#REF!</definedName>
    <definedName name="remprofdemmec_15_25">[56]ORÇAMENTO!#REF!</definedName>
    <definedName name="remprofdemmec_19">[42]ORÇAMENTO!#REF!</definedName>
    <definedName name="remprofdemmec_23">[42]ORÇAMENTO!#REF!</definedName>
    <definedName name="remprofdemmec_24">[42]ORÇAMENTO!#REF!</definedName>
    <definedName name="remprofdemmec_24_13">[42]ORÇAMENTO!#REF!</definedName>
    <definedName name="remprofdemmec_24_13_19">[42]ORÇAMENTO!#REF!</definedName>
    <definedName name="remprofdemmec_24_13_23">[42]ORÇAMENTO!#REF!</definedName>
    <definedName name="remprofdemmec_24_13_25">[55]ORÇAMENTO!#REF!</definedName>
    <definedName name="remprofdemmec_24_19">[42]ORÇAMENTO!#REF!</definedName>
    <definedName name="remprofdemmec_24_23">[42]ORÇAMENTO!#REF!</definedName>
    <definedName name="remprofdemmec_24_25">[55]ORÇAMENTO!#REF!</definedName>
    <definedName name="remprofdemmec_25">[55]ORÇAMENTO!#REF!</definedName>
    <definedName name="ren_sinal_horiz">'[27]memória quantitativa'!#REF!</definedName>
    <definedName name="Rendimento">#REF!</definedName>
    <definedName name="REP_Adir">OFFSET([82]Percentual!$A$6,0,COLUMN([82]Percentual!$CG$3)-1,COUNTA([82]Percentual!$A$6:$A$105),1)</definedName>
    <definedName name="REP_Aesq">OFFSET([82]Percentual!$A$6,0,COLUMN([82]Percentual!$BG$3)-1,COUNTA([82]Percentual!$A$6:$A$105),1)</definedName>
    <definedName name="rep_loc_acostamento">[49]medição!#REF!</definedName>
    <definedName name="REP_pista">OFFSET([82]Percentual!$A$6,0,MATCH([82]Percentual!$AG$3,[82]Percentual!$3:$3,0)-1,COUNTA([82]Percentual!$A$6:$A$105),1)</definedName>
    <definedName name="reparos">[157]!PassaExtenso</definedName>
    <definedName name="rere">#REF!</definedName>
    <definedName name="RERSA">#REF!</definedName>
    <definedName name="res">[0]!res</definedName>
    <definedName name="RES_10">#N/A</definedName>
    <definedName name="RES_15">#N/A</definedName>
    <definedName name="RES_19">#N/A</definedName>
    <definedName name="RES_20">#N/A</definedName>
    <definedName name="RES_21">#N/A</definedName>
    <definedName name="RES_22">#N/A</definedName>
    <definedName name="RES_23">#N/A</definedName>
    <definedName name="RES_24">#N/A</definedName>
    <definedName name="RES_25">#N/A</definedName>
    <definedName name="RES_26">#N/A</definedName>
    <definedName name="RES_28">#N/A</definedName>
    <definedName name="RES_29">#N/A</definedName>
    <definedName name="RES_30">#N/A</definedName>
    <definedName name="RES_31">#N/A</definedName>
    <definedName name="RES_35">#N/A</definedName>
    <definedName name="res_38">res_38</definedName>
    <definedName name="RES_6">#N/A</definedName>
    <definedName name="RES_9">#N/A</definedName>
    <definedName name="RESP">[168]ORÇAMENTO!#REF!</definedName>
    <definedName name="resu" hidden="1">{#N/A,#N/A,FALSE,"MO (2)"}</definedName>
    <definedName name="resultadorendimento">#REF!</definedName>
    <definedName name="RESUMO">#N/A</definedName>
    <definedName name="RESUMO_1">[0]!RESUMO_1</definedName>
    <definedName name="RESUMO_10">[0]!RESUMO_10</definedName>
    <definedName name="RESUMO_12">[0]!RESUMO_12</definedName>
    <definedName name="RESUMO_13">[0]!RESUMO_13</definedName>
    <definedName name="RESUMO_14">[0]!RESUMO_14</definedName>
    <definedName name="RESUMO_19">RESUMO_19</definedName>
    <definedName name="RESUMO_2">[0]!RESUMO_2</definedName>
    <definedName name="RESUMO_20">#N/A</definedName>
    <definedName name="Resumo_2013">#REF!</definedName>
    <definedName name="RESUMO_21">RESUMO_21</definedName>
    <definedName name="RESUMO_22">[0]!RESUMO_22</definedName>
    <definedName name="RESUMO_23">RESUMO_23</definedName>
    <definedName name="RESUMO_24">RESUMO_24</definedName>
    <definedName name="RESUMO_25">[0]!RESUMO_25</definedName>
    <definedName name="RESUMO_26">[0]!RESUMO_26</definedName>
    <definedName name="RESUMO_27">[0]!RESUMO_27</definedName>
    <definedName name="RESUMO_28">[0]!RESUMO_28</definedName>
    <definedName name="RESUMO_29">[0]!RESUMO_29</definedName>
    <definedName name="RESUMO_3">[0]!RESUMO_3</definedName>
    <definedName name="RESUMO_30">[0]!RESUMO_30</definedName>
    <definedName name="RESUMO_31">[0]!RESUMO_31</definedName>
    <definedName name="RESUMO_32">[0]!RESUMO_32</definedName>
    <definedName name="RESUMO_33">[0]!RESUMO_33</definedName>
    <definedName name="RESUMO_34">[0]!RESUMO_34</definedName>
    <definedName name="RESUMO_35">[0]!RESUMO_35</definedName>
    <definedName name="RESUMO_36">[0]!RESUMO_36</definedName>
    <definedName name="RESUMO_37">[0]!RESUMO_37</definedName>
    <definedName name="RESUMO_38">[0]!RESUMO_38</definedName>
    <definedName name="RESUMO_39">RESUMO_39</definedName>
    <definedName name="RESUMO_4">[0]!RESUMO_4</definedName>
    <definedName name="RESUMO_40">RESUMO_40</definedName>
    <definedName name="RESUMO_41">RESUMO_41</definedName>
    <definedName name="RESUMO_42">RESUMO_42</definedName>
    <definedName name="RESUMO_43">RESUMO_43</definedName>
    <definedName name="RESUMO_44">RESUMO_44</definedName>
    <definedName name="RESUMO_45">RESUMO_45</definedName>
    <definedName name="RESUMO_46">RESUMO_46</definedName>
    <definedName name="RESUMO_47">RESUMO_47</definedName>
    <definedName name="RESUMO_48">RESUMO_48</definedName>
    <definedName name="RESUMO_5">[0]!RESUMO_5</definedName>
    <definedName name="RESUMO_51">RESUMO_51</definedName>
    <definedName name="RESUMO_52">RESUMO_52</definedName>
    <definedName name="RESUMO_53">RESUMO_53</definedName>
    <definedName name="RESUMO_54">RESUMO_54</definedName>
    <definedName name="RESUMO_55">RESUMO_55</definedName>
    <definedName name="RESUMO_56">RESUMO_56</definedName>
    <definedName name="RESUMO_57">RESUMO_57</definedName>
    <definedName name="RESUMO_58">RESUMO_58</definedName>
    <definedName name="RESUMO_59">RESUMO_59</definedName>
    <definedName name="RESUMO_6">[0]!RESUMO_6</definedName>
    <definedName name="RESUMO_60">RESUMO_60</definedName>
    <definedName name="RESUMO_61">RESUMO_61</definedName>
    <definedName name="RESUMO_62">RESUMO_62</definedName>
    <definedName name="RESUMO_63">RESUMO_63</definedName>
    <definedName name="RESUMO_64">RESUMO_64</definedName>
    <definedName name="RESUMO_65">RESUMO_65</definedName>
    <definedName name="RESUMO_66">RESUMO_66</definedName>
    <definedName name="RESUMO_67">RESUMO_67</definedName>
    <definedName name="RESUMO_68">RESUMO_68</definedName>
    <definedName name="RESUMO_69">RESUMO_69</definedName>
    <definedName name="RESUMO_7">[0]!RESUMO_7</definedName>
    <definedName name="RESUMO_70">RESUMO_70</definedName>
    <definedName name="RESUMO_71">RESUMO_71</definedName>
    <definedName name="RESUMO_72">RESUMO_72</definedName>
    <definedName name="RESUMO_8">[0]!RESUMO_8</definedName>
    <definedName name="RESUMO_9">[0]!RESUMO_9</definedName>
    <definedName name="Resumo_dos_Custos_Unitários_de_Referência">'[97]Banco de Dados'!$T$1:$W$462</definedName>
    <definedName name="RESUMO1">[39]!RESUMO1</definedName>
    <definedName name="resumo2">#REF!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tro">[186]Calendário!$A$15</definedName>
    <definedName name="REV">#REF!</definedName>
    <definedName name="REV.">#REF!</definedName>
    <definedName name="revest_veg">'[27]medição '!#REF!</definedName>
    <definedName name="RevestimentoAcostamento">#REF!</definedName>
    <definedName name="RevestimentoPista">#REF!</definedName>
    <definedName name="RF">#REF!</definedName>
    <definedName name="rfgghj">'[42]CAL MAT BET CONSERVA '!#REF!</definedName>
    <definedName name="rft">[67]PROJETO!#REF!</definedName>
    <definedName name="RG">#REF!</definedName>
    <definedName name="RGC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co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 hidden="1">2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hidden="1">5</definedName>
    <definedName name="RiskIsInput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howRiskWindowAtEndOfSimulation">TRUE</definedName>
    <definedName name="RiskStandardRecalc" hidden="1">1</definedName>
    <definedName name="RiskTemplateSheetName">"myTemplate"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MODELE">#REF!</definedName>
    <definedName name="RJMODMEC">#REF!</definedName>
    <definedName name="RL_1C">'[74]CUSTO MATERIAL'!$F$27</definedName>
    <definedName name="rl1c_lama">'[27]medição '!#REF!</definedName>
    <definedName name="RM">#REF!</definedName>
    <definedName name="RM_1C">'[74]CUSTO MATERIAL'!$F$26</definedName>
    <definedName name="RM1C">#REF!</definedName>
    <definedName name="rm1c_mbb">'[27]medição '!#REF!</definedName>
    <definedName name="rm1c_mbuf">'[27]medição '!#REF!</definedName>
    <definedName name="RM1CROO">'[74]CALCULOS AUXILIARES'!$E$38</definedName>
    <definedName name="RM1CW">#REF!</definedName>
    <definedName name="RM1CWA">#REF!</definedName>
    <definedName name="rm21larg6">'[27]memória quantitativa'!#REF!</definedName>
    <definedName name="rm2br1">'[27]memória quantitativa'!#REF!</definedName>
    <definedName name="rm2br2">'[27]memória quantitativa'!#REF!</definedName>
    <definedName name="rm2br3">'[27]memória quantitativa'!#REF!</definedName>
    <definedName name="rm2br4">'[27]memória quantitativa'!#REF!</definedName>
    <definedName name="rm2br5">'[27]memória quantitativa'!#REF!</definedName>
    <definedName name="rm2br6">'[27]memória quantitativa'!#REF!</definedName>
    <definedName name="rm2br7">'[27]memória quantitativa'!#REF!</definedName>
    <definedName name="rm2br8">'[27]memória quantitativa'!#REF!</definedName>
    <definedName name="rm2br9">'[27]memória quantitativa'!#REF!</definedName>
    <definedName name="rm2d1">'[27]memória quantitativa'!#REF!</definedName>
    <definedName name="rm2d3">'[27]memória quantitativa'!#REF!</definedName>
    <definedName name="rm2d4">'[27]memória quantitativa'!#REF!</definedName>
    <definedName name="rm2d5">'[27]memória quantitativa'!#REF!</definedName>
    <definedName name="rm2d6">'[27]memória quantitativa'!#REF!</definedName>
    <definedName name="rm2d7">'[27]memória quantitativa'!#REF!</definedName>
    <definedName name="rm2d8">'[27]memória quantitativa'!#REF!</definedName>
    <definedName name="rm2d9">'[27]memória quantitativa'!#REF!</definedName>
    <definedName name="rm2l1">'[27]memória quantitativa'!#REF!</definedName>
    <definedName name="rm2l2">'[27]memória quantitativa'!#REF!</definedName>
    <definedName name="rm2l3">'[27]memória quantitativa'!#REF!</definedName>
    <definedName name="rm2l4">'[27]memória quantitativa'!#REF!</definedName>
    <definedName name="rm2l5">'[27]memória quantitativa'!#REF!</definedName>
    <definedName name="rm2l6">'[27]memória quantitativa'!#REF!</definedName>
    <definedName name="rm2larg1">'[27]memória quantitativa'!#REF!</definedName>
    <definedName name="rm2larg2">'[27]memória quantitativa'!#REF!</definedName>
    <definedName name="rm2larg3">'[27]memória quantitativa'!#REF!</definedName>
    <definedName name="rm2larg4">'[27]memória quantitativa'!#REF!</definedName>
    <definedName name="rm2larg5">'[27]memória quantitativa'!#REF!</definedName>
    <definedName name="rm2larg7">'[27]memória quantitativa'!#REF!</definedName>
    <definedName name="rm2larg8">'[27]memória quantitativa'!#REF!</definedName>
    <definedName name="rm2larg9">'[27]memória quantitativa'!#REF!</definedName>
    <definedName name="RMA">'[54]PRO-08'!#REF!</definedName>
    <definedName name="RMA_10">'[57]PRO-08'!#REF!</definedName>
    <definedName name="RMA_24">'[57]PRO-08'!#REF!</definedName>
    <definedName name="RMA_25">'[57]PRO-08'!#REF!</definedName>
    <definedName name="RMA_26">'[58]PRO-08'!#REF!</definedName>
    <definedName name="RMA_27">'[57]PRO-08'!#REF!</definedName>
    <definedName name="RMA_29">'[57]PRO-08'!#REF!</definedName>
    <definedName name="RMA_9">'[57]PRO-08'!#REF!</definedName>
    <definedName name="rma2a_1">'[27]memória quantitativa'!#REF!</definedName>
    <definedName name="rma2a_2">'[27]memória quantitativa'!#REF!</definedName>
    <definedName name="rma2a_3">'[27]memória quantitativa'!#REF!</definedName>
    <definedName name="rma2a_4">'[27]memória quantitativa'!#REF!</definedName>
    <definedName name="rma2a_5">'[27]memória quantitativa'!#REF!</definedName>
    <definedName name="rma2a_6">'[27]memória quantitativa'!#REF!</definedName>
    <definedName name="rma2a_7">'[27]memória quantitativa'!#REF!</definedName>
    <definedName name="rma2a_8">'[27]memória quantitativa'!#REF!</definedName>
    <definedName name="rma2a_9">'[27]memória quantitativa'!#REF!</definedName>
    <definedName name="rma2br1">'[27]memória quantitativa'!#REF!</definedName>
    <definedName name="rma2br2">'[27]memória quantitativa'!#REF!</definedName>
    <definedName name="rma2br3">'[27]memória quantitativa'!#REF!</definedName>
    <definedName name="rma2br4">'[27]memória quantitativa'!#REF!</definedName>
    <definedName name="rma2br5">'[27]memória quantitativa'!#REF!</definedName>
    <definedName name="rma2br6">'[27]memória quantitativa'!#REF!</definedName>
    <definedName name="rma2br7">'[27]memória quantitativa'!#REF!</definedName>
    <definedName name="rma2br8">'[27]memória quantitativa'!#REF!</definedName>
    <definedName name="rma2br9">'[27]memória quantitativa'!#REF!</definedName>
    <definedName name="rma2d1">'[27]memória quantitativa'!#REF!</definedName>
    <definedName name="rma2d2">'[27]memória quantitativa'!#REF!</definedName>
    <definedName name="rma2d3">'[27]memória quantitativa'!#REF!</definedName>
    <definedName name="rma2d4">'[27]memória quantitativa'!#REF!</definedName>
    <definedName name="rma2d5">'[27]memória quantitativa'!#REF!</definedName>
    <definedName name="rma2d6">'[27]memória quantitativa'!#REF!</definedName>
    <definedName name="rma2d7">'[27]memória quantitativa'!#REF!</definedName>
    <definedName name="rma2d8">'[27]memória quantitativa'!#REF!</definedName>
    <definedName name="rma2d9">'[27]memória quantitativa'!#REF!</definedName>
    <definedName name="rma2esp1">'[27]memória quantitativa'!#REF!</definedName>
    <definedName name="rma2esp2">'[27]memória quantitativa'!#REF!</definedName>
    <definedName name="rma2esp3">'[27]memória quantitativa'!#REF!</definedName>
    <definedName name="rma2esp4">'[27]memória quantitativa'!#REF!</definedName>
    <definedName name="rma2esp5">'[27]memória quantitativa'!#REF!</definedName>
    <definedName name="rma2esp6">'[27]memória quantitativa'!#REF!</definedName>
    <definedName name="rma2esp7">'[27]memória quantitativa'!#REF!</definedName>
    <definedName name="rma2esp8">'[27]memória quantitativa'!#REF!</definedName>
    <definedName name="rma2esp9">'[27]memória quantitativa'!#REF!</definedName>
    <definedName name="rma2kmf_1">'[27]memória quantitativa'!#REF!</definedName>
    <definedName name="rma2kmf_2">'[27]memória quantitativa'!#REF!</definedName>
    <definedName name="rma2kmf_3">'[27]memória quantitativa'!#REF!</definedName>
    <definedName name="rma2kmf_4">'[27]memória quantitativa'!#REF!</definedName>
    <definedName name="rma2kmf_5">'[27]memória quantitativa'!#REF!</definedName>
    <definedName name="rma2kmf_6">'[27]memória quantitativa'!#REF!</definedName>
    <definedName name="rma2kmf_7">'[27]memória quantitativa'!#REF!</definedName>
    <definedName name="rma2kmf_8">'[27]memória quantitativa'!#REF!</definedName>
    <definedName name="rma2kmf_9">'[27]memória quantitativa'!#REF!</definedName>
    <definedName name="rma2kmi_1">'[27]memória quantitativa'!#REF!</definedName>
    <definedName name="rma2kmi_2">'[27]memória quantitativa'!#REF!</definedName>
    <definedName name="rma2kmi_3">'[27]memória quantitativa'!#REF!</definedName>
    <definedName name="rma2kmi_4">'[27]memória quantitativa'!#REF!</definedName>
    <definedName name="rma2kmi_5">'[27]memória quantitativa'!#REF!</definedName>
    <definedName name="rma2kmi_6">'[27]memória quantitativa'!#REF!</definedName>
    <definedName name="rma2kmi_7">'[27]memória quantitativa'!#REF!</definedName>
    <definedName name="rma2kmi_8">'[27]memória quantitativa'!#REF!</definedName>
    <definedName name="rma2kmi_9">'[27]memória quantitativa'!#REF!</definedName>
    <definedName name="rma2l1">'[27]memória quantitativa'!#REF!</definedName>
    <definedName name="rma2l2">'[27]memória quantitativa'!#REF!</definedName>
    <definedName name="rma2l3">'[27]memória quantitativa'!#REF!</definedName>
    <definedName name="rma2l4">'[27]memória quantitativa'!#REF!</definedName>
    <definedName name="rma2l5">'[27]memória quantitativa'!#REF!</definedName>
    <definedName name="rma2l6">'[27]memória quantitativa'!#REF!</definedName>
    <definedName name="rma2l7">'[27]memória quantitativa'!#REF!</definedName>
    <definedName name="rma2l8">'[27]memória quantitativa'!#REF!</definedName>
    <definedName name="rma2l9">'[27]memória quantitativa'!#REF!</definedName>
    <definedName name="rma2larg1">'[27]memória quantitativa'!#REF!</definedName>
    <definedName name="rma2larg2">'[27]memória quantitativa'!#REF!</definedName>
    <definedName name="rma2larg3">'[27]memória quantitativa'!#REF!</definedName>
    <definedName name="rma2larg4">'[27]memória quantitativa'!#REF!</definedName>
    <definedName name="rma2larg5">'[27]memória quantitativa'!#REF!</definedName>
    <definedName name="rma2larg6">'[27]memória quantitativa'!#REF!</definedName>
    <definedName name="rma2larg7">'[27]memória quantitativa'!#REF!</definedName>
    <definedName name="rma2larg8">'[27]memória quantitativa'!#REF!</definedName>
    <definedName name="rma2larg9">'[27]memória quantitativa'!#REF!</definedName>
    <definedName name="rmaa_1">'[27]memória quantitativa'!#REF!</definedName>
    <definedName name="rmaa_2">'[27]memória quantitativa'!#REF!</definedName>
    <definedName name="rmaa_3">'[27]memória quantitativa'!#REF!</definedName>
    <definedName name="rmaa_4">'[27]memória quantitativa'!#REF!</definedName>
    <definedName name="rmaa_5">'[27]memória quantitativa'!#REF!</definedName>
    <definedName name="rmaa_6">'[27]memória quantitativa'!#REF!</definedName>
    <definedName name="rmaa_7">'[27]memória quantitativa'!#REF!</definedName>
    <definedName name="rmaa_8">'[27]memória quantitativa'!#REF!</definedName>
    <definedName name="rmaa_9">'[27]memória quantitativa'!#REF!</definedName>
    <definedName name="rmabr1">'[27]memória quantitativa'!#REF!</definedName>
    <definedName name="rmabr2">'[27]memória quantitativa'!#REF!</definedName>
    <definedName name="rmabr3">'[27]memória quantitativa'!#REF!</definedName>
    <definedName name="rmabr4">'[27]memória quantitativa'!#REF!</definedName>
    <definedName name="rmabr5">'[27]memória quantitativa'!#REF!</definedName>
    <definedName name="rmabr6">'[27]memória quantitativa'!#REF!</definedName>
    <definedName name="rmabr7">'[27]memória quantitativa'!#REF!</definedName>
    <definedName name="rmabr8">'[27]memória quantitativa'!#REF!</definedName>
    <definedName name="rmabr9">'[27]memória quantitativa'!#REF!</definedName>
    <definedName name="rmad1">'[27]memória quantitativa'!#REF!</definedName>
    <definedName name="rmad2">'[27]memória quantitativa'!#REF!</definedName>
    <definedName name="rmad3">'[27]memória quantitativa'!#REF!</definedName>
    <definedName name="rmad4">'[27]memória quantitativa'!#REF!</definedName>
    <definedName name="rmad5">'[27]memória quantitativa'!#REF!</definedName>
    <definedName name="rmad6">'[27]memória quantitativa'!#REF!</definedName>
    <definedName name="rmad7">'[27]memória quantitativa'!#REF!</definedName>
    <definedName name="rmad8">'[27]memória quantitativa'!#REF!</definedName>
    <definedName name="rmad9">'[27]memória quantitativa'!#REF!</definedName>
    <definedName name="rmaesp1">'[27]memória quantitativa'!#REF!</definedName>
    <definedName name="rmaesp2">'[27]memória quantitativa'!#REF!</definedName>
    <definedName name="rmaesp3">'[27]memória quantitativa'!#REF!</definedName>
    <definedName name="rmaesp4">'[27]memória quantitativa'!#REF!</definedName>
    <definedName name="rmaesp5">'[27]memória quantitativa'!#REF!</definedName>
    <definedName name="rmaesp6">'[27]memória quantitativa'!#REF!</definedName>
    <definedName name="rmaesp7">'[27]memória quantitativa'!#REF!</definedName>
    <definedName name="rmaesp8">'[27]memória quantitativa'!#REF!</definedName>
    <definedName name="rmaesp9">'[27]memória quantitativa'!#REF!</definedName>
    <definedName name="rmakmf_1">'[27]memória quantitativa'!#REF!</definedName>
    <definedName name="rmakmf_2">'[27]memória quantitativa'!#REF!</definedName>
    <definedName name="rmakmf_3">'[27]memória quantitativa'!#REF!</definedName>
    <definedName name="rmakmf_4">'[27]memória quantitativa'!#REF!</definedName>
    <definedName name="rmakmf_5">'[27]memória quantitativa'!#REF!</definedName>
    <definedName name="rmakmf_6">'[27]memória quantitativa'!#REF!</definedName>
    <definedName name="rmaKmf_7">'[27]memória quantitativa'!#REF!</definedName>
    <definedName name="rmakmf_8">'[27]memória quantitativa'!#REF!</definedName>
    <definedName name="rmakmf_9">'[27]memória quantitativa'!#REF!</definedName>
    <definedName name="rmakmi_1">'[27]memória quantitativa'!#REF!</definedName>
    <definedName name="rmakmi_2">'[27]memória quantitativa'!#REF!</definedName>
    <definedName name="rmakmi_3">'[27]memória quantitativa'!#REF!</definedName>
    <definedName name="rmakmi_4">'[27]memória quantitativa'!#REF!</definedName>
    <definedName name="rmakmi_5">'[27]memória quantitativa'!#REF!</definedName>
    <definedName name="rmakmi_6">'[27]memória quantitativa'!#REF!</definedName>
    <definedName name="rmakmi_7">'[27]memória quantitativa'!#REF!</definedName>
    <definedName name="rmakmi_8">'[27]memória quantitativa'!#REF!</definedName>
    <definedName name="rmakmi_9">'[27]memória quantitativa'!#REF!</definedName>
    <definedName name="rmal1">'[27]memória quantitativa'!#REF!</definedName>
    <definedName name="rmal2">'[27]memória quantitativa'!#REF!</definedName>
    <definedName name="rmal3">'[27]memória quantitativa'!#REF!</definedName>
    <definedName name="rmal4">'[27]memória quantitativa'!#REF!</definedName>
    <definedName name="rmal5">'[27]memória quantitativa'!#REF!</definedName>
    <definedName name="rmal6">'[27]memória quantitativa'!#REF!</definedName>
    <definedName name="rmal7">'[27]memória quantitativa'!#REF!</definedName>
    <definedName name="rmal8">'[27]memória quantitativa'!#REF!</definedName>
    <definedName name="rmal9">'[27]memória quantitativa'!#REF!</definedName>
    <definedName name="rmalarg1">'[27]memória quantitativa'!#REF!</definedName>
    <definedName name="rmalarg2">'[27]memória quantitativa'!#REF!</definedName>
    <definedName name="rmalarg3">'[27]memória quantitativa'!#REF!</definedName>
    <definedName name="rmalarg4">'[27]memória quantitativa'!#REF!</definedName>
    <definedName name="rmalarg5">'[27]memória quantitativa'!#REF!</definedName>
    <definedName name="rmalarg6">'[27]memória quantitativa'!#REF!</definedName>
    <definedName name="rmalarg7">'[27]memória quantitativa'!#REF!</definedName>
    <definedName name="rmalarg8">'[27]memória quantitativa'!#REF!</definedName>
    <definedName name="rmalarg9">'[27]memória quantitativa'!#REF!</definedName>
    <definedName name="RMAN">#REF!</definedName>
    <definedName name="RMAW">#REF!</definedName>
    <definedName name="RMAWA">#REF!</definedName>
    <definedName name="rmbr1">'[27]memória quantitativa'!#REF!</definedName>
    <definedName name="rmbr10">'[27]memória quantitativa'!#REF!</definedName>
    <definedName name="rmbr11">'[27]memória quantitativa'!#REF!</definedName>
    <definedName name="rmbr12">'[27]memória quantitativa'!#REF!</definedName>
    <definedName name="rmbr13">'[27]memória quantitativa'!#REF!</definedName>
    <definedName name="rmbr14">'[27]memória quantitativa'!#REF!</definedName>
    <definedName name="rmbr15">'[27]memória quantitativa'!#REF!</definedName>
    <definedName name="rmbr16">'[27]memória quantitativa'!#REF!</definedName>
    <definedName name="rmbr17">'[27]memória quantitativa'!#REF!</definedName>
    <definedName name="rmbr18">'[27]memória quantitativa'!#REF!</definedName>
    <definedName name="rmbr2">'[27]memória quantitativa'!#REF!</definedName>
    <definedName name="rmbr3">'[27]memória quantitativa'!#REF!</definedName>
    <definedName name="rmbr4">'[27]memória quantitativa'!#REF!</definedName>
    <definedName name="rmbr5">'[27]memória quantitativa'!#REF!</definedName>
    <definedName name="rmbr6">'[27]memória quantitativa'!#REF!</definedName>
    <definedName name="rmbr7">'[27]memória quantitativa'!#REF!</definedName>
    <definedName name="rmbr8">'[27]memória quantitativa'!#REF!</definedName>
    <definedName name="rmbr9">'[27]memória quantitativa'!#REF!</definedName>
    <definedName name="RMCC">#REF!</definedName>
    <definedName name="RMCCW">#REF!</definedName>
    <definedName name="RMCCWA">#REF!</definedName>
    <definedName name="RMCGP">[83]SERVIÇOS!$G$19</definedName>
    <definedName name="rme2a_1">'[27]memória quantitativa'!#REF!</definedName>
    <definedName name="rme2a_2">'[27]memória quantitativa'!#REF!</definedName>
    <definedName name="rme2a_3">'[27]memória quantitativa'!#REF!</definedName>
    <definedName name="rme2a_4">'[27]memória quantitativa'!#REF!</definedName>
    <definedName name="rme2a_5">'[27]memória quantitativa'!#REF!</definedName>
    <definedName name="rme2a_6">'[27]memória quantitativa'!#REF!</definedName>
    <definedName name="rme2a_7">'[27]memória quantitativa'!#REF!</definedName>
    <definedName name="rme2a_8">'[27]memória quantitativa'!#REF!</definedName>
    <definedName name="rme2a_9">'[27]memória quantitativa'!#REF!</definedName>
    <definedName name="rme2br1">'[27]memória quantitativa'!#REF!</definedName>
    <definedName name="rme2br2">'[27]memória quantitativa'!#REF!</definedName>
    <definedName name="rme2br3">'[27]memória quantitativa'!#REF!</definedName>
    <definedName name="rme2br4">'[27]memória quantitativa'!#REF!</definedName>
    <definedName name="rme2br5">'[27]memória quantitativa'!#REF!</definedName>
    <definedName name="rme2br6">'[27]memória quantitativa'!#REF!</definedName>
    <definedName name="rme2br7">'[27]memória quantitativa'!#REF!</definedName>
    <definedName name="rme2br8">'[27]memória quantitativa'!#REF!</definedName>
    <definedName name="rme2br9">'[27]memória quantitativa'!#REF!</definedName>
    <definedName name="rme2d1">'[27]memória quantitativa'!#REF!</definedName>
    <definedName name="rme2d2">'[27]memória quantitativa'!#REF!</definedName>
    <definedName name="rme2d3">'[27]memória quantitativa'!#REF!</definedName>
    <definedName name="rme2d4">'[27]memória quantitativa'!#REF!</definedName>
    <definedName name="rme2d5">'[27]memória quantitativa'!#REF!</definedName>
    <definedName name="rme2d6">'[27]memória quantitativa'!#REF!</definedName>
    <definedName name="rme2d7">'[27]memória quantitativa'!#REF!</definedName>
    <definedName name="rme2d8">'[27]memória quantitativa'!#REF!</definedName>
    <definedName name="rme2d9">'[27]memória quantitativa'!#REF!</definedName>
    <definedName name="rme2esp1">'[27]memória quantitativa'!#REF!</definedName>
    <definedName name="rme2esp2">'[27]memória quantitativa'!#REF!</definedName>
    <definedName name="rme2esp3">'[27]memória quantitativa'!#REF!</definedName>
    <definedName name="rme2esp4">'[27]memória quantitativa'!#REF!</definedName>
    <definedName name="rme2esp5">'[27]memória quantitativa'!#REF!</definedName>
    <definedName name="rme2esp6">'[27]memória quantitativa'!#REF!</definedName>
    <definedName name="rme2esp7">'[27]memória quantitativa'!#REF!</definedName>
    <definedName name="rme2esp8">'[27]memória quantitativa'!#REF!</definedName>
    <definedName name="rme2esp9">'[27]memória quantitativa'!#REF!</definedName>
    <definedName name="rme2kmf_1">'[27]memória quantitativa'!#REF!</definedName>
    <definedName name="rme2kmf_2">'[27]memória quantitativa'!#REF!</definedName>
    <definedName name="rme2kmf_3">'[27]memória quantitativa'!#REF!</definedName>
    <definedName name="rme2kmf_4">'[27]memória quantitativa'!#REF!</definedName>
    <definedName name="rme2kmf_5">'[27]memória quantitativa'!#REF!</definedName>
    <definedName name="rme2kmf_6">'[27]memória quantitativa'!#REF!</definedName>
    <definedName name="rme2kmf_7">'[27]memória quantitativa'!#REF!</definedName>
    <definedName name="rme2kmf_8">'[27]memória quantitativa'!#REF!</definedName>
    <definedName name="rme2kmf_9">'[27]memória quantitativa'!#REF!</definedName>
    <definedName name="rme2kmi_1">'[27]memória quantitativa'!#REF!</definedName>
    <definedName name="rme2kmi_2">'[27]memória quantitativa'!#REF!</definedName>
    <definedName name="rme2kmi_3">'[27]memória quantitativa'!#REF!</definedName>
    <definedName name="rme2kmi_4">'[27]memória quantitativa'!#REF!</definedName>
    <definedName name="rme2kmi_5">'[27]memória quantitativa'!#REF!</definedName>
    <definedName name="rme2kmi_6">'[27]memória quantitativa'!#REF!</definedName>
    <definedName name="rme2kmi_7">'[27]memória quantitativa'!#REF!</definedName>
    <definedName name="rme2kmi_8">'[27]memória quantitativa'!#REF!</definedName>
    <definedName name="rme2kmi_9">'[27]memória quantitativa'!#REF!</definedName>
    <definedName name="rme2l1">'[27]memória quantitativa'!#REF!</definedName>
    <definedName name="rme2l2">'[27]memória quantitativa'!#REF!</definedName>
    <definedName name="rme2l3">'[27]memória quantitativa'!#REF!</definedName>
    <definedName name="rme2l4">'[27]memória quantitativa'!#REF!</definedName>
    <definedName name="rme2l5">'[27]memória quantitativa'!#REF!</definedName>
    <definedName name="rme2l6">'[27]memória quantitativa'!#REF!</definedName>
    <definedName name="rme2l7">'[27]memória quantitativa'!#REF!</definedName>
    <definedName name="rme2l8">'[27]memória quantitativa'!#REF!</definedName>
    <definedName name="rme2l9">'[27]memória quantitativa'!#REF!</definedName>
    <definedName name="rme2larg1">'[27]memória quantitativa'!#REF!</definedName>
    <definedName name="rme2larg2">'[27]memória quantitativa'!#REF!</definedName>
    <definedName name="rme2larg3">'[27]memória quantitativa'!#REF!</definedName>
    <definedName name="rme2larg4">'[27]memória quantitativa'!#REF!</definedName>
    <definedName name="rme2larg5">'[27]memória quantitativa'!#REF!</definedName>
    <definedName name="rme2larg6">'[27]memória quantitativa'!#REF!</definedName>
    <definedName name="rme2larg7">'[27]memória quantitativa'!#REF!</definedName>
    <definedName name="rme2larg8">'[27]memória quantitativa'!#REF!</definedName>
    <definedName name="rme2larg9">'[27]memória quantitativa'!#REF!</definedName>
    <definedName name="rmea_1">'[27]memória quantitativa'!#REF!</definedName>
    <definedName name="rmea_10">'[27]memória quantitativa'!#REF!</definedName>
    <definedName name="rmea_11">'[27]memória quantitativa'!#REF!</definedName>
    <definedName name="rmea_12">'[27]memória quantitativa'!#REF!</definedName>
    <definedName name="rmea_13">'[27]memória quantitativa'!#REF!</definedName>
    <definedName name="rmea_14">'[27]memória quantitativa'!#REF!</definedName>
    <definedName name="rmea_15">'[27]memória quantitativa'!#REF!</definedName>
    <definedName name="rmea_16">'[27]memória quantitativa'!#REF!</definedName>
    <definedName name="rmea_17">'[27]memória quantitativa'!#REF!</definedName>
    <definedName name="rmea_18">'[27]memória quantitativa'!#REF!</definedName>
    <definedName name="rmea_2">'[27]memória quantitativa'!#REF!</definedName>
    <definedName name="rmea_3">'[27]memória quantitativa'!#REF!</definedName>
    <definedName name="rmea_4">'[27]memória quantitativa'!#REF!</definedName>
    <definedName name="rmea_5">'[27]memória quantitativa'!#REF!</definedName>
    <definedName name="rmea_6">'[27]memória quantitativa'!#REF!</definedName>
    <definedName name="rmea_7">'[27]memória quantitativa'!#REF!</definedName>
    <definedName name="rmea_8">'[27]memória quantitativa'!#REF!</definedName>
    <definedName name="rmea_9">'[27]memória quantitativa'!#REF!</definedName>
    <definedName name="rmebr1">'[27]memória quantitativa'!#REF!</definedName>
    <definedName name="rmebr2">'[27]memória quantitativa'!#REF!</definedName>
    <definedName name="rmebr3">'[27]memória quantitativa'!#REF!</definedName>
    <definedName name="rmebr4">'[27]memória quantitativa'!#REF!</definedName>
    <definedName name="rmebr5">'[27]memória quantitativa'!#REF!</definedName>
    <definedName name="rmebr6">'[27]memória quantitativa'!#REF!</definedName>
    <definedName name="rmebr7">'[27]memória quantitativa'!#REF!</definedName>
    <definedName name="rmebr8">'[27]memória quantitativa'!#REF!</definedName>
    <definedName name="rmebr9">'[27]memória quantitativa'!#REF!</definedName>
    <definedName name="RMEC">#REF!</definedName>
    <definedName name="RMECAT">[83]SERVIÇOS!$G$46</definedName>
    <definedName name="rmed1">'[27]memória quantitativa'!#REF!</definedName>
    <definedName name="rmed2">'[27]memória quantitativa'!#REF!</definedName>
    <definedName name="rmed3">'[27]memória quantitativa'!#REF!</definedName>
    <definedName name="rmed4">'[27]memória quantitativa'!#REF!</definedName>
    <definedName name="rmed5">'[27]memória quantitativa'!#REF!</definedName>
    <definedName name="rmed6">'[27]memória quantitativa'!#REF!</definedName>
    <definedName name="rmed7">'[27]memória quantitativa'!#REF!</definedName>
    <definedName name="rmed8">'[27]memória quantitativa'!#REF!</definedName>
    <definedName name="rmed9">'[27]memória quantitativa'!#REF!</definedName>
    <definedName name="rmeesp1">'[27]memória quantitativa'!#REF!</definedName>
    <definedName name="rmeesp2">'[27]memória quantitativa'!#REF!</definedName>
    <definedName name="rmeesp3">'[27]memória quantitativa'!#REF!</definedName>
    <definedName name="rmeesp4">'[27]memória quantitativa'!#REF!</definedName>
    <definedName name="rmeesp5">'[27]memória quantitativa'!#REF!</definedName>
    <definedName name="rmeesp6">'[27]memória quantitativa'!#REF!</definedName>
    <definedName name="rmeesp7">'[27]memória quantitativa'!#REF!</definedName>
    <definedName name="rmeesp8">'[27]memória quantitativa'!#REF!</definedName>
    <definedName name="rmeesp9">'[27]memória quantitativa'!#REF!</definedName>
    <definedName name="rmekmf_1">'[27]memória quantitativa'!#REF!</definedName>
    <definedName name="rmekmf_10">'[27]memória quantitativa'!#REF!</definedName>
    <definedName name="rmekmf_11">'[27]memória quantitativa'!#REF!</definedName>
    <definedName name="rmekmf_12">'[27]memória quantitativa'!#REF!</definedName>
    <definedName name="rmekmf_13">'[27]memória quantitativa'!#REF!</definedName>
    <definedName name="rmekmf_14">'[27]memória quantitativa'!#REF!</definedName>
    <definedName name="rmekmf_15">'[27]memória quantitativa'!#REF!</definedName>
    <definedName name="rmekmf_16">'[27]memória quantitativa'!#REF!</definedName>
    <definedName name="rmekmf_17">'[27]memória quantitativa'!#REF!</definedName>
    <definedName name="rmekmf_18">'[27]memória quantitativa'!#REF!</definedName>
    <definedName name="rmekmf_2">'[27]memória quantitativa'!#REF!</definedName>
    <definedName name="rmekmf_3">'[27]memória quantitativa'!#REF!</definedName>
    <definedName name="rmekmf_4">'[27]memória quantitativa'!#REF!</definedName>
    <definedName name="rmekmf_5">'[27]memória quantitativa'!#REF!</definedName>
    <definedName name="rmekmf_6">'[27]memória quantitativa'!#REF!</definedName>
    <definedName name="rmekmf_7">'[27]memória quantitativa'!#REF!</definedName>
    <definedName name="rmekmf_8">'[27]memória quantitativa'!#REF!</definedName>
    <definedName name="rmekmf_9">'[27]memória quantitativa'!#REF!</definedName>
    <definedName name="rmekmi_1">'[27]memória quantitativa'!#REF!</definedName>
    <definedName name="rmekmi_10">'[27]memória quantitativa'!#REF!</definedName>
    <definedName name="rmekmi_11">'[27]memória quantitativa'!#REF!</definedName>
    <definedName name="rmekmi_12">'[27]memória quantitativa'!#REF!</definedName>
    <definedName name="rmekmi_13">'[27]memória quantitativa'!#REF!</definedName>
    <definedName name="rmekmi_14">'[27]memória quantitativa'!#REF!</definedName>
    <definedName name="rmekmi_15">'[27]memória quantitativa'!#REF!</definedName>
    <definedName name="rmekmi_16">'[27]memória quantitativa'!#REF!</definedName>
    <definedName name="rmekmi_17">'[27]memória quantitativa'!#REF!</definedName>
    <definedName name="rmekmi_18">'[27]memória quantitativa'!#REF!</definedName>
    <definedName name="rmekmi_2">'[27]memória quantitativa'!#REF!</definedName>
    <definedName name="rmekmi_3">'[27]memória quantitativa'!#REF!</definedName>
    <definedName name="rmekmi_4">'[27]memória quantitativa'!#REF!</definedName>
    <definedName name="rmekmi_5">'[27]memória quantitativa'!#REF!</definedName>
    <definedName name="rmekmi_6">'[27]memória quantitativa'!#REF!</definedName>
    <definedName name="rmekmi_7">'[27]memória quantitativa'!#REF!</definedName>
    <definedName name="rmekmi_8">'[27]memória quantitativa'!#REF!</definedName>
    <definedName name="rmekmi_9">'[27]memória quantitativa'!#REF!</definedName>
    <definedName name="rmel1">'[27]memória quantitativa'!#REF!</definedName>
    <definedName name="rmel2">'[27]memória quantitativa'!#REF!</definedName>
    <definedName name="rmel3">'[27]memória quantitativa'!#REF!</definedName>
    <definedName name="rmel4">'[27]memória quantitativa'!#REF!</definedName>
    <definedName name="rmel5">'[27]memória quantitativa'!#REF!</definedName>
    <definedName name="rmel6">'[27]memória quantitativa'!#REF!</definedName>
    <definedName name="rmel7">'[27]memória quantitativa'!#REF!</definedName>
    <definedName name="rmel8">'[27]memória quantitativa'!#REF!</definedName>
    <definedName name="rmel9">'[27]memória quantitativa'!#REF!</definedName>
    <definedName name="rmelarg1">'[27]memória quantitativa'!#REF!</definedName>
    <definedName name="rmelarg2">'[27]memória quantitativa'!#REF!</definedName>
    <definedName name="rmelarg3">'[27]memória quantitativa'!#REF!</definedName>
    <definedName name="rmelarg4">'[27]memória quantitativa'!#REF!</definedName>
    <definedName name="rmelarg5">'[27]memória quantitativa'!#REF!</definedName>
    <definedName name="rmelarg6">'[27]memória quantitativa'!#REF!</definedName>
    <definedName name="rmelarg7">'[27]memória quantitativa'!#REF!</definedName>
    <definedName name="rmelarg8">'[27]memória quantitativa'!#REF!</definedName>
    <definedName name="rmelarg9">'[27]memória quantitativa'!#REF!</definedName>
    <definedName name="rmlarg1">'[27]memória quantitativa'!#REF!</definedName>
    <definedName name="rmlarg10">'[27]memória quantitativa'!#REF!</definedName>
    <definedName name="rmlarg11">'[27]memória quantitativa'!#REF!</definedName>
    <definedName name="rmlarg12">'[27]memória quantitativa'!#REF!</definedName>
    <definedName name="rmlarg13">'[27]memória quantitativa'!#REF!</definedName>
    <definedName name="rmlarg14">'[27]memória quantitativa'!#REF!</definedName>
    <definedName name="rmlarg15">'[27]memória quantitativa'!#REF!</definedName>
    <definedName name="rmlarg16">'[27]memória quantitativa'!#REF!</definedName>
    <definedName name="rmlarg17">'[27]memória quantitativa'!#REF!</definedName>
    <definedName name="rmlarg18">'[27]memória quantitativa'!#REF!</definedName>
    <definedName name="rmlarg2">'[27]memória quantitativa'!#REF!</definedName>
    <definedName name="rmlarg3">'[27]memória quantitativa'!#REF!</definedName>
    <definedName name="rmlarg4">'[27]memória quantitativa'!#REF!</definedName>
    <definedName name="rmlarg5">'[27]memória quantitativa'!#REF!</definedName>
    <definedName name="rmlarg6">'[27]memória quantitativa'!#REF!</definedName>
    <definedName name="rmlarg7">'[27]memória quantitativa'!#REF!</definedName>
    <definedName name="rmlarg8">'[27]memória quantitativa'!#REF!</definedName>
    <definedName name="rmlarg9">'[27]memória quantitativa'!#REF!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B">#REF!</definedName>
    <definedName name="RMRP">#REF!</definedName>
    <definedName name="RMT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">#REF!</definedName>
    <definedName name="ro2br1">'[27]memória quantitativa'!#REF!</definedName>
    <definedName name="ro2br2">'[27]memória quantitativa'!#REF!</definedName>
    <definedName name="ro2br3">'[27]memória quantitativa'!#REF!</definedName>
    <definedName name="ro2br4">'[27]memória quantitativa'!#REF!</definedName>
    <definedName name="ro2br5">'[27]memória quantitativa'!#REF!</definedName>
    <definedName name="ro2br6">'[27]memória quantitativa'!#REF!</definedName>
    <definedName name="ro2br7">'[27]memória quantitativa'!#REF!</definedName>
    <definedName name="ro2br8">'[27]memória quantitativa'!#REF!</definedName>
    <definedName name="ro2br9">'[27]memória quantitativa'!#REF!</definedName>
    <definedName name="ro2d1">'[27]memória quantitativa'!#REF!</definedName>
    <definedName name="ro2d2">'[27]memória quantitativa'!#REF!</definedName>
    <definedName name="ro2d3">'[27]memória quantitativa'!#REF!</definedName>
    <definedName name="ro2d4">'[27]memória quantitativa'!#REF!</definedName>
    <definedName name="ro2d5">'[27]memória quantitativa'!#REF!</definedName>
    <definedName name="ro2d6">'[27]memória quantitativa'!#REF!</definedName>
    <definedName name="ro2d7">'[27]memória quantitativa'!#REF!</definedName>
    <definedName name="ro2d8">'[27]memória quantitativa'!#REF!</definedName>
    <definedName name="ro2d9">'[27]memória quantitativa'!#REF!</definedName>
    <definedName name="ro2l1">'[27]memória quantitativa'!#REF!</definedName>
    <definedName name="ro2l2">'[27]memória quantitativa'!#REF!</definedName>
    <definedName name="ro2l3">'[27]memória quantitativa'!#REF!</definedName>
    <definedName name="ro2l4">'[27]memória quantitativa'!#REF!</definedName>
    <definedName name="ro2l5">'[27]memória quantitativa'!#REF!</definedName>
    <definedName name="ro2l6">'[27]memória quantitativa'!#REF!</definedName>
    <definedName name="ro2l7">'[27]memória quantitativa'!#REF!</definedName>
    <definedName name="ro2l8">'[27]memória quantitativa'!#REF!</definedName>
    <definedName name="ro2l9">'[27]memória quantitativa'!#REF!</definedName>
    <definedName name="ro2larg1">'[27]memória quantitativa'!#REF!</definedName>
    <definedName name="ro2larg2">'[27]memória quantitativa'!#REF!</definedName>
    <definedName name="ro2larg3">'[27]memória quantitativa'!#REF!</definedName>
    <definedName name="ro2larg4">'[27]memória quantitativa'!#REF!</definedName>
    <definedName name="ro2larg5">'[27]memória quantitativa'!#REF!</definedName>
    <definedName name="ro2larg6">'[27]memória quantitativa'!#REF!</definedName>
    <definedName name="ro2larg7">'[27]memória quantitativa'!#REF!</definedName>
    <definedName name="ro2larg8">'[27]memória quantitativa'!#REF!</definedName>
    <definedName name="ro2larg9">'[27]memória quantitativa'!#REF!</definedName>
    <definedName name="ROAC">#REF!</definedName>
    <definedName name="robr1">'[27]memória quantitativa'!#REF!</definedName>
    <definedName name="robr2">'[27]memória quantitativa'!#REF!</definedName>
    <definedName name="robr3">'[27]memória quantitativa'!#REF!</definedName>
    <definedName name="robr4">'[27]memória quantitativa'!#REF!</definedName>
    <definedName name="robr5">'[27]memória quantitativa'!#REF!</definedName>
    <definedName name="robr6">'[27]memória quantitativa'!#REF!</definedName>
    <definedName name="robr7">'[27]memória quantitativa'!#REF!</definedName>
    <definedName name="robr8">'[27]memória quantitativa'!#REF!</definedName>
    <definedName name="robr9">'[27]memória quantitativa'!#REF!</definedName>
    <definedName name="ROC">#REF!</definedName>
    <definedName name="roçada_colonião">'[27]medição '!#REF!</definedName>
    <definedName name="roçada_manual">'[27]medição '!#REF!</definedName>
    <definedName name="roçada_mecanizada">'[27]medição '!#REF!</definedName>
    <definedName name="roçadacolonião">'[27]memória quantitativa'!#REF!</definedName>
    <definedName name="roçadamanual">[42]ORÇAMENTO!#REF!</definedName>
    <definedName name="roçadamanual_13">[42]ORÇAMENTO!#REF!</definedName>
    <definedName name="roçadamanual_13_19">[42]ORÇAMENTO!#REF!</definedName>
    <definedName name="roçadamanual_13_23">[42]ORÇAMENTO!#REF!</definedName>
    <definedName name="roçadamanual_13_25">[55]ORÇAMENTO!#REF!</definedName>
    <definedName name="roçadamanual_15">[56]ORÇAMENTO!#REF!</definedName>
    <definedName name="roçadamanual_15_13">[56]ORÇAMENTO!#REF!</definedName>
    <definedName name="roçadamanual_15_13_19">[56]ORÇAMENTO!#REF!</definedName>
    <definedName name="roçadamanual_15_13_23">[56]ORÇAMENTO!#REF!</definedName>
    <definedName name="roçadamanual_15_13_25">[56]ORÇAMENTO!#REF!</definedName>
    <definedName name="roçadamanual_15_19">[56]ORÇAMENTO!#REF!</definedName>
    <definedName name="roçadamanual_15_23">[56]ORÇAMENTO!#REF!</definedName>
    <definedName name="roçadamanual_15_25">[56]ORÇAMENTO!#REF!</definedName>
    <definedName name="roçadamanual_19">[42]ORÇAMENTO!#REF!</definedName>
    <definedName name="roçadamanual_23">[42]ORÇAMENTO!#REF!</definedName>
    <definedName name="roçadamanual_24">[42]ORÇAMENTO!#REF!</definedName>
    <definedName name="roçadamanual_24_13">[42]ORÇAMENTO!#REF!</definedName>
    <definedName name="roçadamanual_24_13_19">[42]ORÇAMENTO!#REF!</definedName>
    <definedName name="roçadamanual_24_13_23">[42]ORÇAMENTO!#REF!</definedName>
    <definedName name="roçadamanual_24_13_25">[55]ORÇAMENTO!#REF!</definedName>
    <definedName name="roçadamanual_24_19">[42]ORÇAMENTO!#REF!</definedName>
    <definedName name="roçadamanual_24_23">[42]ORÇAMENTO!#REF!</definedName>
    <definedName name="roçadamanual_24_25">[55]ORÇAMENTO!#REF!</definedName>
    <definedName name="roçadamanual_25">[55]ORÇAMENTO!#REF!</definedName>
    <definedName name="roçadamecaniz">[42]ORÇAMENTO!#REF!</definedName>
    <definedName name="roçadamecaniz_13">[42]ORÇAMENTO!#REF!</definedName>
    <definedName name="roçadamecaniz_13_19">[42]ORÇAMENTO!#REF!</definedName>
    <definedName name="roçadamecaniz_13_23">[42]ORÇAMENTO!#REF!</definedName>
    <definedName name="roçadamecaniz_13_25">[55]ORÇAMENTO!#REF!</definedName>
    <definedName name="roçadamecaniz_15">[56]ORÇAMENTO!#REF!</definedName>
    <definedName name="roçadamecaniz_15_13">[56]ORÇAMENTO!#REF!</definedName>
    <definedName name="roçadamecaniz_15_13_19">[56]ORÇAMENTO!#REF!</definedName>
    <definedName name="roçadamecaniz_15_13_23">[56]ORÇAMENTO!#REF!</definedName>
    <definedName name="roçadamecaniz_15_13_25">[56]ORÇAMENTO!#REF!</definedName>
    <definedName name="roçadamecaniz_15_19">[56]ORÇAMENTO!#REF!</definedName>
    <definedName name="roçadamecaniz_15_23">[56]ORÇAMENTO!#REF!</definedName>
    <definedName name="roçadamecaniz_15_25">[56]ORÇAMENTO!#REF!</definedName>
    <definedName name="roçadamecaniz_19">[42]ORÇAMENTO!#REF!</definedName>
    <definedName name="roçadamecaniz_23">[42]ORÇAMENTO!#REF!</definedName>
    <definedName name="roçadamecaniz_24">[42]ORÇAMENTO!#REF!</definedName>
    <definedName name="roçadamecaniz_24_13">[42]ORÇAMENTO!#REF!</definedName>
    <definedName name="roçadamecaniz_24_13_19">[42]ORÇAMENTO!#REF!</definedName>
    <definedName name="roçadamecaniz_24_13_23">[42]ORÇAMENTO!#REF!</definedName>
    <definedName name="roçadamecaniz_24_13_25">[55]ORÇAMENTO!#REF!</definedName>
    <definedName name="roçadamecaniz_24_19">[42]ORÇAMENTO!#REF!</definedName>
    <definedName name="roçadamecaniz_24_23">[42]ORÇAMENTO!#REF!</definedName>
    <definedName name="roçadamecaniz_24_25">[55]ORÇAMENTO!#REF!</definedName>
    <definedName name="roçadamecaniz_25">[55]ORÇAMENTO!#REF!</definedName>
    <definedName name="roçadamecanizada">'[27]memória quantitativa'!#REF!</definedName>
    <definedName name="ROÇO1">#N/A</definedName>
    <definedName name="Rod" hidden="1">#REF!</definedName>
    <definedName name="RODAPÉ">[148]Relatório!#REF!</definedName>
    <definedName name="rodo">#REF!</definedName>
    <definedName name="Rodovia">#REF!</definedName>
    <definedName name="Rodovia___................">#REF!</definedName>
    <definedName name="rodovia_10">[51]procedimentos!$A$3</definedName>
    <definedName name="rodovia_13">[42]procedimentos!$B$116</definedName>
    <definedName name="rodovia_26">[42]procedimentos!$B$116</definedName>
    <definedName name="rodovia_33">[42]procedimentos!$B$116</definedName>
    <definedName name="rodovia_42">#REF!</definedName>
    <definedName name="rodovia_5">[42]procedimentos!$B$116</definedName>
    <definedName name="rodovia_6">[42]procedimentos!$B$116</definedName>
    <definedName name="rodovia_7">[42]procedimentos!$B$116</definedName>
    <definedName name="rodovia_8">[42]procedimentos!$B$116</definedName>
    <definedName name="rodovia_9">[42]procedimentos!$B$116</definedName>
    <definedName name="rodovia1">[45]CAPA!$B$11</definedName>
    <definedName name="rodovia1a">[45]CAPA!$B$11</definedName>
    <definedName name="rodovia2">[45]CAPA!$B$12</definedName>
    <definedName name="rolar4">'[27]memória quantitativa'!#REF!</definedName>
    <definedName name="rolarg1">'[27]memória quantitativa'!#REF!</definedName>
    <definedName name="rolarg2">'[27]memória quantitativa'!#REF!</definedName>
    <definedName name="rolarg3">'[27]memória quantitativa'!#REF!</definedName>
    <definedName name="rolarg5">'[27]memória quantitativa'!#REF!</definedName>
    <definedName name="rolarg6">'[27]memória quantitativa'!#REF!</definedName>
    <definedName name="rolarg7">'[27]memória quantitativa'!#REF!</definedName>
    <definedName name="rolarg8">'[27]memória quantitativa'!#REF!</definedName>
    <definedName name="rolarg9">'[27]memória quantitativa'!#REF!</definedName>
    <definedName name="ROMZ">#REF!</definedName>
    <definedName name="Rotina1">#REF!</definedName>
    <definedName name="RP">#REF!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#REF!</definedName>
    <definedName name="rpbr1">'[27]memória quantitativa'!#REF!</definedName>
    <definedName name="rpbr2">'[27]memória quantitativa'!#REF!</definedName>
    <definedName name="rpbr3">'[27]memória quantitativa'!#REF!</definedName>
    <definedName name="rpbr4">'[27]memória quantitativa'!#REF!</definedName>
    <definedName name="rpbr5">'[27]memória quantitativa'!#REF!</definedName>
    <definedName name="rpbr6">'[27]memória quantitativa'!#REF!</definedName>
    <definedName name="rpbr7">'[27]memória quantitativa'!#REF!</definedName>
    <definedName name="rpbr8">'[27]memória quantitativa'!#REF!</definedName>
    <definedName name="rpbr9">'[27]memória quantitativa'!#REF!</definedName>
    <definedName name="rpesp1">'[27]memória quantitativa'!#REF!</definedName>
    <definedName name="rpesp2">'[27]memória quantitativa'!#REF!</definedName>
    <definedName name="rpesp3">'[27]memória quantitativa'!#REF!</definedName>
    <definedName name="rpesp4">'[27]memória quantitativa'!#REF!</definedName>
    <definedName name="rpesp5">'[27]memória quantitativa'!#REF!</definedName>
    <definedName name="rpesp6">'[27]memória quantitativa'!#REF!</definedName>
    <definedName name="rpesp7">'[27]memória quantitativa'!#REF!</definedName>
    <definedName name="rpesp8">'[27]memória quantitativa'!#REF!</definedName>
    <definedName name="rpesp9">'[27]memória quantitativa'!#REF!</definedName>
    <definedName name="rpespb1">'[27]memória quantitativa'!#REF!</definedName>
    <definedName name="rpespb2">'[27]memória quantitativa'!#REF!</definedName>
    <definedName name="rpespb3">'[27]memória quantitativa'!#REF!</definedName>
    <definedName name="rpespb4">'[27]memória quantitativa'!#REF!</definedName>
    <definedName name="rpespb5">'[27]memória quantitativa'!#REF!</definedName>
    <definedName name="rpespb6">'[27]memória quantitativa'!#REF!</definedName>
    <definedName name="rpespb7">'[27]memória quantitativa'!#REF!</definedName>
    <definedName name="rpespb8">'[27]memória quantitativa'!#REF!</definedName>
    <definedName name="rpespb9">'[27]memória quantitativa'!#REF!</definedName>
    <definedName name="rpespm1">'[27]memória quantitativa'!#REF!</definedName>
    <definedName name="rpespm2">'[27]memória quantitativa'!#REF!</definedName>
    <definedName name="rpespm3">'[27]memória quantitativa'!#REF!</definedName>
    <definedName name="rpespm4">'[27]memória quantitativa'!#REF!</definedName>
    <definedName name="rpespm5">'[27]memória quantitativa'!#REF!</definedName>
    <definedName name="rpespm6">'[27]memória quantitativa'!#REF!</definedName>
    <definedName name="rpespm7">'[27]memória quantitativa'!#REF!</definedName>
    <definedName name="rpespm8">'[27]memória quantitativa'!#REF!</definedName>
    <definedName name="rpespm9">'[27]memória quantitativa'!#REF!</definedName>
    <definedName name="rpkmf1">'[27]memória quantitativa'!#REF!</definedName>
    <definedName name="rpkmf2">'[27]memória quantitativa'!#REF!</definedName>
    <definedName name="rpkmf3">'[27]memória quantitativa'!#REF!</definedName>
    <definedName name="rpkmf4">'[27]memória quantitativa'!#REF!</definedName>
    <definedName name="rpkmf5">'[27]memória quantitativa'!#REF!</definedName>
    <definedName name="rpkmf6">'[27]memória quantitativa'!#REF!</definedName>
    <definedName name="rpkmf7">'[27]memória quantitativa'!#REF!</definedName>
    <definedName name="rpkmf8">'[27]memória quantitativa'!#REF!</definedName>
    <definedName name="rpkmf9">'[27]memória quantitativa'!#REF!</definedName>
    <definedName name="rpkmi1">'[27]memória quantitativa'!#REF!</definedName>
    <definedName name="rpkmi2">'[27]memória quantitativa'!#REF!</definedName>
    <definedName name="rpkmi3">'[27]memória quantitativa'!#REF!</definedName>
    <definedName name="rpkmi4">'[27]memória quantitativa'!#REF!</definedName>
    <definedName name="rpkmi5">'[27]memória quantitativa'!#REF!</definedName>
    <definedName name="rpkmi6">'[27]memória quantitativa'!#REF!</definedName>
    <definedName name="rpkmi7">'[27]memória quantitativa'!#REF!</definedName>
    <definedName name="rpkmi8">'[27]memória quantitativa'!#REF!</definedName>
    <definedName name="rpkmi9">'[27]memória quantitativa'!#REF!</definedName>
    <definedName name="RPL">#REF!</definedName>
    <definedName name="rplarg1">'[27]memória quantitativa'!#REF!</definedName>
    <definedName name="rplarg2">'[27]memória quantitativa'!#REF!</definedName>
    <definedName name="rplarg3">'[27]memória quantitativa'!#REF!</definedName>
    <definedName name="rplarg4">'[27]memória quantitativa'!#REF!</definedName>
    <definedName name="rplarg5">'[27]memória quantitativa'!#REF!</definedName>
    <definedName name="rplarg6">'[27]memória quantitativa'!#REF!</definedName>
    <definedName name="rplarg7">'[27]memória quantitativa'!#REF!</definedName>
    <definedName name="rplarg8">'[27]memória quantitativa'!#REF!</definedName>
    <definedName name="rplarg9">'[27]memória quantitativa'!#REF!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hidden="1">{#N/A,#N/A,TRUE,"Serviços"}</definedName>
    <definedName name="rr_15">#REF!</definedName>
    <definedName name="RR_1C">'[74]CUSTO MATERIAL'!$F$24</definedName>
    <definedName name="RR_2C">'[74]CUSTO MATERIAL'!$F$25</definedName>
    <definedName name="rr_4">#REF!</definedName>
    <definedName name="RR1C">#REF!</definedName>
    <definedName name="rr1c_tb">'[27]medição '!#REF!</definedName>
    <definedName name="RR1CROO">'[74]CALCULOS AUXILIARES'!$E$26</definedName>
    <definedName name="RR1CW">#REF!</definedName>
    <definedName name="RR1CWA">#REF!</definedName>
    <definedName name="RR2C">[17]DADOS!$C$32</definedName>
    <definedName name="rr2c_capa">'[27]medição '!#REF!</definedName>
    <definedName name="rr2c_tratamento">'[27]medição '!#REF!</definedName>
    <definedName name="RR2CROO">'[74]CALCULOS AUXILIARES'!$E$30</definedName>
    <definedName name="rraauf">'[53]Resumo Financeiro'!#REF!</definedName>
    <definedName name="rraauq">'[53]Resumo Financeiro'!#REF!</definedName>
    <definedName name="rrff" hidden="1">{#N/A,#N/A,TRUE,"Serviços"}</definedName>
    <definedName name="rrfff" hidden="1">{#N/A,#N/A,TRUE,"Serviços"}</definedName>
    <definedName name="rric_pintura">'[27]medição '!#REF!</definedName>
    <definedName name="RRMBF">"'file:///D:/Meus documentos/ANASTÁCIO/SERCEL/BR262990800.xls'#$SERVIÇOS.$#REF!$#REF!"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Q">#REF!</definedName>
    <definedName name="rrr" hidden="1">{#N/A,#N/A,TRUE,"Serviços"}</definedName>
    <definedName name="RRRP">#REF!</definedName>
    <definedName name="RRTB">#REF!</definedName>
    <definedName name="RRTOTAL">#REF!</definedName>
    <definedName name="RRTSD">#REF!</definedName>
    <definedName name="RRVQ">#REF!</definedName>
    <definedName name="RS">#REF!</definedName>
    <definedName name="RS_25">#REF!</definedName>
    <definedName name="RS_4">#REF!</definedName>
    <definedName name="RSS">#REF!</definedName>
    <definedName name="rt">#REF!</definedName>
    <definedName name="rtr" hidden="1">#REF!</definedName>
    <definedName name="RZ">#REF!</definedName>
    <definedName name="RZ_1">#REF!</definedName>
    <definedName name="s" hidden="1">[43]Elétrica!#REF!</definedName>
    <definedName name="S_16">"'file:///B:/PATO - BR - 425 aditivo.xls'#$COMPOS1.$#REF!$#REF!:$#REF!$#REF!"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a">[187]COMPOS1!#REF!</definedName>
    <definedName name="SALARIO">#REF!</definedName>
    <definedName name="SALARIOS">#REF!</definedName>
    <definedName name="salete" hidden="1">{#N/A,#N/A,FALSE,"MO (2)"}</definedName>
    <definedName name="salete.com" hidden="1">{#N/A,#N/A,FALSE,"MO (2)"}</definedName>
    <definedName name="SAPBEXrevision" hidden="1">18</definedName>
    <definedName name="SAPBEXsysID" hidden="1">"B1P"</definedName>
    <definedName name="SAPBEXwbID" hidden="1">"4ZUOE77O1HF840EF45K3PLCV5"</definedName>
    <definedName name="Sarjeta">#N/A</definedName>
    <definedName name="sarjeta_meio_fio">'[27]medição '!#REF!</definedName>
    <definedName name="sarjeta_meiofio">'[27]memória quantitativa'!#REF!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#REF!</definedName>
    <definedName name="sbg">#REF!</definedName>
    <definedName name="sbg_25">#REF!</definedName>
    <definedName name="sbg_4">#REF!</definedName>
    <definedName name="sbgg">#REF!</definedName>
    <definedName name="SBRP">"'file:///D:/Meus documentos/ANASTÁCIO/SERCEL/BR262990800.xls'#$SERVIÇOS.$#REF!$#REF!"</definedName>
    <definedName name="SBRP_1">#REF!</definedName>
    <definedName name="SBTC">#REF!</definedName>
    <definedName name="SBTC_25">#REF!</definedName>
    <definedName name="SBTC_4">#REF!</definedName>
    <definedName name="SBTCC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otchlite">'[27]medição '!#REF!</definedName>
    <definedName name="sdfgsdfgsdfg">#REF!</definedName>
    <definedName name="sdfs">'[52]Fresagem de Pista Ago-98'!#REF!</definedName>
    <definedName name="sdfsdf">'[52]Fresagem de Pista Ago-98'!#REF!</definedName>
    <definedName name="sdfshdfhsdjfd">#REF!</definedName>
    <definedName name="sdsdf" hidden="1">{"'Quadro'!$A$4:$BG$78"}</definedName>
    <definedName name="sdsdsds" hidden="1">{#N/A,#N/A,FALSE,"MO (2)"}</definedName>
    <definedName name="sdsdsdsx" hidden="1">{#N/A,#N/A,FALSE,"MO (2)"}</definedName>
    <definedName name="SE" hidden="1">#REF!</definedName>
    <definedName name="seg">#REF!</definedName>
    <definedName name="SEG_1">#REF!</definedName>
    <definedName name="Seg_Carna">Dom_Páscoa-48</definedName>
    <definedName name="seg0">[15]DADOS!$E$10</definedName>
    <definedName name="SegmentaçãodeDados_NECESSITA_AÇÃO?">#N/A</definedName>
    <definedName name="Segmento">#REF!</definedName>
    <definedName name="segmento_13">[42]procedimentos!$B$119</definedName>
    <definedName name="segmento_26">[42]procedimentos!$B$119</definedName>
    <definedName name="segmento_33">[42]procedimentos!$B$119</definedName>
    <definedName name="segmento_5">[42]procedimentos!$B$119</definedName>
    <definedName name="segmento_6">[42]procedimentos!$B$119</definedName>
    <definedName name="segmento_7">[42]procedimentos!$B$119</definedName>
    <definedName name="segmento_8">[42]procedimentos!$B$119</definedName>
    <definedName name="segmento_9">[42]procedimentos!$B$119</definedName>
    <definedName name="segmento1">#REF!</definedName>
    <definedName name="segmento1_13">[42]procedimentos!$B$120</definedName>
    <definedName name="segmento1_26">[42]procedimentos!$B$120</definedName>
    <definedName name="segmento1_33">[42]procedimentos!$B$120</definedName>
    <definedName name="segmento1_5">[42]procedimentos!$B$120</definedName>
    <definedName name="segmento1_6">[42]procedimentos!$B$120</definedName>
    <definedName name="segmento1_7">[42]procedimentos!$B$120</definedName>
    <definedName name="segmento1_8">[42]procedimentos!$B$120</definedName>
    <definedName name="segmento1_9">[42]procedimentos!$B$120</definedName>
    <definedName name="SEGMENTO2">#REF!</definedName>
    <definedName name="SEGMENTO2_13">[42]procedimentos!#REF!</definedName>
    <definedName name="SEGMENTO2_19">#REF!</definedName>
    <definedName name="SEGMENTO2_23">#REF!</definedName>
    <definedName name="SEGMENTO2_25">[169]procedimentos!#REF!</definedName>
    <definedName name="SEGMENTO2_26">[42]procedimentos!#REF!</definedName>
    <definedName name="SEGMENTO2_33">[42]procedimentos!#REF!</definedName>
    <definedName name="SEGMENTO2_5">[42]procedimentos!#REF!</definedName>
    <definedName name="SEGMENTO2_6">[42]procedimentos!#REF!</definedName>
    <definedName name="SEGMENTO2_7">[42]procedimentos!#REF!</definedName>
    <definedName name="SEGMENTO2_8">[42]procedimentos!#REF!</definedName>
    <definedName name="SEGMENTO2_9">[42]procedimentos!#REF!</definedName>
    <definedName name="SegNaoPavimentado">#REF!</definedName>
    <definedName name="sencount" hidden="1">1</definedName>
    <definedName name="separator">#REF!</definedName>
    <definedName name="ser">'[18]Mão de Obra'!$E$27</definedName>
    <definedName name="SERV">#REF!</definedName>
    <definedName name="serv_mnt_fx_dominio">[49]medição!#REF!</definedName>
    <definedName name="serv_mnt_pista_acost">[49]medição!#REF!</definedName>
    <definedName name="Serv_prev">#REF!</definedName>
    <definedName name="Serv_prev_4">#REF!</definedName>
    <definedName name="Serv_prevv">#REF!</definedName>
    <definedName name="servDNER">'[29]1ExecuçServiços'!$A$9:$H$1081</definedName>
    <definedName name="servico">#REF!</definedName>
    <definedName name="Serviço">#REF!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 localSheetId="6">[110]Serviços!$A:$C</definedName>
    <definedName name="Serviços" localSheetId="3">[110]Serviços!$A:$C</definedName>
    <definedName name="Serviços">[188]Serviços!$A:$I</definedName>
    <definedName name="Serviços_1">#REF!</definedName>
    <definedName name="SET">#REF!</definedName>
    <definedName name="SETEMBRO" hidden="1">{#N/A,#N/A,TRUE,"Serviços"}</definedName>
    <definedName name="SETEMBROO" hidden="1">{#N/A,#N/A,TRUE,"Serviços"}</definedName>
    <definedName name="SEVE">#REF!</definedName>
    <definedName name="seven">#REF!</definedName>
    <definedName name="sfde">#REF!</definedName>
    <definedName name="sfds">#REF!</definedName>
    <definedName name="SH">#REF!</definedName>
    <definedName name="SH_AREA">[155]sin_hor_necessidades_mec!#REF!</definedName>
    <definedName name="SH_AREA_APL">[155]sin_hor_necessidades_mec!#REF!</definedName>
    <definedName name="SH_AREA_APLA">[189]sin_hor_necessidades_mec!#REF!</definedName>
    <definedName name="SH_AREA_IBIA">'[95]SIN_HOR_MEC_Gravatá do Ibiapina'!$R$14:$R$18</definedName>
    <definedName name="SH_AREA_TAQUA">[95]SIN_HOR_MEC_TAQUARITINGA!$R$14:$R$19</definedName>
    <definedName name="SH_CREMA">[155]sin_hor_necessidades_mec!#REF!</definedName>
    <definedName name="SH_MATERIAL">[155]sin_hor_necessidades_mec!#REF!</definedName>
    <definedName name="SH_PAVIMENTO">[156]sin_hor_necessidades_mec!$R$15:$R$21</definedName>
    <definedName name="SH_SNV">[155]sin_hor_necessidades_mec!#REF!</definedName>
    <definedName name="sh2a_1">'[27]memória quantitativa'!#REF!</definedName>
    <definedName name="sh2a_2">'[27]memória quantitativa'!#REF!</definedName>
    <definedName name="sh2a_3">'[27]memória quantitativa'!#REF!</definedName>
    <definedName name="sh2a_4">'[27]memória quantitativa'!#REF!</definedName>
    <definedName name="sh2a_5">'[27]memória quantitativa'!#REF!</definedName>
    <definedName name="sh2a_6">'[27]memória quantitativa'!#REF!</definedName>
    <definedName name="sh2a_7">'[27]memória quantitativa'!#REF!</definedName>
    <definedName name="sh2a_8">'[27]memória quantitativa'!#REF!</definedName>
    <definedName name="sh2a_9">'[27]memória quantitativa'!#REF!</definedName>
    <definedName name="sh2br1">'[27]memória quantitativa'!#REF!</definedName>
    <definedName name="sh2br2">'[27]memória quantitativa'!#REF!</definedName>
    <definedName name="sh2br3">'[27]memória quantitativa'!#REF!</definedName>
    <definedName name="sh2br4">'[27]memória quantitativa'!#REF!</definedName>
    <definedName name="sh2br5">'[27]memória quantitativa'!#REF!</definedName>
    <definedName name="sh2br6">'[27]memória quantitativa'!#REF!</definedName>
    <definedName name="sh2br7">'[27]memória quantitativa'!#REF!</definedName>
    <definedName name="sh2br8">'[27]memória quantitativa'!#REF!</definedName>
    <definedName name="sh2br9">'[27]memória quantitativa'!#REF!</definedName>
    <definedName name="sh2c1">'[27]memória quantitativa'!#REF!</definedName>
    <definedName name="sh2c2">'[27]memória quantitativa'!#REF!</definedName>
    <definedName name="sh2c3">'[27]memória quantitativa'!#REF!</definedName>
    <definedName name="sh2c4">'[27]memória quantitativa'!#REF!</definedName>
    <definedName name="sh2c5">'[27]memória quantitativa'!#REF!</definedName>
    <definedName name="sh2c6">'[27]memória quantitativa'!#REF!</definedName>
    <definedName name="sh2c7">'[27]memória quantitativa'!#REF!</definedName>
    <definedName name="sh2c8">'[27]memória quantitativa'!#REF!</definedName>
    <definedName name="sh2c9">'[27]memória quantitativa'!#REF!</definedName>
    <definedName name="sh2d1">'[27]memória quantitativa'!#REF!</definedName>
    <definedName name="sh2d2">'[27]memória quantitativa'!#REF!</definedName>
    <definedName name="sh2d3">'[27]memória quantitativa'!#REF!</definedName>
    <definedName name="sh2d4">'[27]memória quantitativa'!#REF!</definedName>
    <definedName name="sh2d5">'[27]memória quantitativa'!#REF!</definedName>
    <definedName name="sh2d6">'[27]memória quantitativa'!#REF!</definedName>
    <definedName name="sh2d7">'[27]memória quantitativa'!#REF!</definedName>
    <definedName name="sh2d8">'[27]memória quantitativa'!#REF!</definedName>
    <definedName name="sh2d9">'[27]memória quantitativa'!#REF!</definedName>
    <definedName name="sh2kmf_1">'[27]memória quantitativa'!#REF!</definedName>
    <definedName name="sh2kmf_2">'[27]memória quantitativa'!#REF!</definedName>
    <definedName name="sh2kmf_3">'[27]memória quantitativa'!#REF!</definedName>
    <definedName name="sh2kmf_4">'[27]memória quantitativa'!#REF!</definedName>
    <definedName name="sh2kmf_5">'[27]memória quantitativa'!#REF!</definedName>
    <definedName name="sh2kmf_6">'[27]memória quantitativa'!#REF!</definedName>
    <definedName name="sh2kmf_7">'[27]memória quantitativa'!#REF!</definedName>
    <definedName name="sh2kmf_8">'[27]memória quantitativa'!#REF!</definedName>
    <definedName name="sh2kmf_9">'[27]memória quantitativa'!#REF!</definedName>
    <definedName name="sh2kmi_1">'[27]memória quantitativa'!#REF!</definedName>
    <definedName name="sh2kmi_2">'[27]memória quantitativa'!#REF!</definedName>
    <definedName name="sh2kmi_3">'[27]memória quantitativa'!#REF!</definedName>
    <definedName name="sh2kmi_4">'[27]memória quantitativa'!#REF!</definedName>
    <definedName name="sh2kmi_5">'[27]memória quantitativa'!#REF!</definedName>
    <definedName name="sh2kmi_6">'[27]memória quantitativa'!#REF!</definedName>
    <definedName name="sh2kmi_7">'[27]memória quantitativa'!#REF!</definedName>
    <definedName name="sh2kmi_8">'[27]memória quantitativa'!#REF!</definedName>
    <definedName name="sh2kmi_9">'[27]memória quantitativa'!#REF!</definedName>
    <definedName name="sh2l1">'[27]memória quantitativa'!#REF!</definedName>
    <definedName name="sh2l2">'[27]memória quantitativa'!#REF!</definedName>
    <definedName name="sh2l3">'[27]memória quantitativa'!#REF!</definedName>
    <definedName name="sh2l4">'[27]memória quantitativa'!#REF!</definedName>
    <definedName name="sh2l5">'[27]memória quantitativa'!#REF!</definedName>
    <definedName name="sh2l6">'[27]memória quantitativa'!#REF!</definedName>
    <definedName name="sh2l7">'[27]memória quantitativa'!#REF!</definedName>
    <definedName name="sh2l8">'[27]memória quantitativa'!#REF!</definedName>
    <definedName name="sh2l9">'[27]memória quantitativa'!#REF!</definedName>
    <definedName name="sha_1">'[27]memória quantitativa'!#REF!</definedName>
    <definedName name="sha_2">'[27]memória quantitativa'!#REF!</definedName>
    <definedName name="sha_3">'[27]memória quantitativa'!#REF!</definedName>
    <definedName name="sha_4">'[27]memória quantitativa'!#REF!</definedName>
    <definedName name="sha_5">'[27]memória quantitativa'!#REF!</definedName>
    <definedName name="sha_6">'[27]memória quantitativa'!#REF!</definedName>
    <definedName name="sha_7">'[27]memória quantitativa'!#REF!</definedName>
    <definedName name="sha_8">'[27]memória quantitativa'!#REF!</definedName>
    <definedName name="sha_9">'[27]memória quantitativa'!#REF!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hbr1">'[27]memória quantitativa'!#REF!</definedName>
    <definedName name="shbr2">'[27]memória quantitativa'!#REF!</definedName>
    <definedName name="shbr3">'[27]memória quantitativa'!#REF!</definedName>
    <definedName name="shbr4">'[27]memória quantitativa'!#REF!</definedName>
    <definedName name="shbr5">'[27]memória quantitativa'!#REF!</definedName>
    <definedName name="shbr6">'[27]memória quantitativa'!#REF!</definedName>
    <definedName name="shbr7">'[27]memória quantitativa'!#REF!</definedName>
    <definedName name="shbr8">'[27]memória quantitativa'!#REF!</definedName>
    <definedName name="shbr9">'[27]memória quantitativa'!#REF!</definedName>
    <definedName name="sheet1" hidden="1">[117]!Header1-1 &amp; "." &amp; MAX(1,COUNTA(INDEX(#REF!,MATCH([117]!Header1-1,#REF!,FALSE)):#REF!))</definedName>
    <definedName name="shkmf_1">'[27]memória quantitativa'!#REF!</definedName>
    <definedName name="shkmf_2">'[27]memória quantitativa'!#REF!</definedName>
    <definedName name="shkmf_3">'[27]memória quantitativa'!#REF!</definedName>
    <definedName name="shkmf_4">'[27]memória quantitativa'!#REF!</definedName>
    <definedName name="shkmf_5">'[27]memória quantitativa'!#REF!</definedName>
    <definedName name="shkmf_6">'[27]memória quantitativa'!#REF!</definedName>
    <definedName name="shkmf_7">'[27]memória quantitativa'!#REF!</definedName>
    <definedName name="shkmf_8">'[27]memória quantitativa'!#REF!</definedName>
    <definedName name="shkmf_9">'[27]memória quantitativa'!#REF!</definedName>
    <definedName name="shkmi_1">'[27]memória quantitativa'!#REF!</definedName>
    <definedName name="shkmi_2">'[27]memória quantitativa'!#REF!</definedName>
    <definedName name="shkmi_3">'[27]memória quantitativa'!#REF!</definedName>
    <definedName name="shkmi_4">'[27]memória quantitativa'!#REF!</definedName>
    <definedName name="shkmi_5">'[27]memória quantitativa'!#REF!</definedName>
    <definedName name="shkmi_6">'[27]memória quantitativa'!#REF!</definedName>
    <definedName name="shkmi_7">'[27]memória quantitativa'!#REF!</definedName>
    <definedName name="shkmi_8">'[27]memória quantitativa'!#REF!</definedName>
    <definedName name="shkmi_9">'[27]memória quantitativa'!#REF!</definedName>
    <definedName name="SHM_AREA_ALTINHO">[112]SHM_ALTINHO!$T$15:$T$19</definedName>
    <definedName name="SHM_AREA_BENEDITO">'[112]SHM_SÃO BENEDITO DO SUL'!$T$15:$T$19</definedName>
    <definedName name="SHM_AREA_BR104SUL">'[112]HOR_MEC_BR-104SUL'!$AA$14:$AA$480</definedName>
    <definedName name="SHM_AREA_CANHOTINHO">[112]SHM_CANHOTINHO!$T$15:$T$19</definedName>
    <definedName name="SHM_AREA_CUPIRA1">'[112]SHM_CUPIRA_1º ACESSO'!$T$15:$T$19</definedName>
    <definedName name="SHM_AREA_CUPIRA2">'[112]SHM_CUPIRA 2ª INTERSEÇÃO'!$T$15:$T$19</definedName>
    <definedName name="SHM_AREA_GRAVATA">'[112]SIN_HOR_MEC_Gravatá do Ibiapina'!$Z$14:$Z$18</definedName>
    <definedName name="SHM_AREA_JUREMA">'[112]SHM_PANELAS E JUREMA'!$T$15:$T$24</definedName>
    <definedName name="SHM_AREA_PALMARES">[112]SHM_PALMARES!$T$15:$T$19</definedName>
    <definedName name="SHM_AREA_QUIPAPA">[112]SHM_QUIPAPÁ!$T$15:$T$19</definedName>
    <definedName name="SHM_AREA_TAQUARITINGA">[112]SIN_HOR_MEC_TAQUARITINGA!$Z$14:$Z$19</definedName>
    <definedName name="SHM_AREA_TERRA">'[112]SHM_Terra Vermelha'!$T$15:$T$19</definedName>
    <definedName name="SHMAN_AREA_ALTINHO">'[112]SHMAN_INTERSEÇÃO ALTINHO'!$P$13:$P$48</definedName>
    <definedName name="SHMAN_AREA_BENEDITO">'[112]SHMAN_INTERSEÇÃO SÃO BENEDITO'!$P$13:$P$43</definedName>
    <definedName name="SHMAN_AREA_CANHOTINHO">'[112]SHMAN_INTERSEÇÃO CANHOTINHO'!$P$13:$P$39</definedName>
    <definedName name="SHMAN_AREA_CUPIRA1">'[112]SHMAN_ÁREA ESP CUPIRA 1'!$P$13:$P$50</definedName>
    <definedName name="SHMAN_AREA_CUPIRA2">'[112]SHMAN_INTERSEÇÃO CUPIRA 2º'!$P$13:$P$38</definedName>
    <definedName name="SHMAN_AREA_GRAV">'[95]SIN_HOR_MAN_GRAVATÁ '!$M$14:$M$48</definedName>
    <definedName name="SHMAN_AREA_JUREMA">'[112]SHMAN_INTERS, JUREMA E PANELAS'!$P$13:$P$41</definedName>
    <definedName name="SHMAN_AREA_LOMBADA">'[112]SHMAN_ár. passag.Pedes.LOmb.P.Ô'!$P$14:$P$62</definedName>
    <definedName name="SHMAN_AREA_ONIBUS">[95]SIN_HOR_MAN_PARADA_ONIBUS!$M$13:$M$16</definedName>
    <definedName name="SHMAN_AREA_PALMARES">[112]SIN_HOR_MAN_PALMARES!$P$14:$P$40</definedName>
    <definedName name="SHMAN_AREA_PONT">'[95]SIN_HOR_MAN_PONTE '!$M$13:$M$16</definedName>
    <definedName name="SHMAN_AREA_PONTESUL">'[112]SHMAN_ PONTE_SUL_OBRA DE ARTE'!$P$15:$P$66</definedName>
    <definedName name="SHMAN_AREA_QUIPAPA">'[112]SHMAN_INTERSEÇÃO quipapa'!$P$13:$P$39</definedName>
    <definedName name="SHMAN_AREA_TAQUARI">[95]SHMAN_TAQUA!$M$13:$M$61</definedName>
    <definedName name="SHMAN_AREA_TERRA">'[112]SHMAN_Terra Vermelha'!$P$13:$P$49</definedName>
    <definedName name="SHNM_AREA">[95]SIN_HOR_NORTE_MEC!$AD$15:$AD$100</definedName>
    <definedName name="SHNM_AREA_BR104">[112]SIN_HOR_NORTE_MEC!$AC$14:$AC$98</definedName>
    <definedName name="SHSM_AREA">[95]SIN_HOR_SUL_MEC!$AD$14:$AD$251</definedName>
    <definedName name="SIH">#REF!</definedName>
    <definedName name="SIN">'[86]P reaj x P atual'!$S$8</definedName>
    <definedName name="SINAL">#REF!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lização_horiz">'[27]medição '!#REF!</definedName>
    <definedName name="Sinalização293">#REF!</definedName>
    <definedName name="sinalização471">#REF!</definedName>
    <definedName name="sinalizhoriz">[42]ORÇAMENTO!#REF!</definedName>
    <definedName name="sinalizhoriz_13">[42]ORÇAMENTO!#REF!</definedName>
    <definedName name="sinalizhoriz_13_19">[42]ORÇAMENTO!#REF!</definedName>
    <definedName name="sinalizhoriz_13_23">[42]ORÇAMENTO!#REF!</definedName>
    <definedName name="sinalizhoriz_13_25">[55]ORÇAMENTO!#REF!</definedName>
    <definedName name="sinalizhoriz_13_26">[42]ORÇAMENTO!#REF!</definedName>
    <definedName name="sinalizhoriz_13_33">[42]ORÇAMENTO!#REF!</definedName>
    <definedName name="sinalizhoriz_13_9">[42]ORÇAMENTO!#REF!</definedName>
    <definedName name="sinalizhoriz_15">[56]ORÇAMENTO!#REF!</definedName>
    <definedName name="sinalizhoriz_15_13">[56]ORÇAMENTO!#REF!</definedName>
    <definedName name="sinalizhoriz_15_13_19">[56]ORÇAMENTO!#REF!</definedName>
    <definedName name="sinalizhoriz_15_13_23">[56]ORÇAMENTO!#REF!</definedName>
    <definedName name="sinalizhoriz_15_13_25">[56]ORÇAMENTO!#REF!</definedName>
    <definedName name="sinalizhoriz_15_19">[56]ORÇAMENTO!#REF!</definedName>
    <definedName name="sinalizhoriz_15_23">[56]ORÇAMENTO!#REF!</definedName>
    <definedName name="sinalizhoriz_15_25">[56]ORÇAMENTO!#REF!</definedName>
    <definedName name="sinalizhoriz_15_26">[56]ORÇAMENTO!#REF!</definedName>
    <definedName name="sinalizhoriz_15_33">[56]ORÇAMENTO!#REF!</definedName>
    <definedName name="sinalizhoriz_15_9">[56]ORÇAMENTO!#REF!</definedName>
    <definedName name="sinalizhoriz_19">[42]ORÇAMENTO!#REF!</definedName>
    <definedName name="sinalizhoriz_23">[42]ORÇAMENTO!#REF!</definedName>
    <definedName name="sinalizhoriz_24">[42]ORÇAMENTO!#REF!</definedName>
    <definedName name="sinalizhoriz_24_13">[42]ORÇAMENTO!#REF!</definedName>
    <definedName name="sinalizhoriz_24_13_19">[42]ORÇAMENTO!#REF!</definedName>
    <definedName name="sinalizhoriz_24_13_23">[42]ORÇAMENTO!#REF!</definedName>
    <definedName name="sinalizhoriz_24_13_25">[55]ORÇAMENTO!#REF!</definedName>
    <definedName name="sinalizhoriz_24_19">[42]ORÇAMENTO!#REF!</definedName>
    <definedName name="sinalizhoriz_24_23">[42]ORÇAMENTO!#REF!</definedName>
    <definedName name="sinalizhoriz_24_25">[55]ORÇAMENTO!#REF!</definedName>
    <definedName name="sinalizhoriz_25">[55]ORÇAMENTO!#REF!</definedName>
    <definedName name="sinalizhoriz_26">[42]ORÇAMENTO!#REF!</definedName>
    <definedName name="sinalizhoriz_33">[42]ORÇAMENTO!#REF!</definedName>
    <definedName name="sinalizhoriz_9">[42]ORÇAMENTO!#REF!</definedName>
    <definedName name="SINV_SNV_SUL">[112]sin_vertical_SUL_aplicacao!$P$13:$P$890</definedName>
    <definedName name="Sispec00">#REF!</definedName>
    <definedName name="Sispec98">#REF!</definedName>
    <definedName name="sit">#REF!</definedName>
    <definedName name="SIV">#REF!</definedName>
    <definedName name="SJ">#REF!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M">#REF!</definedName>
    <definedName name="sm2br1">'[27]memória quantitativa'!#REF!</definedName>
    <definedName name="sm2br2">'[27]memória quantitativa'!#REF!</definedName>
    <definedName name="sm2br3">'[27]memória quantitativa'!#REF!</definedName>
    <definedName name="sm2br4">'[27]memória quantitativa'!#REF!</definedName>
    <definedName name="sm2br5">'[27]memória quantitativa'!#REF!</definedName>
    <definedName name="sm2br6">'[27]memória quantitativa'!#REF!</definedName>
    <definedName name="sm2br7">'[27]memória quantitativa'!#REF!</definedName>
    <definedName name="sm2br8">'[27]memória quantitativa'!#REF!</definedName>
    <definedName name="sm2br9">'[27]memória quantitativa'!#REF!</definedName>
    <definedName name="sm2c_1">'[27]memória quantitativa'!#REF!</definedName>
    <definedName name="sm2c_2">'[27]memória quantitativa'!#REF!</definedName>
    <definedName name="sm2c_3">'[27]memória quantitativa'!#REF!</definedName>
    <definedName name="sm2c_4">'[27]memória quantitativa'!#REF!</definedName>
    <definedName name="sm2c_5">'[27]memória quantitativa'!#REF!</definedName>
    <definedName name="sm2c_6">'[27]memória quantitativa'!#REF!</definedName>
    <definedName name="sm2c_7">'[27]memória quantitativa'!#REF!</definedName>
    <definedName name="sm2c_8">'[27]memória quantitativa'!#REF!</definedName>
    <definedName name="sm2c_9">'[27]memória quantitativa'!#REF!</definedName>
    <definedName name="sm2d1">'[27]memória quantitativa'!#REF!</definedName>
    <definedName name="sm2d2">'[27]memória quantitativa'!#REF!</definedName>
    <definedName name="sm2d3">'[27]memória quantitativa'!#REF!</definedName>
    <definedName name="sm2d4">'[27]memória quantitativa'!#REF!</definedName>
    <definedName name="sm2d5">'[27]memória quantitativa'!#REF!</definedName>
    <definedName name="sm2d6">'[27]memória quantitativa'!#REF!</definedName>
    <definedName name="sm2d7">'[27]memória quantitativa'!#REF!</definedName>
    <definedName name="sm2d8">'[27]memória quantitativa'!#REF!</definedName>
    <definedName name="sm2d9">'[27]memória quantitativa'!#REF!</definedName>
    <definedName name="sm2kmf_1">'[27]memória quantitativa'!#REF!</definedName>
    <definedName name="sm2kmf_2">'[27]memória quantitativa'!#REF!</definedName>
    <definedName name="sm2kmf_3">'[27]memória quantitativa'!#REF!</definedName>
    <definedName name="sm2kmf_4">'[27]memória quantitativa'!#REF!</definedName>
    <definedName name="sm2kmf_5">'[27]memória quantitativa'!#REF!</definedName>
    <definedName name="sm2kmf_6">'[27]memória quantitativa'!#REF!</definedName>
    <definedName name="sm2kmf_7">'[27]memória quantitativa'!#REF!</definedName>
    <definedName name="sm2kmf_8">'[27]memória quantitativa'!#REF!</definedName>
    <definedName name="sm2kmf_9">'[27]memória quantitativa'!#REF!</definedName>
    <definedName name="sm2kmi_1">'[27]memória quantitativa'!#REF!</definedName>
    <definedName name="sm2kmi_2">'[27]memória quantitativa'!#REF!</definedName>
    <definedName name="sm2kmi_3">'[27]memória quantitativa'!#REF!</definedName>
    <definedName name="sm2kmi_4">'[27]memória quantitativa'!#REF!</definedName>
    <definedName name="sm2kmi_5">'[27]memória quantitativa'!#REF!</definedName>
    <definedName name="sm2kmi_6">'[27]memória quantitativa'!#REF!</definedName>
    <definedName name="sm2kmi_7">'[27]memória quantitativa'!#REF!</definedName>
    <definedName name="sm2kmi_8">'[27]memória quantitativa'!#REF!</definedName>
    <definedName name="sm2kmi_9">'[27]memória quantitativa'!#REF!</definedName>
    <definedName name="sm2l1">'[27]memória quantitativa'!#REF!</definedName>
    <definedName name="sm2l2">'[27]memória quantitativa'!#REF!</definedName>
    <definedName name="sm2l3">'[27]memória quantitativa'!#REF!</definedName>
    <definedName name="sm2l4">'[27]memória quantitativa'!#REF!</definedName>
    <definedName name="sm2l5">'[27]memória quantitativa'!#REF!</definedName>
    <definedName name="sm2l6">'[27]memória quantitativa'!#REF!</definedName>
    <definedName name="sm2l7">'[27]memória quantitativa'!#REF!</definedName>
    <definedName name="sm2l8">'[27]memória quantitativa'!#REF!</definedName>
    <definedName name="sm2l9">'[27]memória quantitativa'!#REF!</definedName>
    <definedName name="smbr1">'[27]memória quantitativa'!#REF!</definedName>
    <definedName name="smbr2">'[27]memória quantitativa'!#REF!</definedName>
    <definedName name="smbr3">'[27]memória quantitativa'!#REF!</definedName>
    <definedName name="smbr4">'[27]memória quantitativa'!#REF!</definedName>
    <definedName name="smbr5">'[27]memória quantitativa'!#REF!</definedName>
    <definedName name="smbr6">'[27]memória quantitativa'!#REF!</definedName>
    <definedName name="smbr7">'[27]memória quantitativa'!#REF!</definedName>
    <definedName name="smbr8">'[27]memória quantitativa'!#REF!</definedName>
    <definedName name="smbr9">'[27]memória quantitativa'!#REF!</definedName>
    <definedName name="smc_1">'[27]memória quantitativa'!#REF!</definedName>
    <definedName name="smc_2">'[27]memória quantitativa'!#REF!</definedName>
    <definedName name="smc_3">'[27]memória quantitativa'!#REF!</definedName>
    <definedName name="smc_4">'[27]memória quantitativa'!#REF!</definedName>
    <definedName name="smc_5">'[27]memória quantitativa'!#REF!</definedName>
    <definedName name="smc_6">'[27]memória quantitativa'!#REF!</definedName>
    <definedName name="smc_7">'[27]memória quantitativa'!#REF!</definedName>
    <definedName name="smc_8">'[27]memória quantitativa'!#REF!</definedName>
    <definedName name="smc_9">'[27]memória quantitativa'!#REF!</definedName>
    <definedName name="smkmf_1">'[27]memória quantitativa'!#REF!</definedName>
    <definedName name="smkmf_2">'[27]memória quantitativa'!#REF!</definedName>
    <definedName name="smkmf_3">'[27]memória quantitativa'!#REF!</definedName>
    <definedName name="smkmf_4">'[27]memória quantitativa'!#REF!</definedName>
    <definedName name="smkmf_5">'[27]memória quantitativa'!#REF!</definedName>
    <definedName name="smkmf_6">'[27]memória quantitativa'!#REF!</definedName>
    <definedName name="smkmf_7">'[27]memória quantitativa'!#REF!</definedName>
    <definedName name="smkmf_8">'[27]memória quantitativa'!#REF!</definedName>
    <definedName name="smkmf_9">'[27]memória quantitativa'!#REF!</definedName>
    <definedName name="smkmi_1">'[27]memória quantitativa'!#REF!</definedName>
    <definedName name="smkmi_2">'[27]memória quantitativa'!#REF!</definedName>
    <definedName name="smkmi_3">'[27]memória quantitativa'!#REF!</definedName>
    <definedName name="smkmi_4">'[27]memória quantitativa'!#REF!</definedName>
    <definedName name="smkmi_5">'[27]memória quantitativa'!#REF!</definedName>
    <definedName name="smkmi_6">'[27]memória quantitativa'!#REF!</definedName>
    <definedName name="smkmi_7">'[27]memória quantitativa'!#REF!</definedName>
    <definedName name="smkmi_8">'[27]memória quantitativa'!#REF!</definedName>
    <definedName name="smkmi_9">'[27]memória quantitativa'!#REF!</definedName>
    <definedName name="SMW">#REF!</definedName>
    <definedName name="SMWA">#REF!</definedName>
    <definedName name="SNV">[63]SNV!$A$1:$B$15</definedName>
    <definedName name="SNV_CURVASUL">[95]CURVAS_SHSUL_MEC!$AL$14:$AL$123</definedName>
    <definedName name="SNV_DEFENSA">[62]Defensas_necessidades!$AD$13:$AD$21</definedName>
    <definedName name="SNV_DF_REMOVER_BR408">'[62]Defensas-Removerimplantar.nec'!$AL$13:$AL$37</definedName>
    <definedName name="SNV_DF_SUL">[112]Defensas_SUL_necessidades!$AD$13:$AD$99</definedName>
    <definedName name="SNV_HOR_MAN_ALIANCA1">'[62]HOR_MAN_aliança 1º ACESSO'!$Q$13:$Q$39</definedName>
    <definedName name="SNV_HOR_MAN_ALIANCA2">'[62]HOR_MAN_ALIANÇA 2º ACESSO'!$Q$14:$Q$37</definedName>
    <definedName name="SNV_HOR_MAN_BUENOS">'[62]HOR_MAN_BUENOS AIRES'!$Q$14:$Q$28</definedName>
    <definedName name="SNV_HOR_MAN_ITAQUITINGA">[62]HOR_MAN_Itaquitinga!$Q$14:$Q$35</definedName>
    <definedName name="SNV_HOR_MAN_LOMBADA">'[62]HOR_MAN_PASS. PEDESTRE_LOMBADA'!$Q$14:$Q$20</definedName>
    <definedName name="SNV_HOR_MAN_ONIBUS">'[62]PARADA DE ONIBUS'!$Q$14:$Q$43</definedName>
    <definedName name="SNV_HOR_MAN_PONTES">[62]HOR_MAN_PONTES!$Q$15:$Q$42</definedName>
    <definedName name="SNV_HOR_MAN_TIMBAUBA">[62]HOR_MAN_TIMBAUBA!$Q$13:$Q$39</definedName>
    <definedName name="SNV_HOR_MAN_TRACUNHAEM">[62]HOR_MAN_TRACUNHAEM!$Q$14:$Q$35</definedName>
    <definedName name="SNV_HOR_MAN_VICENCIA">[62]SIN_HOR_MAN_VICÊNCIA!$Q$14:$Q$36</definedName>
    <definedName name="SNV_HOR_MEC_ALIANCA1">'[62]HOR_MEC_Interseção Aliança - 1º'!$AB$15:$AB$20</definedName>
    <definedName name="SNV_HOR_MEC_ALIANCA2">'[62]HOR_MEC_Interseção Aliança - 2º'!$AB$14:$AB$18</definedName>
    <definedName name="SNV_HOR_MEC_BR408">'[62]HOR_MEC_BR-408'!$AC$14:$AC$240</definedName>
    <definedName name="SNV_HOR_MEC_BUENOS">'[62]HOR_MEC_Interseção_BUENOS AIRES'!$AB$15:$AB$19</definedName>
    <definedName name="SNV_HOR_MEC_ITAQUITINGA">[62]HOR_MEC_Inters_Itaquitinga!$AB$15:$AB$19</definedName>
    <definedName name="SNV_HOR_MEC_TIMBAUBA">[62]HOR_MEC_Inters_Timbaúba!$AB$15:$AB$19</definedName>
    <definedName name="SNV_HOR_MEC_TRACUNHAEM">[62]HOR_MEC_Interseção_Tracunhaem!$AB$15:$AB$19</definedName>
    <definedName name="SNV_HOR_MEC_VICENCIA">[62]HOR_MEC_Interseção_VICÊNCIA!$AB$15:$AB$20</definedName>
    <definedName name="SNV_IBIA">'[95]SIN_HOR_MEC_Gravatá do Ibiapina'!$S$14:$S$18</definedName>
    <definedName name="SNV_PLACA">[63]sin_vertical_necessidades!#REF!</definedName>
    <definedName name="SNV_PORT">'[62]Pórtico a Remover'!$L$15</definedName>
    <definedName name="SNV_PORT_REM">'[112]Pórtico a remover'!$L$13</definedName>
    <definedName name="SNV_PORT_SEMI">'[62]Pórtico e Semi-pórtico'!$P$14:$P$19</definedName>
    <definedName name="SNV_PORT_SEMI_BR104">'[112]Pórtico e Semi-pórtico'!$P$14:$P$22</definedName>
    <definedName name="SNV_PORT_SEMI_BR104SUL">'[112]Pórtico e Semi-pórtico_SUL'!$P$14:$P$21</definedName>
    <definedName name="SNV_SHM_ALTINHO">[112]SHM_ALTINHO!$U$15:$U$19</definedName>
    <definedName name="SNV_SHM_BENEDITO">'[112]SHM_SÃO BENEDITO DO SUL'!$U$15:$U$19</definedName>
    <definedName name="SNV_SHM_BR104SUL">'[112]HOR_MEC_BR-104SUL'!$AC$14:$AC$480</definedName>
    <definedName name="SNV_SHM_CANHOTINHO">[112]SHM_CANHOTINHO!$U$15:$U$19</definedName>
    <definedName name="SNV_SHM_CUPIRA1">'[112]SHM_CUPIRA_1º ACESSO'!$U$15:$U$19</definedName>
    <definedName name="SNV_SHM_CUPIRA2">'[112]SHM_CUPIRA 2ª INTERSEÇÃO'!$U$15:$U$19</definedName>
    <definedName name="SNV_SHM_JUREMA">'[112]SHM_PANELAS E JUREMA'!$U$15:$U$24</definedName>
    <definedName name="SNV_SHM_PALMARES">[112]SHM_PALMARES!$U$15:$U$19</definedName>
    <definedName name="SNV_SHM_QUIPAPA">[112]SHM_QUIPAPÁ!$U$15:$U$19</definedName>
    <definedName name="SNV_SHM_TERRA">'[112]SHM_Terra Vermelha'!$U$15:$U$19</definedName>
    <definedName name="SNV_SHMAN_ALTINHO">'[112]SHMAN_INTERSEÇÃO ALTINHO'!$Q$13:$Q$48</definedName>
    <definedName name="SNV_SHMAN_BENEDITO">'[112]SHMAN_INTERSEÇÃO SÃO BENEDITO'!$Q$13:$Q$43</definedName>
    <definedName name="SNV_SHMAN_CANHOTINHO">'[112]SHMAN_INTERSEÇÃO CANHOTINHO'!$Q$13:$Q$39</definedName>
    <definedName name="SNV_SHMAN_CUPIRA1">'[112]SHMAN_ÁREA ESP CUPIRA 1'!$Q$13:$Q$50</definedName>
    <definedName name="SNV_SHMAN_CUPIRA2">'[112]SHMAN_INTERSEÇÃO CUPIRA 2º'!$Q$13:$Q$38</definedName>
    <definedName name="SNV_SHMAN_GRAV">#REF!</definedName>
    <definedName name="SNV_SHMAN_GRAVATA">'[95]SIN_HOR_MAN_GRAVATÁ '!$N$14:$N$48</definedName>
    <definedName name="SNV_SHMAN_JUREMA">'[112]SHMAN_INTERS, JUREMA E PANELAS'!$Q$13:$Q$41</definedName>
    <definedName name="SNV_SHMAN_LOMBADA">'[112]SHMAN_ár. passag.Pedes.LOmb.P.Ô'!$Q$14:$Q$62</definedName>
    <definedName name="SNV_SHMAN_PALMARES">[112]SIN_HOR_MAN_PALMARES!$Q$14:$Q$40</definedName>
    <definedName name="SNV_SHMAN_PAR_ONIB">[95]SIN_HOR_MAN_PARADA_ONIBUS!$N$13:$N$16</definedName>
    <definedName name="SNV_SHMAN_PONTE">'[95]SIN_HOR_MAN_PONTE '!$N$13:$N$16</definedName>
    <definedName name="SNV_SHMAN_PONTESUL">'[112]SHMAN_ PONTE_SUL_OBRA DE ARTE'!$Q$15:$Q$66</definedName>
    <definedName name="SNV_SHMAN_QUIPAPA">'[112]SHMAN_INTERSEÇÃO quipapa'!$Q$13:$Q$39</definedName>
    <definedName name="SNV_SHMAN_TAQUA">[95]SHMAN_TAQUA!$N$13:$N$61</definedName>
    <definedName name="SNV_SHMAN_TERRA">'[112]SHMAN_Terra Vermelha'!$Q$13:$Q$49</definedName>
    <definedName name="SNV_SHNM">[95]SIN_HOR_NORTE_MEC!$AF$15:$AF$100</definedName>
    <definedName name="SNV_SHNM_BR104">[112]SIN_HOR_NORTE_MEC!$AE$14:$AE$98</definedName>
    <definedName name="SNV_SHSM">[95]SIN_HOR_SUL_MEC!$AF$14:$AF$251</definedName>
    <definedName name="SNV_SV_BR408">[62]sin_vertical_aplicacao!$O$13:$O$531</definedName>
    <definedName name="SNV_TACHA_ALIANCA1">'[62]tachas_ALIANÇA 1º acesso '!$X$17:$X$28</definedName>
    <definedName name="SNV_TACHA_ALIANCA2">'[62]tachas_Aliança 2º acesso'!$X$15:$X$24</definedName>
    <definedName name="SNV_TACHA_ALTINHO">[112]tachas_intreseção_Altinho!$X$13:$X$22</definedName>
    <definedName name="SNV_TACHA_BENEDITO">'[112]tachas_intreseção_São Benedito'!$X$13:$X$21</definedName>
    <definedName name="SNV_TACHA_BR104SUL">[112]tachas_aplicacao_BR104!$X$16:$X$708</definedName>
    <definedName name="SNV_TACHA_BR408">[62]tachas_aplicacao_BR408!$X$16:$X$410</definedName>
    <definedName name="SNV_TACHA_BUENOS">'[62]tachas_Buenos Aires'!$X$17:$X$26</definedName>
    <definedName name="SNV_TACHA_CANHOTINHO">[112]tachas_intreseção_Canhotinho!$X$13:$X$18</definedName>
    <definedName name="SNV_TACHA_CUPIRA1">[112]tachas_intreseção_Cupira1!$X$13:$X$21</definedName>
    <definedName name="SNV_TACHA_CUPIRA2">'[112]tachas_intreseção_Cupira 2'!$X$13:$X$20</definedName>
    <definedName name="SNV_TACHA_ITAQUI">[62]tachas_Itaquitinga!$X$14:$X$23</definedName>
    <definedName name="SNV_TACHA_PALMARES">[112]tachas_intreseção_Palmares!$X$13:$X$21</definedName>
    <definedName name="SNV_TACHA_PANELAS">[112]tachas_intreseção_Panelas!$X$13:$X$24</definedName>
    <definedName name="SNV_TACHA_QUIPAPA">[112]tachas_intreseção_Quipapá!$X$13:$X$19</definedName>
    <definedName name="SNV_TACHA_TERRA">'[112]tachas_intres,_Terra Vermelha'!$X$13:$X$22</definedName>
    <definedName name="SNV_TACHA_TIMBAUBA">[62]tachas_TIMBAÚBA!$X$14:$X$23</definedName>
    <definedName name="SNV_TACHA_TRACUNHAEM">[62]tachas_Tracunhaém!$X$14:$X$23</definedName>
    <definedName name="SNV_TACHA_VICENCIA">[62]tachas_VICÊNCIA!$X$14:$X$25</definedName>
    <definedName name="SNV_TAQUA">[95]SIN_HOR_MEC_TAQUARITINGA!$S$14:$S$19</definedName>
    <definedName name="SOLO">[83]SERVIÇOS!$G$14</definedName>
    <definedName name="SoluçãoIntervençãoFuncional">#REF!</definedName>
    <definedName name="Soluções_3ªF">OFFSET('[82]Orçamento por Kmf'!$B$1,MATCH("3ª FAIXA",'[82]Orçamento por Kmf'!$B:$B,0),0,MATCH("ACOSTAMENTO",'[82]Orçamento por Kmf'!$B:$B,0)-MATCH("3ª FAIXA",'[82]Orçamento por Kmf'!$B:$B,0),1)</definedName>
    <definedName name="Soluções_Acost">OFFSET('[82]Orçamento por Kmf'!$B$1,MATCH("ACOSTAMENTO",'[82]Orçamento por Kmf'!$B:$B,0),0,MATCH("DRENAGEM SUPERFICIAL",'[82]Orçamento por Kmf'!$B:$B,0)-MATCH("ACOSTAMENTO",'[82]Orçamento por Kmf'!$B:$B,0),1)</definedName>
    <definedName name="Soluções_Pista">OFFSET('[82]Orçamento por Kmf'!$B$1,MATCH("PISTA ROLAMENTO",'[82]Orçamento por Kmf'!$B:$B,0),0,MATCH("3ª FAIXA",'[82]Orçamento por Kmf'!$B:$B,0)-MATCH("PISTA ROLAMENTO",'[82]Orçamento por Kmf'!$B:$B,0),1)</definedName>
    <definedName name="solver_adj" hidden="1">[190]Premissas!$Z$166,[190]Premissas!$Z$161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'[191]61M-CBMI:MAT-BET'!$H$18</definedName>
    <definedName name="solver_pre" hidden="1">0.000001</definedName>
    <definedName name="solver_rel1" hidden="1">3</definedName>
    <definedName name="solver_rel2" hidden="1">3</definedName>
    <definedName name="solver_rhs1" hidden="1">0</definedName>
    <definedName name="solver_rhs2" hidden="1">0</definedName>
    <definedName name="solver_scl" hidden="1">2</definedName>
    <definedName name="solver_sho" hidden="1">2</definedName>
    <definedName name="solver_tim" hidden="1">100</definedName>
    <definedName name="solver_tmp" hidden="1">0</definedName>
    <definedName name="solver_tol" hidden="1">0.05</definedName>
    <definedName name="solver_typ" hidden="1">1</definedName>
    <definedName name="solver_val" hidden="1">0</definedName>
    <definedName name="soma_total">#REF!</definedName>
    <definedName name="SOMA1">[168]ORÇAMENTO!#REF!</definedName>
    <definedName name="SOMA2">[168]ORÇAMENTO!#REF!</definedName>
    <definedName name="SOMA3">[168]ORÇAMENTO!#REF!</definedName>
    <definedName name="SOMA4">[168]ORÇAMENTO!#REF!</definedName>
    <definedName name="SOMA5">[168]ORÇAMENTO!#REF!</definedName>
    <definedName name="SomaMedAtual">SUM(IF(#REF!=#REF!,IF(#REF!=#REF!,#REF!)))</definedName>
    <definedName name="souza">#REF!</definedName>
    <definedName name="spsl1">'[27]memória quantitativa'!#REF!</definedName>
    <definedName name="spsl2">'[27]memória quantitativa'!#REF!</definedName>
    <definedName name="srergs">#REF!</definedName>
    <definedName name="srergs_13">[42]procedimentos!$B$114</definedName>
    <definedName name="srergs_26">[42]procedimentos!$B$114</definedName>
    <definedName name="srergs_33">[42]procedimentos!$B$114</definedName>
    <definedName name="srergs_5">[42]procedimentos!$B$114</definedName>
    <definedName name="srergs_6">[42]procedimentos!$B$114</definedName>
    <definedName name="srergs_7">[42]procedimentos!$B$114</definedName>
    <definedName name="srergs_8">[42]procedimentos!$B$114</definedName>
    <definedName name="srergs_9">[42]procedimentos!$B$114</definedName>
    <definedName name="SRERS">[45]procedimentos!#REF!</definedName>
    <definedName name="srsdgqge">#REF!</definedName>
    <definedName name="SRV" hidden="1">#REF!</definedName>
    <definedName name="SS" hidden="1">#REF!</definedName>
    <definedName name="SSS" hidden="1">{#N/A,#N/A,FALSE,"MO (2)"}</definedName>
    <definedName name="sssa">#N/A</definedName>
    <definedName name="sssd">#N/A</definedName>
    <definedName name="ssss">#N/A</definedName>
    <definedName name="ssssa">'[192]P A T O  D'!#REF!</definedName>
    <definedName name="sssss">#N/A</definedName>
    <definedName name="ssssss" hidden="1">{#N/A,#N/A,FALSE,"MO (2)"}</definedName>
    <definedName name="sssssssssssssssssssss" hidden="1">{#N/A,#N/A,TRUE,"Plan1"}</definedName>
    <definedName name="ST">#REF!</definedName>
    <definedName name="Status">[193]Checklist!$S$1:$S$2</definedName>
    <definedName name="STR">#REF!</definedName>
    <definedName name="sub">#REF!</definedName>
    <definedName name="Sub__trecho">#REF!</definedName>
    <definedName name="SUB_35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UB_TRECHO">#REF!</definedName>
    <definedName name="Subestação">#REF!</definedName>
    <definedName name="SUBSTRATO_P">[63]sin_vertical_necessidades!#REF!</definedName>
    <definedName name="SUBSTRATO_SV_BR408">[62]sin_vertical_aplicacao!$L$13:$L$531</definedName>
    <definedName name="Subt">#REF!</definedName>
    <definedName name="SUBT_1">#REF!</definedName>
    <definedName name="SUBT1">#REF!</definedName>
    <definedName name="SUBTOT">[168]ORÇAMENTO!#REF!</definedName>
    <definedName name="Subtrecho">#REF!</definedName>
    <definedName name="subtrecho_10">[51]procedimentos!$A$5</definedName>
    <definedName name="subtrecho_13">[42]procedimentos!$B$118</definedName>
    <definedName name="subtrecho_26">[42]procedimentos!$B$118</definedName>
    <definedName name="subtrecho_33">[42]procedimentos!$B$118</definedName>
    <definedName name="subtrecho_42">#REF!</definedName>
    <definedName name="subtrecho_5">[42]procedimentos!$B$118</definedName>
    <definedName name="subtrecho_6">[42]procedimentos!$B$118</definedName>
    <definedName name="subtrecho_7">[42]procedimentos!$B$118</definedName>
    <definedName name="subtrecho_8">[42]procedimentos!$B$118</definedName>
    <definedName name="subtrecho_9">[42]procedimentos!$B$118</definedName>
    <definedName name="SUBTRECHO1">[74]Croqui!$B$6</definedName>
    <definedName name="subtrecho1_13">[42]procedimentos!#REF!</definedName>
    <definedName name="subtrecho1_13_1">[169]procedimentos!#REF!</definedName>
    <definedName name="subtrecho1_13_13">[42]procedimentos!#REF!</definedName>
    <definedName name="subtrecho1_13_19">#REF!</definedName>
    <definedName name="subtrecho1_13_23">#REF!</definedName>
    <definedName name="subtrecho1_13_25">[169]procedimentos!#REF!</definedName>
    <definedName name="subtrecho1_13_26">[42]procedimentos!#REF!</definedName>
    <definedName name="subtrecho1_13_33">[42]procedimentos!#REF!</definedName>
    <definedName name="subtrecho1_13_5">[42]procedimentos!#REF!</definedName>
    <definedName name="subtrecho1_13_6">[42]procedimentos!#REF!</definedName>
    <definedName name="subtrecho1_13_7">[42]procedimentos!#REF!</definedName>
    <definedName name="subtrecho1_13_8">[42]procedimentos!#REF!</definedName>
    <definedName name="subtrecho1_13_9">[42]procedimentos!#REF!</definedName>
    <definedName name="subtrecho1_19">#REF!</definedName>
    <definedName name="subtrecho1_23">#REF!</definedName>
    <definedName name="subtrecho1_24">#REF!</definedName>
    <definedName name="subtrecho1_24_13">[42]procedimentos!#REF!</definedName>
    <definedName name="subtrecho1_24_13_1">[169]procedimentos!#REF!</definedName>
    <definedName name="subtrecho1_24_13_13">[42]procedimentos!#REF!</definedName>
    <definedName name="subtrecho1_24_13_19">#REF!</definedName>
    <definedName name="subtrecho1_24_13_23">#REF!</definedName>
    <definedName name="subtrecho1_24_13_25">[169]procedimentos!#REF!</definedName>
    <definedName name="subtrecho1_24_13_26">[42]procedimentos!#REF!</definedName>
    <definedName name="subtrecho1_24_13_33">[42]procedimentos!#REF!</definedName>
    <definedName name="subtrecho1_24_13_5">[42]procedimentos!#REF!</definedName>
    <definedName name="subtrecho1_24_13_6">[42]procedimentos!#REF!</definedName>
    <definedName name="subtrecho1_24_13_7">[42]procedimentos!#REF!</definedName>
    <definedName name="subtrecho1_24_13_8">[42]procedimentos!#REF!</definedName>
    <definedName name="subtrecho1_24_13_9">[42]procedimentos!#REF!</definedName>
    <definedName name="subtrecho1_24_19">#REF!</definedName>
    <definedName name="subtrecho1_24_23">#REF!</definedName>
    <definedName name="subtrecho1_24_25">[169]procedimentos!#REF!</definedName>
    <definedName name="subtrecho1_24_26">[42]procedimentos!#REF!</definedName>
    <definedName name="subtrecho1_24_33">[42]procedimentos!#REF!</definedName>
    <definedName name="subtrecho1_24_5">[42]procedimentos!#REF!</definedName>
    <definedName name="subtrecho1_24_6">[42]procedimentos!#REF!</definedName>
    <definedName name="subtrecho1_24_7">[42]procedimentos!#REF!</definedName>
    <definedName name="subtrecho1_24_8">[42]procedimentos!#REF!</definedName>
    <definedName name="subtrecho1_24_9">[42]procedimentos!#REF!</definedName>
    <definedName name="subtrecho1_25">[169]procedimentos!#REF!</definedName>
    <definedName name="subtrecho1_26">[42]procedimentos!#REF!</definedName>
    <definedName name="subtrecho1_33">[42]procedimentos!#REF!</definedName>
    <definedName name="subtrecho1_5">[42]procedimentos!#REF!</definedName>
    <definedName name="subtrecho1_6">[42]procedimentos!#REF!</definedName>
    <definedName name="subtrecho1_7">[42]procedimentos!#REF!</definedName>
    <definedName name="subtrecho1_8">[42]procedimentos!#REF!</definedName>
    <definedName name="subtrecho1_9">[42]procedimentos!#REF!</definedName>
    <definedName name="subtrecho1a">[45]CAPA!$B$17</definedName>
    <definedName name="subtrecho1b">[45]CAPA!$B$17</definedName>
    <definedName name="SUBTRECHO2">#REF!</definedName>
    <definedName name="SUBTRECHO2_13">[42]procedimentos!#REF!</definedName>
    <definedName name="SUBTRECHO2_19">#REF!</definedName>
    <definedName name="SUBTRECHO2_23">#REF!</definedName>
    <definedName name="SUBTRECHO2_25">[169]procedimentos!#REF!</definedName>
    <definedName name="SUBTRECHO2_26">[42]procedimentos!#REF!</definedName>
    <definedName name="SUBTRECHO2_33">[42]procedimentos!#REF!</definedName>
    <definedName name="SUBTRECHO2_5">[42]procedimentos!#REF!</definedName>
    <definedName name="SUBTRECHO2_6">[42]procedimentos!#REF!</definedName>
    <definedName name="SUBTRECHO2_7">[42]procedimentos!#REF!</definedName>
    <definedName name="SUBTRECHO2_8">[42]procedimentos!#REF!</definedName>
    <definedName name="SUBTRECHO2_9">[42]procedimentos!#REF!</definedName>
    <definedName name="SUMMERY">#REF!</definedName>
    <definedName name="SUMMERYY">#REF!</definedName>
    <definedName name="SUP_MAR94">#REF!</definedName>
    <definedName name="SUP_SV_QTDE">[62]sin_vertical_aplicacao!$K$13:$K$531</definedName>
    <definedName name="SUP_SV_TIPO_BR408">[62]sin_vertical_aplicacao!$J$13:$J$531</definedName>
    <definedName name="super">[27]procedimentos!$A$5</definedName>
    <definedName name="superint">#REF!</definedName>
    <definedName name="SUPERINTENDÊNCIA_REGIONAL_NO_ESTADO_DO_RIO_GRANDE_DO_SUL">[45]CAPA!$A$3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_AREA">[111]sin_vertical_necessidades!#REF!</definedName>
    <definedName name="SV_AREA_SUL">[112]sin_vertical_SUL_aplicacao!$O$13:$O$890</definedName>
    <definedName name="SV_PELICULA">[111]sin_vertical_necessidades!#REF!</definedName>
    <definedName name="SV_PELICULA_SUL">[112]sin_vertical_SUL_aplicacao!$N$13:$N$890</definedName>
    <definedName name="SV_PESO_SUP_MT">[93]sin_vertical_necessidades!#REF!</definedName>
    <definedName name="SV_SNV">[111]sin_vertical_necessidades!#REF!</definedName>
    <definedName name="SV_SNV_SUL">[112]sin_vertical_SUL_aplicacao!$P$13:$P$890</definedName>
    <definedName name="SV_SUBSTRATO">[111]sin_vertical_necessidades!#REF!</definedName>
    <definedName name="SV_SUBSTRATO_SUL">[112]sin_vertical_SUL_aplicacao!$M$13:$M$890</definedName>
    <definedName name="SV_SUP_MAT">[93]sin_vertical_necessidades!#REF!</definedName>
    <definedName name="SV_SUP_QTDE_SUL">[112]sin_vertical_SUL_aplicacao!$L$13:$L$890</definedName>
    <definedName name="SV_SUP_QTE">[93]sin_vertical_necessidades!#REF!</definedName>
    <definedName name="SV_SUP_QUANT_SUL">[112]sin_vertical_SUL_aplicacao!$L$13:$L$890</definedName>
    <definedName name="SV_SUP_TIPO">[95]SIN_VERTICAL_APLICACAO!$L$13:$L$244</definedName>
    <definedName name="SV_SUP_TIPO_SUL">[112]sin_vertical_SUL_aplicacao!$K$13:$K$890</definedName>
    <definedName name="SV_SUPORTE_TIPO_SUL">[112]sin_vertical_SUL_aplicacao!$K$13:$K$890</definedName>
    <definedName name="switch">#REF!</definedName>
    <definedName name="synthese" hidden="1">{"tbl1",#N/A,FALSE,"regul";"tbl2",#N/A,FALSE,"regul"}</definedName>
    <definedName name="T">#REF!</definedName>
    <definedName name="T_25">[0]!T_25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areiacs">'[27]memória quantitativa'!#REF!</definedName>
    <definedName name="t_britarp">'[27]memória quantitativa'!#REF!</definedName>
    <definedName name="t_caminhãobasc">[27]Transportes!#REF!</definedName>
    <definedName name="t_caminhãocarr">[27]Transportes!#REF!</definedName>
    <definedName name="t_capafria">'[27]memória quantitativa'!#REF!</definedName>
    <definedName name="t_ccf">'[27]memória quantitativa'!#REF!</definedName>
    <definedName name="t_correção">'[27]memória quantitativa'!#REF!</definedName>
    <definedName name="t_especialbasc">[27]Transportes!#REF!</definedName>
    <definedName name="t_gc">'[27]memória quantitativa'!#REF!</definedName>
    <definedName name="t_grama">'[27]memória quantitativa'!#REF!</definedName>
    <definedName name="t_lama_asf_fina_areia">'[27]memória quantitativa'!#REF!</definedName>
    <definedName name="t_lama_asf_fina_pó">'[27]memória quantitativa'!#REF!</definedName>
    <definedName name="t_massarp">'[27]memória quantitativa'!#REF!</definedName>
    <definedName name="T_MF">#REF!</definedName>
    <definedName name="T_MOB">#REF!</definedName>
    <definedName name="t_pedraarrumada">'[27]memória quantitativa'!#REF!</definedName>
    <definedName name="t_pedrajog">'[27]memória quantitativa'!#REF!</definedName>
    <definedName name="t_recompmec">'[27]memória quantitativa'!#REF!</definedName>
    <definedName name="t_tapaburaco">'[27]memória quantitativa'!#REF!</definedName>
    <definedName name="t_tapaburacoq">'[27]memória quantitativa'!#REF!</definedName>
    <definedName name="t_tsd">'[27]memória quantitativa'!#REF!</definedName>
    <definedName name="TA">#REF!</definedName>
    <definedName name="tab_mancal">#REF!</definedName>
    <definedName name="Tab_Serv.">#REF!</definedName>
    <definedName name="Tab_Serviços">#REF!</definedName>
    <definedName name="TABEFET">#REF!</definedName>
    <definedName name="TABELA">#REF!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#REF!</definedName>
    <definedName name="TABMAX">#REF!</definedName>
    <definedName name="TABMIN">#REF!</definedName>
    <definedName name="TabPer">#REF!</definedName>
    <definedName name="TABREC">#REF!</definedName>
    <definedName name="tabserv">#REF!</definedName>
    <definedName name="TABUA">[17]DADOS!$C$20</definedName>
    <definedName name="TabUF">#REF!</definedName>
    <definedName name="tacha">[49]medição!#REF!</definedName>
    <definedName name="TACHA_BI_ALIANCA1">'[62]tachas_ALIANÇA 1º acesso '!$W$17:$W$28</definedName>
    <definedName name="TACHA_BI_ALIANCA2">'[62]tachas_Aliança 2º acesso'!$W$15:$W$24</definedName>
    <definedName name="TACHA_BI_ALTINHO">[112]tachas_intreseção_Altinho!$W$13:$W$22</definedName>
    <definedName name="TACHA_BI_BENEDITO">'[112]tachas_intreseção_São Benedito'!$W$13:$W$21</definedName>
    <definedName name="TACHA_BI_BR104SUL">[112]tachas_aplicacao_BR104!$W$16:$W$708</definedName>
    <definedName name="TACHA_BI_BR408">[62]tachas_aplicacao_BR408!$W$16:$W$410</definedName>
    <definedName name="TACHA_BI_BUENOS">'[62]tachas_Buenos Aires'!$W$17:$W$26</definedName>
    <definedName name="TACHA_BI_CANHOTINHO">[112]tachas_intreseção_Canhotinho!$W$13:$W$18</definedName>
    <definedName name="TACHA_BI_CUPIRA1">[112]tachas_intreseção_Cupira1!$W$13:$W$21</definedName>
    <definedName name="TACHA_BI_CUPIRA2">'[112]tachas_intreseção_Cupira 2'!$W$13:$W$20</definedName>
    <definedName name="TACHA_BI_ITAQUI">[62]tachas_Itaquitinga!$W$14:$W$23</definedName>
    <definedName name="TACHA_BI_PALMARES">[112]tachas_intreseção_Palmares!$W$13:$W$21</definedName>
    <definedName name="TACHA_BI_PANELAS">[112]tachas_intreseção_Panelas!$W$13:$W$24</definedName>
    <definedName name="TACHA_BI_QUIPAPA">[112]tachas_intreseção_Quipapá!$W$13:$W$19</definedName>
    <definedName name="TACHA_BI_TERRA">'[112]tachas_intres,_Terra Vermelha'!$W$13:$W$22</definedName>
    <definedName name="TACHA_BI_TIMBAUBA">[62]tachas_TIMBAÚBA!$W$14:$W$23</definedName>
    <definedName name="TACHA_BI_TRACUNHAEM">[62]tachas_Tracunhaém!$W$14:$W$23</definedName>
    <definedName name="TACHA_BI_VICENCIA">[62]tachas_VICÊNCIA!$W$14:$W$25</definedName>
    <definedName name="tacha_bid">'[27]medição '!#REF!</definedName>
    <definedName name="Tacha_Existente">#REF!</definedName>
    <definedName name="Tacha_Implantação">#REF!</definedName>
    <definedName name="TACHA_ITEM">#REF!</definedName>
    <definedName name="tacha_mono">'[27]medição '!#REF!</definedName>
    <definedName name="TACHA_MONO_ALIANCA1">'[62]tachas_ALIANÇA 1º acesso '!$V$17:$V$28</definedName>
    <definedName name="TACHA_MONO_ALIANCA2">'[62]tachas_Aliança 2º acesso'!$V$15:$V$24</definedName>
    <definedName name="TACHA_MONO_ALTINHO">[112]tachas_intreseção_Altinho!$V$13:$V$22</definedName>
    <definedName name="TACHA_MONO_BENEDITO">'[112]tachas_intreseção_São Benedito'!$V$13:$V$21</definedName>
    <definedName name="TACHA_MONO_BUENOS">'[62]tachas_Buenos Aires'!$V$17:$V$26</definedName>
    <definedName name="TACHA_MONO_CANHOTINHO">[112]tachas_intreseção_Canhotinho!$V$13:$V$18</definedName>
    <definedName name="TACHA_MONO_CUPIRA1">[112]tachas_intreseção_Cupira1!$V$13:$V$21</definedName>
    <definedName name="TACHA_MONO_CUPIRA2">'[112]tachas_intreseção_Cupira 2'!$V$13:$V$20</definedName>
    <definedName name="TACHA_MONO_ITAQUI">[62]tachas_Itaquitinga!$V$14:$V$23</definedName>
    <definedName name="TACHA_MONO_PALMARES">[112]tachas_intreseção_Palmares!$V$13:$V$21</definedName>
    <definedName name="TACHA_MONO_PANELAS">[112]tachas_intreseção_Panelas!$V$13:$V$24</definedName>
    <definedName name="TACHA_MONO_QUIPAPA">[112]tachas_intreseção_Quipapá!$V$13:$V$19</definedName>
    <definedName name="TACHA_MONO_TERRA">'[112]tachas_intres,_Terra Vermelha'!$V$13:$V$22</definedName>
    <definedName name="TACHA_MONO_TIMBAUBA">[62]tachas_TIMBAÚBA!$V$14:$V$23</definedName>
    <definedName name="TACHA_MONO_TRACUNHAEM">[62]tachas_Tracunhaém!$V$14:$V$23</definedName>
    <definedName name="TACHA_MONO_VICENCIA">[62]tachas_VICÊNCIA!$V$14:$V$25</definedName>
    <definedName name="TACHA_PNV">#REF!</definedName>
    <definedName name="TACHA_QTDE">#REF!</definedName>
    <definedName name="TACHA_RODOVIA">#REF!</definedName>
    <definedName name="tachabi">[42]ORÇAMENTO!#REF!</definedName>
    <definedName name="tachabi_13">[42]ORÇAMENTO!#REF!</definedName>
    <definedName name="tachabi_13_19">[42]ORÇAMENTO!#REF!</definedName>
    <definedName name="tachabi_13_23">[42]ORÇAMENTO!#REF!</definedName>
    <definedName name="tachabi_13_25">[55]ORÇAMENTO!#REF!</definedName>
    <definedName name="tachabi_15">[56]ORÇAMENTO!#REF!</definedName>
    <definedName name="tachabi_15_13">[56]ORÇAMENTO!#REF!</definedName>
    <definedName name="tachabi_15_13_19">[56]ORÇAMENTO!#REF!</definedName>
    <definedName name="tachabi_15_13_23">[56]ORÇAMENTO!#REF!</definedName>
    <definedName name="tachabi_15_13_25">[56]ORÇAMENTO!#REF!</definedName>
    <definedName name="tachabi_15_19">[56]ORÇAMENTO!#REF!</definedName>
    <definedName name="tachabi_15_23">[56]ORÇAMENTO!#REF!</definedName>
    <definedName name="tachabi_15_25">[56]ORÇAMENTO!#REF!</definedName>
    <definedName name="tachabi_19">[42]ORÇAMENTO!#REF!</definedName>
    <definedName name="tachabi_23">[42]ORÇAMENTO!#REF!</definedName>
    <definedName name="tachabi_24">[42]ORÇAMENTO!#REF!</definedName>
    <definedName name="tachabi_24_13">[42]ORÇAMENTO!#REF!</definedName>
    <definedName name="tachabi_24_13_19">[42]ORÇAMENTO!#REF!</definedName>
    <definedName name="tachabi_24_13_23">[42]ORÇAMENTO!#REF!</definedName>
    <definedName name="tachabi_24_13_25">[55]ORÇAMENTO!#REF!</definedName>
    <definedName name="tachabi_24_19">[42]ORÇAMENTO!#REF!</definedName>
    <definedName name="tachabi_24_23">[42]ORÇAMENTO!#REF!</definedName>
    <definedName name="tachabi_24_25">[55]ORÇAMENTO!#REF!</definedName>
    <definedName name="tachabi_25">[55]ORÇAMENTO!#REF!</definedName>
    <definedName name="tachamono">[42]ORÇAMENTO!#REF!</definedName>
    <definedName name="tachamono_13">[42]ORÇAMENTO!#REF!</definedName>
    <definedName name="tachamono_13_19">[42]ORÇAMENTO!#REF!</definedName>
    <definedName name="tachamono_13_23">[42]ORÇAMENTO!#REF!</definedName>
    <definedName name="tachamono_13_25">[55]ORÇAMENTO!#REF!</definedName>
    <definedName name="tachamono_15">[56]ORÇAMENTO!#REF!</definedName>
    <definedName name="tachamono_15_13">[56]ORÇAMENTO!#REF!</definedName>
    <definedName name="tachamono_15_13_19">[56]ORÇAMENTO!#REF!</definedName>
    <definedName name="tachamono_15_13_23">[56]ORÇAMENTO!#REF!</definedName>
    <definedName name="tachamono_15_13_25">[56]ORÇAMENTO!#REF!</definedName>
    <definedName name="tachamono_15_19">[56]ORÇAMENTO!#REF!</definedName>
    <definedName name="tachamono_15_23">[56]ORÇAMENTO!#REF!</definedName>
    <definedName name="tachamono_15_25">[56]ORÇAMENTO!#REF!</definedName>
    <definedName name="tachamono_19">[42]ORÇAMENTO!#REF!</definedName>
    <definedName name="tachamono_23">[42]ORÇAMENTO!#REF!</definedName>
    <definedName name="tachamono_24">[42]ORÇAMENTO!#REF!</definedName>
    <definedName name="tachamono_24_13">[42]ORÇAMENTO!#REF!</definedName>
    <definedName name="tachamono_24_13_19">[42]ORÇAMENTO!#REF!</definedName>
    <definedName name="tachamono_24_13_23">[42]ORÇAMENTO!#REF!</definedName>
    <definedName name="tachamono_24_13_25">[55]ORÇAMENTO!#REF!</definedName>
    <definedName name="tachamono_24_19">[42]ORÇAMENTO!#REF!</definedName>
    <definedName name="tachamono_24_23">[42]ORÇAMENTO!#REF!</definedName>
    <definedName name="tachamono_24_25">[55]ORÇAMENTO!#REF!</definedName>
    <definedName name="tachamono_25">[55]ORÇAMENTO!#REF!</definedName>
    <definedName name="tachão_bid">'[27]medição '!#REF!</definedName>
    <definedName name="tachão_mono">'[27]medição '!#REF!</definedName>
    <definedName name="tachãobi">[42]ORÇAMENTO!#REF!</definedName>
    <definedName name="tachãobi_13">[42]ORÇAMENTO!#REF!</definedName>
    <definedName name="tachãobi_13_19">[42]ORÇAMENTO!#REF!</definedName>
    <definedName name="tachãobi_13_23">[42]ORÇAMENTO!#REF!</definedName>
    <definedName name="tachãobi_13_25">[55]ORÇAMENTO!#REF!</definedName>
    <definedName name="tachãobi_15">[56]ORÇAMENTO!#REF!</definedName>
    <definedName name="tachãobi_15_13">[56]ORÇAMENTO!#REF!</definedName>
    <definedName name="tachãobi_15_13_19">[56]ORÇAMENTO!#REF!</definedName>
    <definedName name="tachãobi_15_13_23">[56]ORÇAMENTO!#REF!</definedName>
    <definedName name="tachãobi_15_13_25">[56]ORÇAMENTO!#REF!</definedName>
    <definedName name="tachãobi_15_19">[56]ORÇAMENTO!#REF!</definedName>
    <definedName name="tachãobi_15_23">[56]ORÇAMENTO!#REF!</definedName>
    <definedName name="tachãobi_15_25">[56]ORÇAMENTO!#REF!</definedName>
    <definedName name="tachãobi_19">[42]ORÇAMENTO!#REF!</definedName>
    <definedName name="tachãobi_23">[42]ORÇAMENTO!#REF!</definedName>
    <definedName name="tachãobi_24">[42]ORÇAMENTO!#REF!</definedName>
    <definedName name="tachãobi_24_13">[42]ORÇAMENTO!#REF!</definedName>
    <definedName name="tachãobi_24_13_19">[42]ORÇAMENTO!#REF!</definedName>
    <definedName name="tachãobi_24_13_23">[42]ORÇAMENTO!#REF!</definedName>
    <definedName name="tachãobi_24_13_25">[55]ORÇAMENTO!#REF!</definedName>
    <definedName name="tachãobi_24_19">[42]ORÇAMENTO!#REF!</definedName>
    <definedName name="tachãobi_24_23">[42]ORÇAMENTO!#REF!</definedName>
    <definedName name="tachãobi_24_25">[55]ORÇAMENTO!#REF!</definedName>
    <definedName name="tachãobi_25">[55]ORÇAMENTO!#REF!</definedName>
    <definedName name="tachãomono">[42]ORÇAMENTO!#REF!</definedName>
    <definedName name="tachãomono_13">[42]ORÇAMENTO!#REF!</definedName>
    <definedName name="tachãomono_13_19">[42]ORÇAMENTO!#REF!</definedName>
    <definedName name="tachãomono_13_23">[42]ORÇAMENTO!#REF!</definedName>
    <definedName name="tachãomono_13_25">[55]ORÇAMENTO!#REF!</definedName>
    <definedName name="tachãomono_15">[56]ORÇAMENTO!#REF!</definedName>
    <definedName name="tachãomono_15_13">[56]ORÇAMENTO!#REF!</definedName>
    <definedName name="tachãomono_15_13_19">[56]ORÇAMENTO!#REF!</definedName>
    <definedName name="tachãomono_15_13_23">[56]ORÇAMENTO!#REF!</definedName>
    <definedName name="tachãomono_15_13_25">[56]ORÇAMENTO!#REF!</definedName>
    <definedName name="tachãomono_15_19">[56]ORÇAMENTO!#REF!</definedName>
    <definedName name="tachãomono_15_23">[56]ORÇAMENTO!#REF!</definedName>
    <definedName name="tachãomono_15_25">[56]ORÇAMENTO!#REF!</definedName>
    <definedName name="tachãomono_19">[42]ORÇAMENTO!#REF!</definedName>
    <definedName name="tachãomono_23">[42]ORÇAMENTO!#REF!</definedName>
    <definedName name="tachãomono_24">[42]ORÇAMENTO!#REF!</definedName>
    <definedName name="tachãomono_24_13">[42]ORÇAMENTO!#REF!</definedName>
    <definedName name="tachãomono_24_13_19">[42]ORÇAMENTO!#REF!</definedName>
    <definedName name="tachãomono_24_13_23">[42]ORÇAMENTO!#REF!</definedName>
    <definedName name="tachãomono_24_13_25">[55]ORÇAMENTO!#REF!</definedName>
    <definedName name="tachãomono_24_19">[42]ORÇAMENTO!#REF!</definedName>
    <definedName name="tachãomono_24_23">[42]ORÇAMENTO!#REF!</definedName>
    <definedName name="tachãomono_24_25">[55]ORÇAMENTO!#REF!</definedName>
    <definedName name="tachãomono_25">[55]ORÇAMENTO!#REF!</definedName>
    <definedName name="Tachas" hidden="1">{#N/A,#N/A,TRUE,"Plan1"}</definedName>
    <definedName name="Tag_Carga">#REF!</definedName>
    <definedName name="Tag_CCM">#REF!</definedName>
    <definedName name="TAM">#REF!</definedName>
    <definedName name="tapa_buraco">'[27]medição '!#REF!</definedName>
    <definedName name="tapafim">[15]TapaBuraco!$N$29</definedName>
    <definedName name="tapaini">[15]TapaBuraco!$N$25</definedName>
    <definedName name="tapbur">[42]ORÇAMENTO!#REF!</definedName>
    <definedName name="tapbur_13">[42]ORÇAMENTO!#REF!</definedName>
    <definedName name="tapbur_13_19">[42]ORÇAMENTO!#REF!</definedName>
    <definedName name="tapbur_13_23">[42]ORÇAMENTO!#REF!</definedName>
    <definedName name="tapbur_13_25">[55]ORÇAMENTO!#REF!</definedName>
    <definedName name="tapbur_15">[56]ORÇAMENTO!#REF!</definedName>
    <definedName name="tapbur_15_13">[56]ORÇAMENTO!#REF!</definedName>
    <definedName name="tapbur_15_13_19">[56]ORÇAMENTO!#REF!</definedName>
    <definedName name="tapbur_15_13_23">[56]ORÇAMENTO!#REF!</definedName>
    <definedName name="tapbur_15_13_25">[56]ORÇAMENTO!#REF!</definedName>
    <definedName name="tapbur_15_19">[56]ORÇAMENTO!#REF!</definedName>
    <definedName name="tapbur_15_23">[56]ORÇAMENTO!#REF!</definedName>
    <definedName name="tapbur_15_25">[56]ORÇAMENTO!#REF!</definedName>
    <definedName name="tapbur_19">[42]ORÇAMENTO!#REF!</definedName>
    <definedName name="tapbur_23">[42]ORÇAMENTO!#REF!</definedName>
    <definedName name="tapbur_24">[42]ORÇAMENTO!#REF!</definedName>
    <definedName name="tapbur_24_13">[42]ORÇAMENTO!#REF!</definedName>
    <definedName name="tapbur_24_13_19">[42]ORÇAMENTO!#REF!</definedName>
    <definedName name="tapbur_24_13_23">[42]ORÇAMENTO!#REF!</definedName>
    <definedName name="tapbur_24_13_25">[55]ORÇAMENTO!#REF!</definedName>
    <definedName name="tapbur_24_19">[42]ORÇAMENTO!#REF!</definedName>
    <definedName name="tapbur_24_23">[42]ORÇAMENTO!#REF!</definedName>
    <definedName name="tapbur_24_25">[55]ORÇAMENTO!#REF!</definedName>
    <definedName name="tapbur_25">[55]ORÇAMENTO!#REF!</definedName>
    <definedName name="taxa_cap">#REF!</definedName>
    <definedName name="TaxaJuros">#REF!</definedName>
    <definedName name="TB">#REF!</definedName>
    <definedName name="TB_1">#REF!</definedName>
    <definedName name="TB_LVC">#REF!</definedName>
    <definedName name="TB110PI">#REF!</definedName>
    <definedName name="TB110R">#REF!</definedName>
    <definedName name="tb2kmf_1">'[27]memória quantitativa'!#REF!</definedName>
    <definedName name="tb2kmf_2">'[27]memória quantitativa'!#REF!</definedName>
    <definedName name="tb2kmf_3">'[27]memória quantitativa'!#REF!</definedName>
    <definedName name="tb2kmf_4">'[27]memória quantitativa'!#REF!</definedName>
    <definedName name="tb2kmf_5">'[27]memória quantitativa'!#REF!</definedName>
    <definedName name="tb2kmf_6">'[27]memória quantitativa'!#REF!</definedName>
    <definedName name="tb2kmf_7">'[27]memória quantitativa'!#REF!</definedName>
    <definedName name="tb2kmf_8">'[27]memória quantitativa'!#REF!</definedName>
    <definedName name="tb2kmf_9">'[27]memória quantitativa'!#REF!</definedName>
    <definedName name="tb2kmi_1">'[27]memória quantitativa'!#REF!</definedName>
    <definedName name="tb2kmi_2">'[27]memória quantitativa'!#REF!</definedName>
    <definedName name="tb2kmi_3">'[27]memória quantitativa'!#REF!</definedName>
    <definedName name="tb2kmi_4">'[27]memória quantitativa'!#REF!</definedName>
    <definedName name="tb2kmi_5">'[27]memória quantitativa'!#REF!</definedName>
    <definedName name="tb2kmi_6">'[27]memória quantitativa'!#REF!</definedName>
    <definedName name="tb2kmi_7">'[27]memória quantitativa'!#REF!</definedName>
    <definedName name="tb2kmi_8">'[27]memória quantitativa'!#REF!</definedName>
    <definedName name="tb2kmi_9">'[27]memória quantitativa'!#REF!</definedName>
    <definedName name="tb2v_1">'[27]memória quantitativa'!#REF!</definedName>
    <definedName name="tb2v_2">'[27]memória quantitativa'!#REF!</definedName>
    <definedName name="tb2v_3">'[27]memória quantitativa'!#REF!</definedName>
    <definedName name="tb2v_4">'[27]memória quantitativa'!#REF!</definedName>
    <definedName name="tb2v_5">'[27]memória quantitativa'!#REF!</definedName>
    <definedName name="tb2v_6">'[27]memória quantitativa'!#REF!</definedName>
    <definedName name="tb2v_7">'[27]memória quantitativa'!#REF!</definedName>
    <definedName name="tb2v_8">'[27]memória quantitativa'!#REF!</definedName>
    <definedName name="tb2v_9">'[27]memória quantitativa'!#REF!</definedName>
    <definedName name="TB316PI">#REF!</definedName>
    <definedName name="TB316R">#REF!</definedName>
    <definedName name="TB423PI">#REF!</definedName>
    <definedName name="TB423R">#REF!</definedName>
    <definedName name="TBA">#REF!</definedName>
    <definedName name="TBF">#REF!</definedName>
    <definedName name="tbf2br1">'[27]memória quantitativa'!#REF!</definedName>
    <definedName name="tbf2br2">'[27]memória quantitativa'!#REF!</definedName>
    <definedName name="tbf2br3">'[27]memória quantitativa'!#REF!</definedName>
    <definedName name="tbf2br4">'[27]memória quantitativa'!#REF!</definedName>
    <definedName name="tbf2br5">'[27]memória quantitativa'!#REF!</definedName>
    <definedName name="tbf2br6">'[27]memória quantitativa'!#REF!</definedName>
    <definedName name="tbf2br7">'[27]memória quantitativa'!#REF!</definedName>
    <definedName name="tbf2br8">'[27]memória quantitativa'!#REF!</definedName>
    <definedName name="tbf2br9">'[27]memória quantitativa'!#REF!</definedName>
    <definedName name="tbf2d1">'[27]memória quantitativa'!#REF!</definedName>
    <definedName name="tbf2d2">'[27]memória quantitativa'!#REF!</definedName>
    <definedName name="tbf2d3">'[27]memória quantitativa'!#REF!</definedName>
    <definedName name="tbf2d4">'[27]memória quantitativa'!#REF!</definedName>
    <definedName name="tbf2d5">'[27]memória quantitativa'!#REF!</definedName>
    <definedName name="tbf2d6">'[27]memória quantitativa'!#REF!</definedName>
    <definedName name="tbf2d7">'[27]memória quantitativa'!#REF!</definedName>
    <definedName name="tbf2d8">'[27]memória quantitativa'!#REF!</definedName>
    <definedName name="tbf2d9">'[27]memória quantitativa'!#REF!</definedName>
    <definedName name="tbf2esp1">'[27]memória quantitativa'!#REF!</definedName>
    <definedName name="tbf2esp2">'[27]memória quantitativa'!#REF!</definedName>
    <definedName name="tbf2esp3">'[27]memória quantitativa'!#REF!</definedName>
    <definedName name="tbf2esp4">'[27]memória quantitativa'!#REF!</definedName>
    <definedName name="tbf2esp5">'[27]memória quantitativa'!#REF!</definedName>
    <definedName name="tbf2esp6">'[27]memória quantitativa'!#REF!</definedName>
    <definedName name="tbf2esp7">'[27]memória quantitativa'!#REF!</definedName>
    <definedName name="tbf2esp8">'[27]memória quantitativa'!#REF!</definedName>
    <definedName name="tbf2esp9">'[27]memória quantitativa'!#REF!</definedName>
    <definedName name="tbf2l1">'[27]memória quantitativa'!#REF!</definedName>
    <definedName name="tbf2l2">'[27]memória quantitativa'!#REF!</definedName>
    <definedName name="tbf2l3">'[27]memória quantitativa'!#REF!</definedName>
    <definedName name="tbf2l4">'[27]memória quantitativa'!#REF!</definedName>
    <definedName name="tbf2l5">'[27]memória quantitativa'!#REF!</definedName>
    <definedName name="tbf2l6">'[27]memória quantitativa'!#REF!</definedName>
    <definedName name="tbf2l7">'[27]memória quantitativa'!#REF!</definedName>
    <definedName name="tbf2l8">'[27]memória quantitativa'!#REF!</definedName>
    <definedName name="tbf2l9">'[27]memória quantitativa'!#REF!</definedName>
    <definedName name="tbf2p1">'[27]memória quantitativa'!#REF!</definedName>
    <definedName name="tbf2p2">'[27]memória quantitativa'!#REF!</definedName>
    <definedName name="tbf2p3">'[27]memória quantitativa'!#REF!</definedName>
    <definedName name="tbf2p4">'[27]memória quantitativa'!#REF!</definedName>
    <definedName name="tbf2p5">'[27]memória quantitativa'!#REF!</definedName>
    <definedName name="tbf2p6">'[27]memória quantitativa'!#REF!</definedName>
    <definedName name="tbf2p7">'[27]memória quantitativa'!#REF!</definedName>
    <definedName name="tbf2p8">'[27]memória quantitativa'!#REF!</definedName>
    <definedName name="tbf2p9">'[27]memória quantitativa'!#REF!</definedName>
    <definedName name="tbfbr1">'[27]memória quantitativa'!#REF!</definedName>
    <definedName name="tbfbr2">'[27]memória quantitativa'!#REF!</definedName>
    <definedName name="tbfbr3">'[27]memória quantitativa'!#REF!</definedName>
    <definedName name="tbfbr4">'[27]memória quantitativa'!#REF!</definedName>
    <definedName name="tbfbr5">'[27]memória quantitativa'!#REF!</definedName>
    <definedName name="tbfbr6">'[27]memória quantitativa'!#REF!</definedName>
    <definedName name="tbfbr7">'[27]memória quantitativa'!#REF!</definedName>
    <definedName name="tbfbr8">'[27]memória quantitativa'!#REF!</definedName>
    <definedName name="tbfbr9">'[27]memória quantitativa'!#REF!</definedName>
    <definedName name="tbfd1">'[27]memória quantitativa'!#REF!</definedName>
    <definedName name="tbfd2">'[27]memória quantitativa'!#REF!</definedName>
    <definedName name="tbfd3">'[27]memória quantitativa'!#REF!</definedName>
    <definedName name="tbfd4">'[27]memória quantitativa'!#REF!</definedName>
    <definedName name="tbfd5">'[27]memória quantitativa'!#REF!</definedName>
    <definedName name="tbfd6">'[27]memória quantitativa'!#REF!</definedName>
    <definedName name="tbfd7">'[27]memória quantitativa'!#REF!</definedName>
    <definedName name="tbfd8">'[27]memória quantitativa'!#REF!</definedName>
    <definedName name="tbfd9">'[27]memória quantitativa'!#REF!</definedName>
    <definedName name="tbfesp1">'[27]memória quantitativa'!#REF!</definedName>
    <definedName name="tbfesp2">'[27]memória quantitativa'!#REF!</definedName>
    <definedName name="tbfesp3">'[27]memória quantitativa'!#REF!</definedName>
    <definedName name="tbfesp4">'[27]memória quantitativa'!#REF!</definedName>
    <definedName name="tbfesp5">'[27]memória quantitativa'!#REF!</definedName>
    <definedName name="tbfesp6">'[27]memória quantitativa'!#REF!</definedName>
    <definedName name="tbfesp7">'[27]memória quantitativa'!#REF!</definedName>
    <definedName name="tbfesp8">'[27]memória quantitativa'!#REF!</definedName>
    <definedName name="tbfesp9">'[27]memória quantitativa'!#REF!</definedName>
    <definedName name="tbfl1">'[27]memória quantitativa'!#REF!</definedName>
    <definedName name="tbfl2">'[27]memória quantitativa'!#REF!</definedName>
    <definedName name="tbfl3">'[27]memória quantitativa'!#REF!</definedName>
    <definedName name="tbfl4">'[27]memória quantitativa'!#REF!</definedName>
    <definedName name="tbfl5">'[27]memória quantitativa'!#REF!</definedName>
    <definedName name="tbfl6">'[27]memória quantitativa'!#REF!</definedName>
    <definedName name="tbfl7">'[27]memória quantitativa'!#REF!</definedName>
    <definedName name="tbfl8">'[27]memória quantitativa'!#REF!</definedName>
    <definedName name="tbfl9">'[27]memória quantitativa'!#REF!</definedName>
    <definedName name="tbfp1">'[27]memória quantitativa'!#REF!</definedName>
    <definedName name="tbfp2">'[27]memória quantitativa'!#REF!</definedName>
    <definedName name="tbfp3">'[27]memória quantitativa'!#REF!</definedName>
    <definedName name="tbfp4">'[27]memória quantitativa'!#REF!</definedName>
    <definedName name="tbfp5">'[27]memória quantitativa'!#REF!</definedName>
    <definedName name="tbfp6">'[27]memória quantitativa'!#REF!</definedName>
    <definedName name="tbfp7">'[27]memória quantitativa'!#REF!</definedName>
    <definedName name="tbfp8">'[27]memória quantitativa'!#REF!</definedName>
    <definedName name="tbfp9">'[27]memória quantitativa'!#REF!</definedName>
    <definedName name="tbkmf_1">'[27]memória quantitativa'!#REF!</definedName>
    <definedName name="tbkmf_2">'[27]memória quantitativa'!#REF!</definedName>
    <definedName name="tbkmf_3">'[27]memória quantitativa'!#REF!</definedName>
    <definedName name="tbkmf_4">'[27]memória quantitativa'!#REF!</definedName>
    <definedName name="tbkmf_5">'[27]memória quantitativa'!#REF!</definedName>
    <definedName name="tbkmf_6">'[27]memória quantitativa'!#REF!</definedName>
    <definedName name="tbkmf_7">'[27]memória quantitativa'!#REF!</definedName>
    <definedName name="tbkmf_8">'[27]memória quantitativa'!#REF!</definedName>
    <definedName name="tbkmf_9">'[27]memória quantitativa'!#REF!</definedName>
    <definedName name="tbkmi_1">'[27]memória quantitativa'!#REF!</definedName>
    <definedName name="tbKmi_2">'[27]memória quantitativa'!#REF!</definedName>
    <definedName name="tbkmi_3">'[27]memória quantitativa'!#REF!</definedName>
    <definedName name="tbkmi_4">'[27]memória quantitativa'!#REF!</definedName>
    <definedName name="tbkmi_5">'[27]memória quantitativa'!#REF!</definedName>
    <definedName name="tbkmi_6">'[27]memória quantitativa'!#REF!</definedName>
    <definedName name="tbkmi_7">'[27]memória quantitativa'!#REF!</definedName>
    <definedName name="tbkmi_8">'[27]memória quantitativa'!#REF!</definedName>
    <definedName name="tbkmi_9">'[27]memória quantitativa'!#REF!</definedName>
    <definedName name="tbq2br1">'[27]memória quantitativa'!#REF!</definedName>
    <definedName name="tbq2br2">'[27]memória quantitativa'!#REF!</definedName>
    <definedName name="tbq2br3">'[27]memória quantitativa'!#REF!</definedName>
    <definedName name="tbq2br4">'[27]memória quantitativa'!#REF!</definedName>
    <definedName name="tbq2br5">'[27]memória quantitativa'!#REF!</definedName>
    <definedName name="tbq2br6">'[27]memória quantitativa'!#REF!</definedName>
    <definedName name="tbq2br7">'[27]memória quantitativa'!#REF!</definedName>
    <definedName name="tbq2br8">'[27]memória quantitativa'!#REF!</definedName>
    <definedName name="tbq2br9">'[27]memória quantitativa'!#REF!</definedName>
    <definedName name="tbq2d1">'[27]memória quantitativa'!#REF!</definedName>
    <definedName name="tbq2d2">'[27]memória quantitativa'!#REF!</definedName>
    <definedName name="tbq2d3">'[27]memória quantitativa'!#REF!</definedName>
    <definedName name="tbq2d4">'[27]memória quantitativa'!#REF!</definedName>
    <definedName name="tbq2d5">'[27]memória quantitativa'!#REF!</definedName>
    <definedName name="tbq2d6">'[27]memória quantitativa'!#REF!</definedName>
    <definedName name="tbq2d7">'[27]memória quantitativa'!#REF!</definedName>
    <definedName name="tbq2d8">'[27]memória quantitativa'!#REF!</definedName>
    <definedName name="tbq2d9">'[27]memória quantitativa'!#REF!</definedName>
    <definedName name="tbq2esp1">'[27]memória quantitativa'!#REF!</definedName>
    <definedName name="tbq2esp2">'[27]memória quantitativa'!#REF!</definedName>
    <definedName name="tbq2esp3">'[27]memória quantitativa'!#REF!</definedName>
    <definedName name="tbq2esp4">'[27]memória quantitativa'!#REF!</definedName>
    <definedName name="tbq2esp5">'[27]memória quantitativa'!#REF!</definedName>
    <definedName name="tbq2esp6">'[27]memória quantitativa'!#REF!</definedName>
    <definedName name="tbq2esp7">'[27]memória quantitativa'!#REF!</definedName>
    <definedName name="tbq2esp8">'[27]memória quantitativa'!#REF!</definedName>
    <definedName name="tbq2esp9">'[27]memória quantitativa'!#REF!</definedName>
    <definedName name="tbq2kmf_1">'[27]memória quantitativa'!#REF!</definedName>
    <definedName name="tbq2kmf_2">'[27]memória quantitativa'!#REF!</definedName>
    <definedName name="tbq2kmf_3">'[27]memória quantitativa'!#REF!</definedName>
    <definedName name="tbq2kmf_4">'[27]memória quantitativa'!#REF!</definedName>
    <definedName name="tbq2kmf_5">'[27]memória quantitativa'!#REF!</definedName>
    <definedName name="tbq2kmf_6">'[27]memória quantitativa'!#REF!</definedName>
    <definedName name="tbq2kmf_7">'[27]memória quantitativa'!#REF!</definedName>
    <definedName name="tbq2kmf_8">'[27]memória quantitativa'!#REF!</definedName>
    <definedName name="tbq2kmf_9">'[27]memória quantitativa'!#REF!</definedName>
    <definedName name="tbq2kmi_1">'[27]memória quantitativa'!#REF!</definedName>
    <definedName name="tbq2kmi_2">'[27]memória quantitativa'!#REF!</definedName>
    <definedName name="tbq2kmi_3">'[27]memória quantitativa'!#REF!</definedName>
    <definedName name="tbq2kmi_4">'[27]memória quantitativa'!#REF!</definedName>
    <definedName name="tbq2kmi_5">'[27]memória quantitativa'!#REF!</definedName>
    <definedName name="tbq2kmi_6">'[27]memória quantitativa'!#REF!</definedName>
    <definedName name="tbq2kmi_7">'[27]memória quantitativa'!#REF!</definedName>
    <definedName name="tbq2kmi_8">'[27]memória quantitativa'!#REF!</definedName>
    <definedName name="tbq2kmi_9">'[27]memória quantitativa'!#REF!</definedName>
    <definedName name="tbq2l1">'[27]memória quantitativa'!#REF!</definedName>
    <definedName name="tbq2l2">'[27]memória quantitativa'!#REF!</definedName>
    <definedName name="tbq2l3">'[27]memória quantitativa'!#REF!</definedName>
    <definedName name="tbq2l4">'[27]memória quantitativa'!#REF!</definedName>
    <definedName name="tbq2l5">'[27]memória quantitativa'!#REF!</definedName>
    <definedName name="tbq2l6">'[27]memória quantitativa'!#REF!</definedName>
    <definedName name="tbq2l7">'[27]memória quantitativa'!#REF!</definedName>
    <definedName name="tbq2l8">'[27]memória quantitativa'!#REF!</definedName>
    <definedName name="tbq2l9">'[27]memória quantitativa'!#REF!</definedName>
    <definedName name="tbq2p1">'[27]memória quantitativa'!#REF!</definedName>
    <definedName name="tbq2p2">'[27]memória quantitativa'!#REF!</definedName>
    <definedName name="tbq2p3">'[27]memória quantitativa'!#REF!</definedName>
    <definedName name="tbq2p4">'[27]memória quantitativa'!#REF!</definedName>
    <definedName name="tbq2p5">'[27]memória quantitativa'!#REF!</definedName>
    <definedName name="tbq2p6">'[27]memória quantitativa'!#REF!</definedName>
    <definedName name="tbq2p7">'[27]memória quantitativa'!#REF!</definedName>
    <definedName name="tbq2p8">'[27]memória quantitativa'!#REF!</definedName>
    <definedName name="tbq2p9">'[27]memória quantitativa'!#REF!</definedName>
    <definedName name="tbq2v_1">'[27]memória quantitativa'!#REF!</definedName>
    <definedName name="tbq2v_2">'[27]memória quantitativa'!#REF!</definedName>
    <definedName name="tbq2v_3">'[27]memória quantitativa'!#REF!</definedName>
    <definedName name="tbq2v_5">'[27]memória quantitativa'!#REF!</definedName>
    <definedName name="tbq2v_6">'[27]memória quantitativa'!#REF!</definedName>
    <definedName name="tbq2v_7">'[27]memória quantitativa'!#REF!</definedName>
    <definedName name="tbq2v_8">'[27]memória quantitativa'!#REF!</definedName>
    <definedName name="tbq2v_9">'[27]memória quantitativa'!#REF!</definedName>
    <definedName name="tbq2v4">'[27]memória quantitativa'!#REF!</definedName>
    <definedName name="tbqbr1">'[27]memória quantitativa'!#REF!</definedName>
    <definedName name="tbqbr2">'[27]memória quantitativa'!#REF!</definedName>
    <definedName name="tbqbr3">'[27]memória quantitativa'!#REF!</definedName>
    <definedName name="tbqbr4">'[27]memória quantitativa'!#REF!</definedName>
    <definedName name="tbqbr5">'[27]memória quantitativa'!#REF!</definedName>
    <definedName name="tbqbr6">'[27]memória quantitativa'!#REF!</definedName>
    <definedName name="tbqbr7">'[27]memória quantitativa'!#REF!</definedName>
    <definedName name="tbqbr8">'[27]memória quantitativa'!#REF!</definedName>
    <definedName name="tbqbr9">'[27]memória quantitativa'!#REF!</definedName>
    <definedName name="tbqd1">'[27]memória quantitativa'!#REF!</definedName>
    <definedName name="tbqd2">'[27]memória quantitativa'!#REF!</definedName>
    <definedName name="tbqd3">'[27]memória quantitativa'!#REF!</definedName>
    <definedName name="tbqd4">'[27]memória quantitativa'!#REF!</definedName>
    <definedName name="tbqd5">'[27]memória quantitativa'!#REF!</definedName>
    <definedName name="tbqd6">'[27]memória quantitativa'!#REF!</definedName>
    <definedName name="tbqd7">'[27]memória quantitativa'!#REF!</definedName>
    <definedName name="tbqd8">'[27]memória quantitativa'!#REF!</definedName>
    <definedName name="tbqd9">'[27]memória quantitativa'!#REF!</definedName>
    <definedName name="tbqesp1">'[27]memória quantitativa'!#REF!</definedName>
    <definedName name="tbqesp2">'[27]memória quantitativa'!#REF!</definedName>
    <definedName name="tbqesp3">'[27]memória quantitativa'!#REF!</definedName>
    <definedName name="tbqesp4">'[27]memória quantitativa'!#REF!</definedName>
    <definedName name="tbqesp5">'[27]memória quantitativa'!#REF!</definedName>
    <definedName name="tbqesp6">'[27]memória quantitativa'!#REF!</definedName>
    <definedName name="tbqesp7">'[27]memória quantitativa'!#REF!</definedName>
    <definedName name="tbqesp8">'[27]memória quantitativa'!#REF!</definedName>
    <definedName name="tbqesp9">'[27]memória quantitativa'!#REF!</definedName>
    <definedName name="tbqkmf_1">'[27]memória quantitativa'!#REF!</definedName>
    <definedName name="tbqkmf_2">'[27]memória quantitativa'!#REF!</definedName>
    <definedName name="tbqkmf_3">'[27]memória quantitativa'!#REF!</definedName>
    <definedName name="tbqkmf_4">'[27]memória quantitativa'!#REF!</definedName>
    <definedName name="tbqkmf_5">'[27]memória quantitativa'!#REF!</definedName>
    <definedName name="tbqkmf_6">'[27]memória quantitativa'!#REF!</definedName>
    <definedName name="tbqkmf_7">'[27]memória quantitativa'!#REF!</definedName>
    <definedName name="tbqkmf_8">'[27]memória quantitativa'!#REF!</definedName>
    <definedName name="tbqkmf_9">'[27]memória quantitativa'!#REF!</definedName>
    <definedName name="tbqkmi_1">'[27]memória quantitativa'!#REF!</definedName>
    <definedName name="tbqkmi_2">'[27]memória quantitativa'!#REF!</definedName>
    <definedName name="tbqkmi_3">'[27]memória quantitativa'!#REF!</definedName>
    <definedName name="tbqkmi_4">'[27]memória quantitativa'!#REF!</definedName>
    <definedName name="tbqkmi_5">'[27]memória quantitativa'!#REF!</definedName>
    <definedName name="tbqkmi_6">'[27]memória quantitativa'!#REF!</definedName>
    <definedName name="tbqkmi_7">'[27]memória quantitativa'!#REF!</definedName>
    <definedName name="tbqkmi_8">'[27]memória quantitativa'!#REF!</definedName>
    <definedName name="tbqkmi_9">'[27]memória quantitativa'!#REF!</definedName>
    <definedName name="tbql1">'[27]memória quantitativa'!#REF!</definedName>
    <definedName name="tbql2">'[27]memória quantitativa'!#REF!</definedName>
    <definedName name="tbql3">'[27]memória quantitativa'!#REF!</definedName>
    <definedName name="tbql4">'[27]memória quantitativa'!#REF!</definedName>
    <definedName name="tbql5">'[27]memória quantitativa'!#REF!</definedName>
    <definedName name="tbql6">'[27]memória quantitativa'!#REF!</definedName>
    <definedName name="tbql7">'[27]memória quantitativa'!#REF!</definedName>
    <definedName name="tbql8">'[27]memória quantitativa'!#REF!</definedName>
    <definedName name="tbql9">'[27]memória quantitativa'!#REF!</definedName>
    <definedName name="tbqp1">'[27]memória quantitativa'!#REF!</definedName>
    <definedName name="tbqp2">'[27]memória quantitativa'!#REF!</definedName>
    <definedName name="tbqp3">'[27]memória quantitativa'!#REF!</definedName>
    <definedName name="tbqp4">'[27]memória quantitativa'!#REF!</definedName>
    <definedName name="tbqp5">'[27]memória quantitativa'!#REF!</definedName>
    <definedName name="tbqp6">'[27]memória quantitativa'!#REF!</definedName>
    <definedName name="tbqp7">'[27]memória quantitativa'!#REF!</definedName>
    <definedName name="tbqp8">'[27]memória quantitativa'!#REF!</definedName>
    <definedName name="tbqp9">'[27]memória quantitativa'!#REF!</definedName>
    <definedName name="tbqv_1">'[27]memória quantitativa'!#REF!</definedName>
    <definedName name="tbqv_2">'[27]memória quantitativa'!#REF!</definedName>
    <definedName name="tbqv_3">'[27]memória quantitativa'!#REF!</definedName>
    <definedName name="tbqv_4">'[27]memória quantitativa'!#REF!</definedName>
    <definedName name="tbqv_5">'[27]memória quantitativa'!#REF!</definedName>
    <definedName name="tbqv_6">'[27]memória quantitativa'!#REF!</definedName>
    <definedName name="tbqv_7">'[27]memória quantitativa'!#REF!</definedName>
    <definedName name="tbqv_8">'[27]memória quantitativa'!#REF!</definedName>
    <definedName name="tbqv_9">'[27]memória quantitativa'!#REF!</definedName>
    <definedName name="TBT">#REF!</definedName>
    <definedName name="tbv_1">'[27]memória quantitativa'!#REF!</definedName>
    <definedName name="tbv_2">'[27]memória quantitativa'!#REF!</definedName>
    <definedName name="tbv_3">'[27]memória quantitativa'!#REF!</definedName>
    <definedName name="tbv_4">'[27]memória quantitativa'!#REF!</definedName>
    <definedName name="tbv_5">'[27]memória quantitativa'!#REF!</definedName>
    <definedName name="tbv_6">'[27]memória quantitativa'!#REF!</definedName>
    <definedName name="tbv_7">'[27]memória quantitativa'!#REF!</definedName>
    <definedName name="tbv_8">'[27]memória quantitativa'!#REF!</definedName>
    <definedName name="tbv_9">'[27]memória quantitativa'!#REF!</definedName>
    <definedName name="TBW">#REF!</definedName>
    <definedName name="TBWA">#REF!</definedName>
    <definedName name="TC_SNV">[155]tachas_necessidades!#REF!</definedName>
    <definedName name="TC_SNV_GRAV">[95]TACHAS_GRAVATÁ!$V$16:$V$25</definedName>
    <definedName name="TC_SNV_ITAQUI">'[95]TACHAS_ITAQUITINGA '!$V$16:$V$23</definedName>
    <definedName name="TC_TACHA_BI_APL">[111]tachas_necessidades!#REF!</definedName>
    <definedName name="TC_TACHA_BI_GRAV">[95]TACHAS_GRAVATÁ!$U$16:$U$25</definedName>
    <definedName name="TC_TACHA_BI_ITAQUI">'[95]TACHAS_ITAQUITINGA '!$U$16:$U$23</definedName>
    <definedName name="TC_TACHA_MONO_APL">[93]tachas_necessidades!#REF!</definedName>
    <definedName name="TC_TACHA_MONO_GRAV">[95]TACHAS_GRAVATÁ!$T$16:$T$25</definedName>
    <definedName name="TC_TACHA_MONO_ITAQUI">'[95]TACHAS_ITAQUITINGA '!$T$16:$T$23</definedName>
    <definedName name="TC_TACHAO_BI_APL">[155]tachas_necessidades!#REF!</definedName>
    <definedName name="TC_TACHAO_MONO_APL">[111]tachas_necessidades!#REF!</definedName>
    <definedName name="TCAP20">#REF!</definedName>
    <definedName name="TCAR">[194]TCC4!$I$30</definedName>
    <definedName name="TCB">#REF!</definedName>
    <definedName name="TCB10M3">#REF!</definedName>
    <definedName name="TCB5M3">#REF!</definedName>
    <definedName name="TCBMBUQ">#REF!</definedName>
    <definedName name="TCBR158">[194]TCB5!$I$79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>#REF!</definedName>
    <definedName name="TEMPO_3ªF">OFFSET('[82]Orçamento por Kmf'!$Q$1,MATCH("3ª FAIXA",'[82]Orçamento por Kmf'!$B:$B,0),0,MATCH("ACOSTAMENTO",'[82]Orçamento por Kmf'!$B:$B,0)-MATCH("3ª FAIXA",'[82]Orçamento por Kmf'!$B:$B,0),1)</definedName>
    <definedName name="TEMPO_Acost">OFFSET('[82]Orçamento por Kmf'!$Q$1,MATCH("ACOSTAMENTO",'[82]Orçamento por Kmf'!$B:$B,0),0,MATCH("DRENAGEM SUPERFICIAL",'[82]Orçamento por Kmf'!$B:$B,0)-MATCH("ACOSTAMENTO",'[82]Orçamento por Kmf'!$B:$B,0),1)</definedName>
    <definedName name="TEMPO_Pista">OFFSET('[82]Orçamento por Kmf'!$Q$1,MATCH("PISTA ROLAMENTO",'[82]Orçamento por Kmf'!$B:$B,0),0,MATCH("3ª FAIXA",'[82]Orçamento por Kmf'!$B:$B,0)-MATCH("PISTA ROLAMENTO",'[82]Orçamento por Kmf'!$B:$B,0),1)</definedName>
    <definedName name="temul">#REF!</definedName>
    <definedName name="TEMULFLEX">#REF!</definedName>
    <definedName name="Teor">[182]Teor!$A$3:$A$7</definedName>
    <definedName name="Teor_1">#REF!</definedName>
    <definedName name="Teor_25">[183]Teor!$A$3:$A$7</definedName>
    <definedName name="Teor_26">[184]Teor!$A$3:$A$7</definedName>
    <definedName name="Teor_28">[184]Teor!$A$3:$A$7</definedName>
    <definedName name="Teor_29">[185]Teor!$A$3:$A$7</definedName>
    <definedName name="Teor_31">[185]Teor!$A$3:$A$7</definedName>
    <definedName name="Teor1">'[7]Página 16'!$A$3:$A$7</definedName>
    <definedName name="teor2">#N/A</definedName>
    <definedName name="teor2_1">#REF!</definedName>
    <definedName name="ter">#REF!</definedName>
    <definedName name="Ter_Carna">Dom_Páscoa-47</definedName>
    <definedName name="TER_MAR94">#REF!</definedName>
    <definedName name="TERFAIXALD">#REF!</definedName>
    <definedName name="TERFAIXALE">#REF!</definedName>
    <definedName name="TERP">#REF!</definedName>
    <definedName name="terra">#REF!</definedName>
    <definedName name="TERRAP">'[86]P reaj x P atual'!$N$9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RRENO">[63]CLASSE!$A$20:$B$29</definedName>
    <definedName name="tesdt">#REF!</definedName>
    <definedName name="tesdt_1">#REF!</definedName>
    <definedName name="tesdt_2">#REF!</definedName>
    <definedName name="tesdt_3">#REF!</definedName>
    <definedName name="TESM">#REF!</definedName>
    <definedName name="test" hidden="1">{#N/A,#N/A,TRUE,"Serviços"}</definedName>
    <definedName name="testa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teste">"$#REF!.$A$1:$B$3278"</definedName>
    <definedName name="teste2">#REF!</definedName>
    <definedName name="TETB">#REF!</definedName>
    <definedName name="TETB97">#REF!</definedName>
    <definedName name="TextRefCopyRangeCount" hidden="1">15</definedName>
    <definedName name="tiago">#REF!</definedName>
    <definedName name="tinta">[42]ORÇAMENTO!#REF!</definedName>
    <definedName name="tinta_13">[42]ORÇAMENTO!#REF!</definedName>
    <definedName name="tinta_13_19">[42]ORÇAMENTO!#REF!</definedName>
    <definedName name="tinta_13_23">[42]ORÇAMENTO!#REF!</definedName>
    <definedName name="tinta_13_25">[55]ORÇAMENTO!#REF!</definedName>
    <definedName name="tinta_15">[56]ORÇAMENTO!#REF!</definedName>
    <definedName name="tinta_15_13">[56]ORÇAMENTO!#REF!</definedName>
    <definedName name="tinta_15_13_19">[56]ORÇAMENTO!#REF!</definedName>
    <definedName name="tinta_15_13_23">[56]ORÇAMENTO!#REF!</definedName>
    <definedName name="tinta_15_13_25">[56]ORÇAMENTO!#REF!</definedName>
    <definedName name="tinta_15_19">[56]ORÇAMENTO!#REF!</definedName>
    <definedName name="tinta_15_23">[56]ORÇAMENTO!#REF!</definedName>
    <definedName name="tinta_15_25">[56]ORÇAMENTO!#REF!</definedName>
    <definedName name="tinta_19">[42]ORÇAMENTO!#REF!</definedName>
    <definedName name="tinta_23">[42]ORÇAMENTO!#REF!</definedName>
    <definedName name="tinta_24">[42]ORÇAMENTO!#REF!</definedName>
    <definedName name="tinta_24_13">[42]ORÇAMENTO!#REF!</definedName>
    <definedName name="tinta_24_13_19">[42]ORÇAMENTO!#REF!</definedName>
    <definedName name="tinta_24_13_23">[42]ORÇAMENTO!#REF!</definedName>
    <definedName name="tinta_24_13_25">[55]ORÇAMENTO!#REF!</definedName>
    <definedName name="tinta_24_19">[42]ORÇAMENTO!#REF!</definedName>
    <definedName name="tinta_24_23">[42]ORÇAMENTO!#REF!</definedName>
    <definedName name="tinta_24_25">[55]ORÇAMENTO!#REF!</definedName>
    <definedName name="tinta_25">[55]ORÇAMENTO!#REF!</definedName>
    <definedName name="tintafosca">#REF!</definedName>
    <definedName name="Tipo_Cerca">#REF!</definedName>
    <definedName name="Tipo_Defensa">#REF!</definedName>
    <definedName name="Tipo_Descida">#REF!</definedName>
    <definedName name="Tipo_Entrada">#REF!</definedName>
    <definedName name="Tipo_Linha_Sinal_Horizontal">#REF!</definedName>
    <definedName name="Tipo_Meio_Fio">#REF!</definedName>
    <definedName name="Tipo_MeioFio">#REF!</definedName>
    <definedName name="Tipo_Não_Se_Aplica">#REF!</definedName>
    <definedName name="Tipo_OAC">#REF!</definedName>
    <definedName name="Tipo_Sarjeta">#REF!</definedName>
    <definedName name="Tipo_Sinal_Vertical">#REF!</definedName>
    <definedName name="Tipo_Sinal_Vertical_Implantação">#REF!</definedName>
    <definedName name="Tipo_Suporte_Implantação">#REF!</definedName>
    <definedName name="Tipo_Suporte_Sinal_Vertical">#REF!</definedName>
    <definedName name="tipo_tamb">#REF!</definedName>
    <definedName name="Tipo_Valeta">#REF!</definedName>
    <definedName name="TipoCercaImplantação">#REF!</definedName>
    <definedName name="TipoDescidaImplantação">#REF!</definedName>
    <definedName name="TipoDispositivoLateralOAE">#REF!</definedName>
    <definedName name="TipoEntradaImplantação">#REF!</definedName>
    <definedName name="TipoInscrição">#REF!</definedName>
    <definedName name="TipoInscriçãoPavimento">#REF!</definedName>
    <definedName name="TIPOLOGIA">[63]sin_vertical_necessidades!#REF!</definedName>
    <definedName name="TipoMeioFioImplantação">#REF!</definedName>
    <definedName name="TipoOAC">#REF!</definedName>
    <definedName name="TipoOACImplantação">#REF!</definedName>
    <definedName name="TipoPista">#REF!</definedName>
    <definedName name="TipoRoçada">#REF!</definedName>
    <definedName name="TipoSarjetaImplantação">#REF!</definedName>
    <definedName name="TipoSuporteimplantação">#REF!</definedName>
    <definedName name="TipoValetaImplantação">#REF!</definedName>
    <definedName name="Tiradentes">#N/A</definedName>
    <definedName name="_xlnm.Print_Titles" localSheetId="0">ORÇAMENTO!$2:$12</definedName>
    <definedName name="_xlnm.Print_Titles">#N/A</definedName>
    <definedName name="TLC4T">#REF!</definedName>
    <definedName name="TLCB5">[195]TCB5!$I$43</definedName>
    <definedName name="TLCC4">#REF!</definedName>
    <definedName name="TLMB">#REF!</definedName>
    <definedName name="TLMR">#REF!</definedName>
    <definedName name="TMR">#REF!</definedName>
    <definedName name="Todas_as_pendencias">#REF!</definedName>
    <definedName name="ton_CBUQ_recic_base">#REF!</definedName>
    <definedName name="Tool">#REF!</definedName>
    <definedName name="TOT" hidden="1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'[196]PLANILHA CONTRATUAL'!#REF!</definedName>
    <definedName name="TOT_07">'[196]PLANILHA CONTRATUAL'!#REF!</definedName>
    <definedName name="TOT_1">'[196]PLANILHA CONTRATUAL'!#REF!</definedName>
    <definedName name="Tot_Líquido">'[136]Medição (2'!$K$144</definedName>
    <definedName name="TOT_PLA_ORÇ">'[45]PLANILHA ORÇAMENTÁRIA'!#REF!</definedName>
    <definedName name="TOT_PLA_ORÇ_15">'[56]PLANILHA ORÇAMENTÁRIA'!#REF!</definedName>
    <definedName name="TOT_PLA_ORÇ_15_13">'[56]PLANILHA ORÇAMENTÁRIA'!#REF!</definedName>
    <definedName name="TOT_PLA_ORÇ_15_13_19">'[56]PLANILHA ORÇAMENTÁRIA'!#REF!</definedName>
    <definedName name="TOT_PLA_ORÇ_15_13_23">'[56]PLANILHA ORÇAMENTÁRIA'!#REF!</definedName>
    <definedName name="TOT_PLA_ORÇ_15_13_25">'[56]PLANILHA ORÇAMENTÁRIA'!#REF!</definedName>
    <definedName name="TOT_PLA_ORÇ_15_13_26">'[56]PLANILHA ORÇAMENTÁRIA'!#REF!</definedName>
    <definedName name="TOT_PLA_ORÇ_15_13_33">'[56]PLANILHA ORÇAMENTÁRIA'!#REF!</definedName>
    <definedName name="TOT_PLA_ORÇ_15_13_9">'[56]PLANILHA ORÇAMENTÁRIA'!#REF!</definedName>
    <definedName name="TOT_PLA_ORÇ_15_19">'[56]PLANILHA ORÇAMENTÁRIA'!#REF!</definedName>
    <definedName name="TOT_PLA_ORÇ_15_23">'[56]PLANILHA ORÇAMENTÁRIA'!#REF!</definedName>
    <definedName name="TOT_PLA_ORÇ_15_25">'[56]PLANILHA ORÇAMENTÁRIA'!#REF!</definedName>
    <definedName name="TOT_PLA_ORÇ_15_26">'[56]PLANILHA ORÇAMENTÁRIA'!#REF!</definedName>
    <definedName name="TOT_PLA_ORÇ_15_33">'[56]PLANILHA ORÇAMENTÁRIA'!#REF!</definedName>
    <definedName name="TOT_PLA_ORÇ_15_9">'[56]PLANILHA ORÇAMENTÁRIA'!#REF!</definedName>
    <definedName name="TOTAL">#REF!</definedName>
    <definedName name="TOTAL_1">#REF!</definedName>
    <definedName name="total_10">"$#REF!.$C$5:$F$151"</definedName>
    <definedName name="total_11">"$#REF!.$C$5:$F$180"</definedName>
    <definedName name="total_12">"$#REF!.$C$5:$F$151"</definedName>
    <definedName name="total_15">"$#REF!.$C$1:$G$104"</definedName>
    <definedName name="total_16">"$#REF!.$C$1:$G$104"</definedName>
    <definedName name="total_19">#REF!</definedName>
    <definedName name="total_19_24">#REF!</definedName>
    <definedName name="total_19_25">#REF!</definedName>
    <definedName name="total_19_29">"$#REF!.$C$5:$F$150"</definedName>
    <definedName name="total_19_8">#REF!</definedName>
    <definedName name="total_22">#REF!</definedName>
    <definedName name="total_24">#REF!</definedName>
    <definedName name="total_25">#REF!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#REF!</definedName>
    <definedName name="total_7_1">"$#REF!.$C$5:$F$180"</definedName>
    <definedName name="total_7_1_1">"$#REF!.$C$5:$F$151"</definedName>
    <definedName name="total_7_1_1_1">"$#REF!.$C$5:$F$151"</definedName>
    <definedName name="total_8">#REF!</definedName>
    <definedName name="total_9">"$#REF!.$C$5:$F$180"</definedName>
    <definedName name="TOTAL_ACU_REF">#REF!</definedName>
    <definedName name="TOTAL_ADD">#REF!</definedName>
    <definedName name="TOTAL_ADD_ACU">#REF!</definedName>
    <definedName name="total_formas">'[27]memória quantitativa'!#REF!</definedName>
    <definedName name="total_gc">'[27]memória quantitativa'!#REF!</definedName>
    <definedName name="total_limp_placa">'[27]memória quantitativa'!#REF!</definedName>
    <definedName name="total_pi">'[27]medição '!$G$31</definedName>
    <definedName name="total_reaj">'[27]medição '!$H$31</definedName>
    <definedName name="TOTAL_REF">#REF!</definedName>
    <definedName name="TOTAL_RES">#REF!</definedName>
    <definedName name="TOTAL_RES_ACU">#REF!</definedName>
    <definedName name="total_transp_local_10m3">[27]Transportes!#REF!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betoneira">'[27]medição '!#REF!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caibro">'[42]MEMÓRIA MAT REC PLACA SINALIZ'!$E$21</definedName>
    <definedName name="totalchapa">'[42]MEMÓRIA MAT REC PLACA SINALIZ'!$E$20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gastalho">'[42]MEMÓRIA MAT REC PLACA SINALIZ'!$E$22</definedName>
    <definedName name="totalgeral">#REF!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MATBET">'[42]CAL MAT BET CONSERVA '!#REF!</definedName>
    <definedName name="TOTALMATBET_13">'[42]CAL MAT BET CONSERVA '!#REF!</definedName>
    <definedName name="TOTALMATBET_13_19">'[42]CAL MAT BET CONSERVA '!#REF!</definedName>
    <definedName name="TOTALMATBET_13_23">'[42]CAL MAT BET CONSERVA '!#REF!</definedName>
    <definedName name="TOTALMATBET_13_25">'[55]CAL MAT BET CONSERVA '!#REF!</definedName>
    <definedName name="TOTALMATBET_19">'[42]CAL MAT BET CONSERVA '!#REF!</definedName>
    <definedName name="TOTALMATBET_23">'[42]CAL MAT BET CONSERVA '!#REF!</definedName>
    <definedName name="TOTALMATBET_24">'[42]CAL MAT BET CONSERVA '!#REF!</definedName>
    <definedName name="TOTALMATBET_24_13">'[42]CAL MAT BET CONSERVA '!#REF!</definedName>
    <definedName name="TOTALMATBET_24_13_19">'[42]CAL MAT BET CONSERVA '!#REF!</definedName>
    <definedName name="TOTALMATBET_24_13_23">'[42]CAL MAT BET CONSERVA '!#REF!</definedName>
    <definedName name="TOTALMATBET_24_13_25">'[55]CAL MAT BET CONSERVA '!#REF!</definedName>
    <definedName name="TOTALMATBET_24_19">'[42]CAL MAT BET CONSERVA '!#REF!</definedName>
    <definedName name="TOTALMATBET_24_23">'[42]CAL MAT BET CONSERVA '!#REF!</definedName>
    <definedName name="TOTALMATBET_24_25">'[55]CAL MAT BET CONSERVA '!#REF!</definedName>
    <definedName name="TOTALMATBET_25">'[55]CAL MAT BET CONSERVA '!#REF!</definedName>
    <definedName name="totalmistfrio">'[27]medição '!#REF!</definedName>
    <definedName name="totalmistquente">'[27]medição '!#REF!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ORÇAMENTO">[87]RESUMO!$H$34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paraf">'[42]MEMÓRIA MAT REC PLACA SINALIZ'!$E$18</definedName>
    <definedName name="totalparaf4">'[42]MEMÓRIA MAT REC PLACA SINALIZ'!$E$19</definedName>
    <definedName name="totalpelicexp">'[42]MEMÓRIA MAT REC PLACA SINALIZ'!$E$24</definedName>
    <definedName name="totalpelicinc">'[42]MEMÓRIA MAT REC PLACA SINALIZ'!$E$25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ALSERVIÇOS">[42]ORÇAMENTO!#REF!</definedName>
    <definedName name="TOTALSERVIÇOS_13">[42]ORÇAMENTO!#REF!</definedName>
    <definedName name="TOTALSERVIÇOS_13_19">[42]ORÇAMENTO!#REF!</definedName>
    <definedName name="TOTALSERVIÇOS_13_23">[42]ORÇAMENTO!#REF!</definedName>
    <definedName name="TOTALSERVIÇOS_13_25">[55]ORÇAMENTO!#REF!</definedName>
    <definedName name="TOTALSERVIÇOS_19">[42]ORÇAMENTO!#REF!</definedName>
    <definedName name="TOTALSERVIÇOS_23">[42]ORÇAMENTO!#REF!</definedName>
    <definedName name="TOTALSERVIÇOS_24">[42]ORÇAMENTO!#REF!</definedName>
    <definedName name="TOTALSERVIÇOS_24_13">[42]ORÇAMENTO!#REF!</definedName>
    <definedName name="TOTALSERVIÇOS_24_13_19">[42]ORÇAMENTO!#REF!</definedName>
    <definedName name="TOTALSERVIÇOS_24_13_23">[42]ORÇAMENTO!#REF!</definedName>
    <definedName name="TOTALSERVIÇOS_24_13_25">[55]ORÇAMENTO!#REF!</definedName>
    <definedName name="TOTALSERVIÇOS_24_19">[42]ORÇAMENTO!#REF!</definedName>
    <definedName name="TOTALSERVIÇOS_24_23">[42]ORÇAMENTO!#REF!</definedName>
    <definedName name="TOTALSERVIÇOS_24_25">[55]ORÇAMENTO!#REF!</definedName>
    <definedName name="TOTALSERVIÇOS_25">[55]ORÇAMENTO!#REF!</definedName>
    <definedName name="totaltinta">'[42]MEMÓRIA MAT REC PLACA SINALIZ'!$E$23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{"'Database'!$A$1:$F$130"}</definedName>
    <definedName name="TOTSER_EE1">#REF!</definedName>
    <definedName name="TOTSER_EE2">#REF!</definedName>
    <definedName name="TOTSER_EE3">#REF!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øv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TPA">#REF!</definedName>
    <definedName name="TPC">#REF!</definedName>
    <definedName name="TPM">#REF!</definedName>
    <definedName name="TPM_25">#REF!</definedName>
    <definedName name="TPM_4">#REF!</definedName>
    <definedName name="TPMM">#REF!</definedName>
    <definedName name="TR">#REF!</definedName>
    <definedName name="tr_cap20_mbuq">'[27]medição '!#REF!</definedName>
    <definedName name="tr_cap20mbuq">'[50]ficha medição'!#REF!</definedName>
    <definedName name="tr_cap20mbuq_10">'[51]ficha medição'!#REF!</definedName>
    <definedName name="tr_cap20mbuq_27">'[49]ficha medição'!#REF!</definedName>
    <definedName name="tr_cap20mbuq_6">'[51]ficha medição'!#REF!</definedName>
    <definedName name="tr_cap20mbuq_9">'[51]ficha medição'!#REF!</definedName>
    <definedName name="tr_cm30_rp">'[27]medição '!#REF!</definedName>
    <definedName name="tr_rl1c_lama">'[27]medição '!#REF!</definedName>
    <definedName name="tr_rm1c_mbb">'[27]medição '!#REF!</definedName>
    <definedName name="tr_rm1c_mbuf">'[27]medição '!#REF!</definedName>
    <definedName name="tr_rr1ctb">'[27]medição '!#REF!</definedName>
    <definedName name="tr_rr2c_capa">'[27]medição '!#REF!</definedName>
    <definedName name="tr_rr2c_tratamento">'[27]medição '!#REF!</definedName>
    <definedName name="tr_rric_pintura">'[27]medição '!#REF!</definedName>
    <definedName name="TR5C">#REF!</definedName>
    <definedName name="TRABALHO">#REF!</definedName>
    <definedName name="TrabAnual">#REF!</definedName>
    <definedName name="TRAF">[172]RESUMO_AUT1!#REF!</definedName>
    <definedName name="TRAF_25">[173]RESUMO_AUT1!#REF!</definedName>
    <definedName name="TRANS">'[197]P A T O  B'!#REF!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MICRO">#REF!</definedName>
    <definedName name="transp_CAP20">[49]medição!#REF!</definedName>
    <definedName name="transp_com_basc_10m3">[27]Transportes!#REF!</definedName>
    <definedName name="transp_comercial_10m3">'[27]medição '!#REF!</definedName>
    <definedName name="transp_distribuidora">'[45]COMP.MAT.BET.'!$I$485</definedName>
    <definedName name="transp_emulsão">[49]medição!#REF!</definedName>
    <definedName name="transp_loc_basc_10m3">'[27]medição '!#REF!</definedName>
    <definedName name="transp_loc_basc_5m3">'[27]medição '!#REF!</definedName>
    <definedName name="TRANSP_LOC_CARROC_PAV">#REF!</definedName>
    <definedName name="TRANSP_LOC_EQUIP">#REF!</definedName>
    <definedName name="transp_loc_mat_remendos">[27]Transportes!#REF!</definedName>
    <definedName name="TRANSP_LOC_PAV">#REF!</definedName>
    <definedName name="transp_local_10m3">[27]Transportes!#REF!</definedName>
    <definedName name="transp_local_5m3">[27]Transportes!#REF!</definedName>
    <definedName name="transp_para_remendos">'[27]medição '!#REF!</definedName>
    <definedName name="transp_refinaria">'[45]COMP.MAT.BET.'!$I$424</definedName>
    <definedName name="transp5m3">[42]ORÇAMENTO!#REF!</definedName>
    <definedName name="transp5m3_13">[42]ORÇAMENTO!#REF!</definedName>
    <definedName name="transp5m3_13_19">[42]ORÇAMENTO!#REF!</definedName>
    <definedName name="transp5m3_13_23">[42]ORÇAMENTO!#REF!</definedName>
    <definedName name="transp5m3_13_25">[55]ORÇAMENTO!#REF!</definedName>
    <definedName name="transp5m3_15">[56]ORÇAMENTO!#REF!</definedName>
    <definedName name="transp5m3_15_13">[56]ORÇAMENTO!#REF!</definedName>
    <definedName name="transp5m3_15_13_19">[56]ORÇAMENTO!#REF!</definedName>
    <definedName name="transp5m3_15_13_23">[56]ORÇAMENTO!#REF!</definedName>
    <definedName name="transp5m3_15_13_25">[56]ORÇAMENTO!#REF!</definedName>
    <definedName name="transp5m3_15_19">[56]ORÇAMENTO!#REF!</definedName>
    <definedName name="transp5m3_15_23">[56]ORÇAMENTO!#REF!</definedName>
    <definedName name="transp5m3_15_25">[56]ORÇAMENTO!#REF!</definedName>
    <definedName name="transp5m3_19">[42]ORÇAMENTO!#REF!</definedName>
    <definedName name="transp5m3_23">[42]ORÇAMENTO!#REF!</definedName>
    <definedName name="transp5m3_24">[42]ORÇAMENTO!#REF!</definedName>
    <definedName name="transp5m3_24_13">[42]ORÇAMENTO!#REF!</definedName>
    <definedName name="transp5m3_24_13_19">[42]ORÇAMENTO!#REF!</definedName>
    <definedName name="transp5m3_24_13_23">[42]ORÇAMENTO!#REF!</definedName>
    <definedName name="transp5m3_24_13_25">[55]ORÇAMENTO!#REF!</definedName>
    <definedName name="transp5m3_24_19">[42]ORÇAMENTO!#REF!</definedName>
    <definedName name="transp5m3_24_23">[42]ORÇAMENTO!#REF!</definedName>
    <definedName name="transp5m3_24_25">[55]ORÇAMENTO!#REF!</definedName>
    <definedName name="transp5m3_25">[55]ORÇAMENTO!#REF!</definedName>
    <definedName name="TRANSPBETF">'[74]CALCULOS AUXILIARES'!$E$50</definedName>
    <definedName name="TRANSPBETQ">'[74]CALCULOS AUXILIARES'!$E$54</definedName>
    <definedName name="transpcarroceria">[42]ORÇAMENTO!#REF!</definedName>
    <definedName name="transpcarroceria_13">[42]ORÇAMENTO!#REF!</definedName>
    <definedName name="transpcarroceria_13_19">[42]ORÇAMENTO!#REF!</definedName>
    <definedName name="transpcarroceria_13_23">[42]ORÇAMENTO!#REF!</definedName>
    <definedName name="transpcarroceria_13_25">[55]ORÇAMENTO!#REF!</definedName>
    <definedName name="transpcarroceria_15">[56]ORÇAMENTO!#REF!</definedName>
    <definedName name="transpcarroceria_15_13">[56]ORÇAMENTO!#REF!</definedName>
    <definedName name="transpcarroceria_15_13_19">[56]ORÇAMENTO!#REF!</definedName>
    <definedName name="transpcarroceria_15_13_23">[56]ORÇAMENTO!#REF!</definedName>
    <definedName name="transpcarroceria_15_13_25">[56]ORÇAMENTO!#REF!</definedName>
    <definedName name="transpcarroceria_15_19">[56]ORÇAMENTO!#REF!</definedName>
    <definedName name="transpcarroceria_15_23">[56]ORÇAMENTO!#REF!</definedName>
    <definedName name="transpcarroceria_15_25">[56]ORÇAMENTO!#REF!</definedName>
    <definedName name="transpcarroceria_19">[42]ORÇAMENTO!#REF!</definedName>
    <definedName name="transpcarroceria_23">[42]ORÇAMENTO!#REF!</definedName>
    <definedName name="transpcarroceria_24">[42]ORÇAMENTO!#REF!</definedName>
    <definedName name="transpcarroceria_24_13">[42]ORÇAMENTO!#REF!</definedName>
    <definedName name="transpcarroceria_24_13_19">[42]ORÇAMENTO!#REF!</definedName>
    <definedName name="transpcarroceria_24_13_23">[42]ORÇAMENTO!#REF!</definedName>
    <definedName name="transpcarroceria_24_13_25">[55]ORÇAMENTO!#REF!</definedName>
    <definedName name="transpcarroceria_24_19">[42]ORÇAMENTO!#REF!</definedName>
    <definedName name="transpcarroceria_24_23">[42]ORÇAMENTO!#REF!</definedName>
    <definedName name="transpcarroceria_24_25">[55]ORÇAMENTO!#REF!</definedName>
    <definedName name="transpcarroceria_25">[55]ORÇAMENTO!#REF!</definedName>
    <definedName name="transporte">#REF!</definedName>
    <definedName name="transporte_1">#REF!</definedName>
    <definedName name="transporte_carroceria">'[27]medição '!#REF!</definedName>
    <definedName name="transporte_comercial">'[27]medição '!#REF!</definedName>
    <definedName name="transporte_especial">'[27]medição '!#REF!</definedName>
    <definedName name="Transportes">'[198]P A T O'!#REF!</definedName>
    <definedName name="transpremendo">[42]ORÇAMENTO!#REF!</definedName>
    <definedName name="transpremendo_13">[42]ORÇAMENTO!#REF!</definedName>
    <definedName name="transpremendo_13_19">[42]ORÇAMENTO!#REF!</definedName>
    <definedName name="transpremendo_13_23">[42]ORÇAMENTO!#REF!</definedName>
    <definedName name="transpremendo_13_25">[55]ORÇAMENTO!#REF!</definedName>
    <definedName name="transpremendo_15">[56]ORÇAMENTO!#REF!</definedName>
    <definedName name="transpremendo_15_13">[56]ORÇAMENTO!#REF!</definedName>
    <definedName name="transpremendo_15_13_19">[56]ORÇAMENTO!#REF!</definedName>
    <definedName name="transpremendo_15_13_23">[56]ORÇAMENTO!#REF!</definedName>
    <definedName name="transpremendo_15_13_25">[56]ORÇAMENTO!#REF!</definedName>
    <definedName name="transpremendo_15_19">[56]ORÇAMENTO!#REF!</definedName>
    <definedName name="transpremendo_15_23">[56]ORÇAMENTO!#REF!</definedName>
    <definedName name="transpremendo_15_25">[56]ORÇAMENTO!#REF!</definedName>
    <definedName name="transpremendo_19">[42]ORÇAMENTO!#REF!</definedName>
    <definedName name="transpremendo_23">[42]ORÇAMENTO!#REF!</definedName>
    <definedName name="transpremendo_24">[42]ORÇAMENTO!#REF!</definedName>
    <definedName name="transpremendo_24_13">[42]ORÇAMENTO!#REF!</definedName>
    <definedName name="transpremendo_24_13_19">[42]ORÇAMENTO!#REF!</definedName>
    <definedName name="transpremendo_24_13_23">[42]ORÇAMENTO!#REF!</definedName>
    <definedName name="transpremendo_24_13_25">[55]ORÇAMENTO!#REF!</definedName>
    <definedName name="transpremendo_24_19">[42]ORÇAMENTO!#REF!</definedName>
    <definedName name="transpremendo_24_23">[42]ORÇAMENTO!#REF!</definedName>
    <definedName name="transpremendo_24_25">[55]ORÇAMENTO!#REF!</definedName>
    <definedName name="transpremendo_25">[55]ORÇAMENTO!#REF!</definedName>
    <definedName name="TRANSTSS">#REF!</definedName>
    <definedName name="trasupdup">[42]ORÇAMENTO!#REF!</definedName>
    <definedName name="trasupdup_13">[42]ORÇAMENTO!#REF!</definedName>
    <definedName name="trasupdup_13_19">[42]ORÇAMENTO!#REF!</definedName>
    <definedName name="trasupdup_13_23">[42]ORÇAMENTO!#REF!</definedName>
    <definedName name="trasupdup_13_25">[55]ORÇAMENTO!#REF!</definedName>
    <definedName name="trasupdup_15">[56]ORÇAMENTO!#REF!</definedName>
    <definedName name="trasupdup_15_13">[56]ORÇAMENTO!#REF!</definedName>
    <definedName name="trasupdup_15_13_19">[56]ORÇAMENTO!#REF!</definedName>
    <definedName name="trasupdup_15_13_23">[56]ORÇAMENTO!#REF!</definedName>
    <definedName name="trasupdup_15_13_25">[56]ORÇAMENTO!#REF!</definedName>
    <definedName name="trasupdup_15_19">[56]ORÇAMENTO!#REF!</definedName>
    <definedName name="trasupdup_15_23">[56]ORÇAMENTO!#REF!</definedName>
    <definedName name="trasupdup_15_25">[56]ORÇAMENTO!#REF!</definedName>
    <definedName name="trasupdup_19">[42]ORÇAMENTO!#REF!</definedName>
    <definedName name="trasupdup_23">[42]ORÇAMENTO!#REF!</definedName>
    <definedName name="trasupdup_24">[42]ORÇAMENTO!#REF!</definedName>
    <definedName name="trasupdup_24_13">[42]ORÇAMENTO!#REF!</definedName>
    <definedName name="trasupdup_24_13_19">[42]ORÇAMENTO!#REF!</definedName>
    <definedName name="trasupdup_24_13_23">[42]ORÇAMENTO!#REF!</definedName>
    <definedName name="trasupdup_24_13_25">[55]ORÇAMENTO!#REF!</definedName>
    <definedName name="trasupdup_24_19">[42]ORÇAMENTO!#REF!</definedName>
    <definedName name="trasupdup_24_23">[42]ORÇAMENTO!#REF!</definedName>
    <definedName name="trasupdup_24_25">[55]ORÇAMENTO!#REF!</definedName>
    <definedName name="trasupdup_25">[55]ORÇAMENTO!#REF!</definedName>
    <definedName name="tratamento">'[27]medição '!#REF!</definedName>
    <definedName name="TRAV_EMISS3_S">#REF!</definedName>
    <definedName name="travessas">'[27]medição '!#REF!</definedName>
    <definedName name="TRCAP20">#REF!</definedName>
    <definedName name="TRCM30">#REF!</definedName>
    <definedName name="tre">#REF!</definedName>
    <definedName name="Trec">#REF!</definedName>
    <definedName name="TREC_1">#REF!</definedName>
    <definedName name="TREC_35">#REF!</definedName>
    <definedName name="TREC1">#REF!</definedName>
    <definedName name="Trecho">#REF!</definedName>
    <definedName name="trecho_13">[42]procedimentos!$B$117</definedName>
    <definedName name="trecho_26">[42]procedimentos!$B$117</definedName>
    <definedName name="trecho_33">[42]procedimentos!$B$117</definedName>
    <definedName name="trecho_5">[42]procedimentos!$B$117</definedName>
    <definedName name="trecho_6">[42]procedimentos!$B$117</definedName>
    <definedName name="trecho_7">[42]procedimentos!$B$117</definedName>
    <definedName name="trecho_8">[42]procedimentos!$B$117</definedName>
    <definedName name="trecho_9">[42]procedimentos!$B$117</definedName>
    <definedName name="TRECHO1">[74]Croqui!$B$5</definedName>
    <definedName name="trecho1a">[45]CAPA!$B$14</definedName>
    <definedName name="trecho1b">[45]CAPA!$B$14</definedName>
    <definedName name="trecho2">#REF!</definedName>
    <definedName name="trecho2_13">[42]procedimentos!#REF!</definedName>
    <definedName name="trecho2_19">#REF!</definedName>
    <definedName name="trecho2_23">#REF!</definedName>
    <definedName name="trecho2_25">[169]procedimentos!#REF!</definedName>
    <definedName name="trecho2_26">[42]procedimentos!#REF!</definedName>
    <definedName name="trecho2_33">[42]procedimentos!#REF!</definedName>
    <definedName name="trecho2_5">[42]procedimentos!#REF!</definedName>
    <definedName name="trecho2_6">[42]procedimentos!#REF!</definedName>
    <definedName name="trecho2_7">[42]procedimentos!#REF!</definedName>
    <definedName name="trecho2_8">[42]procedimentos!#REF!</definedName>
    <definedName name="trecho2_9">[42]procedimentos!#REF!</definedName>
    <definedName name="Trev">#REF!</definedName>
    <definedName name="Trevo">#REF!</definedName>
    <definedName name="TRL1C">#REF!</definedName>
    <definedName name="TRM">#REF!</definedName>
    <definedName name="TRM1C">#REF!</definedName>
    <definedName name="TRMRP">#REF!</definedName>
    <definedName name="TRMTB">#REF!</definedName>
    <definedName name="TRP">#REF!</definedName>
    <definedName name="TRR1C">#REF!</definedName>
    <definedName name="TRR1CF">#REF!</definedName>
    <definedName name="TRR2C">#REF!</definedName>
    <definedName name="TRRM1C">#REF!</definedName>
    <definedName name="TRRPL">#REF!</definedName>
    <definedName name="TRRR1C">#REF!</definedName>
    <definedName name="TRRRP">#REF!</definedName>
    <definedName name="TRRTB">#REF!</definedName>
    <definedName name="TRRTSD">#REF!</definedName>
    <definedName name="TRT">#REF!</definedName>
    <definedName name="TS">#REF!</definedName>
    <definedName name="TS2C">"'file:///D:/Meus documentos/ANASTÁCIO/SERCEL/BR262990800.xls'#$TLMB.$#REF!$#REF!"</definedName>
    <definedName name="tsbr1">'[27]memória quantitativa'!#REF!</definedName>
    <definedName name="tsbr2">'[27]memória quantitativa'!#REF!</definedName>
    <definedName name="tsbr3">'[27]memória quantitativa'!#REF!</definedName>
    <definedName name="tsbr4">'[27]memória quantitativa'!#REF!</definedName>
    <definedName name="tsbr5">'[27]memória quantitativa'!#REF!</definedName>
    <definedName name="TSCAP20">#REF!</definedName>
    <definedName name="TSCM30">#REF!</definedName>
    <definedName name="TSD">#REF!</definedName>
    <definedName name="TSD_Adir">OFFSET([82]Percentual!$A$6,0,COLUMN([82]Percentual!$CH$3)-1,COUNTA([82]Percentual!$A$6:$A$105),1)</definedName>
    <definedName name="TSD_Aesq">OFFSET([82]Percentual!$A$6,0,MATCH([82]Percentual!$BH$3,[82]Percentual!$3:$3,0)-1,COUNTA([82]Percentual!$A$6:$A$105),1)</definedName>
    <definedName name="TSD_pista">OFFSET([82]Percentual!$A$6,0,MATCH([82]Percentual!$AH$3,[82]Percentual!$3:$3,0)-1,COUNTA([82]Percentual!$A$6:$A$105),1)</definedName>
    <definedName name="TSDB">#REF!</definedName>
    <definedName name="TSEMUL">#REF!</definedName>
    <definedName name="tskmf1">'[27]memória quantitativa'!#REF!</definedName>
    <definedName name="tskmf2">'[27]memória quantitativa'!#REF!</definedName>
    <definedName name="tskmf3">'[27]memória quantitativa'!#REF!</definedName>
    <definedName name="tskmf4">'[27]memória quantitativa'!#REF!</definedName>
    <definedName name="tskmf5">'[27]memória quantitativa'!#REF!</definedName>
    <definedName name="tskmi1">'[27]memória quantitativa'!#REF!</definedName>
    <definedName name="tskmi2">'[27]memória quantitativa'!#REF!</definedName>
    <definedName name="tskmi3">'[27]memória quantitativa'!#REF!</definedName>
    <definedName name="tskmi4">'[27]memória quantitativa'!#REF!</definedName>
    <definedName name="tskmi5">'[27]memória quantitativa'!#REF!</definedName>
    <definedName name="tslarg1">'[27]memória quantitativa'!#REF!</definedName>
    <definedName name="tslarg2">'[27]memória quantitativa'!#REF!</definedName>
    <definedName name="tslarg3">'[27]memória quantitativa'!#REF!</definedName>
    <definedName name="tslarg4">'[27]memória quantitativa'!#REF!</definedName>
    <definedName name="tslarg5">'[27]memória quantitativa'!#REF!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">#REF!</definedName>
    <definedName name="TSSB">#REF!</definedName>
    <definedName name="tssd_1">#REF!</definedName>
    <definedName name="tssd_14">#N/A</definedName>
    <definedName name="tt">[0]!tt</definedName>
    <definedName name="TT_1">#REF!</definedName>
    <definedName name="tt_25">[0]!tt_25</definedName>
    <definedName name="tt1_25">[0]!tt1_25</definedName>
    <definedName name="TTSS">#REF!</definedName>
    <definedName name="TTT">#REF!</definedName>
    <definedName name="ttttt">#REF!</definedName>
    <definedName name="ttttttttttttttttttttttttttttttttt">'[136]Medição Completa'!#REF!</definedName>
    <definedName name="TUDO">#REF!</definedName>
    <definedName name="TXREMATI">#REF!</definedName>
    <definedName name="TYUIO" hidden="1">{#N/A,#N/A,TRUE,"Serviços"}</definedName>
    <definedName name="TYUIOO" hidden="1">{#N/A,#N/A,TRUE,"Serviços"}</definedName>
    <definedName name="UBB_UTEJF" hidden="1">{#N/A,#N/A,FALSE,"ANEXO3 99 ERA";#N/A,#N/A,FALSE,"ANEXO3 99 UBÁ2";#N/A,#N/A,FALSE,"ANEXO3 99 DTU";#N/A,#N/A,FALSE,"ANEXO3 99 RDR";#N/A,#N/A,FALSE,"ANEXO3 99 UBÁ4";#N/A,#N/A,FALSE,"ANEXO3 99 UBÁ6"}</definedName>
    <definedName name="uer">'[123]P A T O 98 D'!#REF!</definedName>
    <definedName name="UF">[149]BRASIL!$B$2:$B$29</definedName>
    <definedName name="UIO">#REF!</definedName>
    <definedName name="UL">#REF!</definedName>
    <definedName name="UL_1">#REF!</definedName>
    <definedName name="ul_13">[42]procedimentos!$B$115</definedName>
    <definedName name="ul_26">[42]procedimentos!$B$115</definedName>
    <definedName name="ul_33">[42]procedimentos!$B$115</definedName>
    <definedName name="ul_5">[42]procedimentos!$B$115</definedName>
    <definedName name="ul_6">[42]procedimentos!$B$115</definedName>
    <definedName name="ul_7">[42]procedimentos!$B$115</definedName>
    <definedName name="ul_8">[42]procedimentos!$B$115</definedName>
    <definedName name="ul_9">[42]procedimentos!$B$115</definedName>
    <definedName name="un" hidden="1">#N/A</definedName>
    <definedName name="Und" hidden="1">#N/A</definedName>
    <definedName name="Und_26">NA()</definedName>
    <definedName name="Und_27">NA()</definedName>
    <definedName name="unid">[15]DADOS!$B$17</definedName>
    <definedName name="unid.2">#REF!</definedName>
    <definedName name="unid_13">[90]DADOS!$B$17</definedName>
    <definedName name="unid_42">#REF!</definedName>
    <definedName name="UNID_serviço">OFFSET('[82]Orçamento Total'!$D$4,0,0,COUNTA('[82]Orçamento Total'!$C:$C),1)</definedName>
    <definedName name="unidade">'[85]TPU-MARÇO_2002'!$F$2:$F$1965</definedName>
    <definedName name="Unidade1">#REF!</definedName>
    <definedName name="UnidAux" hidden="1">#N/A</definedName>
    <definedName name="UNIT">#REF!</definedName>
    <definedName name="UNIT_1">#REF!</definedName>
    <definedName name="UnitAnexo">#REF!</definedName>
    <definedName name="UNITÁRIO">#REF!</definedName>
    <definedName name="UnitNome">#REF!</definedName>
    <definedName name="uno">#REF!</definedName>
    <definedName name="Upvc_2001">#REF!</definedName>
    <definedName name="UPVC_99">#REF!</definedName>
    <definedName name="URV_MAR94">#REF!</definedName>
    <definedName name="USA">[26]Feriados!$B$27:$B$34</definedName>
    <definedName name="USINA">#REF!</definedName>
    <definedName name="Utlidades2">#REF!</definedName>
    <definedName name="uuu" hidden="1">{#N/A,#N/A,TRUE,"Serviços"}</definedName>
    <definedName name="uuuuuty">#N/A</definedName>
    <definedName name="uyt" hidden="1">#REF!</definedName>
    <definedName name="v">[199]Equipamentos!#REF!</definedName>
    <definedName name="v_britarp">'[27]memória quantitativa'!#REF!</definedName>
    <definedName name="v_capaf">'[27]memória quantitativa'!#REF!</definedName>
    <definedName name="v_conc_ciclopico">'[27]memória quantitativa'!#REF!</definedName>
    <definedName name="v_concreto">'[27]memória quantitativa'!#REF!</definedName>
    <definedName name="v_correção">'[27]memória quantitativa'!#REF!</definedName>
    <definedName name="v_fresagem">'[27]memória quantitativa'!#REF!</definedName>
    <definedName name="v_massarp">'[27]memória quantitativa'!#REF!</definedName>
    <definedName name="v_pedraarrumada">'[27]memória quantitativa'!#REF!</definedName>
    <definedName name="v_pedrajog">'[27]memória quantitativa'!#REF!</definedName>
    <definedName name="v_recompmanual">'[27]memória quantitativa'!#REF!</definedName>
    <definedName name="v_recompmec">'[27]memória quantitativa'!#REF!</definedName>
    <definedName name="v_remprof">'[27]memória quantitativa'!#REF!</definedName>
    <definedName name="v_tapab">'[27]memória quantitativa'!#REF!</definedName>
    <definedName name="v_tapabq">'[27]memória quantitativa'!#REF!</definedName>
    <definedName name="VACAP">#REF!</definedName>
    <definedName name="VACM">#REF!</definedName>
    <definedName name="VAL">#REF!</definedName>
    <definedName name="vala_drenagem">'[27]memória quantitativa'!#REF!</definedName>
    <definedName name="ValAcurl">#REF!</definedName>
    <definedName name="valadrenagem">[42]ORÇAMENTO!#REF!</definedName>
    <definedName name="valadrenagem_13">[42]ORÇAMENTO!#REF!</definedName>
    <definedName name="valadrenagem_13_19">[42]ORÇAMENTO!#REF!</definedName>
    <definedName name="valadrenagem_13_23">[42]ORÇAMENTO!#REF!</definedName>
    <definedName name="valadrenagem_13_25">[55]ORÇAMENTO!#REF!</definedName>
    <definedName name="valadrenagem_15">[56]ORÇAMENTO!#REF!</definedName>
    <definedName name="valadrenagem_15_13">[56]ORÇAMENTO!#REF!</definedName>
    <definedName name="valadrenagem_15_13_19">[56]ORÇAMENTO!#REF!</definedName>
    <definedName name="valadrenagem_15_13_23">[56]ORÇAMENTO!#REF!</definedName>
    <definedName name="valadrenagem_15_13_25">[56]ORÇAMENTO!#REF!</definedName>
    <definedName name="valadrenagem_15_19">[56]ORÇAMENTO!#REF!</definedName>
    <definedName name="valadrenagem_15_23">[56]ORÇAMENTO!#REF!</definedName>
    <definedName name="valadrenagem_15_25">[56]ORÇAMENTO!#REF!</definedName>
    <definedName name="valadrenagem_19">[42]ORÇAMENTO!#REF!</definedName>
    <definedName name="valadrenagem_23">[42]ORÇAMENTO!#REF!</definedName>
    <definedName name="valadrenagem_24">[42]ORÇAMENTO!#REF!</definedName>
    <definedName name="valadrenagem_24_13">[42]ORÇAMENTO!#REF!</definedName>
    <definedName name="valadrenagem_24_13_19">[42]ORÇAMENTO!#REF!</definedName>
    <definedName name="valadrenagem_24_13_23">[42]ORÇAMENTO!#REF!</definedName>
    <definedName name="valadrenagem_24_13_25">[55]ORÇAMENTO!#REF!</definedName>
    <definedName name="valadrenagem_24_19">[42]ORÇAMENTO!#REF!</definedName>
    <definedName name="valadrenagem_24_23">[42]ORÇAMENTO!#REF!</definedName>
    <definedName name="valadrenagem_24_25">[55]ORÇAMENTO!#REF!</definedName>
    <definedName name="valadrenagem_25">[55]ORÇAMENTO!#REF!</definedName>
    <definedName name="Valchvrl">#REF!</definedName>
    <definedName name="VALEC">#REF!,#REF!</definedName>
    <definedName name="VALORES_VALORES_Listar">#REF!</definedName>
    <definedName name="valormatfabpla">[42]ORÇAMENTO!#REF!</definedName>
    <definedName name="valormatfabpla_13">[42]ORÇAMENTO!#REF!</definedName>
    <definedName name="valormatfabpla_13_19">[42]ORÇAMENTO!#REF!</definedName>
    <definedName name="valormatfabpla_13_23">[42]ORÇAMENTO!#REF!</definedName>
    <definedName name="valormatfabpla_13_25">[55]ORÇAMENTO!#REF!</definedName>
    <definedName name="valormatfabpla_15">[56]ORÇAMENTO!#REF!</definedName>
    <definedName name="valormatfabpla_15_13">[56]ORÇAMENTO!#REF!</definedName>
    <definedName name="valormatfabpla_15_13_19">[56]ORÇAMENTO!#REF!</definedName>
    <definedName name="valormatfabpla_15_13_23">[56]ORÇAMENTO!#REF!</definedName>
    <definedName name="valormatfabpla_15_13_25">[56]ORÇAMENTO!#REF!</definedName>
    <definedName name="valormatfabpla_15_19">[56]ORÇAMENTO!#REF!</definedName>
    <definedName name="valormatfabpla_15_23">[56]ORÇAMENTO!#REF!</definedName>
    <definedName name="valormatfabpla_15_25">[56]ORÇAMENTO!#REF!</definedName>
    <definedName name="valormatfabpla_19">[42]ORÇAMENTO!#REF!</definedName>
    <definedName name="valormatfabpla_23">[42]ORÇAMENTO!#REF!</definedName>
    <definedName name="valormatfabpla_24">[42]ORÇAMENTO!#REF!</definedName>
    <definedName name="valormatfabpla_24_13">[42]ORÇAMENTO!#REF!</definedName>
    <definedName name="valormatfabpla_24_13_19">[42]ORÇAMENTO!#REF!</definedName>
    <definedName name="valormatfabpla_24_13_23">[42]ORÇAMENTO!#REF!</definedName>
    <definedName name="valormatfabpla_24_13_25">[55]ORÇAMENTO!#REF!</definedName>
    <definedName name="valormatfabpla_24_19">[42]ORÇAMENTO!#REF!</definedName>
    <definedName name="valormatfabpla_24_23">[42]ORÇAMENTO!#REF!</definedName>
    <definedName name="valormatfabpla_24_25">[55]ORÇAMENTO!#REF!</definedName>
    <definedName name="valormatfabpla_25">[55]ORÇAMENTO!#REF!</definedName>
    <definedName name="VAM">[122]Teor!$G$3:$G$7</definedName>
    <definedName name="VAMM">#REF!</definedName>
    <definedName name="VARM">#REF!</definedName>
    <definedName name="VARR">#REF!</definedName>
    <definedName name="Vazio1">'[7]Página 16'!$B$3:$B$7</definedName>
    <definedName name="VAZIO2">'[77]Página 16'!$B$3:$B$7</definedName>
    <definedName name="Vazios">[182]Teor!$B$3:$B$7</definedName>
    <definedName name="Vazios_25">[183]Teor!$B$3:$B$7</definedName>
    <definedName name="Vazios_26">[184]Teor!$B$3:$B$7</definedName>
    <definedName name="Vazios_28">[184]Teor!$B$3:$B$7</definedName>
    <definedName name="Vazios_29">[185]Teor!$B$3:$B$7</definedName>
    <definedName name="Vazios_31">[185]Teor!$B$3:$B$7</definedName>
    <definedName name="vbritarp">[42]ORÇAMENTO!#REF!</definedName>
    <definedName name="vbritarp_13">[42]ORÇAMENTO!#REF!</definedName>
    <definedName name="vbritarp_13_19">[42]ORÇAMENTO!#REF!</definedName>
    <definedName name="vbritarp_13_23">[42]ORÇAMENTO!#REF!</definedName>
    <definedName name="vbritarp_13_25">[55]ORÇAMENTO!#REF!</definedName>
    <definedName name="vbritarp_15">[56]ORÇAMENTO!#REF!</definedName>
    <definedName name="vbritarp_15_13">[56]ORÇAMENTO!#REF!</definedName>
    <definedName name="vbritarp_15_13_19">[56]ORÇAMENTO!#REF!</definedName>
    <definedName name="vbritarp_15_13_23">[56]ORÇAMENTO!#REF!</definedName>
    <definedName name="vbritarp_15_13_25">[56]ORÇAMENTO!#REF!</definedName>
    <definedName name="vbritarp_15_19">[56]ORÇAMENTO!#REF!</definedName>
    <definedName name="vbritarp_15_23">[56]ORÇAMENTO!#REF!</definedName>
    <definedName name="vbritarp_15_25">[56]ORÇAMENTO!#REF!</definedName>
    <definedName name="vbritarp_19">[42]ORÇAMENTO!#REF!</definedName>
    <definedName name="vbritarp_23">[42]ORÇAMENTO!#REF!</definedName>
    <definedName name="vbritarp_24">[42]ORÇAMENTO!#REF!</definedName>
    <definedName name="vbritarp_24_13">[42]ORÇAMENTO!#REF!</definedName>
    <definedName name="vbritarp_24_13_19">[42]ORÇAMENTO!#REF!</definedName>
    <definedName name="vbritarp_24_13_23">[42]ORÇAMENTO!#REF!</definedName>
    <definedName name="vbritarp_24_13_25">[55]ORÇAMENTO!#REF!</definedName>
    <definedName name="vbritarp_24_19">[42]ORÇAMENTO!#REF!</definedName>
    <definedName name="vbritarp_24_23">[42]ORÇAMENTO!#REF!</definedName>
    <definedName name="vbritarp_24_25">[55]ORÇAMENTO!#REF!</definedName>
    <definedName name="vbritarp_25">[55]ORÇAMENTO!#REF!</definedName>
    <definedName name="VCANT">#REF!</definedName>
    <definedName name="vcf_1">'[27]memória quantitativa'!#REF!</definedName>
    <definedName name="vcf_2">'[27]memória quantitativa'!#REF!</definedName>
    <definedName name="vcf_3">'[27]memória quantitativa'!#REF!</definedName>
    <definedName name="vcf_4">'[27]memória quantitativa'!#REF!</definedName>
    <definedName name="vcf_5">'[27]memória quantitativa'!#REF!</definedName>
    <definedName name="vcf_6">'[27]memória quantitativa'!#REF!</definedName>
    <definedName name="vcf_7">'[27]memória quantitativa'!#REF!</definedName>
    <definedName name="vcf_8">'[27]memória quantitativa'!#REF!</definedName>
    <definedName name="vcf_9">'[27]memória quantitativa'!#REF!</definedName>
    <definedName name="vcf2_1">'[27]memória quantitativa'!#REF!</definedName>
    <definedName name="vcf2_2">'[27]memória quantitativa'!#REF!</definedName>
    <definedName name="vcf2_3">'[27]memória quantitativa'!#REF!</definedName>
    <definedName name="vcf2_4">'[27]memória quantitativa'!#REF!</definedName>
    <definedName name="vcf2_5">'[27]memória quantitativa'!#REF!</definedName>
    <definedName name="vcf2_6">'[27]memória quantitativa'!#REF!</definedName>
    <definedName name="vcf2_7">'[27]memória quantitativa'!#REF!</definedName>
    <definedName name="vcf2_8">'[27]memória quantitativa'!#REF!</definedName>
    <definedName name="vcf2_9">'[27]memória quantitativa'!#REF!</definedName>
    <definedName name="vconcretociclopico">[42]ORÇAMENTO!#REF!</definedName>
    <definedName name="vconcretociclopico_13">[42]ORÇAMENTO!#REF!</definedName>
    <definedName name="vconcretociclopico_13_19">[42]ORÇAMENTO!#REF!</definedName>
    <definedName name="vconcretociclopico_13_23">[42]ORÇAMENTO!#REF!</definedName>
    <definedName name="vconcretociclopico_13_25">[55]ORÇAMENTO!#REF!</definedName>
    <definedName name="vconcretociclopico_15">[56]ORÇAMENTO!#REF!</definedName>
    <definedName name="vconcretociclopico_15_13">[56]ORÇAMENTO!#REF!</definedName>
    <definedName name="vconcretociclopico_15_13_19">[56]ORÇAMENTO!#REF!</definedName>
    <definedName name="vconcretociclopico_15_13_23">[56]ORÇAMENTO!#REF!</definedName>
    <definedName name="vconcretociclopico_15_13_25">[56]ORÇAMENTO!#REF!</definedName>
    <definedName name="vconcretociclopico_15_19">[56]ORÇAMENTO!#REF!</definedName>
    <definedName name="vconcretociclopico_15_23">[56]ORÇAMENTO!#REF!</definedName>
    <definedName name="vconcretociclopico_15_25">[56]ORÇAMENTO!#REF!</definedName>
    <definedName name="vconcretociclopico_19">[42]ORÇAMENTO!#REF!</definedName>
    <definedName name="vconcretociclopico_23">[42]ORÇAMENTO!#REF!</definedName>
    <definedName name="vconcretociclopico_24">[42]ORÇAMENTO!#REF!</definedName>
    <definedName name="vconcretociclopico_24_13">[42]ORÇAMENTO!#REF!</definedName>
    <definedName name="vconcretociclopico_24_13_19">[42]ORÇAMENTO!#REF!</definedName>
    <definedName name="vconcretociclopico_24_13_23">[42]ORÇAMENTO!#REF!</definedName>
    <definedName name="vconcretociclopico_24_13_25">[55]ORÇAMENTO!#REF!</definedName>
    <definedName name="vconcretociclopico_24_19">[42]ORÇAMENTO!#REF!</definedName>
    <definedName name="vconcretociclopico_24_23">[42]ORÇAMENTO!#REF!</definedName>
    <definedName name="vconcretociclopico_24_25">[55]ORÇAMENTO!#REF!</definedName>
    <definedName name="vconcretociclopico_25">[55]ORÇAMENTO!#REF!</definedName>
    <definedName name="vconcretocim">[42]ORÇAMENTO!#REF!</definedName>
    <definedName name="vconcretocim_13">[42]ORÇAMENTO!#REF!</definedName>
    <definedName name="vconcretocim_13_19">[42]ORÇAMENTO!#REF!</definedName>
    <definedName name="vconcretocim_13_23">[42]ORÇAMENTO!#REF!</definedName>
    <definedName name="vconcretocim_13_25">[55]ORÇAMENTO!#REF!</definedName>
    <definedName name="vconcretocim_15">[56]ORÇAMENTO!#REF!</definedName>
    <definedName name="vconcretocim_15_13">[56]ORÇAMENTO!#REF!</definedName>
    <definedName name="vconcretocim_15_13_19">[56]ORÇAMENTO!#REF!</definedName>
    <definedName name="vconcretocim_15_13_23">[56]ORÇAMENTO!#REF!</definedName>
    <definedName name="vconcretocim_15_13_25">[56]ORÇAMENTO!#REF!</definedName>
    <definedName name="vconcretocim_15_19">[56]ORÇAMENTO!#REF!</definedName>
    <definedName name="vconcretocim_15_23">[56]ORÇAMENTO!#REF!</definedName>
    <definedName name="vconcretocim_15_25">[56]ORÇAMENTO!#REF!</definedName>
    <definedName name="vconcretocim_19">[42]ORÇAMENTO!#REF!</definedName>
    <definedName name="vconcretocim_23">[42]ORÇAMENTO!#REF!</definedName>
    <definedName name="vconcretocim_24">[42]ORÇAMENTO!#REF!</definedName>
    <definedName name="vconcretocim_24_13">[42]ORÇAMENTO!#REF!</definedName>
    <definedName name="vconcretocim_24_13_19">[42]ORÇAMENTO!#REF!</definedName>
    <definedName name="vconcretocim_24_13_23">[42]ORÇAMENTO!#REF!</definedName>
    <definedName name="vconcretocim_24_13_25">[55]ORÇAMENTO!#REF!</definedName>
    <definedName name="vconcretocim_24_19">[42]ORÇAMENTO!#REF!</definedName>
    <definedName name="vconcretocim_24_23">[42]ORÇAMENTO!#REF!</definedName>
    <definedName name="vconcretocim_24_25">[55]ORÇAMENTO!#REF!</definedName>
    <definedName name="vconcretocim_25">[55]ORÇAMENTO!#REF!</definedName>
    <definedName name="vcorreçãodef">[42]ORÇAMENTO!#REF!</definedName>
    <definedName name="vcorreçãodef_13">[42]ORÇAMENTO!#REF!</definedName>
    <definedName name="vcorreçãodef_13_19">[42]ORÇAMENTO!#REF!</definedName>
    <definedName name="vcorreçãodef_13_23">[42]ORÇAMENTO!#REF!</definedName>
    <definedName name="vcorreçãodef_13_25">[55]ORÇAMENTO!#REF!</definedName>
    <definedName name="vcorreçãodef_15">[56]ORÇAMENTO!#REF!</definedName>
    <definedName name="vcorreçãodef_15_13">[56]ORÇAMENTO!#REF!</definedName>
    <definedName name="vcorreçãodef_15_13_19">[56]ORÇAMENTO!#REF!</definedName>
    <definedName name="vcorreçãodef_15_13_23">[56]ORÇAMENTO!#REF!</definedName>
    <definedName name="vcorreçãodef_15_13_25">[56]ORÇAMENTO!#REF!</definedName>
    <definedName name="vcorreçãodef_15_19">[56]ORÇAMENTO!#REF!</definedName>
    <definedName name="vcorreçãodef_15_23">[56]ORÇAMENTO!#REF!</definedName>
    <definedName name="vcorreçãodef_15_25">[56]ORÇAMENTO!#REF!</definedName>
    <definedName name="vcorreçãodef_19">[42]ORÇAMENTO!#REF!</definedName>
    <definedName name="vcorreçãodef_23">[42]ORÇAMENTO!#REF!</definedName>
    <definedName name="vcorreçãodef_24">[42]ORÇAMENTO!#REF!</definedName>
    <definedName name="vcorreçãodef_24_13">[42]ORÇAMENTO!#REF!</definedName>
    <definedName name="vcorreçãodef_24_13_19">[42]ORÇAMENTO!#REF!</definedName>
    <definedName name="vcorreçãodef_24_13_23">[42]ORÇAMENTO!#REF!</definedName>
    <definedName name="vcorreçãodef_24_13_25">[55]ORÇAMENTO!#REF!</definedName>
    <definedName name="vcorreçãodef_24_19">[42]ORÇAMENTO!#REF!</definedName>
    <definedName name="vcorreçãodef_24_23">[42]ORÇAMENTO!#REF!</definedName>
    <definedName name="vcorreçãodef_24_25">[55]ORÇAMENTO!#REF!</definedName>
    <definedName name="vcorreçãodef_25">[55]ORÇAMENTO!#REF!</definedName>
    <definedName name="vcq_1">'[27]memória quantitativa'!#REF!</definedName>
    <definedName name="vcq_2">'[27]memória quantitativa'!#REF!</definedName>
    <definedName name="vcq_3">'[27]memória quantitativa'!#REF!</definedName>
    <definedName name="vcq_4">'[27]memória quantitativa'!#REF!</definedName>
    <definedName name="vcq_5">'[27]memória quantitativa'!#REF!</definedName>
    <definedName name="vcq_6">'[27]memória quantitativa'!#REF!</definedName>
    <definedName name="vcq_7">'[27]memória quantitativa'!#REF!</definedName>
    <definedName name="vcq_8">'[27]memória quantitativa'!#REF!</definedName>
    <definedName name="vcq_9">'[27]memória quantitativa'!#REF!</definedName>
    <definedName name="vcq2_1">'[27]memória quantitativa'!#REF!</definedName>
    <definedName name="vcq2_2">'[27]memória quantitativa'!#REF!</definedName>
    <definedName name="vcq2_3">'[27]memória quantitativa'!#REF!</definedName>
    <definedName name="vcq2_4">'[27]memória quantitativa'!#REF!</definedName>
    <definedName name="vcq2_5">'[27]memória quantitativa'!#REF!</definedName>
    <definedName name="vcq2_6">'[27]memória quantitativa'!#REF!</definedName>
    <definedName name="vcq2_7">'[27]memória quantitativa'!#REF!</definedName>
    <definedName name="vcq2_8">'[27]memória quantitativa'!#REF!</definedName>
    <definedName name="vcq2_9">'[27]memória quantitativa'!#REF!</definedName>
    <definedName name="vdbr1">'[27]memória quantitativa'!#REF!</definedName>
    <definedName name="vdbr2">'[27]memória quantitativa'!#REF!</definedName>
    <definedName name="vdbr3">'[27]memória quantitativa'!#REF!</definedName>
    <definedName name="vdbr4">'[27]memória quantitativa'!#REF!</definedName>
    <definedName name="vdbr5">'[27]memória quantitativa'!#REF!</definedName>
    <definedName name="vdkmf1">'[27]memória quantitativa'!#REF!</definedName>
    <definedName name="vdkmf2">'[27]memória quantitativa'!#REF!</definedName>
    <definedName name="vdkmf3">'[27]memória quantitativa'!#REF!</definedName>
    <definedName name="vdkmf4">'[27]memória quantitativa'!#REF!</definedName>
    <definedName name="vdkmf5">'[27]memória quantitativa'!#REF!</definedName>
    <definedName name="vdkmi1">'[27]memória quantitativa'!#REF!</definedName>
    <definedName name="vdkmi2">'[27]memória quantitativa'!#REF!</definedName>
    <definedName name="vdkmi3">'[27]memória quantitativa'!#REF!</definedName>
    <definedName name="vdkmi4">'[27]memória quantitativa'!#REF!</definedName>
    <definedName name="vdkmi5">'[27]memória quantitativa'!#REF!</definedName>
    <definedName name="VDM">[84]VDM!$A$2:$B$9</definedName>
    <definedName name="veiculo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venrocarrumada">[42]ORÇAMENTO!#REF!</definedName>
    <definedName name="venrocarrumada_13">[42]ORÇAMENTO!#REF!</definedName>
    <definedName name="venrocarrumada_13_19">[42]ORÇAMENTO!#REF!</definedName>
    <definedName name="venrocarrumada_13_23">[42]ORÇAMENTO!#REF!</definedName>
    <definedName name="venrocarrumada_13_25">[55]ORÇAMENTO!#REF!</definedName>
    <definedName name="venrocarrumada_15">[56]ORÇAMENTO!#REF!</definedName>
    <definedName name="venrocarrumada_15_13">[56]ORÇAMENTO!#REF!</definedName>
    <definedName name="venrocarrumada_15_13_19">[56]ORÇAMENTO!#REF!</definedName>
    <definedName name="venrocarrumada_15_13_23">[56]ORÇAMENTO!#REF!</definedName>
    <definedName name="venrocarrumada_15_13_25">[56]ORÇAMENTO!#REF!</definedName>
    <definedName name="venrocarrumada_15_19">[56]ORÇAMENTO!#REF!</definedName>
    <definedName name="venrocarrumada_15_23">[56]ORÇAMENTO!#REF!</definedName>
    <definedName name="venrocarrumada_15_25">[56]ORÇAMENTO!#REF!</definedName>
    <definedName name="venrocarrumada_19">[42]ORÇAMENTO!#REF!</definedName>
    <definedName name="venrocarrumada_23">[42]ORÇAMENTO!#REF!</definedName>
    <definedName name="venrocarrumada_24">[42]ORÇAMENTO!#REF!</definedName>
    <definedName name="venrocarrumada_24_13">[42]ORÇAMENTO!#REF!</definedName>
    <definedName name="venrocarrumada_24_13_19">[42]ORÇAMENTO!#REF!</definedName>
    <definedName name="venrocarrumada_24_13_23">[42]ORÇAMENTO!#REF!</definedName>
    <definedName name="venrocarrumada_24_13_25">[55]ORÇAMENTO!#REF!</definedName>
    <definedName name="venrocarrumada_24_19">[42]ORÇAMENTO!#REF!</definedName>
    <definedName name="venrocarrumada_24_23">[42]ORÇAMENTO!#REF!</definedName>
    <definedName name="venrocarrumada_24_25">[55]ORÇAMENTO!#REF!</definedName>
    <definedName name="venrocarrumada_25">[55]ORÇAMENTO!#REF!</definedName>
    <definedName name="venrocjogada">[42]ORÇAMENTO!#REF!</definedName>
    <definedName name="venrocjogada_13">[42]ORÇAMENTO!#REF!</definedName>
    <definedName name="venrocjogada_13_19">[42]ORÇAMENTO!#REF!</definedName>
    <definedName name="venrocjogada_13_23">[42]ORÇAMENTO!#REF!</definedName>
    <definedName name="venrocjogada_13_25">[55]ORÇAMENTO!#REF!</definedName>
    <definedName name="venrocjogada_15">[56]ORÇAMENTO!#REF!</definedName>
    <definedName name="venrocjogada_15_13">[56]ORÇAMENTO!#REF!</definedName>
    <definedName name="venrocjogada_15_13_19">[56]ORÇAMENTO!#REF!</definedName>
    <definedName name="venrocjogada_15_13_23">[56]ORÇAMENTO!#REF!</definedName>
    <definedName name="venrocjogada_15_13_25">[56]ORÇAMENTO!#REF!</definedName>
    <definedName name="venrocjogada_15_19">[56]ORÇAMENTO!#REF!</definedName>
    <definedName name="venrocjogada_15_23">[56]ORÇAMENTO!#REF!</definedName>
    <definedName name="venrocjogada_15_25">[56]ORÇAMENTO!#REF!</definedName>
    <definedName name="venrocjogada_19">[42]ORÇAMENTO!#REF!</definedName>
    <definedName name="venrocjogada_23">[42]ORÇAMENTO!#REF!</definedName>
    <definedName name="venrocjogada_24">[42]ORÇAMENTO!#REF!</definedName>
    <definedName name="venrocjogada_24_13">[42]ORÇAMENTO!#REF!</definedName>
    <definedName name="venrocjogada_24_13_19">[42]ORÇAMENTO!#REF!</definedName>
    <definedName name="venrocjogada_24_13_23">[42]ORÇAMENTO!#REF!</definedName>
    <definedName name="venrocjogada_24_13_25">[55]ORÇAMENTO!#REF!</definedName>
    <definedName name="venrocjogada_24_19">[42]ORÇAMENTO!#REF!</definedName>
    <definedName name="venrocjogada_24_23">[42]ORÇAMENTO!#REF!</definedName>
    <definedName name="venrocjogada_24_25">[55]ORÇAMENTO!#REF!</definedName>
    <definedName name="venrocjogada_25">[55]ORÇAMENTO!#REF!</definedName>
    <definedName name="verba_canteiro">[49]medição!#REF!</definedName>
    <definedName name="verba_mob">[49]medição!#REF!</definedName>
    <definedName name="verde">#REF!</definedName>
    <definedName name="verde_25">#REF!</definedName>
    <definedName name="verde_4">#REF!</definedName>
    <definedName name="verdee">#REF!</definedName>
    <definedName name="verdepav">#REF!</definedName>
    <definedName name="verdepav_25">#REF!</definedName>
    <definedName name="verdepav_4">#REF!</definedName>
    <definedName name="verdepavv">#REF!</definedName>
    <definedName name="verificar">#REF!</definedName>
    <definedName name="verificar2">#REF!</definedName>
    <definedName name="VERT_ALTURA_SUP">#REF!</definedName>
    <definedName name="VERT_AREA_PLACA">#REF!</definedName>
    <definedName name="VERT_PELICULA">#REF!</definedName>
    <definedName name="VERT_PESO_SUP">#REF!</definedName>
    <definedName name="VERT_PNV">#REF!</definedName>
    <definedName name="VERT_SECAO_SUPORTE">#REF!</definedName>
    <definedName name="VERT_SUBSTRATO">#REF!</definedName>
    <definedName name="VERT_TIPO_SUPORTE">#REF!</definedName>
    <definedName name="vfresagem">[42]ORÇAMENTO!#REF!</definedName>
    <definedName name="vfresagem_13">[42]ORÇAMENTO!#REF!</definedName>
    <definedName name="vfresagem_13_19">[42]ORÇAMENTO!#REF!</definedName>
    <definedName name="vfresagem_13_23">[42]ORÇAMENTO!#REF!</definedName>
    <definedName name="vfresagem_13_25">[55]ORÇAMENTO!#REF!</definedName>
    <definedName name="vfresagem_15">[56]ORÇAMENTO!#REF!</definedName>
    <definedName name="vfresagem_15_13">[56]ORÇAMENTO!#REF!</definedName>
    <definedName name="vfresagem_15_13_19">[56]ORÇAMENTO!#REF!</definedName>
    <definedName name="vfresagem_15_13_23">[56]ORÇAMENTO!#REF!</definedName>
    <definedName name="vfresagem_15_13_25">[56]ORÇAMENTO!#REF!</definedName>
    <definedName name="vfresagem_15_19">[56]ORÇAMENTO!#REF!</definedName>
    <definedName name="vfresagem_15_23">[56]ORÇAMENTO!#REF!</definedName>
    <definedName name="vfresagem_15_25">[56]ORÇAMENTO!#REF!</definedName>
    <definedName name="vfresagem_19">[42]ORÇAMENTO!#REF!</definedName>
    <definedName name="vfresagem_23">[42]ORÇAMENTO!#REF!</definedName>
    <definedName name="vfresagem_24">[42]ORÇAMENTO!#REF!</definedName>
    <definedName name="vfresagem_24_13">[42]ORÇAMENTO!#REF!</definedName>
    <definedName name="vfresagem_24_13_19">[42]ORÇAMENTO!#REF!</definedName>
    <definedName name="vfresagem_24_13_23">[42]ORÇAMENTO!#REF!</definedName>
    <definedName name="vfresagem_24_13_25">[55]ORÇAMENTO!#REF!</definedName>
    <definedName name="vfresagem_24_19">[42]ORÇAMENTO!#REF!</definedName>
    <definedName name="vfresagem_24_23">[42]ORÇAMENTO!#REF!</definedName>
    <definedName name="vfresagem_24_25">[55]ORÇAMENTO!#REF!</definedName>
    <definedName name="vfresagem_25">[55]ORÇAMENTO!#REF!</definedName>
    <definedName name="vfvr">#N/A</definedName>
    <definedName name="VI">#REF!</definedName>
    <definedName name="VidaAnos">#REF!</definedName>
    <definedName name="Vidahoras">#REF!</definedName>
    <definedName name="VLM">#REF!</definedName>
    <definedName name="VLPI">#REF!</definedName>
    <definedName name="VLREAJ">#REF!</definedName>
    <definedName name="vm" hidden="1">{#N/A,#N/A,FALSE,"MO (2)"}</definedName>
    <definedName name="vmistbetoneira">[42]ORÇAMENTO!#REF!</definedName>
    <definedName name="vmistbetoneira_13">[42]ORÇAMENTO!#REF!</definedName>
    <definedName name="vmistbetoneira_13_19">[42]ORÇAMENTO!#REF!</definedName>
    <definedName name="vmistbetoneira_13_23">[42]ORÇAMENTO!#REF!</definedName>
    <definedName name="vmistbetoneira_13_25">[55]ORÇAMENTO!#REF!</definedName>
    <definedName name="vmistbetoneira_15">[56]ORÇAMENTO!#REF!</definedName>
    <definedName name="vmistbetoneira_15_13">[56]ORÇAMENTO!#REF!</definedName>
    <definedName name="vmistbetoneira_15_13_19">[56]ORÇAMENTO!#REF!</definedName>
    <definedName name="vmistbetoneira_15_13_23">[56]ORÇAMENTO!#REF!</definedName>
    <definedName name="vmistbetoneira_15_13_25">[56]ORÇAMENTO!#REF!</definedName>
    <definedName name="vmistbetoneira_15_19">[56]ORÇAMENTO!#REF!</definedName>
    <definedName name="vmistbetoneira_15_23">[56]ORÇAMENTO!#REF!</definedName>
    <definedName name="vmistbetoneira_15_25">[56]ORÇAMENTO!#REF!</definedName>
    <definedName name="vmistbetoneira_19">[42]ORÇAMENTO!#REF!</definedName>
    <definedName name="vmistbetoneira_23">[42]ORÇAMENTO!#REF!</definedName>
    <definedName name="vmistbetoneira_24">[42]ORÇAMENTO!#REF!</definedName>
    <definedName name="vmistbetoneira_24_13">[42]ORÇAMENTO!#REF!</definedName>
    <definedName name="vmistbetoneira_24_13_19">[42]ORÇAMENTO!#REF!</definedName>
    <definedName name="vmistbetoneira_24_13_23">[42]ORÇAMENTO!#REF!</definedName>
    <definedName name="vmistbetoneira_24_13_25">[55]ORÇAMENTO!#REF!</definedName>
    <definedName name="vmistbetoneira_24_19">[42]ORÇAMENTO!#REF!</definedName>
    <definedName name="vmistbetoneira_24_23">[42]ORÇAMENTO!#REF!</definedName>
    <definedName name="vmistbetoneira_24_25">[55]ORÇAMENTO!#REF!</definedName>
    <definedName name="vmistbetoneira_25">[55]ORÇAMENTO!#REF!</definedName>
    <definedName name="vmisturaf">[42]ORÇAMENTO!#REF!</definedName>
    <definedName name="vmisturaf_13">[42]ORÇAMENTO!#REF!</definedName>
    <definedName name="vmisturaf_13_19">[42]ORÇAMENTO!#REF!</definedName>
    <definedName name="vmisturaf_13_23">[42]ORÇAMENTO!#REF!</definedName>
    <definedName name="vmisturaf_13_25">[55]ORÇAMENTO!#REF!</definedName>
    <definedName name="vmisturaf_15">[56]ORÇAMENTO!#REF!</definedName>
    <definedName name="vmisturaf_15_13">[56]ORÇAMENTO!#REF!</definedName>
    <definedName name="vmisturaf_15_13_19">[56]ORÇAMENTO!#REF!</definedName>
    <definedName name="vmisturaf_15_13_23">[56]ORÇAMENTO!#REF!</definedName>
    <definedName name="vmisturaf_15_13_25">[56]ORÇAMENTO!#REF!</definedName>
    <definedName name="vmisturaf_15_19">[56]ORÇAMENTO!#REF!</definedName>
    <definedName name="vmisturaf_15_23">[56]ORÇAMENTO!#REF!</definedName>
    <definedName name="vmisturaf_15_25">[56]ORÇAMENTO!#REF!</definedName>
    <definedName name="vmisturaf_19">[42]ORÇAMENTO!#REF!</definedName>
    <definedName name="vmisturaf_23">[42]ORÇAMENTO!#REF!</definedName>
    <definedName name="vmisturaf_24">[42]ORÇAMENTO!#REF!</definedName>
    <definedName name="vmisturaf_24_13">[42]ORÇAMENTO!#REF!</definedName>
    <definedName name="vmisturaf_24_13_19">[42]ORÇAMENTO!#REF!</definedName>
    <definedName name="vmisturaf_24_13_23">[42]ORÇAMENTO!#REF!</definedName>
    <definedName name="vmisturaf_24_13_25">[55]ORÇAMENTO!#REF!</definedName>
    <definedName name="vmisturaf_24_19">[42]ORÇAMENTO!#REF!</definedName>
    <definedName name="vmisturaf_24_23">[42]ORÇAMENTO!#REF!</definedName>
    <definedName name="vmisturaf_24_25">[55]ORÇAMENTO!#REF!</definedName>
    <definedName name="vmisturaf_25">[55]ORÇAMENTO!#REF!</definedName>
    <definedName name="vmisturaq">[42]ORÇAMENTO!#REF!</definedName>
    <definedName name="vmisturaq_13">[42]ORÇAMENTO!#REF!</definedName>
    <definedName name="vmisturaq_13_19">[42]ORÇAMENTO!#REF!</definedName>
    <definedName name="vmisturaq_13_23">[42]ORÇAMENTO!#REF!</definedName>
    <definedName name="vmisturaq_13_25">[55]ORÇAMENTO!#REF!</definedName>
    <definedName name="vmisturaq_15">[56]ORÇAMENTO!#REF!</definedName>
    <definedName name="vmisturaq_15_13">[56]ORÇAMENTO!#REF!</definedName>
    <definedName name="vmisturaq_15_13_19">[56]ORÇAMENTO!#REF!</definedName>
    <definedName name="vmisturaq_15_13_23">[56]ORÇAMENTO!#REF!</definedName>
    <definedName name="vmisturaq_15_13_25">[56]ORÇAMENTO!#REF!</definedName>
    <definedName name="vmisturaq_15_19">[56]ORÇAMENTO!#REF!</definedName>
    <definedName name="vmisturaq_15_23">[56]ORÇAMENTO!#REF!</definedName>
    <definedName name="vmisturaq_15_25">[56]ORÇAMENTO!#REF!</definedName>
    <definedName name="vmisturaq_19">[42]ORÇAMENTO!#REF!</definedName>
    <definedName name="vmisturaq_23">[42]ORÇAMENTO!#REF!</definedName>
    <definedName name="vmisturaq_24">[42]ORÇAMENTO!#REF!</definedName>
    <definedName name="vmisturaq_24_13">[42]ORÇAMENTO!#REF!</definedName>
    <definedName name="vmisturaq_24_13_19">[42]ORÇAMENTO!#REF!</definedName>
    <definedName name="vmisturaq_24_13_23">[42]ORÇAMENTO!#REF!</definedName>
    <definedName name="vmisturaq_24_13_25">[55]ORÇAMENTO!#REF!</definedName>
    <definedName name="vmisturaq_24_19">[42]ORÇAMENTO!#REF!</definedName>
    <definedName name="vmisturaq_24_23">[42]ORÇAMENTO!#REF!</definedName>
    <definedName name="vmisturaq_24_25">[55]ORÇAMENTO!#REF!</definedName>
    <definedName name="vmisturaq_25">[55]ORÇAMENTO!#REF!</definedName>
    <definedName name="VMOB">#REF!</definedName>
    <definedName name="VOL_ACUM">'[52]Fresagem de Pista Ago-98'!#REF!</definedName>
    <definedName name="vol_adição_cascalho">#REF!</definedName>
    <definedName name="vol_adição_cascalho_30">#REF!</definedName>
    <definedName name="vol_fresagem">'[49]Fresagem 100%'!#REF!</definedName>
    <definedName name="vol_fresagem_15">'[49]Micro Revestimento'!#REF!</definedName>
    <definedName name="vol_fresagem_22">'[49]O A E '!#REF!</definedName>
    <definedName name="vol_fresagem_23">#REF!</definedName>
    <definedName name="vol_fresagem_28">#REF!</definedName>
    <definedName name="vol_fresagem_29">#REF!</definedName>
    <definedName name="vol_fresagem_30">#REF!</definedName>
    <definedName name="vol_fresagem_31">#REF!</definedName>
    <definedName name="Vol_RBAM_fresado">#REF!</definedName>
    <definedName name="vol_recic_base">'[49]O A E '!#REF!</definedName>
    <definedName name="vol_recic_base_23">#REF!</definedName>
    <definedName name="vol_recic_base_29">#REF!</definedName>
    <definedName name="vol_recic_base_31">#REF!</definedName>
    <definedName name="vol_reestab_base">#REF!</definedName>
    <definedName name="vol_reestab_base_acost">#REF!</definedName>
    <definedName name="VOLUME">'[52]Fresagem de Pista Ago-98'!#REF!</definedName>
    <definedName name="volume_reestab_base">#REF!</definedName>
    <definedName name="VR">#REF!</definedName>
    <definedName name="vrecompfrio">[42]ORÇAMENTO!#REF!</definedName>
    <definedName name="vrecompfrio_13">[42]ORÇAMENTO!#REF!</definedName>
    <definedName name="vrecompfrio_13_19">[42]ORÇAMENTO!#REF!</definedName>
    <definedName name="vrecompfrio_13_23">[42]ORÇAMENTO!#REF!</definedName>
    <definedName name="vrecompfrio_13_25">[55]ORÇAMENTO!#REF!</definedName>
    <definedName name="vrecompfrio_15">[56]ORÇAMENTO!#REF!</definedName>
    <definedName name="vrecompfrio_15_13">[56]ORÇAMENTO!#REF!</definedName>
    <definedName name="vrecompfrio_15_13_19">[56]ORÇAMENTO!#REF!</definedName>
    <definedName name="vrecompfrio_15_13_23">[56]ORÇAMENTO!#REF!</definedName>
    <definedName name="vrecompfrio_15_13_25">[56]ORÇAMENTO!#REF!</definedName>
    <definedName name="vrecompfrio_15_19">[56]ORÇAMENTO!#REF!</definedName>
    <definedName name="vrecompfrio_15_23">[56]ORÇAMENTO!#REF!</definedName>
    <definedName name="vrecompfrio_15_25">[56]ORÇAMENTO!#REF!</definedName>
    <definedName name="vrecompfrio_19">[42]ORÇAMENTO!#REF!</definedName>
    <definedName name="vrecompfrio_23">[42]ORÇAMENTO!#REF!</definedName>
    <definedName name="vrecompfrio_24">[42]ORÇAMENTO!#REF!</definedName>
    <definedName name="vrecompfrio_24_13">[42]ORÇAMENTO!#REF!</definedName>
    <definedName name="vrecompfrio_24_13_19">[42]ORÇAMENTO!#REF!</definedName>
    <definedName name="vrecompfrio_24_13_23">[42]ORÇAMENTO!#REF!</definedName>
    <definedName name="vrecompfrio_24_13_25">[55]ORÇAMENTO!#REF!</definedName>
    <definedName name="vrecompfrio_24_19">[42]ORÇAMENTO!#REF!</definedName>
    <definedName name="vrecompfrio_24_23">[42]ORÇAMENTO!#REF!</definedName>
    <definedName name="vrecompfrio_24_25">[55]ORÇAMENTO!#REF!</definedName>
    <definedName name="vrecompfrio_25">[55]ORÇAMENTO!#REF!</definedName>
    <definedName name="vrecompquente">[42]ORÇAMENTO!#REF!</definedName>
    <definedName name="vrecompquente_13">[42]ORÇAMENTO!#REF!</definedName>
    <definedName name="vrecompquente_13_19">[42]ORÇAMENTO!#REF!</definedName>
    <definedName name="vrecompquente_13_23">[42]ORÇAMENTO!#REF!</definedName>
    <definedName name="vrecompquente_13_25">[55]ORÇAMENTO!#REF!</definedName>
    <definedName name="vrecompquente_15">[56]ORÇAMENTO!#REF!</definedName>
    <definedName name="vrecompquente_15_13">[56]ORÇAMENTO!#REF!</definedName>
    <definedName name="vrecompquente_15_13_19">[56]ORÇAMENTO!#REF!</definedName>
    <definedName name="vrecompquente_15_13_23">[56]ORÇAMENTO!#REF!</definedName>
    <definedName name="vrecompquente_15_13_25">[56]ORÇAMENTO!#REF!</definedName>
    <definedName name="vrecompquente_15_19">[56]ORÇAMENTO!#REF!</definedName>
    <definedName name="vrecompquente_15_23">[56]ORÇAMENTO!#REF!</definedName>
    <definedName name="vrecompquente_15_25">[56]ORÇAMENTO!#REF!</definedName>
    <definedName name="vrecompquente_19">[42]ORÇAMENTO!#REF!</definedName>
    <definedName name="vrecompquente_23">[42]ORÇAMENTO!#REF!</definedName>
    <definedName name="vrecompquente_24">[42]ORÇAMENTO!#REF!</definedName>
    <definedName name="vrecompquente_24_13">[42]ORÇAMENTO!#REF!</definedName>
    <definedName name="vrecompquente_24_13_19">[42]ORÇAMENTO!#REF!</definedName>
    <definedName name="vrecompquente_24_13_23">[42]ORÇAMENTO!#REF!</definedName>
    <definedName name="vrecompquente_24_13_25">[55]ORÇAMENTO!#REF!</definedName>
    <definedName name="vrecompquente_24_19">[42]ORÇAMENTO!#REF!</definedName>
    <definedName name="vrecompquente_24_23">[42]ORÇAMENTO!#REF!</definedName>
    <definedName name="vrecompquente_24_25">[55]ORÇAMENTO!#REF!</definedName>
    <definedName name="vrecompquente_25">[55]ORÇAMENTO!#REF!</definedName>
    <definedName name="vremprof">[42]ORÇAMENTO!#REF!</definedName>
    <definedName name="vremprof_13">[42]ORÇAMENTO!#REF!</definedName>
    <definedName name="vremprof_13_19">[42]ORÇAMENTO!#REF!</definedName>
    <definedName name="vremprof_13_23">[42]ORÇAMENTO!#REF!</definedName>
    <definedName name="vremprof_13_25">[55]ORÇAMENTO!#REF!</definedName>
    <definedName name="vremprof_15">[56]ORÇAMENTO!#REF!</definedName>
    <definedName name="vremprof_15_13">[56]ORÇAMENTO!#REF!</definedName>
    <definedName name="vremprof_15_13_19">[56]ORÇAMENTO!#REF!</definedName>
    <definedName name="vremprof_15_13_23">[56]ORÇAMENTO!#REF!</definedName>
    <definedName name="vremprof_15_13_25">[56]ORÇAMENTO!#REF!</definedName>
    <definedName name="vremprof_15_19">[56]ORÇAMENTO!#REF!</definedName>
    <definedName name="vremprof_15_23">[56]ORÇAMENTO!#REF!</definedName>
    <definedName name="vremprof_15_25">[56]ORÇAMENTO!#REF!</definedName>
    <definedName name="vremprof_19">[42]ORÇAMENTO!#REF!</definedName>
    <definedName name="vremprof_23">[42]ORÇAMENTO!#REF!</definedName>
    <definedName name="vremprof_24">[42]ORÇAMENTO!#REF!</definedName>
    <definedName name="vremprof_24_13">[42]ORÇAMENTO!#REF!</definedName>
    <definedName name="vremprof_24_13_19">[42]ORÇAMENTO!#REF!</definedName>
    <definedName name="vremprof_24_13_23">[42]ORÇAMENTO!#REF!</definedName>
    <definedName name="vremprof_24_13_25">[55]ORÇAMENTO!#REF!</definedName>
    <definedName name="vremprof_24_19">[42]ORÇAMENTO!#REF!</definedName>
    <definedName name="vremprof_24_23">[42]ORÇAMENTO!#REF!</definedName>
    <definedName name="vremprof_24_25">[55]ORÇAMENTO!#REF!</definedName>
    <definedName name="vremprof_25">[55]ORÇAMENTO!#REF!</definedName>
    <definedName name="vrma_1">'[27]memória quantitativa'!#REF!</definedName>
    <definedName name="vrma_2">'[27]memória quantitativa'!#REF!</definedName>
    <definedName name="vrma_3">'[27]memória quantitativa'!#REF!</definedName>
    <definedName name="vrma_4">'[27]memória quantitativa'!#REF!</definedName>
    <definedName name="vrma_5">'[27]memória quantitativa'!#REF!</definedName>
    <definedName name="vrma_6">'[27]memória quantitativa'!#REF!</definedName>
    <definedName name="vrma_7">'[27]memória quantitativa'!#REF!</definedName>
    <definedName name="vrma_8">'[27]memória quantitativa'!#REF!</definedName>
    <definedName name="vrma_9">'[27]memória quantitativa'!#REF!</definedName>
    <definedName name="vrma2_1">'[27]memória quantitativa'!#REF!</definedName>
    <definedName name="vrma2_2">'[27]memória quantitativa'!#REF!</definedName>
    <definedName name="vrma2_3">'[27]memória quantitativa'!#REF!</definedName>
    <definedName name="vrma2_4">'[27]memória quantitativa'!#REF!</definedName>
    <definedName name="vrma2_5">'[27]memória quantitativa'!#REF!</definedName>
    <definedName name="vrma2_6">'[27]memória quantitativa'!#REF!</definedName>
    <definedName name="vrma2_7">'[27]memória quantitativa'!#REF!</definedName>
    <definedName name="vrma2_8">'[27]memória quantitativa'!#REF!</definedName>
    <definedName name="vrma2_9">'[27]memória quantitativa'!#REF!</definedName>
    <definedName name="vrme_1">'[27]memória quantitativa'!#REF!</definedName>
    <definedName name="vrme_10">'[27]memória quantitativa'!#REF!</definedName>
    <definedName name="vrme_11">'[27]memória quantitativa'!#REF!</definedName>
    <definedName name="vrme_12">'[27]memória quantitativa'!#REF!</definedName>
    <definedName name="vrme_13">'[27]memória quantitativa'!#REF!</definedName>
    <definedName name="vrme_14">'[27]memória quantitativa'!#REF!</definedName>
    <definedName name="vrme_15">'[27]memória quantitativa'!#REF!</definedName>
    <definedName name="vrme_16">'[27]memória quantitativa'!#REF!</definedName>
    <definedName name="vrme_17">'[27]memória quantitativa'!#REF!</definedName>
    <definedName name="vrme_18">'[27]memória quantitativa'!#REF!</definedName>
    <definedName name="vrme_19">'[27]memória quantitativa'!#REF!</definedName>
    <definedName name="vrme_2">'[27]memória quantitativa'!#REF!</definedName>
    <definedName name="vrme_20">'[27]memória quantitativa'!#REF!</definedName>
    <definedName name="vrme_21">'[27]memória quantitativa'!#REF!</definedName>
    <definedName name="vrme_22">'[27]memória quantitativa'!#REF!</definedName>
    <definedName name="vrme_23">'[27]memória quantitativa'!#REF!</definedName>
    <definedName name="vrme_24">'[27]memória quantitativa'!#REF!</definedName>
    <definedName name="vrme_25">'[27]memória quantitativa'!#REF!</definedName>
    <definedName name="vrme_26">'[27]memória quantitativa'!#REF!</definedName>
    <definedName name="vrme_27">'[27]memória quantitativa'!#REF!</definedName>
    <definedName name="vrme_28">'[27]memória quantitativa'!#REF!</definedName>
    <definedName name="vrme_29">'[27]memória quantitativa'!#REF!</definedName>
    <definedName name="vrme_3">'[27]memória quantitativa'!#REF!</definedName>
    <definedName name="vrme_30">'[27]memória quantitativa'!#REF!</definedName>
    <definedName name="vrme_31">'[27]memória quantitativa'!#REF!</definedName>
    <definedName name="vrme_32">'[27]memória quantitativa'!#REF!</definedName>
    <definedName name="vrme_33">'[27]memória quantitativa'!#REF!</definedName>
    <definedName name="vrme_35">'[27]memória quantitativa'!#REF!</definedName>
    <definedName name="vrme_4">'[27]memória quantitativa'!#REF!</definedName>
    <definedName name="vrme_5">'[27]memória quantitativa'!#REF!</definedName>
    <definedName name="vrme_6">'[27]memória quantitativa'!#REF!</definedName>
    <definedName name="vrme_7">'[27]memória quantitativa'!#REF!</definedName>
    <definedName name="vrme_8">'[27]memória quantitativa'!#REF!</definedName>
    <definedName name="vrme_9">'[27]memória quantitativa'!#REF!</definedName>
    <definedName name="vrme2_1">'[27]memória quantitativa'!#REF!</definedName>
    <definedName name="vrme2_2">'[27]memória quantitativa'!#REF!</definedName>
    <definedName name="vrme2_3">'[27]memória quantitativa'!#REF!</definedName>
    <definedName name="vrme2_4">'[27]memória quantitativa'!#REF!</definedName>
    <definedName name="vrme2_5">'[27]memória quantitativa'!#REF!</definedName>
    <definedName name="vrme2_6">'[27]memória quantitativa'!#REF!</definedName>
    <definedName name="vrme2_7">'[27]memória quantitativa'!#REF!</definedName>
    <definedName name="vrme2_8">'[27]memória quantitativa'!#REF!</definedName>
    <definedName name="vrme2_9">'[27]memória quantitativa'!#REF!</definedName>
    <definedName name="VSR">#REF!</definedName>
    <definedName name="vtapaburaco">[42]ORÇAMENTO!#REF!</definedName>
    <definedName name="vtapaburaco_13">[42]ORÇAMENTO!#REF!</definedName>
    <definedName name="vtapaburaco_13_19">[42]ORÇAMENTO!#REF!</definedName>
    <definedName name="vtapaburaco_13_23">[42]ORÇAMENTO!#REF!</definedName>
    <definedName name="vtapaburaco_13_25">[55]ORÇAMENTO!#REF!</definedName>
    <definedName name="vtapaburaco_15">[56]ORÇAMENTO!#REF!</definedName>
    <definedName name="vtapaburaco_15_13">[56]ORÇAMENTO!#REF!</definedName>
    <definedName name="vtapaburaco_15_13_19">[56]ORÇAMENTO!#REF!</definedName>
    <definedName name="vtapaburaco_15_13_23">[56]ORÇAMENTO!#REF!</definedName>
    <definedName name="vtapaburaco_15_13_25">[56]ORÇAMENTO!#REF!</definedName>
    <definedName name="vtapaburaco_15_19">[56]ORÇAMENTO!#REF!</definedName>
    <definedName name="vtapaburaco_15_23">[56]ORÇAMENTO!#REF!</definedName>
    <definedName name="vtapaburaco_15_25">[56]ORÇAMENTO!#REF!</definedName>
    <definedName name="vtapaburaco_19">[42]ORÇAMENTO!#REF!</definedName>
    <definedName name="vtapaburaco_23">[42]ORÇAMENTO!#REF!</definedName>
    <definedName name="vtapaburaco_24">[42]ORÇAMENTO!#REF!</definedName>
    <definedName name="vtapaburaco_24_13">[42]ORÇAMENTO!#REF!</definedName>
    <definedName name="vtapaburaco_24_13_19">[42]ORÇAMENTO!#REF!</definedName>
    <definedName name="vtapaburaco_24_13_23">[42]ORÇAMENTO!#REF!</definedName>
    <definedName name="vtapaburaco_24_13_25">[55]ORÇAMENTO!#REF!</definedName>
    <definedName name="vtapaburaco_24_19">[42]ORÇAMENTO!#REF!</definedName>
    <definedName name="vtapaburaco_24_23">[42]ORÇAMENTO!#REF!</definedName>
    <definedName name="vtapaburaco_24_25">[55]ORÇAMENTO!#REF!</definedName>
    <definedName name="vtapaburaco_25">[55]ORÇAMENTO!#REF!</definedName>
    <definedName name="Vutil">#REF!</definedName>
    <definedName name="vv">[39]!vv</definedName>
    <definedName name="VV9_1">#REF!</definedName>
    <definedName name="VV9_2">#REF!</definedName>
    <definedName name="VV9_3">#REF!</definedName>
    <definedName name="vvv" hidden="1">{#N/A,#N/A,FALSE,"MO (2)"}</definedName>
    <definedName name="w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_16">NA()</definedName>
    <definedName name="wer">#N/A</definedName>
    <definedName name="werty">'[200]TB _BG_'!#REF!</definedName>
    <definedName name="wew">[0]!wew</definedName>
    <definedName name="wew_38">wew_38</definedName>
    <definedName name="wewewew" hidden="1">{#N/A,#N/A,FALSE,"MO (2)"}</definedName>
    <definedName name="WEWR">#N/A</definedName>
    <definedName name="WEWRWR">#N/A</definedName>
    <definedName name="WEWRWR_1">[0]!WEWRWR_1</definedName>
    <definedName name="WEWRWR_10">[0]!WEWRWR_10</definedName>
    <definedName name="WEWRWR_12">[0]!WEWRWR_12</definedName>
    <definedName name="WEWRWR_13">[0]!WEWRWR_13</definedName>
    <definedName name="WEWRWR_14">[0]!WEWRWR_14</definedName>
    <definedName name="WEWRWR_15">#N/A</definedName>
    <definedName name="WEWRWR_19">#N/A</definedName>
    <definedName name="WEWRWR_2">[0]!WEWRWR_2</definedName>
    <definedName name="WEWRWR_20">#N/A</definedName>
    <definedName name="WEWRWR_21">#N/A</definedName>
    <definedName name="WEWRWR_22">[0]!WEWRWR_22</definedName>
    <definedName name="WEWRWR_23">#N/A</definedName>
    <definedName name="WEWRWR_24">#N/A</definedName>
    <definedName name="WEWRWR_25">[0]!WEWRWR_25</definedName>
    <definedName name="WEWRWR_26">[0]!WEWRWR_26</definedName>
    <definedName name="WEWRWR_27">[0]!WEWRWR_27</definedName>
    <definedName name="WEWRWR_28">[0]!WEWRWR_28</definedName>
    <definedName name="WEWRWR_29">[0]!WEWRWR_29</definedName>
    <definedName name="WEWRWR_3">[0]!WEWRWR_3</definedName>
    <definedName name="WEWRWR_30">[0]!WEWRWR_30</definedName>
    <definedName name="WEWRWR_31">[0]!WEWRWR_31</definedName>
    <definedName name="WEWRWR_32">[0]!WEWRWR_32</definedName>
    <definedName name="WEWRWR_33">[0]!WEWRWR_33</definedName>
    <definedName name="WEWRWR_34">[0]!WEWRWR_34</definedName>
    <definedName name="WEWRWR_35">[0]!WEWRWR_35</definedName>
    <definedName name="WEWRWR_36">[0]!WEWRWR_36</definedName>
    <definedName name="WEWRWR_37">[0]!WEWRWR_37</definedName>
    <definedName name="WEWRWR_38">[0]!WEWRWR_38</definedName>
    <definedName name="WEWRWR_39">WEWRWR_39</definedName>
    <definedName name="WEWRWR_4">[0]!WEWRWR_4</definedName>
    <definedName name="WEWRWR_40">WEWRWR_40</definedName>
    <definedName name="WEWRWR_41">WEWRWR_41</definedName>
    <definedName name="WEWRWR_42">WEWRWR_42</definedName>
    <definedName name="WEWRWR_43">WEWRWR_43</definedName>
    <definedName name="WEWRWR_44">WEWRWR_44</definedName>
    <definedName name="WEWRWR_45">WEWRWR_45</definedName>
    <definedName name="WEWRWR_46">WEWRWR_46</definedName>
    <definedName name="WEWRWR_47">WEWRWR_47</definedName>
    <definedName name="WEWRWR_48">WEWRWR_48</definedName>
    <definedName name="WEWRWR_5">[0]!WEWRWR_5</definedName>
    <definedName name="WEWRWR_51">WEWRWR_51</definedName>
    <definedName name="WEWRWR_52">WEWRWR_52</definedName>
    <definedName name="WEWRWR_53">WEWRWR_53</definedName>
    <definedName name="WEWRWR_54">WEWRWR_54</definedName>
    <definedName name="WEWRWR_55">WEWRWR_55</definedName>
    <definedName name="WEWRWR_56">WEWRWR_56</definedName>
    <definedName name="WEWRWR_57">WEWRWR_57</definedName>
    <definedName name="WEWRWR_58">WEWRWR_58</definedName>
    <definedName name="WEWRWR_59">WEWRWR_59</definedName>
    <definedName name="WEWRWR_6">[0]!WEWRWR_6</definedName>
    <definedName name="WEWRWR_60">WEWRWR_60</definedName>
    <definedName name="WEWRWR_61">WEWRWR_61</definedName>
    <definedName name="WEWRWR_62">WEWRWR_62</definedName>
    <definedName name="WEWRWR_63">WEWRWR_63</definedName>
    <definedName name="WEWRWR_64">WEWRWR_64</definedName>
    <definedName name="WEWRWR_65">WEWRWR_65</definedName>
    <definedName name="WEWRWR_66">WEWRWR_66</definedName>
    <definedName name="WEWRWR_67">WEWRWR_67</definedName>
    <definedName name="WEWRWR_68">WEWRWR_68</definedName>
    <definedName name="WEWRWR_69">WEWRWR_69</definedName>
    <definedName name="WEWRWR_7">[0]!WEWRWR_7</definedName>
    <definedName name="WEWRWR_70">WEWRWR_70</definedName>
    <definedName name="WEWRWR_71">WEWRWR_71</definedName>
    <definedName name="WEWRWR_72">WEWRWR_72</definedName>
    <definedName name="WEWRWR_8">[0]!WEWRWR_8</definedName>
    <definedName name="WEWRWR_9">[0]!WEWRWR_9</definedName>
    <definedName name="WEWRWRE">[39]!WEWRWRE</definedName>
    <definedName name="WN" hidden="1">{#N/A,#N/A,FALSE,"31 - Balanço";#N/A,#N/A,FALSE,"41 - Resultado";#N/A,#N/A,FALSE,"51 - Fluxo de Caixa"}</definedName>
    <definedName name="WQ" hidden="1">{#N/A,#N/A,FALSE,"ET-CAPA";#N/A,#N/A,FALSE,"ET-PAG1";#N/A,#N/A,FALSE,"ET-PAG2";#N/A,#N/A,FALSE,"ET-PAG3";#N/A,#N/A,FALSE,"ET-PAG4";#N/A,#N/A,FALSE,"ET-PAG5"}</definedName>
    <definedName name="wqdwd" hidden="1">{#N/A,#N/A,TRUE,"Serviços"}</definedName>
    <definedName name="wrn.Acquisition_matrix." hidden="1">{"Acq_matrix",#N/A,FALSE,"Acquisition Matrix"}</definedName>
    <definedName name="wrn.Aging._.and._.Trend._.Analysis." hidden="1">{#N/A,#N/A,FALSE,"Aging Summary";#N/A,#N/A,FALSE,"Ratio Analysis";#N/A,#N/A,FALSE,"Test 120 Day Accts";#N/A,#N/A,FALSE,"Tickmarks"}</definedName>
    <definedName name="wrn.akerr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kerRGI96." hidden="1">{#N/A,#N/A,FALSE,"ResRegn.A-kons.";#N/A,#N/A,FALSE,"Bal3112.A-kons.";#N/A,#N/A,FALSE,"Kont.a.A-kons.";#N/A,#N/A,FALSE,"Note 1-3";#N/A,#N/A,FALSE,"Note 4-10";#N/A,#N/A,FALSE,"Note11-12";#N/A,#N/A,FALSE,"Noter Balanse.A-kons.";#N/A,#N/A,FALSE,"Note 17-18.A-kons. ";#N/A,#N/A,FALSE,"Note 19 A-kons.";#N/A,#N/A,FALSE,"Note 20-22.A-kons.";#N/A,#N/A,FALSE,"Note 23 A-kons.";#N/A,#N/A,FALSE,"Note 24-31.A-kons.";#N/A,#N/A,FALSE,"Note 32-34 A-kons.";#N/A,#N/A,FALSE,"Note 35-36.A-kons.";#N/A,#N/A,FALSE,"Nøkkeltall"}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hidden="1">{#N/A,#N/A,FALSE,"cpt"}</definedName>
    <definedName name="wrn.All._.Worksheets.">#REF!</definedName>
    <definedName name="wrn.ALLE._.ÅRSKJEMAER." hidden="1">{#N/A,#N/A,FALSE,"Skjema 6.1 ";#N/A,#N/A,FALSE,"Skjema 6.2";#N/A,#N/A,FALSE,"Skjema 6.3";#N/A,#N/A,FALSE,"Skjema 6.4 ";#N/A,#N/A,FALSE,"Skjema 6.5";#N/A,#N/A,FALSE,"Skjema 6.6 ";#N/A,#N/A,FALSE,"Skjema 6.7 ";#N/A,#N/A,FALSE,"Skjema 6.8 ";#N/A,#N/A,FALSE,"Skjema 6.9";#N/A,#N/A,FALSE,"Skjema 6.10 ";#N/A,#N/A,FALSE,"Skjema 6.11 ";#N/A,#N/A,FALSE,"Skjema 6.12 ";#N/A,#N/A,FALSE,"Skjema 6.13 ";#N/A,#N/A,FALSE,"Skjema 6.14";#N/A,#N/A,FALSE,"Skjema 6.15 ";#N/A,#N/A,FALSE,"Skjema 6.16 ";#N/A,#N/A,FALSE,"Skjema 6.17 ";#N/A,#N/A,FALSE,"Skjema 6.18 ";#N/A,#N/A,FALSE,"Skjema 6.19 ";#N/A,#N/A,FALSE,"Skjema 6.20 ";#N/A,#N/A,FALSE,"Skjema 6.21";#N/A,#N/A,FALSE,"Skjema 6.22 ";#N/A,#N/A,FALSE,"Skjema 6.23 ";#N/A,#N/A,FALSE,"Skjema 6.24 ";#N/A,#N/A,FALSE,"Skjema 6.25";#N/A,#N/A,FALSE,"Skjema 6.26 ";#N/A,#N/A,FALSE,"Skjema 6.27";#N/A,#N/A,FALSE,"Skjema 6.28 ";#N/A,#N/A,FALSE,"Skjema 6.29";#N/A,#N/A,FALSE,"Skjema 6.30";#N/A,#N/A,FALSE,"Skjema 6.31";#N/A,#N/A,FALSE,"Skjema 6.31b"}</definedName>
    <definedName name="wrn.ANEXO0300." hidden="1">{#N/A,#N/A,FALSE,"ANEXO3 00 GDV";#N/A,#N/A,FALSE,"ANEXO3 00 GCM";#N/A,#N/A,FALSE,"ANEXO3 00  UBÁ6";#N/A,#N/A,FALSE,"ANEXO3 00 CJI";#N/A,#N/A,FALSE,"ANEXO3 00 UBÁ4";#N/A,#N/A,FALSE,"ANEXO3 00 UBÁ5";#N/A,#N/A,FALSE,"ANEXO3 00 UBÁ7";#N/A,#N/A,FALSE,"ANEXO3 00 VRB1"}</definedName>
    <definedName name="wrn.ANEXO0399." hidden="1">{#N/A,#N/A,FALSE,"ANEXO3 99 ERA";#N/A,#N/A,FALSE,"ANEXO3 99 UBÁ2";#N/A,#N/A,FALSE,"ANEXO3 99 DTU";#N/A,#N/A,FALSE,"ANEXO3 99 RDR";#N/A,#N/A,FALSE,"ANEXO3 99 UBÁ4";#N/A,#N/A,FALSE,"ANEXO3 99 UBÁ6"}</definedName>
    <definedName name="wrn.ANNUAL._.ACCOUNTS._.FORM." hidden="1">{#N/A,#N/A,FALSE,"FORM 6.1 ";#N/A,#N/A,FALSE,"FORM 6.2";#N/A,#N/A,FALSE,"FORM 6.3";#N/A,#N/A,FALSE,"FORM 6.4";#N/A,#N/A,FALSE,"FORM 6.5";#N/A,#N/A,FALSE,"FORM 6.6 ";#N/A,#N/A,FALSE,"FORM 6.7 ";#N/A,#N/A,FALSE,"FORM 6.8 ";#N/A,#N/A,FALSE,"FORM 6.9";#N/A,#N/A,FALSE,"FORM 6.10 ";#N/A,#N/A,FALSE,"FORM 6.11 ";#N/A,#N/A,FALSE,"FORM 6.12 ";#N/A,#N/A,FALSE,"FORM 6.13 ";#N/A,#N/A,FALSE,"FORM 6.14";#N/A,#N/A,FALSE,"FORM 6.15 ";#N/A,#N/A,FALSE,"FORM 6.16 ";#N/A,#N/A,FALSE,"FORM 6.17 ";#N/A,#N/A,FALSE,"FORM 6.18 ";#N/A,#N/A,FALSE,"FORM 6.19 ";#N/A,#N/A,FALSE,"FORM 6.20 ";#N/A,#N/A,FALSE,"FORM 6.21";#N/A,#N/A,FALSE,"FORM 6.22 ";#N/A,#N/A,FALSE,"FORM 6.23 ";#N/A,#N/A,FALSE,"FORM 6.24 ";#N/A,#N/A,FALSE,"FORM 6.25";#N/A,#N/A,FALSE,"FORM 6.26 ";#N/A,#N/A,FALSE,"FORM 6.27";#N/A,#N/A,FALSE,"FORM 6.28 ";#N/A,#N/A,FALSE,"FORM 6.29";#N/A,#N/A,FALSE,"FORM 6.30";#N/A,#N/A,FALSE,"FORM 6.31"}</definedName>
    <definedName name="wrn.aogt." hidden="1">{#N/A,#N/A,FALSE,"Res_Albatross";#N/A,#N/A,FALSE,"Bal_Albatross";#N/A,#N/A,FALSE,"Kont_Albatross";#N/A,#N/A,FALSE,"Note 1-5";#N/A,#N/A,FALSE,"Note 6-9";#N/A,#N/A,FALSE,"Bal_note10-14";#N/A,#N/A,FALSE,"Note 15-16";#N/A,#N/A,FALSE,"Note 17-19";#N/A,#N/A,FALSE,"Note 20-23";#N/A,#N/A,FALSE,"Nøkkeltall"}</definedName>
    <definedName name="wrn.AQUIROR._.DCF." hidden="1">{"AQUIRORDCF",#N/A,FALSE,"Merger consequences";"Acquirorassns",#N/A,FALSE,"Merger consequences"}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CO." hidden="1">{"Page1",#N/A,FALSE,"CompCo";"Page2",#N/A,FALSE,"CompCo"}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DCF_Terminal_Value_qchm." hidden="1">{"qchm_dcf",#N/A,FALSE,"QCHMDCF2";"qchm_terminal",#N/A,FALSE,"QCHMDCF2"}</definedName>
    <definedName name="wrn.ddd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Demonstrações._.Financeiras." hidden="1">{#N/A,#N/A,FALSE,"31 - Balanço";#N/A,#N/A,FALSE,"41 - Resultado";#N/A,#N/A,FALSE,"51 - Fluxo de Caixa"}</definedName>
    <definedName name="wrn.DESDOBRE.">#REF!</definedName>
    <definedName name="wrn.EKSKL.._.PM._.FORM." hidden="1">{#N/A,#N/A,TRUE,"Skjema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6.30"}</definedName>
    <definedName name="wrn.EKSKL.._.PM._.SKJEMAER." hidden="1">{#N/A,#N/A,TRUE,"Skjema 6.5";#N/A,#N/A,TRUE,"Skjema 6.18 ";#N/A,#N/A,TRUE,"Skjema 6.19 ";#N/A,#N/A,TRUE,"Skjema 6.20 ";#N/A,#N/A,TRUE,"Skjema 6.21";#N/A,#N/A,TRUE,"Skjema 6.22 ";#N/A,#N/A,TRUE,"Skjema 6.23 ";#N/A,#N/A,TRUE,"Skjema 6.24 ";#N/A,#N/A,TRUE,"Skjema 6.25";#N/A,#N/A,TRUE,"Skjema 6.26 ";#N/A,#N/A,TRUE,"Skjema 6.27";#N/A,#N/A,TRUE,"Skjema 6.28 ";#N/A,#N/A,TRUE,"Skjema 6.29";#N/A,#N/A,TRUE,"Skjema 6.30";#N/A,#N/A,TRUE,"Skjema 6.31b"}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ff" hidden="1">{#N/A,#N/A,FALSE,"Res.regn.Aker a.s";#N/A,#N/A,FALSE,"Balanse3112.Aker a.s";#N/A,#N/A,FALSE,"Kont.anal.Aker a.s ";#N/A,#N/A,FALSE,"Noter 1-2.Aker a.s";#N/A,#N/A,FALSE,"Noter 3-7.Aker a.s";#N/A,#N/A,FALSE,"Rev.beretning 95"}</definedName>
    <definedName name="wrn.ffg" hidden="1">{#N/A,#N/A,FALSE,"REGNSKAPSUTDRAG DIVISJON";#N/A,#N/A,FALSE,"Nøkkeltall"}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hidden="1">{#N/A,#N/A,FALSE,"ET-CAPA";#N/A,#N/A,FALSE,"ET-PAG1";#N/A,#N/A,FALSE,"ET-PAG2";#N/A,#N/A,FALSE,"ET-PAG3";#N/A,#N/A,FALSE,"ET-PAG4";#N/A,#N/A,FALSE,"ET-PAG5"}</definedName>
    <definedName name="wrn.gleachår." hidden="1">{#N/A,#N/A,TRUE,"forside";#N/A,#N/A,TRUE,"Res_AOGT";#N/A,#N/A,TRUE,"Bal_AOGT";#N/A,#N/A,TRUE,"Kont_AOGT";#N/A,#N/A,TRUE,"Note 1-5";#N/A,#N/A,TRUE,"Note 6-9";#N/A,#N/A,TRUE,"Bal_note10-14";#N/A,#N/A,TRUE,"Note 15-16";#N/A,#N/A,TRUE,"Note 17-19";#N/A,#N/A,TRUE,"Note 19 forts.";#N/A,#N/A,TRUE,"Note 20-23";#N/A,#N/A,TRUE,"Nøkkeltall"}</definedName>
    <definedName name="wrn.holding." hidden="1">{#N/A,#N/A,FALSE,"forside";#N/A,#N/A,FALSE,"ResRegn.A-kons.";#N/A,#N/A,FALSE,"Bal3112.A-kons.";#N/A,#N/A,FALSE,"Kont.a.A-kons.";#N/A,#N/A,FALSE,"Note 4-10";#N/A,#N/A,FALSE,"Noter Balanse.A-kons.";#N/A,#N/A,FALSE,"Note 17-18.A-kons. ";#N/A,#N/A,FALSE,"Note 20-22.A-kons.";#N/A,#N/A,FALSE,"Note 23 A-kons.";#N/A,#N/A,FALSE,"Note 24-31.A-kons.";#N/A,#N/A,FALSE,"Nøkkeltall"}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NT.._.MELLOMV." hidden="1">{#N/A,#N/A,FALSE,"Skjema 6.5"}</definedName>
    <definedName name="wrn.julio24." hidden="1">{#N/A,#N/A,FALSE,"310.1";#N/A,#N/A,FALSE,"321.1";#N/A,#N/A,FALSE,"320.3";#N/A,#N/A,FALSE,"330.1"}</definedName>
    <definedName name="wrn.mo2." hidden="1">{#N/A,#N/A,FALSE,"MO (2)"}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hidden="1">{"Pèrdues i Guanys analític.Català",#N/A,FALSE,"Català";"Pèrdues i G. analític.castellà",#N/A,FALSE,"Castellà"}</definedName>
    <definedName name="wrn.PNEUS." hidden="1">{#N/A,#N/A,FALSE,"EQUIPAMENTOS"}</definedName>
    <definedName name="wrn.Print." hidden="1">{"vi1",#N/A,FALSE,"Financial Statements";"vi2",#N/A,FALSE,"Financial Statements";#N/A,#N/A,FALSE,"DCF"}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All." hidden="1">{"PA1",#N/A,FALSE,"BORDMW";"pa2",#N/A,FALSE,"BORDMW";"PA3",#N/A,FALSE,"BORDMW";"PA4",#N/A,FALSE,"BORDMW"}</definedName>
    <definedName name="wrn.Proforma._.1." hidden="1">{"side1",#N/A,FALSE,"ResRegn.A-kons.";"Side2",#N/A,FALSE,"Bal3112.A-kons."}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g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95.xls." hidden="1">{#N/A,#N/A,FALSE,"ResRegn.A-kons.";#N/A,#N/A,FALSE,"Bal3112.A-kons.";#N/A,#N/A,FALSE,"Kont.a.A-kons.";#N/A,#N/A,FALSE,"Kont.a.A-kons.";#N/A,#N/A,FALSE,"Del av Note 9";#N/A,#N/A,FALSE,"Noter Balanse.A-kons.";#N/A,#N/A,FALSE,"Note 18-19.A-kons.";#N/A,#N/A,FALSE,"Note 20-1.A-kons.";#N/A,#N/A,FALSE,"Note 20-2.A-kons.";#N/A,#N/A,FALSE,"Note 21-22-23.A-kons.";#N/A,#N/A,FALSE,"Note 25-28.A-kons.";#N/A,#N/A,FALSE,"Note 23-24.A-kons.";#N/A,#N/A,FALSE,"Kont.a.A-kons.";#N/A,#N/A,FALSE,"Note11-12";#N/A,#N/A,FALSE,"Noter res.regn.A-kons. ";#N/A,#N/A,FALSE,"Note 29-30.A-kons.";#N/A,#N/A,FALSE,"Note 31-33.A-kons.";#N/A,#N/A,FALSE,"Note 34-35.A-kons."}</definedName>
    <definedName name="wrn.RegnAker.xls." hidden="1">{#N/A,#N/A,FALSE,"Res.regn.Aker a.s";#N/A,#N/A,FALSE,"Balanse3112.Aker a.s";#N/A,#N/A,FALSE,"Kont.anal.Aker a.s ";#N/A,#N/A,FALSE,"Noter 1-2.Aker a.s";#N/A,#N/A,FALSE,"Noter 3-7.Aker a.s";#N/A,#N/A,FALSE,"Rev.beretning 95"}</definedName>
    <definedName name="wrn.RELAT_EAP." hidden="1">{#N/A,#N/A,FALSE,"EAP";#N/A,#N/A,FALSE,"CURVA AV.FÍSICO";#N/A,#N/A,FALSE,"CURVA AV.FINANC."}</definedName>
    <definedName name="wrn.Relatório._.01." hidden="1">{#N/A,#N/A,TRUE,"Resumo de Preços"}</definedName>
    <definedName name="wrn.relext." hidden="1">{#N/A,#N/A,TRUE,"Plan1"}</definedName>
    <definedName name="wrn.sales." hidden="1">{"sales",#N/A,FALSE,"Sales";"sales existing",#N/A,FALSE,"Sales";"sales rd1",#N/A,FALSE,"Sales";"sales rd2",#N/A,FALSE,"Sales"}</definedName>
    <definedName name="wrn.SHORT." hidden="1">{"CREDIT STATISTICS",#N/A,FALSE,"STATS";"CF_AND_IS",#N/A,FALSE,"PLAN";"BALSHEET",#N/A,FALSE,"BALANCE SHEET"}</definedName>
    <definedName name="wrn.suibud." hidden="1">{"tbl1",#N/A,FALSE,"regul";"tbl2",#N/A,FALSE,"regul"}</definedName>
    <definedName name="wrn.suivi." hidden="1">{"moy",#N/A,FALSE,"CAMBRAI";"paie",#N/A,FALSE,"CAMBRAI"}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hidden="1">{"targetdcf",#N/A,FALSE,"Merger consequences";"TARGETASSU",#N/A,FALSE,"Merger consequences";"TERMINAL VALUE",#N/A,FALSE,"Merger consequences"}</definedName>
    <definedName name="wrn.test" hidden="1">{"test",#N/A,FALSE,"ResRegn.A-kons.";"test",#N/A,FALSE,"Note11-12";"test1",#N/A,FALSE,"Note11-12"}</definedName>
    <definedName name="wrn.test2." hidden="1">{"test",#N/A,FALSE,"ResRegn.A-kons.";"test",#N/A,FALSE,"Note11-12";"test1",#N/A,FALSE,"Note11-12"}</definedName>
    <definedName name="wrn.Tipo." hidden="1">{#N/A,#N/A,TRUE,"Serviços"}</definedName>
    <definedName name="wrn.Tipo.." hidden="1">{#N/A,#N/A,TRUE,"Serviços"}</definedName>
    <definedName name="wrn.todo." hidden="1">{"Caja",#N/A,TRUE,"P&amp;G BG";"PyG",#N/A,TRUE,"P&amp;G BG";"Balance",#N/A,TRUE,"P&amp;G BG"}</definedName>
    <definedName name="wrn.totsuivi." hidden="1">{"TOTMOY",#N/A,FALSE,"TOTFDP";"TOTPAIE",#N/A,FALSE,"TOTFDP"}</definedName>
    <definedName name="wrn.Utdr_div.xls." hidden="1">{#N/A,#N/A,FALSE,"REGNSKAPSUTDRAG DIVISJON";#N/A,#N/A,FALSE,"Nøkkeltall"}</definedName>
    <definedName name="wrn.uuu" hidden="1">{"side1",#N/A,FALSE,"ResRegn.A-kons.";"Side2",#N/A,FALSE,"Bal3112.A-kons."}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hidden="1">{"Area1",#N/A,FALSE,"OREWACC";"Area2",#N/A,FALSE,"OREWACC"}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s">#REF!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hidden="1">[32]Premissas!#REF!</definedName>
    <definedName name="wwwww" hidden="1">{#N/A,#N/A,FALSE,"MO (2)"}</definedName>
    <definedName name="wwwwww" hidden="1">{#N/A,#N/A,FALSE,"MO (2)"}</definedName>
    <definedName name="x">[182]Equipamentos!#REF!</definedName>
    <definedName name="X_?Print_Area">[36]RESUMO!#REF!</definedName>
    <definedName name="X_?Print_Area_10">[36]RESUMO!#REF!</definedName>
    <definedName name="X_?Print_Area_19">[36]RESUMO!#REF!</definedName>
    <definedName name="X_?Print_Area_20">[36]RESUMO!#REF!</definedName>
    <definedName name="X_?Print_Area_23">[36]RESUMO!#REF!</definedName>
    <definedName name="X_?Print_Area_25">[36]RESUMO!#REF!</definedName>
    <definedName name="X_?Print_Area_9">[201]RESUMO!#REF!</definedName>
    <definedName name="X_?Print_Area_9_19">[201]RESUMO!#REF!</definedName>
    <definedName name="X_?Print_Area_9_20">[201]RESUMO!#REF!</definedName>
    <definedName name="X_?Print_Area_9_23">[201]RESUMO!#REF!</definedName>
    <definedName name="X_?Print_Area_9_25">[202]RESUMO!#REF!</definedName>
    <definedName name="x_10">[182]Equipamentos!#REF!</definedName>
    <definedName name="x_12">[38]RESUMO!#REF!</definedName>
    <definedName name="x_24">[185]Equipamentos!#REF!</definedName>
    <definedName name="x_25">[183]Equipamentos!#REF!</definedName>
    <definedName name="x_26">[184]Equipamentos!#REF!</definedName>
    <definedName name="x_27">[182]Equipamentos!#REF!</definedName>
    <definedName name="x_28">[184]Equipamentos!#REF!</definedName>
    <definedName name="x_29">[185]Equipamentos!#REF!</definedName>
    <definedName name="x_3">[143]Equipamentos!#REF!</definedName>
    <definedName name="x_31">[185]Equipamentos!#REF!</definedName>
    <definedName name="x_4">[143]Equipamentos!#REF!</definedName>
    <definedName name="x_5">[143]Equipamentos!#REF!</definedName>
    <definedName name="x_9">[182]Equipamentos!#REF!</definedName>
    <definedName name="xc32dd">#N/A</definedName>
    <definedName name="XCV">#REF!</definedName>
    <definedName name="XREF_COLUMN_1" hidden="1">#REF!</definedName>
    <definedName name="XRefColumnsCount" hidden="1">2</definedName>
    <definedName name="XRefCopy1Row" hidden="1">#REF!</definedName>
    <definedName name="XRefCopy2" hidden="1">'[203]Mutação do PL Trimestral'!#REF!</definedName>
    <definedName name="XRefCopy2Row" hidden="1">#REF!</definedName>
    <definedName name="XRefCopy3Row" hidden="1">#REF!</definedName>
    <definedName name="XRefCopy5Row" hidden="1">#REF!</definedName>
    <definedName name="XRefCopyRangeCount" hidden="1">3</definedName>
    <definedName name="XRefPaste1" hidden="1">#REF!</definedName>
    <definedName name="XRefPaste1Row" hidden="1">#REF!</definedName>
    <definedName name="XRefPaste7Row" hidden="1">[204]XREF!#REF!</definedName>
    <definedName name="XRefPasteRangeCount" hidden="1">7</definedName>
    <definedName name="xsd">#N/A</definedName>
    <definedName name="xx" hidden="1">{"'Database'!$A$1:$F$130"}</definedName>
    <definedName name="xx_38">xx_38</definedName>
    <definedName name="xxc">#N/A</definedName>
    <definedName name="xxd">#N/A</definedName>
    <definedName name="XXX">#N/A</definedName>
    <definedName name="XXX_1">[0]!XXX_1</definedName>
    <definedName name="XXX_10">[0]!XXX_10</definedName>
    <definedName name="XXX_12">[0]!XXX_12</definedName>
    <definedName name="XXX_13">[0]!XXX_13</definedName>
    <definedName name="XXX_14">[0]!XXX_14</definedName>
    <definedName name="XXX_19">XXX_19</definedName>
    <definedName name="XXX_2">[0]!XXX_2</definedName>
    <definedName name="XXX_20">#N/A</definedName>
    <definedName name="XXX_21">XXX_21</definedName>
    <definedName name="XXX_22">[0]!XXX_22</definedName>
    <definedName name="XXX_23">XXX_23</definedName>
    <definedName name="XXX_24">XXX_24</definedName>
    <definedName name="XXX_25">[0]!XXX_25</definedName>
    <definedName name="XXX_26">[0]!XXX_26</definedName>
    <definedName name="XXX_27">[0]!XXX_27</definedName>
    <definedName name="XXX_28">[0]!XXX_28</definedName>
    <definedName name="XXX_29">[0]!XXX_29</definedName>
    <definedName name="XXX_3">[0]!XXX_3</definedName>
    <definedName name="XXX_30">[0]!XXX_30</definedName>
    <definedName name="XXX_31">[0]!XXX_31</definedName>
    <definedName name="XXX_32">[0]!XXX_32</definedName>
    <definedName name="XXX_33">[0]!XXX_33</definedName>
    <definedName name="XXX_34">[0]!XXX_34</definedName>
    <definedName name="XXX_35">[0]!XXX_35</definedName>
    <definedName name="XXX_36">[0]!XXX_36</definedName>
    <definedName name="XXX_37">[0]!XXX_37</definedName>
    <definedName name="XXX_38">[0]!XXX_38</definedName>
    <definedName name="XXX_39">XXX_39</definedName>
    <definedName name="XXX_4">[0]!XXX_4</definedName>
    <definedName name="XXX_40">XXX_40</definedName>
    <definedName name="XXX_41">XXX_41</definedName>
    <definedName name="XXX_42">XXX_42</definedName>
    <definedName name="XXX_43">XXX_43</definedName>
    <definedName name="XXX_44">XXX_44</definedName>
    <definedName name="XXX_45">XXX_45</definedName>
    <definedName name="XXX_46">XXX_46</definedName>
    <definedName name="XXX_47">XXX_47</definedName>
    <definedName name="XXX_48">XXX_48</definedName>
    <definedName name="XXX_5">[0]!XXX_5</definedName>
    <definedName name="XXX_51">XXX_51</definedName>
    <definedName name="XXX_52">XXX_52</definedName>
    <definedName name="XXX_53">XXX_53</definedName>
    <definedName name="XXX_54">XXX_54</definedName>
    <definedName name="XXX_55">XXX_55</definedName>
    <definedName name="XXX_56">XXX_56</definedName>
    <definedName name="XXX_57">XXX_57</definedName>
    <definedName name="XXX_58">XXX_58</definedName>
    <definedName name="XXX_59">XXX_59</definedName>
    <definedName name="XXX_6">[0]!XXX_6</definedName>
    <definedName name="XXX_60">XXX_60</definedName>
    <definedName name="XXX_61">XXX_61</definedName>
    <definedName name="XXX_62">XXX_62</definedName>
    <definedName name="XXX_63">XXX_63</definedName>
    <definedName name="XXX_64">XXX_64</definedName>
    <definedName name="XXX_65">XXX_65</definedName>
    <definedName name="XXX_66">XXX_66</definedName>
    <definedName name="XXX_67">XXX_67</definedName>
    <definedName name="XXX_68">XXX_68</definedName>
    <definedName name="XXX_69">XXX_69</definedName>
    <definedName name="XXX_7">[0]!XXX_7</definedName>
    <definedName name="XXX_70">XXX_70</definedName>
    <definedName name="XXX_71">XXX_71</definedName>
    <definedName name="XXX_72">XXX_72</definedName>
    <definedName name="XXX_8">[0]!XXX_8</definedName>
    <definedName name="XXX_9">[0]!XXX_9</definedName>
    <definedName name="xxxc">#N/A</definedName>
    <definedName name="xxxx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xxx" hidden="1">{#N/A,#N/A,FALSE,"MO (2)"}</definedName>
    <definedName name="XXXXXX">#N/A</definedName>
    <definedName name="XXXXXXXX">[39]!XXXXXXXX</definedName>
    <definedName name="XXXXXXXXXX" hidden="1">{"'Plan1'!$B$10","'Plan1'!$A$1","'Plan1'!$C$2:$N$28"}</definedName>
    <definedName name="xxxxxxxxxxxxxxx">#REF!</definedName>
    <definedName name="y" hidden="1">#REF!</definedName>
    <definedName name="Y_19">'[34]resumo '!#REF!</definedName>
    <definedName name="Y_23">'[34]resumo '!#REF!</definedName>
    <definedName name="Y_25">'[34]resumo '!#REF!</definedName>
    <definedName name="yety">'[52]Fresagem de Pista Ago-98'!#REF!</definedName>
    <definedName name="yreyre">#REF!</definedName>
    <definedName name="YUI">#REF!</definedName>
    <definedName name="YYYYYYYYYY">[45]procedimentos!#REF!</definedName>
    <definedName name="z" hidden="1">{#N/A,#N/A,FALSE,"MO (2)"}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[205]Jurídico!$D$1:$D$65536,[205]Jurídico!$F$1:$K$65536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[205]Jurídico!$D$1:$D$65536,[205]Jurídico!$F$1:$K$65536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[164]!E_208</definedName>
    <definedName name="zaza" hidden="1">{#N/A,#N/A,FALSE,"MO (2)"}</definedName>
    <definedName name="ZONASUL">'[158]CUSTO ZONA SUL'!$A$3:$N$21</definedName>
    <definedName name="zx" hidden="1">{"Pèrdues i Guanys analític.Català",#N/A,FALSE,"Català";"Pèrdues i G. analític.castellà",#N/A,FALSE,"Castellà"}</definedName>
    <definedName name="zz" hidden="1">{"Pèrdues i Guanys analític.Català",#N/A,FALSE,"Català";"Pèrdues i G. analític.castellà",#N/A,FALSE,"Castellà"}</definedName>
    <definedName name="ZZ_1">#REF!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ZZ">#N/A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G20" i="1"/>
  <c r="H20" i="1" s="1"/>
  <c r="I20" i="1" s="1"/>
  <c r="AB16" i="6"/>
  <c r="B16" i="6"/>
  <c r="D49" i="1"/>
  <c r="E49" i="1"/>
  <c r="F49" i="1"/>
  <c r="G49" i="1"/>
  <c r="H49" i="1" s="1"/>
  <c r="D50" i="1"/>
  <c r="E50" i="1"/>
  <c r="F50" i="1"/>
  <c r="G50" i="1"/>
  <c r="H50" i="1" s="1"/>
  <c r="I50" i="1" s="1"/>
  <c r="D51" i="1"/>
  <c r="E51" i="1"/>
  <c r="F51" i="1"/>
  <c r="G51" i="1"/>
  <c r="H51" i="1" s="1"/>
  <c r="G48" i="1"/>
  <c r="H48" i="1" s="1"/>
  <c r="F48" i="1"/>
  <c r="E48" i="1"/>
  <c r="D48" i="1"/>
  <c r="G47" i="1"/>
  <c r="H47" i="1" s="1"/>
  <c r="F47" i="1"/>
  <c r="E47" i="1"/>
  <c r="D47" i="1"/>
  <c r="G42" i="1"/>
  <c r="U34" i="9"/>
  <c r="U35" i="9"/>
  <c r="U33" i="9"/>
  <c r="V36" i="9" s="1"/>
  <c r="V30" i="9"/>
  <c r="Y17" i="9"/>
  <c r="Y16" i="9"/>
  <c r="V18" i="9" s="1"/>
  <c r="Z10" i="9"/>
  <c r="V13" i="9" s="1"/>
  <c r="B15" i="6"/>
  <c r="B14" i="6"/>
  <c r="F45" i="1"/>
  <c r="F44" i="1"/>
  <c r="G45" i="1"/>
  <c r="H45" i="1" s="1"/>
  <c r="E45" i="1"/>
  <c r="D45" i="1"/>
  <c r="G44" i="1"/>
  <c r="H44" i="1" s="1"/>
  <c r="E44" i="1"/>
  <c r="D44" i="1"/>
  <c r="I51" i="1" l="1"/>
  <c r="I48" i="1"/>
  <c r="I47" i="1"/>
  <c r="I49" i="1"/>
  <c r="S21" i="9"/>
  <c r="V22" i="9" s="1"/>
  <c r="R24" i="9" s="1"/>
  <c r="R26" i="9" s="1"/>
  <c r="I44" i="1"/>
  <c r="I45" i="1"/>
  <c r="I43" i="1" s="1"/>
  <c r="Y15" i="6" s="1"/>
  <c r="F30" i="1"/>
  <c r="F29" i="1"/>
  <c r="G30" i="1"/>
  <c r="H30" i="1" s="1"/>
  <c r="G29" i="1"/>
  <c r="H29" i="1" s="1"/>
  <c r="E30" i="1"/>
  <c r="D30" i="1"/>
  <c r="E29" i="1"/>
  <c r="D29" i="1"/>
  <c r="E18" i="1"/>
  <c r="K101" i="3"/>
  <c r="J101" i="3"/>
  <c r="H101" i="1"/>
  <c r="I101" i="1" s="1"/>
  <c r="AB25" i="6"/>
  <c r="AB26" i="6"/>
  <c r="AB27" i="6"/>
  <c r="AB28" i="6"/>
  <c r="AB29" i="6"/>
  <c r="AB30" i="6"/>
  <c r="AB11" i="6"/>
  <c r="AB12" i="6"/>
  <c r="AB13" i="6"/>
  <c r="AB14" i="6"/>
  <c r="AB15" i="6"/>
  <c r="AB17" i="6"/>
  <c r="AB18" i="6"/>
  <c r="AB19" i="6"/>
  <c r="AB20" i="6"/>
  <c r="AB21" i="6"/>
  <c r="AB22" i="6"/>
  <c r="AB23" i="6"/>
  <c r="AB24" i="6"/>
  <c r="AB10" i="6"/>
  <c r="B24" i="6"/>
  <c r="B23" i="6"/>
  <c r="B22" i="6"/>
  <c r="B21" i="6"/>
  <c r="B20" i="6"/>
  <c r="B19" i="6"/>
  <c r="B18" i="6"/>
  <c r="B17" i="6"/>
  <c r="B13" i="6"/>
  <c r="B12" i="6"/>
  <c r="B11" i="6"/>
  <c r="I46" i="1" l="1"/>
  <c r="Y16" i="6"/>
  <c r="X16" i="6" s="1"/>
  <c r="H16" i="6" s="1"/>
  <c r="I29" i="1"/>
  <c r="I30" i="1"/>
  <c r="H15" i="1"/>
  <c r="H16" i="1"/>
  <c r="H14" i="1" l="1"/>
  <c r="F104" i="1" l="1"/>
  <c r="F99" i="1"/>
  <c r="F96" i="1"/>
  <c r="F94" i="1"/>
  <c r="D97" i="1"/>
  <c r="E97" i="1"/>
  <c r="G97" i="1"/>
  <c r="H97" i="1" s="1"/>
  <c r="I97" i="1" s="1"/>
  <c r="D98" i="1"/>
  <c r="E98" i="1"/>
  <c r="G98" i="1"/>
  <c r="H98" i="1" s="1"/>
  <c r="I98" i="1" s="1"/>
  <c r="D99" i="1"/>
  <c r="E99" i="1"/>
  <c r="G99" i="1"/>
  <c r="H99" i="1" s="1"/>
  <c r="G96" i="1"/>
  <c r="H96" i="1" s="1"/>
  <c r="I96" i="1" s="1"/>
  <c r="E96" i="1"/>
  <c r="D96" i="1"/>
  <c r="G95" i="1"/>
  <c r="H95" i="1" s="1"/>
  <c r="I95" i="1" s="1"/>
  <c r="E95" i="1"/>
  <c r="D95" i="1"/>
  <c r="G94" i="1"/>
  <c r="H94" i="1" s="1"/>
  <c r="I94" i="1" s="1"/>
  <c r="E94" i="1"/>
  <c r="D94" i="1"/>
  <c r="H42" i="1"/>
  <c r="I42" i="1" s="1"/>
  <c r="G37" i="1"/>
  <c r="G36" i="1"/>
  <c r="F88" i="1"/>
  <c r="F89" i="1"/>
  <c r="F90" i="1"/>
  <c r="F91" i="1"/>
  <c r="F92" i="1"/>
  <c r="G92" i="1"/>
  <c r="H92" i="1" s="1"/>
  <c r="E92" i="1"/>
  <c r="D92" i="1"/>
  <c r="G91" i="1"/>
  <c r="H91" i="1" s="1"/>
  <c r="E91" i="1"/>
  <c r="D91" i="1"/>
  <c r="G90" i="1"/>
  <c r="H90" i="1" s="1"/>
  <c r="E90" i="1"/>
  <c r="D90" i="1"/>
  <c r="G89" i="1"/>
  <c r="H89" i="1" s="1"/>
  <c r="E89" i="1"/>
  <c r="D89" i="1"/>
  <c r="G88" i="1"/>
  <c r="H88" i="1" s="1"/>
  <c r="E88" i="1"/>
  <c r="D88" i="1"/>
  <c r="F82" i="1"/>
  <c r="F83" i="1"/>
  <c r="F84" i="1"/>
  <c r="F85" i="1"/>
  <c r="F81" i="1"/>
  <c r="F86" i="1"/>
  <c r="G86" i="1"/>
  <c r="H86" i="1" s="1"/>
  <c r="E86" i="1"/>
  <c r="D86" i="1"/>
  <c r="G85" i="1"/>
  <c r="H85" i="1" s="1"/>
  <c r="E85" i="1"/>
  <c r="D85" i="1"/>
  <c r="G84" i="1"/>
  <c r="H84" i="1" s="1"/>
  <c r="E84" i="1"/>
  <c r="D84" i="1"/>
  <c r="G83" i="1"/>
  <c r="H83" i="1" s="1"/>
  <c r="E83" i="1"/>
  <c r="D83" i="1"/>
  <c r="G82" i="1"/>
  <c r="H82" i="1" s="1"/>
  <c r="E82" i="1"/>
  <c r="D82" i="1"/>
  <c r="G81" i="1"/>
  <c r="H81" i="1" s="1"/>
  <c r="E81" i="1"/>
  <c r="D81" i="1"/>
  <c r="L79" i="1"/>
  <c r="F79" i="1" s="1"/>
  <c r="L75" i="1"/>
  <c r="F75" i="1" s="1"/>
  <c r="F76" i="1"/>
  <c r="F77" i="1"/>
  <c r="F78" i="1"/>
  <c r="F74" i="1"/>
  <c r="G79" i="1"/>
  <c r="H79" i="1" s="1"/>
  <c r="E79" i="1"/>
  <c r="D79" i="1"/>
  <c r="G78" i="1"/>
  <c r="H78" i="1" s="1"/>
  <c r="E78" i="1"/>
  <c r="D78" i="1"/>
  <c r="G77" i="1"/>
  <c r="H77" i="1" s="1"/>
  <c r="E77" i="1"/>
  <c r="D77" i="1"/>
  <c r="G76" i="1"/>
  <c r="H76" i="1" s="1"/>
  <c r="E76" i="1"/>
  <c r="D76" i="1"/>
  <c r="G75" i="1"/>
  <c r="H75" i="1" s="1"/>
  <c r="E75" i="1"/>
  <c r="D75" i="1"/>
  <c r="G74" i="1"/>
  <c r="H74" i="1" s="1"/>
  <c r="E74" i="1"/>
  <c r="D74" i="1"/>
  <c r="F62" i="1"/>
  <c r="F63" i="1"/>
  <c r="F64" i="1"/>
  <c r="F69" i="1"/>
  <c r="F70" i="1"/>
  <c r="F71" i="1"/>
  <c r="F72" i="1"/>
  <c r="F67" i="1"/>
  <c r="L68" i="1"/>
  <c r="F68" i="1" s="1"/>
  <c r="G72" i="1"/>
  <c r="H72" i="1" s="1"/>
  <c r="E72" i="1"/>
  <c r="D72" i="1"/>
  <c r="G71" i="1"/>
  <c r="H71" i="1" s="1"/>
  <c r="E71" i="1"/>
  <c r="D71" i="1"/>
  <c r="G70" i="1"/>
  <c r="H70" i="1" s="1"/>
  <c r="E70" i="1"/>
  <c r="D70" i="1"/>
  <c r="G69" i="1"/>
  <c r="H69" i="1" s="1"/>
  <c r="E69" i="1"/>
  <c r="D69" i="1"/>
  <c r="G68" i="1"/>
  <c r="H68" i="1" s="1"/>
  <c r="E68" i="1"/>
  <c r="D68" i="1"/>
  <c r="G67" i="1"/>
  <c r="H67" i="1" s="1"/>
  <c r="E67" i="1"/>
  <c r="D67" i="1"/>
  <c r="L65" i="1"/>
  <c r="F65" i="1" s="1"/>
  <c r="L61" i="1"/>
  <c r="F61" i="1" s="1"/>
  <c r="F60" i="1"/>
  <c r="G65" i="1"/>
  <c r="H65" i="1" s="1"/>
  <c r="E65" i="1"/>
  <c r="D65" i="1"/>
  <c r="G64" i="1"/>
  <c r="H64" i="1" s="1"/>
  <c r="E64" i="1"/>
  <c r="D64" i="1"/>
  <c r="G63" i="1"/>
  <c r="H63" i="1" s="1"/>
  <c r="E63" i="1"/>
  <c r="D63" i="1"/>
  <c r="G62" i="1"/>
  <c r="H62" i="1" s="1"/>
  <c r="E62" i="1"/>
  <c r="D62" i="1"/>
  <c r="G61" i="1"/>
  <c r="H61" i="1" s="1"/>
  <c r="E61" i="1"/>
  <c r="D61" i="1"/>
  <c r="G60" i="1"/>
  <c r="H60" i="1" s="1"/>
  <c r="E60" i="1"/>
  <c r="D60" i="1"/>
  <c r="G58" i="1"/>
  <c r="H58" i="1" s="1"/>
  <c r="G57" i="1"/>
  <c r="H57" i="1" s="1"/>
  <c r="G56" i="1"/>
  <c r="H56" i="1" s="1"/>
  <c r="G55" i="1"/>
  <c r="H55" i="1" s="1"/>
  <c r="G54" i="1"/>
  <c r="H54" i="1" s="1"/>
  <c r="G53" i="1"/>
  <c r="F54" i="1"/>
  <c r="F55" i="1"/>
  <c r="F56" i="1"/>
  <c r="F57" i="1"/>
  <c r="F53" i="1"/>
  <c r="D58" i="1"/>
  <c r="E58" i="1"/>
  <c r="L58" i="1"/>
  <c r="F58" i="1" s="1"/>
  <c r="D54" i="1"/>
  <c r="E54" i="1"/>
  <c r="D55" i="1"/>
  <c r="E55" i="1"/>
  <c r="D56" i="1"/>
  <c r="E56" i="1"/>
  <c r="D57" i="1"/>
  <c r="E57" i="1"/>
  <c r="Q150" i="8"/>
  <c r="M150" i="8"/>
  <c r="Q149" i="8"/>
  <c r="M149" i="8"/>
  <c r="U142" i="8"/>
  <c r="V143" i="8" s="1"/>
  <c r="Y130" i="8"/>
  <c r="V131" i="8" s="1"/>
  <c r="Q109" i="8"/>
  <c r="M109" i="8"/>
  <c r="Q108" i="8"/>
  <c r="M108" i="8"/>
  <c r="Q107" i="8"/>
  <c r="M107" i="8"/>
  <c r="Q106" i="8"/>
  <c r="M106" i="8"/>
  <c r="Q105" i="8"/>
  <c r="M105" i="8"/>
  <c r="Q104" i="8"/>
  <c r="M104" i="8"/>
  <c r="U97" i="8"/>
  <c r="U96" i="8"/>
  <c r="U95" i="8"/>
  <c r="Y83" i="8"/>
  <c r="Y82" i="8"/>
  <c r="Y81" i="8"/>
  <c r="Z77" i="8"/>
  <c r="Z76" i="8"/>
  <c r="Z75" i="8"/>
  <c r="AB56" i="8"/>
  <c r="AB150" i="8" s="1"/>
  <c r="AB55" i="8"/>
  <c r="AB108" i="8" s="1"/>
  <c r="AB54" i="8"/>
  <c r="AB107" i="8" s="1"/>
  <c r="AB53" i="8"/>
  <c r="AB106" i="8" s="1"/>
  <c r="T106" i="8" s="1"/>
  <c r="AA106" i="8" s="1"/>
  <c r="AB52" i="8"/>
  <c r="AB105" i="8" s="1"/>
  <c r="AB51" i="8"/>
  <c r="T51" i="8" s="1"/>
  <c r="AA51" i="8" s="1"/>
  <c r="U32" i="8"/>
  <c r="U31" i="8"/>
  <c r="U30" i="8"/>
  <c r="Y18" i="8"/>
  <c r="Y17" i="8"/>
  <c r="Y16" i="8"/>
  <c r="Z12" i="8"/>
  <c r="Z11" i="8"/>
  <c r="Z10" i="8"/>
  <c r="I99" i="1" l="1"/>
  <c r="I88" i="1"/>
  <c r="I90" i="1"/>
  <c r="I89" i="1"/>
  <c r="I91" i="1"/>
  <c r="I92" i="1"/>
  <c r="I83" i="1"/>
  <c r="I81" i="1"/>
  <c r="I86" i="1"/>
  <c r="I85" i="1"/>
  <c r="I84" i="1"/>
  <c r="I82" i="1"/>
  <c r="I79" i="1"/>
  <c r="I78" i="1"/>
  <c r="I75" i="1"/>
  <c r="I76" i="1"/>
  <c r="I77" i="1"/>
  <c r="I74" i="1"/>
  <c r="I68" i="1"/>
  <c r="I72" i="1"/>
  <c r="I71" i="1"/>
  <c r="I70" i="1"/>
  <c r="I69" i="1"/>
  <c r="I67" i="1"/>
  <c r="I63" i="1"/>
  <c r="I55" i="1"/>
  <c r="I56" i="1"/>
  <c r="I58" i="1"/>
  <c r="I57" i="1"/>
  <c r="I54" i="1"/>
  <c r="I62" i="1"/>
  <c r="I65" i="1"/>
  <c r="I60" i="1"/>
  <c r="I64" i="1"/>
  <c r="I61" i="1"/>
  <c r="T53" i="8"/>
  <c r="AA53" i="8" s="1"/>
  <c r="V78" i="8"/>
  <c r="V84" i="8"/>
  <c r="S87" i="8" s="1"/>
  <c r="V88" i="8" s="1"/>
  <c r="V19" i="8"/>
  <c r="S22" i="8" s="1"/>
  <c r="V23" i="8" s="1"/>
  <c r="V98" i="8"/>
  <c r="V33" i="8"/>
  <c r="V13" i="8"/>
  <c r="AB109" i="8"/>
  <c r="T108" i="8" s="1"/>
  <c r="AA108" i="8" s="1"/>
  <c r="AB104" i="8"/>
  <c r="T104" i="8" s="1"/>
  <c r="AA104" i="8" s="1"/>
  <c r="S134" i="8"/>
  <c r="V135" i="8" s="1"/>
  <c r="R137" i="8" s="1"/>
  <c r="R139" i="8" s="1"/>
  <c r="V153" i="8" s="1"/>
  <c r="T55" i="8"/>
  <c r="AA55" i="8" s="1"/>
  <c r="AB149" i="8"/>
  <c r="T149" i="8" s="1"/>
  <c r="AA149" i="8" s="1"/>
  <c r="V151" i="8" s="1"/>
  <c r="I93" i="1" l="1"/>
  <c r="Y23" i="6" s="1"/>
  <c r="I87" i="1"/>
  <c r="Y22" i="6" s="1"/>
  <c r="I80" i="1"/>
  <c r="I73" i="1"/>
  <c r="Y20" i="6" s="1"/>
  <c r="I66" i="1"/>
  <c r="Y19" i="6" s="1"/>
  <c r="I59" i="1"/>
  <c r="Y18" i="6" s="1"/>
  <c r="V57" i="8"/>
  <c r="R90" i="8"/>
  <c r="R92" i="8" s="1"/>
  <c r="V112" i="8" s="1"/>
  <c r="R25" i="8"/>
  <c r="R27" i="8" s="1"/>
  <c r="V59" i="8" s="1"/>
  <c r="AB59" i="8" s="1"/>
  <c r="V110" i="8"/>
  <c r="AB153" i="8"/>
  <c r="Y21" i="6" l="1"/>
  <c r="AB112" i="8"/>
  <c r="D37" i="1" l="1"/>
  <c r="E37" i="1"/>
  <c r="H37" i="1"/>
  <c r="H38" i="1"/>
  <c r="I38" i="1" s="1"/>
  <c r="H39" i="1"/>
  <c r="I39" i="1" s="1"/>
  <c r="H40" i="1"/>
  <c r="I40" i="1" s="1"/>
  <c r="H41" i="1"/>
  <c r="I41" i="1" s="1"/>
  <c r="D53" i="1"/>
  <c r="E53" i="1"/>
  <c r="H53" i="1"/>
  <c r="I53" i="1" s="1"/>
  <c r="I52" i="1" s="1"/>
  <c r="Y17" i="6" s="1"/>
  <c r="H675" i="3"/>
  <c r="H676" i="3"/>
  <c r="I37" i="1" l="1"/>
  <c r="G28" i="1" l="1"/>
  <c r="G25" i="1"/>
  <c r="G24" i="1"/>
  <c r="G21" i="1"/>
  <c r="G19" i="1"/>
  <c r="H21" i="1" l="1"/>
  <c r="I21" i="1" s="1"/>
  <c r="E21" i="1"/>
  <c r="D21" i="1"/>
  <c r="H19" i="1"/>
  <c r="I19" i="1" s="1"/>
  <c r="E19" i="1"/>
  <c r="D19" i="1"/>
  <c r="G18" i="1"/>
  <c r="H18" i="1" s="1"/>
  <c r="I18" i="1" s="1"/>
  <c r="D18" i="1"/>
  <c r="I17" i="1" l="1"/>
  <c r="B10" i="6"/>
  <c r="I16" i="1"/>
  <c r="I15" i="1"/>
  <c r="I14" i="1"/>
  <c r="G33" i="1"/>
  <c r="G34" i="1"/>
  <c r="G32" i="1"/>
  <c r="I3" i="4"/>
  <c r="Y11" i="6" l="1"/>
  <c r="I13" i="1"/>
  <c r="H28" i="1"/>
  <c r="H25" i="1"/>
  <c r="H24" i="1"/>
  <c r="H36" i="1"/>
  <c r="I36" i="1" s="1"/>
  <c r="I35" i="1" s="1"/>
  <c r="Y14" i="6" s="1"/>
  <c r="J643" i="3"/>
  <c r="Y10" i="6" l="1"/>
  <c r="I687" i="3"/>
  <c r="I678" i="3"/>
  <c r="J648" i="3"/>
  <c r="I25" i="1"/>
  <c r="I24" i="1"/>
  <c r="I28" i="1"/>
  <c r="D103" i="1"/>
  <c r="E103" i="1"/>
  <c r="G103" i="1"/>
  <c r="H103" i="1" s="1"/>
  <c r="I103" i="1" s="1"/>
  <c r="D104" i="1"/>
  <c r="E104" i="1"/>
  <c r="G104" i="1"/>
  <c r="H104" i="1" s="1"/>
  <c r="I104" i="1" s="1"/>
  <c r="G102" i="1"/>
  <c r="H102" i="1" s="1"/>
  <c r="E102" i="1"/>
  <c r="D102" i="1"/>
  <c r="E36" i="1"/>
  <c r="D36" i="1"/>
  <c r="D33" i="1"/>
  <c r="E33" i="1"/>
  <c r="D34" i="1"/>
  <c r="E34" i="1"/>
  <c r="E32" i="1"/>
  <c r="D32" i="1"/>
  <c r="I102" i="1" l="1"/>
  <c r="H32" i="1"/>
  <c r="I32" i="1" s="1"/>
  <c r="H34" i="1"/>
  <c r="I34" i="1" s="1"/>
  <c r="H33" i="1"/>
  <c r="I33" i="1" s="1"/>
  <c r="I100" i="1" l="1"/>
  <c r="Y24" i="6" s="1"/>
  <c r="X24" i="6" s="1"/>
  <c r="I31" i="1"/>
  <c r="Y30" i="6"/>
  <c r="B30" i="6"/>
  <c r="X30" i="6" s="1"/>
  <c r="Y29" i="6"/>
  <c r="B29" i="6"/>
  <c r="J29" i="6" s="1"/>
  <c r="Y28" i="6"/>
  <c r="B28" i="6"/>
  <c r="L28" i="6" s="1"/>
  <c r="Y27" i="6"/>
  <c r="B27" i="6"/>
  <c r="F27" i="6" s="1"/>
  <c r="Y26" i="6"/>
  <c r="B26" i="6"/>
  <c r="X26" i="6" s="1"/>
  <c r="X23" i="6"/>
  <c r="X15" i="6"/>
  <c r="X14" i="6"/>
  <c r="K14" i="4"/>
  <c r="Y13" i="6" l="1"/>
  <c r="X13" i="6" s="1"/>
  <c r="L13" i="6" s="1"/>
  <c r="D24" i="6"/>
  <c r="P24" i="6" s="1"/>
  <c r="L24" i="6"/>
  <c r="J24" i="6"/>
  <c r="V24" i="6" s="1"/>
  <c r="H24" i="6"/>
  <c r="T24" i="6" s="1"/>
  <c r="F24" i="6"/>
  <c r="R24" i="6" s="1"/>
  <c r="N24" i="6"/>
  <c r="H15" i="6"/>
  <c r="T15" i="6" s="1"/>
  <c r="N15" i="6"/>
  <c r="F15" i="6"/>
  <c r="R15" i="6" s="1"/>
  <c r="D15" i="6"/>
  <c r="P15" i="6" s="1"/>
  <c r="J15" i="6"/>
  <c r="V15" i="6" s="1"/>
  <c r="L15" i="6"/>
  <c r="F14" i="6"/>
  <c r="R14" i="6" s="1"/>
  <c r="N14" i="6"/>
  <c r="D14" i="6"/>
  <c r="P14" i="6" s="1"/>
  <c r="J14" i="6"/>
  <c r="V14" i="6" s="1"/>
  <c r="L14" i="6"/>
  <c r="H14" i="6"/>
  <c r="T14" i="6" s="1"/>
  <c r="D23" i="6"/>
  <c r="P23" i="6" s="1"/>
  <c r="L23" i="6"/>
  <c r="F23" i="6"/>
  <c r="R23" i="6" s="1"/>
  <c r="J23" i="6"/>
  <c r="V23" i="6" s="1"/>
  <c r="N23" i="6"/>
  <c r="H23" i="6"/>
  <c r="T23" i="6" s="1"/>
  <c r="L27" i="6"/>
  <c r="N27" i="6"/>
  <c r="X27" i="6"/>
  <c r="L29" i="6"/>
  <c r="N29" i="6"/>
  <c r="D30" i="6"/>
  <c r="X21" i="6"/>
  <c r="F30" i="6"/>
  <c r="J28" i="6"/>
  <c r="H30" i="6"/>
  <c r="X18" i="6"/>
  <c r="H28" i="6"/>
  <c r="X19" i="6"/>
  <c r="X29" i="6"/>
  <c r="X20" i="6"/>
  <c r="D29" i="6"/>
  <c r="F29" i="6"/>
  <c r="H29" i="6"/>
  <c r="L26" i="6"/>
  <c r="X22" i="6"/>
  <c r="H27" i="6"/>
  <c r="J27" i="6"/>
  <c r="F26" i="6"/>
  <c r="D26" i="6"/>
  <c r="H26" i="6"/>
  <c r="D28" i="6"/>
  <c r="J26" i="6"/>
  <c r="F28" i="6"/>
  <c r="X28" i="6"/>
  <c r="L30" i="6"/>
  <c r="X17" i="6"/>
  <c r="N28" i="6"/>
  <c r="J30" i="6"/>
  <c r="N30" i="6"/>
  <c r="D27" i="6"/>
  <c r="N26" i="6"/>
  <c r="J13" i="6" l="1"/>
  <c r="V13" i="6" s="1"/>
  <c r="H13" i="6"/>
  <c r="T13" i="6" s="1"/>
  <c r="F13" i="6"/>
  <c r="R13" i="6" s="1"/>
  <c r="N13" i="6"/>
  <c r="D13" i="6"/>
  <c r="P13" i="6" s="1"/>
  <c r="L22" i="6"/>
  <c r="F22" i="6"/>
  <c r="R22" i="6" s="1"/>
  <c r="J22" i="6"/>
  <c r="V22" i="6" s="1"/>
  <c r="D22" i="6"/>
  <c r="P22" i="6" s="1"/>
  <c r="H22" i="6"/>
  <c r="T22" i="6" s="1"/>
  <c r="N22" i="6"/>
  <c r="N20" i="6"/>
  <c r="J20" i="6"/>
  <c r="V20" i="6" s="1"/>
  <c r="D20" i="6"/>
  <c r="P20" i="6" s="1"/>
  <c r="H20" i="6"/>
  <c r="T20" i="6" s="1"/>
  <c r="F20" i="6"/>
  <c r="R20" i="6" s="1"/>
  <c r="L20" i="6"/>
  <c r="N19" i="6"/>
  <c r="H19" i="6"/>
  <c r="T19" i="6" s="1"/>
  <c r="L19" i="6"/>
  <c r="F19" i="6"/>
  <c r="R19" i="6" s="1"/>
  <c r="D19" i="6"/>
  <c r="P19" i="6" s="1"/>
  <c r="J19" i="6"/>
  <c r="V19" i="6" s="1"/>
  <c r="J21" i="6"/>
  <c r="V21" i="6" s="1"/>
  <c r="D21" i="6"/>
  <c r="P21" i="6" s="1"/>
  <c r="F21" i="6"/>
  <c r="R21" i="6" s="1"/>
  <c r="H21" i="6"/>
  <c r="T21" i="6" s="1"/>
  <c r="N21" i="6"/>
  <c r="L21" i="6"/>
  <c r="J17" i="6"/>
  <c r="V17" i="6" s="1"/>
  <c r="H17" i="6"/>
  <c r="T17" i="6" s="1"/>
  <c r="N17" i="6"/>
  <c r="L17" i="6"/>
  <c r="F17" i="6"/>
  <c r="R17" i="6" s="1"/>
  <c r="D17" i="6"/>
  <c r="P17" i="6" s="1"/>
  <c r="N18" i="6"/>
  <c r="H18" i="6"/>
  <c r="T18" i="6" s="1"/>
  <c r="D18" i="6"/>
  <c r="P18" i="6" s="1"/>
  <c r="J18" i="6"/>
  <c r="V18" i="6" s="1"/>
  <c r="L18" i="6"/>
  <c r="F18" i="6"/>
  <c r="R18" i="6" s="1"/>
  <c r="D25" i="1"/>
  <c r="E25" i="1"/>
  <c r="D26" i="1"/>
  <c r="E26" i="1"/>
  <c r="G26" i="1"/>
  <c r="H26" i="1" s="1"/>
  <c r="I26" i="1" s="1"/>
  <c r="D27" i="1"/>
  <c r="E27" i="1"/>
  <c r="G27" i="1"/>
  <c r="H27" i="1" s="1"/>
  <c r="I27" i="1" s="1"/>
  <c r="D28" i="1"/>
  <c r="E28" i="1"/>
  <c r="E24" i="1"/>
  <c r="G23" i="1"/>
  <c r="H23" i="1" s="1"/>
  <c r="I23" i="1" s="1"/>
  <c r="D24" i="1"/>
  <c r="D23" i="1"/>
  <c r="E23" i="1"/>
  <c r="I22" i="1" l="1"/>
  <c r="I106" i="1" s="1"/>
  <c r="X11" i="6"/>
  <c r="X10" i="6"/>
  <c r="D10" i="6" s="1"/>
  <c r="Y12" i="6" l="1"/>
  <c r="X12" i="6" s="1"/>
  <c r="N12" i="6"/>
  <c r="D12" i="6"/>
  <c r="P12" i="6" s="1"/>
  <c r="J12" i="6"/>
  <c r="V12" i="6" s="1"/>
  <c r="H12" i="6"/>
  <c r="T12" i="6" s="1"/>
  <c r="F12" i="6"/>
  <c r="R12" i="6" s="1"/>
  <c r="L12" i="6"/>
  <c r="F11" i="6"/>
  <c r="R11" i="6" s="1"/>
  <c r="L11" i="6"/>
  <c r="J11" i="6"/>
  <c r="V11" i="6" s="1"/>
  <c r="N11" i="6"/>
  <c r="D11" i="6"/>
  <c r="P11" i="6" s="1"/>
  <c r="H11" i="6"/>
  <c r="T11" i="6" s="1"/>
  <c r="Y31" i="6"/>
  <c r="X31" i="6"/>
  <c r="C16" i="6" s="1"/>
  <c r="N10" i="6"/>
  <c r="F10" i="6"/>
  <c r="R10" i="6" s="1"/>
  <c r="R31" i="6" s="1"/>
  <c r="L10" i="6"/>
  <c r="H10" i="6"/>
  <c r="T10" i="6" s="1"/>
  <c r="P10" i="6"/>
  <c r="J10" i="6"/>
  <c r="V10" i="6" s="1"/>
  <c r="V31" i="6" s="1"/>
  <c r="T31" i="6" l="1"/>
  <c r="U31" i="6" s="1"/>
  <c r="U32" i="6" s="1"/>
  <c r="P31" i="6"/>
  <c r="Q31" i="6" s="1"/>
  <c r="Q32" i="6" s="1"/>
  <c r="C10" i="6"/>
  <c r="S31" i="6"/>
  <c r="S32" i="6" s="1"/>
  <c r="W31" i="6"/>
  <c r="W32" i="6" s="1"/>
  <c r="C33" i="6"/>
  <c r="N31" i="6"/>
  <c r="O31" i="6" s="1"/>
  <c r="O32" i="6" s="1"/>
  <c r="D31" i="6"/>
  <c r="H31" i="6"/>
  <c r="L31" i="6"/>
  <c r="M31" i="6" s="1"/>
  <c r="M32" i="6" s="1"/>
  <c r="F31" i="6"/>
  <c r="G31" i="6" s="1"/>
  <c r="G32" i="6" s="1"/>
  <c r="J31" i="6"/>
  <c r="K31" i="6" s="1"/>
  <c r="K32" i="6" s="1"/>
  <c r="C12" i="6"/>
  <c r="C23" i="6"/>
  <c r="C21" i="6"/>
  <c r="C11" i="6"/>
  <c r="C17" i="6"/>
  <c r="C26" i="6"/>
  <c r="C30" i="6"/>
  <c r="C24" i="6"/>
  <c r="C20" i="6"/>
  <c r="C19" i="6"/>
  <c r="C29" i="6"/>
  <c r="C13" i="6"/>
  <c r="C18" i="6"/>
  <c r="C28" i="6"/>
  <c r="C22" i="6"/>
  <c r="C14" i="6"/>
  <c r="C27" i="6"/>
  <c r="C15" i="6"/>
  <c r="V32" i="6" l="1"/>
  <c r="R32" i="6"/>
  <c r="P32" i="6"/>
  <c r="T32" i="6"/>
  <c r="N32" i="6"/>
  <c r="J32" i="6"/>
  <c r="F32" i="6"/>
  <c r="D32" i="6"/>
  <c r="D34" i="6" s="1"/>
  <c r="L32" i="6"/>
  <c r="I31" i="6"/>
  <c r="H32" i="6"/>
  <c r="E31" i="6"/>
  <c r="C31" i="6"/>
  <c r="X32" i="6" l="1"/>
  <c r="F34" i="6"/>
  <c r="H34" i="6" s="1"/>
  <c r="J34" i="6" s="1"/>
  <c r="L34" i="6" s="1"/>
  <c r="I32" i="6"/>
  <c r="AB31" i="6"/>
  <c r="E32" i="6"/>
  <c r="E34" i="6" s="1"/>
  <c r="G34" i="6" s="1"/>
  <c r="I34" i="6" l="1"/>
  <c r="K34" i="6" s="1"/>
  <c r="M34" i="6" s="1"/>
  <c r="O34" i="6" s="1"/>
  <c r="Q34" i="6" s="1"/>
  <c r="S34" i="6" s="1"/>
  <c r="U34" i="6" s="1"/>
  <c r="W34" i="6" s="1"/>
  <c r="N34" i="6"/>
  <c r="P34" i="6" s="1"/>
  <c r="R34" i="6" s="1"/>
  <c r="T34" i="6" s="1"/>
  <c r="V34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Arcilio Jose Augusto dos Santos Ferreira</author>
    <author>Altair  Freire</author>
  </authors>
  <commentList>
    <comment ref="O31" authorId="0" shapeId="0" xr:uid="{BAB33574-827A-451F-BA8F-8F1A2C440F93}">
      <text>
        <r>
          <rPr>
            <sz val="9"/>
            <color indexed="81"/>
            <rFont val="Segoe UI"/>
            <family val="2"/>
          </rPr>
          <t xml:space="preserve">Reservar 11% para a ultima medição
</t>
        </r>
      </text>
    </comment>
    <comment ref="C32" authorId="1" shapeId="0" xr:uid="{D2A5DE83-2295-4505-876A-0158B0851D55}">
      <text>
        <r>
          <rPr>
            <b/>
            <sz val="9"/>
            <color indexed="81"/>
            <rFont val="Tahoma"/>
            <family val="2"/>
          </rPr>
          <t xml:space="preserve">INSERIR O VALOR CONFORME CARTA PROPOSTA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Sergio Moreira Gomes</author>
  </authors>
  <commentList>
    <comment ref="D16" authorId="0" shapeId="0" xr:uid="{F68C6A64-E81F-4C92-9A1F-D0BF0FC0D87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8" authorId="0" shapeId="0" xr:uid="{E4E09043-78B5-484E-BA32-EC43F7A74F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19" authorId="0" shapeId="0" xr:uid="{30101B61-7CF9-41F7-9F1D-6415596657CC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20" authorId="0" shapeId="0" xr:uid="{F9902991-DD30-404C-AE74-A7657D077760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1" authorId="0" shapeId="0" xr:uid="{C603E928-567D-4969-8C3A-490EB6B0E7D7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3" authorId="0" shapeId="0" xr:uid="{C04A980E-169B-41CE-BCAF-540D1A9B724E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  <comment ref="D54" authorId="0" shapeId="0" xr:uid="{A4B29029-8310-4345-B6B5-51915F33A313}">
      <text>
        <r>
          <rPr>
            <b/>
            <sz val="9"/>
            <color indexed="81"/>
            <rFont val="Segoe UI"/>
            <family val="2"/>
          </rPr>
          <t>Sergio Moreira Gomes:</t>
        </r>
        <r>
          <rPr>
            <sz val="9"/>
            <color indexed="81"/>
            <rFont val="Segoe UI"/>
            <family val="2"/>
          </rPr>
          <t xml:space="preserve">
Registrar distancia total ( pavimentada + não pavimentada ).</t>
        </r>
      </text>
    </comment>
  </commentList>
</comments>
</file>

<file path=xl/sharedStrings.xml><?xml version="1.0" encoding="utf-8"?>
<sst xmlns="http://schemas.openxmlformats.org/spreadsheetml/2006/main" count="2599" uniqueCount="1103">
  <si>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</si>
  <si>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Descrição do 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</si>
  <si>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</si>
  <si>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Custo Execução</t>
    </r>
  </si>
  <si>
    <r>
      <rPr>
        <b/>
        <sz val="9"/>
        <rFont val="Arial"/>
        <family val="2"/>
      </rPr>
      <t>Custo Material</t>
    </r>
  </si>
  <si>
    <r>
      <rPr>
        <b/>
        <sz val="9"/>
        <rFont val="Arial"/>
        <family val="2"/>
      </rPr>
      <t>Custo Sub-Serviço</t>
    </r>
  </si>
  <si>
    <r>
      <rPr>
        <b/>
        <sz val="9"/>
        <rFont val="Arial"/>
        <family val="2"/>
      </rPr>
      <t>Custo Unitário</t>
    </r>
  </si>
  <si>
    <r>
      <rPr>
        <b/>
        <sz val="9"/>
        <rFont val="Arial"/>
        <family val="2"/>
      </rPr>
      <t>Transporte</t>
    </r>
  </si>
  <si>
    <r>
      <rPr>
        <sz val="10"/>
        <rFont val="Arial MT"/>
        <family val="2"/>
      </rPr>
      <t>Colchão drenante de areia para fundação de aterros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</si>
  <si>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</si>
  <si>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A acrescer</t>
    </r>
  </si>
  <si>
    <r>
      <rPr>
        <sz val="10"/>
        <rFont val="Arial MT"/>
        <family val="2"/>
      </rPr>
      <t>Compactação de aterros  95% PN (A)</t>
    </r>
  </si>
  <si>
    <r>
      <rPr>
        <sz val="10"/>
        <rFont val="Arial MT"/>
        <family val="2"/>
      </rPr>
      <t>Compactação de aterros  95% PN (B)</t>
    </r>
  </si>
  <si>
    <r>
      <rPr>
        <sz val="10"/>
        <rFont val="Arial MT"/>
        <family val="2"/>
      </rPr>
      <t>Compactação de aterros c/controle visual</t>
    </r>
  </si>
  <si>
    <r>
      <rPr>
        <sz val="10"/>
        <rFont val="Arial MT"/>
        <family val="2"/>
      </rPr>
      <t>Compactação de aterros em 2a. cat.</t>
    </r>
  </si>
  <si>
    <r>
      <rPr>
        <sz val="10"/>
        <rFont val="Arial MT"/>
        <family val="2"/>
      </rPr>
      <t>Compactação de aterros em 3a. cat.</t>
    </r>
  </si>
  <si>
    <r>
      <rPr>
        <sz val="10"/>
        <rFont val="Arial MT"/>
        <family val="2"/>
      </rPr>
      <t>Compactação de aterros 100% PN (A)</t>
    </r>
  </si>
  <si>
    <r>
      <rPr>
        <sz val="10"/>
        <rFont val="Arial MT"/>
        <family val="2"/>
      </rPr>
      <t>Compactação de aterros 100% PN (B)</t>
    </r>
  </si>
  <si>
    <r>
      <rPr>
        <sz val="10"/>
        <rFont val="Arial MT"/>
        <family val="2"/>
      </rPr>
      <t>Corte/limpeza, classificação e enleiramento de árvores (volume estéreo), inclusive transporte</t>
    </r>
  </si>
  <si>
    <r>
      <rPr>
        <sz val="10"/>
        <rFont val="Arial MT"/>
        <family val="2"/>
      </rPr>
      <t>Desmatamento e limpeza diam. até 30cm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</si>
  <si>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</si>
  <si>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Destocamento árvores diam. &gt; 30cm</t>
    </r>
  </si>
  <si>
    <r>
      <rPr>
        <sz val="10"/>
        <rFont val="Arial MT"/>
        <family val="2"/>
      </rPr>
      <t>ud</t>
    </r>
  </si>
  <si>
    <r>
      <rPr>
        <sz val="10"/>
        <rFont val="Arial MT"/>
        <family val="2"/>
      </rPr>
      <t>Esc. carga e transp. 1a. cat.     0-200m</t>
    </r>
  </si>
  <si>
    <r>
      <rPr>
        <sz val="10"/>
        <rFont val="Arial MT"/>
        <family val="2"/>
      </rPr>
      <t>Esc. carga e transp. 1a. cat.   200-400m</t>
    </r>
  </si>
  <si>
    <r>
      <rPr>
        <sz val="10"/>
        <rFont val="Arial MT"/>
        <family val="2"/>
      </rPr>
      <t>Esc. carga e transp. 1a. cat.   400-600m</t>
    </r>
  </si>
  <si>
    <r>
      <rPr>
        <sz val="10"/>
        <rFont val="Arial MT"/>
        <family val="2"/>
      </rPr>
      <t>Esc. carga e transp. 1a. cat.   600-800m</t>
    </r>
  </si>
  <si>
    <r>
      <rPr>
        <sz val="10"/>
        <rFont val="Arial MT"/>
        <family val="2"/>
      </rPr>
      <t>Esc. carga e transp. 1a. cat.   800-1000m</t>
    </r>
  </si>
  <si>
    <r>
      <rPr>
        <sz val="10"/>
        <rFont val="Arial MT"/>
        <family val="2"/>
      </rPr>
      <t>Esc. carga e transp. 1a. cat.  1000-1200m</t>
    </r>
  </si>
  <si>
    <r>
      <rPr>
        <sz val="10"/>
        <rFont val="Arial MT"/>
        <family val="2"/>
      </rPr>
      <t>Esc. carga e transp. 1a. cat.  1200-1400m</t>
    </r>
  </si>
  <si>
    <r>
      <rPr>
        <sz val="10"/>
        <rFont val="Arial MT"/>
        <family val="2"/>
      </rPr>
      <t>Esc. carga e transp. 1a. cat.  1400-1600m</t>
    </r>
  </si>
  <si>
    <r>
      <rPr>
        <sz val="10"/>
        <rFont val="Arial MT"/>
        <family val="2"/>
      </rPr>
      <t>Esc. carga e transp. 1a. cat.  1600-2000m</t>
    </r>
  </si>
  <si>
    <r>
      <rPr>
        <sz val="10"/>
        <rFont val="Arial MT"/>
        <family val="2"/>
      </rPr>
      <t>Esc. carga e transp. 1a. cat.  2000-3000m</t>
    </r>
  </si>
  <si>
    <r>
      <rPr>
        <sz val="10"/>
        <rFont val="Arial MT"/>
        <family val="2"/>
      </rPr>
      <t>Esc. carga e transp. 1a. cat.  3000-4000m</t>
    </r>
  </si>
  <si>
    <r>
      <rPr>
        <sz val="10"/>
        <rFont val="Arial MT"/>
        <family val="2"/>
      </rPr>
      <t>Esc. carga e transp. 1a. cat.  4000-5000m</t>
    </r>
  </si>
  <si>
    <r>
      <rPr>
        <sz val="10"/>
        <rFont val="Arial MT"/>
        <family val="2"/>
      </rPr>
      <t>Esc. carga e transp. 1a. cat.  5000-6000m</t>
    </r>
  </si>
  <si>
    <r>
      <rPr>
        <sz val="10"/>
        <rFont val="Arial MT"/>
        <family val="2"/>
      </rPr>
      <t>Esc. carga e transp. 1a. cat.  6000-8000m</t>
    </r>
  </si>
  <si>
    <r>
      <rPr>
        <sz val="10"/>
        <rFont val="Arial MT"/>
        <family val="2"/>
      </rPr>
      <t>Esc. carga e transp. 1a. cat.  8000-10000m</t>
    </r>
  </si>
  <si>
    <r>
      <rPr>
        <sz val="10"/>
        <rFont val="Arial MT"/>
        <family val="2"/>
      </rPr>
      <t>Esc. carga e transp. 2a. cat.     0-200m</t>
    </r>
  </si>
  <si>
    <r>
      <rPr>
        <sz val="10"/>
        <rFont val="Arial MT"/>
        <family val="2"/>
      </rPr>
      <t>Esc. carga e transp. 2a. cat.   200-400m</t>
    </r>
  </si>
  <si>
    <r>
      <rPr>
        <sz val="10"/>
        <rFont val="Arial MT"/>
        <family val="2"/>
      </rPr>
      <t>Esc. carga e transp. 2a. cat.   400-600m</t>
    </r>
  </si>
  <si>
    <r>
      <rPr>
        <sz val="10"/>
        <rFont val="Arial MT"/>
        <family val="2"/>
      </rPr>
      <t>Esc. carga e transp. 2a. cat.   600-800m</t>
    </r>
  </si>
  <si>
    <r>
      <rPr>
        <sz val="10"/>
        <rFont val="Arial MT"/>
        <family val="2"/>
      </rPr>
      <t>Esc. carga e transp. 2a. cat.   800-1000m</t>
    </r>
  </si>
  <si>
    <r>
      <rPr>
        <sz val="10"/>
        <rFont val="Arial MT"/>
        <family val="2"/>
      </rPr>
      <t>Esc. carga e transp. 2a. cat.  1000-1200m</t>
    </r>
  </si>
  <si>
    <r>
      <rPr>
        <sz val="10"/>
        <rFont val="Arial MT"/>
        <family val="2"/>
      </rPr>
      <t>Esc. carga e transp. 2a. cat.  1200-1400m</t>
    </r>
  </si>
  <si>
    <r>
      <rPr>
        <sz val="10"/>
        <rFont val="Arial MT"/>
        <family val="2"/>
      </rPr>
      <t>Esc. carga e transp. 2a. cat.  1400-1600m</t>
    </r>
  </si>
  <si>
    <r>
      <rPr>
        <sz val="10"/>
        <rFont val="Arial MT"/>
        <family val="2"/>
      </rPr>
      <t>Esc. carga e transp. 2a. cat.  1600-2000m</t>
    </r>
  </si>
  <si>
    <r>
      <rPr>
        <sz val="10"/>
        <rFont val="Arial MT"/>
        <family val="2"/>
      </rPr>
      <t>Esc. carga e transp. 2a. cat.  2000-3000m</t>
    </r>
  </si>
  <si>
    <r>
      <rPr>
        <sz val="10"/>
        <rFont val="Arial MT"/>
        <family val="2"/>
      </rPr>
      <t>Esc. carga e transp. 2a. cat.  3000-4000m</t>
    </r>
  </si>
  <si>
    <r>
      <rPr>
        <sz val="10"/>
        <rFont val="Arial MT"/>
        <family val="2"/>
      </rPr>
      <t>Esc. carga e transp. 2a. cat.  4000-5000m</t>
    </r>
  </si>
  <si>
    <r>
      <rPr>
        <sz val="10"/>
        <rFont val="Arial MT"/>
        <family val="2"/>
      </rPr>
      <t>Esc. carga e transp. 2a. cat.  5000-6000m</t>
    </r>
  </si>
  <si>
    <r>
      <rPr>
        <sz val="10"/>
        <rFont val="Arial MT"/>
        <family val="2"/>
      </rPr>
      <t>Esc. carga e transp. 2a. cat.  6000-8000m</t>
    </r>
  </si>
  <si>
    <r>
      <rPr>
        <sz val="10"/>
        <rFont val="Arial MT"/>
        <family val="2"/>
      </rPr>
      <t>Esc. carga e transp. 2a. cat.  8000-10000m</t>
    </r>
  </si>
  <si>
    <r>
      <rPr>
        <sz val="10"/>
        <rFont val="Arial MT"/>
        <family val="2"/>
      </rPr>
      <t>Esc. carga e transp. 3a. cat.    0-200m</t>
    </r>
  </si>
  <si>
    <r>
      <rPr>
        <sz val="10"/>
        <rFont val="Arial MT"/>
        <family val="2"/>
      </rPr>
      <t>Esc. carga e transp. 3a. cat.  200-400m</t>
    </r>
  </si>
  <si>
    <r>
      <rPr>
        <sz val="10"/>
        <rFont val="Arial MT"/>
        <family val="2"/>
      </rPr>
      <t>Esc. carga e transp. 3a. cat.  400-600m</t>
    </r>
  </si>
  <si>
    <r>
      <rPr>
        <sz val="10"/>
        <rFont val="Arial MT"/>
        <family val="2"/>
      </rPr>
      <t>Esc. carga e transp. 3a. cat.  600-800m</t>
    </r>
  </si>
  <si>
    <r>
      <rPr>
        <sz val="10"/>
        <rFont val="Arial MT"/>
        <family val="2"/>
      </rPr>
      <t>Esc. carga e transp. 3a. cat.  800-1000m</t>
    </r>
  </si>
  <si>
    <r>
      <rPr>
        <sz val="10"/>
        <rFont val="Arial MT"/>
        <family val="2"/>
      </rPr>
      <t>Esc. carga e transp. 3a. cat. 1000-1200m</t>
    </r>
  </si>
  <si>
    <r>
      <rPr>
        <sz val="10"/>
        <rFont val="Arial MT"/>
        <family val="2"/>
      </rPr>
      <t>Esc. carga e transp. 3a. cat. 1200-1400m</t>
    </r>
  </si>
  <si>
    <r>
      <rPr>
        <sz val="10"/>
        <rFont val="Arial MT"/>
        <family val="2"/>
      </rPr>
      <t>Esc. carga e transp. 3a. cat. 1400-1600m</t>
    </r>
  </si>
  <si>
    <r>
      <rPr>
        <sz val="10"/>
        <rFont val="Arial MT"/>
        <family val="2"/>
      </rPr>
      <t>Esc. carga e transp. 3a. cat. 1600-2000m</t>
    </r>
  </si>
  <si>
    <r>
      <rPr>
        <sz val="10"/>
        <rFont val="Arial MT"/>
        <family val="2"/>
      </rPr>
      <t>Esc. carga e transp. 3a. cat. 2000-3000m</t>
    </r>
  </si>
  <si>
    <r>
      <rPr>
        <sz val="10"/>
        <rFont val="Arial MT"/>
        <family val="2"/>
      </rPr>
      <t>Esc. carga e transp. 3a. cat. 3000-4000m</t>
    </r>
  </si>
  <si>
    <r>
      <rPr>
        <sz val="10"/>
        <rFont val="Arial MT"/>
        <family val="2"/>
      </rPr>
      <t>Esc. carga e transp. 3a. cat. 4000-5000m</t>
    </r>
  </si>
  <si>
    <r>
      <rPr>
        <sz val="10"/>
        <rFont val="Arial MT"/>
        <family val="2"/>
      </rPr>
      <t>Esc. carga e transp. 3a. cat. 5000-6000m</t>
    </r>
  </si>
  <si>
    <r>
      <rPr>
        <sz val="10"/>
        <rFont val="Arial MT"/>
        <family val="2"/>
      </rPr>
      <t>Esc. carga e transp. 3a. cat. 6000-8000m</t>
    </r>
  </si>
  <si>
    <r>
      <rPr>
        <sz val="10"/>
        <rFont val="Arial MT"/>
        <family val="2"/>
      </rPr>
      <t>Esc. carga e transp. 3a. cat. 8000-10000m</t>
    </r>
  </si>
  <si>
    <r>
      <rPr>
        <sz val="10"/>
        <rFont val="Arial MT"/>
        <family val="2"/>
      </rPr>
      <t>Espalhamento e conformação de bota-fora</t>
    </r>
  </si>
  <si>
    <r>
      <rPr>
        <sz val="10"/>
        <rFont val="Arial MT"/>
        <family val="2"/>
      </rPr>
      <t>Extração de material 3a. cat.</t>
    </r>
  </si>
  <si>
    <r>
      <rPr>
        <sz val="10"/>
        <rFont val="Arial MT"/>
        <family val="2"/>
      </rPr>
      <t>Regularização, conformação e compactação de leito</t>
    </r>
  </si>
  <si>
    <r>
      <rPr>
        <sz val="10"/>
        <rFont val="Arial MT"/>
        <family val="2"/>
      </rPr>
      <t>Remoção de solos moles</t>
    </r>
  </si>
  <si>
    <r>
      <rPr>
        <sz val="10"/>
        <rFont val="Arial MT"/>
        <family val="2"/>
      </rPr>
      <t>Revestimento primário</t>
    </r>
  </si>
  <si>
    <r>
      <rPr>
        <sz val="10"/>
        <rFont val="Arial MT"/>
        <family val="2"/>
      </rPr>
      <t>Valetões laterais (fundo) 1a. cat.  200 -  600m (A)</t>
    </r>
  </si>
  <si>
    <r>
      <rPr>
        <sz val="10"/>
        <rFont val="Arial MT"/>
        <family val="2"/>
      </rPr>
      <t>Valetões laterais (fundo) 1a. cat.  200 -  600m (B)</t>
    </r>
  </si>
  <si>
    <r>
      <rPr>
        <sz val="10"/>
        <rFont val="Arial MT"/>
        <family val="2"/>
      </rPr>
      <t>Valetões laterais (fundo) 1a. cat.  600 -1000m (A)</t>
    </r>
  </si>
  <si>
    <r>
      <rPr>
        <sz val="10"/>
        <rFont val="Arial MT"/>
        <family val="2"/>
      </rPr>
      <t>Valetões laterais (fundo) 1a. cat.  600 -1000m (B)</t>
    </r>
  </si>
  <si>
    <r>
      <rPr>
        <sz val="10"/>
        <rFont val="Arial MT"/>
        <family val="2"/>
      </rPr>
      <t>Valetões laterais (fundo) 2a. cat.  200 -  600m (A)</t>
    </r>
  </si>
  <si>
    <r>
      <rPr>
        <sz val="10"/>
        <rFont val="Arial MT"/>
        <family val="2"/>
      </rPr>
      <t>Valetões laterais (fundo) 2a. cat.  200 -  600m (B)</t>
    </r>
  </si>
  <si>
    <r>
      <rPr>
        <sz val="10"/>
        <rFont val="Arial MT"/>
        <family val="2"/>
      </rPr>
      <t>Valetões laterais (fundo) 2a. cat.  600 -1000m (A)</t>
    </r>
  </si>
  <si>
    <r>
      <rPr>
        <sz val="10"/>
        <rFont val="Arial MT"/>
        <family val="2"/>
      </rPr>
      <t>Valetões laterais (fundo) 2a. cat.  600 -1000m (B)</t>
    </r>
  </si>
  <si>
    <r>
      <rPr>
        <sz val="10"/>
        <rFont val="Arial MT"/>
        <family val="2"/>
      </rPr>
      <t>Bica corrida</t>
    </r>
  </si>
  <si>
    <r>
      <rPr>
        <sz val="10"/>
        <rFont val="Arial MT"/>
        <family val="2"/>
      </rPr>
      <t>Binder exclusive fornecimento e transporte do CAP (acima de 10.000 t)</t>
    </r>
  </si>
  <si>
    <r>
      <rPr>
        <sz val="10"/>
        <rFont val="Arial MT"/>
        <family val="2"/>
      </rPr>
      <t>t</t>
    </r>
  </si>
  <si>
    <r>
      <rPr>
        <sz val="10"/>
        <rFont val="Arial MT"/>
        <family val="2"/>
      </rPr>
      <t>Binder exclusive fornecimento e transporte do CAP (até 10.000 t)</t>
    </r>
  </si>
  <si>
    <r>
      <rPr>
        <sz val="10"/>
        <rFont val="Arial MT"/>
        <family val="2"/>
      </rPr>
      <t>Brita graduada - na usina</t>
    </r>
  </si>
  <si>
    <r>
      <rPr>
        <sz val="10"/>
        <rFont val="Arial MT"/>
        <family val="2"/>
      </rPr>
      <t>Brita graduada c/ cimento - na usina</t>
    </r>
  </si>
  <si>
    <r>
      <rPr>
        <sz val="10"/>
        <rFont val="Arial MT"/>
        <family val="2"/>
      </rPr>
      <t>Brita graduada tratada c/cimento (Cp=4%) 100% PI</t>
    </r>
  </si>
  <si>
    <r>
      <rPr>
        <sz val="10"/>
        <rFont val="Arial MT"/>
        <family val="2"/>
      </rPr>
      <t>Brita graduada tratada c/cimento (Cp=4%) 100% PM</t>
    </r>
  </si>
  <si>
    <r>
      <rPr>
        <sz val="10"/>
        <rFont val="Arial MT"/>
        <family val="2"/>
      </rPr>
      <t>Brita graduada 100% PI</t>
    </r>
  </si>
  <si>
    <r>
      <rPr>
        <sz val="10"/>
        <rFont val="Arial MT"/>
        <family val="2"/>
      </rPr>
      <t>Brita graduada 100% PM</t>
    </r>
  </si>
  <si>
    <r>
      <rPr>
        <sz val="10"/>
        <rFont val="Arial MT"/>
        <family val="2"/>
      </rPr>
      <t>Camada de bloqueio c/ pedra o &lt; 3/4"</t>
    </r>
  </si>
  <si>
    <r>
      <rPr>
        <sz val="10"/>
        <rFont val="Arial MT"/>
        <family val="2"/>
      </rPr>
      <t>Capa selante exclusive fornecimento e transporte da emulsão</t>
    </r>
  </si>
  <si>
    <r>
      <rPr>
        <sz val="10"/>
        <rFont val="Arial MT"/>
        <family val="2"/>
      </rPr>
      <t>Carga de cordão pedra p/ pav. poliédrico</t>
    </r>
  </si>
  <si>
    <r>
      <rPr>
        <sz val="10"/>
        <rFont val="Arial MT"/>
        <family val="2"/>
      </rPr>
      <t>m</t>
    </r>
  </si>
  <si>
    <r>
      <rPr>
        <sz val="10"/>
        <rFont val="Arial MT"/>
        <family val="2"/>
      </rPr>
      <t>Carga de pedra p/ pav. poliédrico</t>
    </r>
  </si>
  <si>
    <r>
      <rPr>
        <sz val="10"/>
        <rFont val="Arial MT"/>
        <family val="2"/>
      </rPr>
      <t>C.B.U.Q. - na usina excl. fornec. e transporte do CAP (até 10.000 t)</t>
    </r>
  </si>
  <si>
    <r>
      <rPr>
        <sz val="10"/>
        <rFont val="Arial MT"/>
        <family val="2"/>
      </rPr>
      <t>C.B.U.Q. - na usina exclusive fornecimento e transporte do CAP (acima de 10.000 t)</t>
    </r>
  </si>
  <si>
    <r>
      <rPr>
        <sz val="10"/>
        <rFont val="Arial MT"/>
        <family val="2"/>
      </rPr>
      <t>C.B.U.Q. c/asf.modificado por borracha exclusive fornecimento e transporte asfalto</t>
    </r>
  </si>
  <si>
    <r>
      <rPr>
        <sz val="10"/>
        <rFont val="Arial MT"/>
        <family val="2"/>
      </rPr>
      <t>C.B.U.Q. c/asf.modificado por polímero exclusive fornecimento e transporte do asfalto</t>
    </r>
  </si>
  <si>
    <r>
      <rPr>
        <sz val="10"/>
        <rFont val="Arial MT"/>
        <family val="2"/>
      </rPr>
      <t>C.B.U.Q. exclusive fornec. e transporte do CAP (até 10.000 t)</t>
    </r>
  </si>
  <si>
    <r>
      <rPr>
        <sz val="10"/>
        <rFont val="Arial MT"/>
        <family val="2"/>
      </rPr>
      <t>C.B.U.Q. exclusive fornecimento e transporte do CAP (acima de 10.000 t)</t>
    </r>
  </si>
  <si>
    <r>
      <rPr>
        <sz val="10"/>
        <rFont val="Arial MT"/>
        <family val="2"/>
      </rPr>
      <t>Colchão de areia para paralelepípedo</t>
    </r>
  </si>
  <si>
    <r>
      <rPr>
        <sz val="10"/>
        <rFont val="Arial MT"/>
        <family val="2"/>
      </rPr>
      <t>Colchão de argila p/ pav. poliédrico</t>
    </r>
  </si>
  <si>
    <r>
      <rPr>
        <sz val="10"/>
        <rFont val="Arial MT"/>
        <family val="2"/>
      </rPr>
      <t>Compactação de pavimento poliédrico</t>
    </r>
  </si>
  <si>
    <r>
      <rPr>
        <sz val="10"/>
        <rFont val="Arial MT"/>
        <family val="2"/>
      </rPr>
      <t>Contenção lateral c/ solo local p/ pav. poliédrico</t>
    </r>
  </si>
  <si>
    <r>
      <rPr>
        <sz val="10"/>
        <rFont val="Arial MT"/>
        <family val="2"/>
      </rPr>
      <t>Contenção lateral com solo local</t>
    </r>
  </si>
  <si>
    <r>
      <rPr>
        <sz val="10"/>
        <rFont val="Arial MT"/>
        <family val="2"/>
      </rPr>
      <t>Corte e preparo cordão pedra p/ pav. poliédrico</t>
    </r>
  </si>
  <si>
    <r>
      <rPr>
        <sz val="10"/>
        <rFont val="Arial MT"/>
        <family val="2"/>
      </rPr>
      <t>Corte e preparo de pedra p/ pav. poliédrico</t>
    </r>
  </si>
  <si>
    <r>
      <rPr>
        <sz val="10"/>
        <rFont val="Arial MT"/>
        <family val="2"/>
      </rPr>
      <t>Decapagem pedreira e limpeza periódica p/ pav. poliédrico</t>
    </r>
  </si>
  <si>
    <r>
      <rPr>
        <sz val="10"/>
        <rFont val="Arial MT"/>
        <family val="2"/>
      </rPr>
      <t>Desmonte manual de pedra  p/ pav. poliédrico</t>
    </r>
  </si>
  <si>
    <r>
      <rPr>
        <sz val="10"/>
        <rFont val="Arial MT"/>
        <family val="2"/>
      </rPr>
      <t>Enchimento c/ argila p/ pav. poliédrico</t>
    </r>
  </si>
  <si>
    <r>
      <rPr>
        <sz val="10"/>
        <rFont val="Arial MT"/>
        <family val="2"/>
      </rPr>
      <t>Escarificação e remoção revestimento primário</t>
    </r>
  </si>
  <si>
    <r>
      <rPr>
        <sz val="10"/>
        <rFont val="Arial MT"/>
        <family val="2"/>
      </rPr>
      <t>Escavação e carga mat. jazida 1a. cat.</t>
    </r>
  </si>
  <si>
    <r>
      <rPr>
        <sz val="10"/>
        <rFont val="Arial MT"/>
        <family val="2"/>
      </rPr>
      <t>Escavação e carga mat. jazida 2a. cat.</t>
    </r>
  </si>
  <si>
    <r>
      <rPr>
        <sz val="10"/>
        <rFont val="Arial MT"/>
        <family val="2"/>
      </rPr>
      <t>Extração, carga e transp. rocha jazida p/ britagem</t>
    </r>
  </si>
  <si>
    <r>
      <rPr>
        <sz val="10"/>
        <rFont val="Arial MT"/>
        <family val="2"/>
      </rPr>
      <t>Extração, carga, transp. assent. cordão lat. pedra p/ pav. poliédrico</t>
    </r>
  </si>
  <si>
    <r>
      <rPr>
        <sz val="10"/>
        <rFont val="Arial MT"/>
        <family val="2"/>
      </rPr>
      <t>Extração, carga, transp. preparo e assentamento do poliedro</t>
    </r>
  </si>
  <si>
    <r>
      <rPr>
        <sz val="10"/>
        <rFont val="Arial MT"/>
        <family val="2"/>
      </rPr>
      <t>Imprimação impermeabilizante exclusive fornecimento e transporte da emulsão</t>
    </r>
  </si>
  <si>
    <r>
      <rPr>
        <sz val="10"/>
        <rFont val="Arial MT"/>
        <family val="2"/>
      </rPr>
      <t>Imprimação impermeabilizante exclusive fornecimento e transporte do CM</t>
    </r>
  </si>
  <si>
    <r>
      <rPr>
        <sz val="10"/>
        <rFont val="Arial MT"/>
        <family val="2"/>
      </rPr>
      <t>Limpeza de jazida 1a. cat.</t>
    </r>
  </si>
  <si>
    <r>
      <rPr>
        <sz val="10"/>
        <rFont val="Arial MT"/>
        <family val="2"/>
      </rPr>
      <t>Limpeza de jazida 2a. cat.</t>
    </r>
  </si>
  <si>
    <r>
      <rPr>
        <sz val="10"/>
        <rFont val="Arial MT"/>
        <family val="2"/>
      </rPr>
      <t>Limpeza de pavimento com jato de água</t>
    </r>
  </si>
  <si>
    <r>
      <rPr>
        <sz val="10"/>
        <rFont val="Arial MT"/>
        <family val="2"/>
      </rPr>
      <t>Macadame betuminoso exclusive fornecimento e transporte da emulsão</t>
    </r>
  </si>
  <si>
    <r>
      <rPr>
        <sz val="10"/>
        <rFont val="Arial MT"/>
        <family val="2"/>
      </rPr>
      <t>Macadame betuminoso exclusive fornecimento e transporte do CAP</t>
    </r>
  </si>
  <si>
    <r>
      <rPr>
        <sz val="10"/>
        <rFont val="Arial MT"/>
        <family val="2"/>
      </rPr>
      <t>Macadame hidráulico</t>
    </r>
  </si>
  <si>
    <r>
      <rPr>
        <sz val="10"/>
        <rFont val="Arial MT"/>
        <family val="2"/>
      </rPr>
      <t>Macadame seco britado preenchido c/bica corrida</t>
    </r>
  </si>
  <si>
    <r>
      <rPr>
        <sz val="10"/>
        <rFont val="Arial MT"/>
        <family val="2"/>
      </rPr>
      <t>Macadame seco britado preenchido c/brita graduada</t>
    </r>
  </si>
  <si>
    <r>
      <rPr>
        <sz val="10"/>
        <rFont val="Arial MT"/>
        <family val="2"/>
      </rPr>
      <t>Macadame seco britado preenchido c/pó de pedra</t>
    </r>
  </si>
  <si>
    <r>
      <rPr>
        <sz val="10"/>
        <rFont val="Arial MT"/>
        <family val="2"/>
      </rPr>
      <t>Paralelepípedo(revestimento)</t>
    </r>
  </si>
  <si>
    <r>
      <rPr>
        <sz val="10"/>
        <rFont val="Arial MT"/>
        <family val="2"/>
      </rPr>
      <t>Pavimento c/ bloco intertravado concreto (Paver-cor natural) e=6cm, incl. colchão areia</t>
    </r>
  </si>
  <si>
    <r>
      <rPr>
        <sz val="10"/>
        <rFont val="Arial MT"/>
        <family val="2"/>
      </rPr>
      <t>Pavimento c/ bloco intertravado concreto (Paver-cor natural) e=6cm, incl. colchão pó de pedra</t>
    </r>
  </si>
  <si>
    <r>
      <rPr>
        <sz val="10"/>
        <rFont val="Arial MT"/>
        <family val="2"/>
      </rPr>
      <t>Pavimento c/ bloco intertravado concreto (Paver-cor natural) e=8cm, incl. colchão areia</t>
    </r>
  </si>
  <si>
    <r>
      <rPr>
        <sz val="10"/>
        <rFont val="Arial MT"/>
        <family val="2"/>
      </rPr>
      <t>Pavimento c/ bloco intertravado concreto (Paver-cor natural) e=8cm, incl. colchão pó de pedra</t>
    </r>
  </si>
  <si>
    <r>
      <rPr>
        <sz val="10"/>
        <rFont val="Arial MT"/>
        <family val="2"/>
      </rPr>
      <t>Pedra britada (produzida)</t>
    </r>
  </si>
  <si>
    <r>
      <rPr>
        <sz val="10"/>
        <rFont val="Arial MT"/>
        <family val="2"/>
      </rPr>
      <t>Pedra britada 4" (produzida)</t>
    </r>
  </si>
  <si>
    <r>
      <rPr>
        <sz val="10"/>
        <rFont val="Arial MT"/>
        <family val="2"/>
      </rPr>
      <t>Pintura de ligação exclusive fornecimento e transporte da emulsão</t>
    </r>
  </si>
  <si>
    <r>
      <rPr>
        <sz val="10"/>
        <rFont val="Arial MT"/>
        <family val="2"/>
      </rPr>
      <t>Pintura de ligação exclusive fornecimento e transporte de emulsão c/ polímero</t>
    </r>
  </si>
  <si>
    <r>
      <rPr>
        <sz val="10"/>
        <rFont val="Arial MT"/>
        <family val="2"/>
      </rPr>
      <t>Preenchimento rebaixo c/ aprov. corte 3a. cat.</t>
    </r>
  </si>
  <si>
    <r>
      <rPr>
        <sz val="10"/>
        <rFont val="Arial MT"/>
        <family val="2"/>
      </rPr>
      <t>Preenchimento rebaixo c/ brita</t>
    </r>
  </si>
  <si>
    <r>
      <rPr>
        <sz val="10"/>
        <rFont val="Arial MT"/>
        <family val="2"/>
      </rPr>
      <t>Preenchimento rebaixo c/ rachão</t>
    </r>
  </si>
  <si>
    <r>
      <rPr>
        <sz val="10"/>
        <rFont val="Arial MT"/>
        <family val="2"/>
      </rPr>
      <t>Preenchimento rebaixo c/ rachão s/ britagem</t>
    </r>
  </si>
  <si>
    <r>
      <rPr>
        <sz val="10"/>
        <rFont val="Arial MT"/>
        <family val="2"/>
      </rPr>
      <t>Pré-mist. a frio p/ reforço - na usina excl. fornec. e transporte da emulsão</t>
    </r>
  </si>
  <si>
    <r>
      <rPr>
        <sz val="10"/>
        <rFont val="Arial MT"/>
        <family val="2"/>
      </rPr>
      <t>Pré-mist. a frio p/ reforço exclusive fornec. e transporte da emulsão</t>
    </r>
  </si>
  <si>
    <r>
      <rPr>
        <sz val="10"/>
        <rFont val="Arial MT"/>
        <family val="2"/>
      </rPr>
      <t>Pré-mist. a frio p/ revest. - na usina excl. fornec. e transporte da emulsão</t>
    </r>
  </si>
  <si>
    <r>
      <rPr>
        <sz val="10"/>
        <rFont val="Arial MT"/>
        <family val="2"/>
      </rPr>
      <t>Pré-mist. a frio p/ revestimento exclusive fornec. e transporte da emulsão</t>
    </r>
  </si>
  <si>
    <r>
      <rPr>
        <sz val="10"/>
        <rFont val="Arial MT"/>
        <family val="2"/>
      </rPr>
      <t>Pré-misturado a quente excl. fornec. e transporte do CAP (acima de 10.000 t)</t>
    </r>
  </si>
  <si>
    <r>
      <rPr>
        <sz val="10"/>
        <rFont val="Arial MT"/>
        <family val="2"/>
      </rPr>
      <t>Pré-misturado a quente excl. fornec. e transporte do CAP (até 10.000 t)</t>
    </r>
  </si>
  <si>
    <r>
      <rPr>
        <sz val="10"/>
        <rFont val="Arial MT"/>
        <family val="2"/>
      </rPr>
      <t>Rachão sem britagem (produzido)</t>
    </r>
  </si>
  <si>
    <r>
      <rPr>
        <sz val="10"/>
        <rFont val="Arial MT"/>
        <family val="2"/>
      </rPr>
      <t>Regularização compac.subleito S.A.F. 100% PI</t>
    </r>
  </si>
  <si>
    <r>
      <rPr>
        <sz val="10"/>
        <rFont val="Arial MT"/>
        <family val="2"/>
      </rPr>
      <t>Regularização compac.subleito 100% PN (A)</t>
    </r>
  </si>
  <si>
    <r>
      <rPr>
        <sz val="10"/>
        <rFont val="Arial MT"/>
        <family val="2"/>
      </rPr>
      <t>Regularização compac.subleito 100% PN (B)</t>
    </r>
  </si>
  <si>
    <r>
      <rPr>
        <sz val="10"/>
        <rFont val="Arial MT"/>
        <family val="2"/>
      </rPr>
      <t>Regularização do subleito sem compactação</t>
    </r>
  </si>
  <si>
    <r>
      <rPr>
        <sz val="10"/>
        <rFont val="Arial MT"/>
        <family val="2"/>
      </rPr>
      <t>Solo - brita (40/60) mistura na usina 100% PI</t>
    </r>
  </si>
  <si>
    <r>
      <rPr>
        <sz val="10"/>
        <rFont val="Arial MT"/>
        <family val="2"/>
      </rPr>
      <t>Solo - brita (50/50) mistura na usina 100% PI</t>
    </r>
  </si>
  <si>
    <r>
      <rPr>
        <sz val="10"/>
        <rFont val="Arial MT"/>
        <family val="2"/>
      </rPr>
      <t>Solo arenoso fino (base) 100% PI</t>
    </r>
  </si>
  <si>
    <r>
      <rPr>
        <sz val="10"/>
        <rFont val="Arial MT"/>
        <family val="2"/>
      </rPr>
      <t>Solo arenoso fino (base) 100% PM</t>
    </r>
  </si>
  <si>
    <r>
      <rPr>
        <sz val="10"/>
        <rFont val="Arial MT"/>
        <family val="2"/>
      </rPr>
      <t>Solo arenoso fino (local) p/ base 100% PI</t>
    </r>
  </si>
  <si>
    <r>
      <rPr>
        <sz val="10"/>
        <rFont val="Arial MT"/>
        <family val="2"/>
      </rPr>
      <t>Solo arenoso fino (local) p/ base 100% PM</t>
    </r>
  </si>
  <si>
    <r>
      <rPr>
        <sz val="10"/>
        <rFont val="Arial MT"/>
        <family val="2"/>
      </rPr>
      <t>Solo cimento mist. pista (2%) 100% PI</t>
    </r>
  </si>
  <si>
    <r>
      <rPr>
        <sz val="10"/>
        <rFont val="Arial MT"/>
        <family val="2"/>
      </rPr>
      <t>Solo cimento mist. pista (3%) 100% PI</t>
    </r>
  </si>
  <si>
    <r>
      <rPr>
        <sz val="10"/>
        <rFont val="Arial MT"/>
        <family val="2"/>
      </rPr>
      <t>Solo cimento mist. pista (4%) 100% PI</t>
    </r>
  </si>
  <si>
    <r>
      <rPr>
        <sz val="10"/>
        <rFont val="Arial MT"/>
        <family val="2"/>
      </rPr>
      <t>Solo cimento mist. pista (4%) 100% PN</t>
    </r>
  </si>
  <si>
    <r>
      <rPr>
        <sz val="10"/>
        <rFont val="Arial MT"/>
        <family val="2"/>
      </rPr>
      <t>Solo cimento mist. pista (5%) 100% PI</t>
    </r>
  </si>
  <si>
    <r>
      <rPr>
        <sz val="10"/>
        <rFont val="Arial MT"/>
        <family val="2"/>
      </rPr>
      <t>Solo cimento mist. pista (5%) 100% PN</t>
    </r>
  </si>
  <si>
    <r>
      <rPr>
        <sz val="10"/>
        <rFont val="Arial MT"/>
        <family val="2"/>
      </rPr>
      <t>Solo cimento mist. pista (6%) 100% PN</t>
    </r>
  </si>
  <si>
    <r>
      <rPr>
        <sz val="10"/>
        <rFont val="Arial MT"/>
        <family val="2"/>
      </rPr>
      <t>Solo cimento mist. pista (7%) 100% PN</t>
    </r>
  </si>
  <si>
    <r>
      <rPr>
        <sz val="10"/>
        <rFont val="Arial MT"/>
        <family val="2"/>
      </rPr>
      <t>Solo cimento mist. usina (2%) 100% PI</t>
    </r>
  </si>
  <si>
    <r>
      <rPr>
        <sz val="10"/>
        <rFont val="Arial MT"/>
        <family val="2"/>
      </rPr>
      <t>Solo cimento mist. usina (3%) 100% PI</t>
    </r>
  </si>
  <si>
    <r>
      <rPr>
        <sz val="10"/>
        <rFont val="Arial MT"/>
        <family val="2"/>
      </rPr>
      <t>Solo cimento mist. usina (4%) 100% PI</t>
    </r>
  </si>
  <si>
    <r>
      <rPr>
        <sz val="10"/>
        <rFont val="Arial MT"/>
        <family val="2"/>
      </rPr>
      <t>Solo cimento mist. usina (4%) 100% PN</t>
    </r>
  </si>
  <si>
    <r>
      <rPr>
        <sz val="10"/>
        <rFont val="Arial MT"/>
        <family val="2"/>
      </rPr>
      <t>Solo cimento mist. usina (5%) 100% PI</t>
    </r>
  </si>
  <si>
    <r>
      <rPr>
        <sz val="10"/>
        <rFont val="Arial MT"/>
        <family val="2"/>
      </rPr>
      <t>Solo cimento mist. usina (5%) 100% PN</t>
    </r>
  </si>
  <si>
    <r>
      <rPr>
        <sz val="10"/>
        <rFont val="Arial MT"/>
        <family val="2"/>
      </rPr>
      <t>Solo cimento mist. usina (6%) 100% PN</t>
    </r>
  </si>
  <si>
    <r>
      <rPr>
        <sz val="10"/>
        <rFont val="Arial MT"/>
        <family val="2"/>
      </rPr>
      <t>Solo cimento mist. usina (7%) 100% PN</t>
    </r>
  </si>
  <si>
    <r>
      <rPr>
        <sz val="10"/>
        <rFont val="Arial MT"/>
        <family val="2"/>
      </rPr>
      <t>Solo estabilizado s/ mistura 100% PI (1a. cat.)</t>
    </r>
  </si>
  <si>
    <r>
      <rPr>
        <sz val="10"/>
        <rFont val="Arial MT"/>
        <family val="2"/>
      </rPr>
      <t>Solo estabilizado s/ mistura 100% PI (2a. cat.)</t>
    </r>
  </si>
  <si>
    <r>
      <rPr>
        <sz val="10"/>
        <rFont val="Arial MT"/>
        <family val="2"/>
      </rPr>
      <t>Solo estabilizado s/ mistura 100% PM (1a. cat.)</t>
    </r>
  </si>
  <si>
    <r>
      <rPr>
        <sz val="10"/>
        <rFont val="Arial MT"/>
        <family val="2"/>
      </rPr>
      <t>Solo estabilizado s/ mistura 100% PM (2a. cat.)</t>
    </r>
  </si>
  <si>
    <r>
      <rPr>
        <sz val="10"/>
        <rFont val="Arial MT"/>
        <family val="2"/>
      </rPr>
      <t>Solo estabilizado s/ mistura 100% PN (1a. cat.)</t>
    </r>
  </si>
  <si>
    <r>
      <rPr>
        <sz val="10"/>
        <rFont val="Arial MT"/>
        <family val="2"/>
      </rPr>
      <t>Solo estabilizado s/ mistura 100% PN (2a. cat.)</t>
    </r>
  </si>
  <si>
    <r>
      <rPr>
        <sz val="10"/>
        <rFont val="Arial MT"/>
        <family val="2"/>
      </rPr>
      <t>Transporte de asfalto diluido CM-30 (trecho)</t>
    </r>
  </si>
  <si>
    <r>
      <rPr>
        <sz val="10"/>
        <rFont val="Arial MT"/>
        <family val="2"/>
      </rPr>
      <t>t.km</t>
    </r>
  </si>
  <si>
    <r>
      <rPr>
        <sz val="10"/>
        <rFont val="Arial MT"/>
        <family val="2"/>
      </rPr>
      <t>Transporte de asfalto modificado por borracha (usina)</t>
    </r>
  </si>
  <si>
    <r>
      <rPr>
        <sz val="10"/>
        <rFont val="Arial MT"/>
        <family val="2"/>
      </rPr>
      <t>Transporte de cimento asfáltico CAP-50/70 c/polímero (trecho)</t>
    </r>
  </si>
  <si>
    <r>
      <rPr>
        <sz val="10"/>
        <rFont val="Arial MT"/>
        <family val="2"/>
      </rPr>
      <t>Transporte de cimento asfáltico CAP-50/70 c/polímero (usina)</t>
    </r>
  </si>
  <si>
    <r>
      <rPr>
        <sz val="10"/>
        <rFont val="Arial MT"/>
        <family val="2"/>
      </rPr>
      <t>Transporte de cimento asfáltico CAP-50/70 (trecho)</t>
    </r>
  </si>
  <si>
    <r>
      <rPr>
        <sz val="10"/>
        <rFont val="Arial MT"/>
        <family val="2"/>
      </rPr>
      <t>Transporte de cimento asfáltico CAP-50/70 (usina)</t>
    </r>
  </si>
  <si>
    <r>
      <rPr>
        <sz val="10"/>
        <rFont val="Arial MT"/>
        <family val="2"/>
      </rPr>
      <t>Transporte de emulsão com polímero (trecho)</t>
    </r>
  </si>
  <si>
    <r>
      <rPr>
        <sz val="10"/>
        <rFont val="Arial MT"/>
        <family val="2"/>
      </rPr>
      <t>Transporte de emulsão (trecho)</t>
    </r>
  </si>
  <si>
    <r>
      <rPr>
        <sz val="10"/>
        <rFont val="Arial MT"/>
        <family val="2"/>
      </rPr>
      <t>Transporte de emulsão (usina)</t>
    </r>
  </si>
  <si>
    <r>
      <rPr>
        <sz val="10"/>
        <rFont val="Arial MT"/>
        <family val="2"/>
      </rPr>
      <t>TSD exclusive fornecimento e transporte da emulsão</t>
    </r>
  </si>
  <si>
    <r>
      <rPr>
        <sz val="10"/>
        <rFont val="Arial MT"/>
        <family val="2"/>
      </rPr>
      <t>TSS exclusive fornecimento e transporte da emulsão</t>
    </r>
  </si>
  <si>
    <r>
      <rPr>
        <sz val="10"/>
        <rFont val="Arial MT"/>
        <family val="2"/>
      </rPr>
      <t>TST exclusive fornecimento e transporte da emulsão</t>
    </r>
  </si>
  <si>
    <r>
      <rPr>
        <sz val="10"/>
        <rFont val="Arial MT"/>
        <family val="2"/>
      </rPr>
      <t>Aço CA-25 fornec. dobr. colocação</t>
    </r>
  </si>
  <si>
    <r>
      <rPr>
        <sz val="10"/>
        <rFont val="Arial MT"/>
        <family val="2"/>
      </rPr>
      <t>kg</t>
    </r>
  </si>
  <si>
    <r>
      <rPr>
        <sz val="10"/>
        <rFont val="Arial MT"/>
        <family val="2"/>
      </rPr>
      <t>Aço CA-50 fornec. dobr. colocação</t>
    </r>
  </si>
  <si>
    <r>
      <rPr>
        <sz val="10"/>
        <rFont val="Arial MT"/>
        <family val="2"/>
      </rPr>
      <t>Aço CA-60 fornec. dobr. colocação</t>
    </r>
  </si>
  <si>
    <r>
      <rPr>
        <sz val="10"/>
        <rFont val="Arial MT"/>
        <family val="2"/>
      </rPr>
      <t>Alvenaria de tijolos maciços</t>
    </r>
  </si>
  <si>
    <r>
      <rPr>
        <sz val="10"/>
        <rFont val="Arial MT"/>
        <family val="2"/>
      </rPr>
      <t>Alvenaria pedra de mão argamassada</t>
    </r>
  </si>
  <si>
    <r>
      <rPr>
        <sz val="10"/>
        <rFont val="Arial MT"/>
        <family val="2"/>
      </rPr>
      <t>Apiloamento manual</t>
    </r>
  </si>
  <si>
    <r>
      <rPr>
        <sz val="10"/>
        <rFont val="Arial MT"/>
        <family val="2"/>
      </rPr>
      <t>Argamassa cimento e areia 1:3</t>
    </r>
  </si>
  <si>
    <r>
      <rPr>
        <sz val="10"/>
        <rFont val="Arial MT"/>
        <family val="2"/>
      </rPr>
      <t>Argamassa cimento e areia 1:4</t>
    </r>
  </si>
  <si>
    <r>
      <rPr>
        <sz val="10"/>
        <rFont val="Arial MT"/>
        <family val="2"/>
      </rPr>
      <t>Boca de BDTC 1,00m</t>
    </r>
  </si>
  <si>
    <r>
      <rPr>
        <sz val="10"/>
        <rFont val="Arial MT"/>
        <family val="2"/>
      </rPr>
      <t>Boca de BDTC 1,20m</t>
    </r>
  </si>
  <si>
    <r>
      <rPr>
        <sz val="10"/>
        <rFont val="Arial MT"/>
        <family val="2"/>
      </rPr>
      <t>Boca de BDTC 1,50m</t>
    </r>
  </si>
  <si>
    <r>
      <rPr>
        <sz val="10"/>
        <rFont val="Arial MT"/>
        <family val="2"/>
      </rPr>
      <t>Boca de BDTC 2,00m</t>
    </r>
  </si>
  <si>
    <r>
      <rPr>
        <sz val="10"/>
        <rFont val="Arial MT"/>
        <family val="2"/>
      </rPr>
      <t>Boca de BSTC 0,40m</t>
    </r>
  </si>
  <si>
    <r>
      <rPr>
        <sz val="10"/>
        <rFont val="Arial MT"/>
        <family val="2"/>
      </rPr>
      <t>Boca de BSTC 0,60m</t>
    </r>
  </si>
  <si>
    <r>
      <rPr>
        <sz val="10"/>
        <rFont val="Arial MT"/>
        <family val="2"/>
      </rPr>
      <t>Boca de BSTC 0,80m</t>
    </r>
  </si>
  <si>
    <r>
      <rPr>
        <sz val="10"/>
        <rFont val="Arial MT"/>
        <family val="2"/>
      </rPr>
      <t>Boca de BSTC 1,00m</t>
    </r>
  </si>
  <si>
    <r>
      <rPr>
        <sz val="10"/>
        <rFont val="Arial MT"/>
        <family val="2"/>
      </rPr>
      <t>Boca de BSTC 1,20m</t>
    </r>
  </si>
  <si>
    <r>
      <rPr>
        <sz val="10"/>
        <rFont val="Arial MT"/>
        <family val="2"/>
      </rPr>
      <t>Boca de BSTC 1,50m</t>
    </r>
  </si>
  <si>
    <r>
      <rPr>
        <sz val="10"/>
        <rFont val="Arial MT"/>
        <family val="2"/>
      </rPr>
      <t>Boca de BSTC 2,00m</t>
    </r>
  </si>
  <si>
    <r>
      <rPr>
        <sz val="10"/>
        <rFont val="Arial MT"/>
        <family val="2"/>
      </rPr>
      <t>Boca de BTTC 1,00m</t>
    </r>
  </si>
  <si>
    <r>
      <rPr>
        <sz val="10"/>
        <rFont val="Arial MT"/>
        <family val="2"/>
      </rPr>
      <t>Boca de BTTC 1,20m</t>
    </r>
  </si>
  <si>
    <r>
      <rPr>
        <sz val="10"/>
        <rFont val="Arial MT"/>
        <family val="2"/>
      </rPr>
      <t>Boca de BTTC 1,50m</t>
    </r>
  </si>
  <si>
    <r>
      <rPr>
        <sz val="10"/>
        <rFont val="Arial MT"/>
        <family val="2"/>
      </rPr>
      <t>Boca de BTTC 2,00m</t>
    </r>
  </si>
  <si>
    <r>
      <rPr>
        <sz val="10"/>
        <rFont val="Arial MT"/>
        <family val="2"/>
      </rPr>
      <t>Boca de saída dreno profundo - tipo 1</t>
    </r>
  </si>
  <si>
    <r>
      <rPr>
        <sz val="10"/>
        <rFont val="Arial MT"/>
        <family val="2"/>
      </rPr>
      <t>Boca de saída dreno profundo - tipo 2</t>
    </r>
  </si>
  <si>
    <r>
      <rPr>
        <sz val="10"/>
        <rFont val="Arial MT"/>
        <family val="2"/>
      </rPr>
      <t>Boca de saída dreno sub-horizontal</t>
    </r>
  </si>
  <si>
    <r>
      <rPr>
        <sz val="10"/>
        <rFont val="Arial MT"/>
        <family val="2"/>
      </rPr>
      <t>Boca de saída dreno sub-superficial</t>
    </r>
  </si>
  <si>
    <r>
      <rPr>
        <sz val="10"/>
        <rFont val="Arial MT"/>
        <family val="2"/>
      </rPr>
      <t>Bueiro metálico MP-100 circular e=2,0mm</t>
    </r>
  </si>
  <si>
    <r>
      <rPr>
        <sz val="10"/>
        <rFont val="Arial MT"/>
        <family val="2"/>
      </rPr>
      <t>Bueiro metálico MP-100 circular e=2,7mm</t>
    </r>
  </si>
  <si>
    <r>
      <rPr>
        <sz val="10"/>
        <rFont val="Arial MT"/>
        <family val="2"/>
      </rPr>
      <t>Bueiro metálico MP-100 circular e=3,4mm</t>
    </r>
  </si>
  <si>
    <r>
      <rPr>
        <sz val="10"/>
        <rFont val="Arial MT"/>
        <family val="2"/>
      </rPr>
      <t>Bueiro metálico MP-152 circular e=2,7mm</t>
    </r>
  </si>
  <si>
    <r>
      <rPr>
        <sz val="10"/>
        <rFont val="Arial MT"/>
        <family val="2"/>
      </rPr>
      <t>Bueiro metálico MP-152 circular e=3,4mm</t>
    </r>
  </si>
  <si>
    <r>
      <rPr>
        <sz val="10"/>
        <rFont val="Arial MT"/>
        <family val="2"/>
      </rPr>
      <t>Bueiro metálico MP-152 circular e=4,7mm</t>
    </r>
  </si>
  <si>
    <r>
      <rPr>
        <sz val="10"/>
        <rFont val="Arial MT"/>
        <family val="2"/>
      </rPr>
      <t>Bueiro metálico MP-152 circular e=6,3mm</t>
    </r>
  </si>
  <si>
    <r>
      <rPr>
        <sz val="10"/>
        <rFont val="Arial MT"/>
        <family val="2"/>
      </rPr>
      <t>Concreto ciclópico Fck = 15 MPa, preparo em betoneira e lanç.</t>
    </r>
  </si>
  <si>
    <r>
      <rPr>
        <sz val="10"/>
        <rFont val="Arial MT"/>
        <family val="2"/>
      </rPr>
      <t>Concreto ciclópico Fck = 20 MPa, preparo em betoneira e lanç.</t>
    </r>
  </si>
  <si>
    <r>
      <rPr>
        <sz val="10"/>
        <rFont val="Arial MT"/>
        <family val="2"/>
      </rPr>
      <t>Concreto Fck =  9 MPa, preparo em betoneira e lanç.</t>
    </r>
  </si>
  <si>
    <r>
      <rPr>
        <sz val="10"/>
        <rFont val="Arial MT"/>
        <family val="2"/>
      </rPr>
      <t>Concreto Fck = 15 MPa, preparo em betoneira e lanç.</t>
    </r>
  </si>
  <si>
    <r>
      <rPr>
        <sz val="10"/>
        <rFont val="Arial MT"/>
        <family val="2"/>
      </rPr>
      <t>Concreto Fck = 18 MPa, preparo em betoneira e lanç.</t>
    </r>
  </si>
  <si>
    <r>
      <rPr>
        <sz val="10"/>
        <rFont val="Arial MT"/>
        <family val="2"/>
      </rPr>
      <t>Concreto Fck = 20 MPa, preparo em betoneira e lanç.</t>
    </r>
  </si>
  <si>
    <r>
      <rPr>
        <sz val="10"/>
        <rFont val="Arial MT"/>
        <family val="2"/>
      </rPr>
      <t>Concreto Fck = 22 MPa, preparo em betoneira e lanç.</t>
    </r>
  </si>
  <si>
    <r>
      <rPr>
        <sz val="10"/>
        <rFont val="Arial MT"/>
        <family val="2"/>
      </rPr>
      <t>Concreto Fck = 24 MPa, preparo em betoneira e lanç.</t>
    </r>
  </si>
  <si>
    <r>
      <rPr>
        <sz val="10"/>
        <rFont val="Arial MT"/>
        <family val="2"/>
      </rPr>
      <t>Concreto Fck = 25 MPa, preparo em betoneira e lanç.</t>
    </r>
  </si>
  <si>
    <r>
      <rPr>
        <sz val="10"/>
        <rFont val="Arial MT"/>
        <family val="2"/>
      </rPr>
      <t>Concreto Fck = 30 MPa, preparo em betoneira e lanç.</t>
    </r>
  </si>
  <si>
    <r>
      <rPr>
        <sz val="10"/>
        <rFont val="Arial MT"/>
        <family val="2"/>
      </rPr>
      <t>Concreto Fck = 32 MPa, preparo em betoneira e lanç.</t>
    </r>
  </si>
  <si>
    <r>
      <rPr>
        <sz val="10"/>
        <rFont val="Arial MT"/>
        <family val="2"/>
      </rPr>
      <t>Concreto magro, preparo em betoneira e lanç.</t>
    </r>
  </si>
  <si>
    <r>
      <rPr>
        <sz val="10"/>
        <rFont val="Arial MT"/>
        <family val="2"/>
      </rPr>
      <t>Corpo de BDTC 0,80m com berço</t>
    </r>
  </si>
  <si>
    <r>
      <rPr>
        <sz val="10"/>
        <rFont val="Arial MT"/>
        <family val="2"/>
      </rPr>
      <t>Corpo de BDTC 1,00m com berço</t>
    </r>
  </si>
  <si>
    <r>
      <rPr>
        <sz val="10"/>
        <rFont val="Arial MT"/>
        <family val="2"/>
      </rPr>
      <t>Corpo de BDTC 1,00m sem berço</t>
    </r>
  </si>
  <si>
    <r>
      <rPr>
        <sz val="10"/>
        <rFont val="Arial MT"/>
        <family val="2"/>
      </rPr>
      <t>Corpo de BDTC 1,20m com berço</t>
    </r>
  </si>
  <si>
    <r>
      <rPr>
        <sz val="10"/>
        <rFont val="Arial MT"/>
        <family val="2"/>
      </rPr>
      <t>Corpo de BDTC 1,20m sem berço</t>
    </r>
  </si>
  <si>
    <r>
      <rPr>
        <sz val="10"/>
        <rFont val="Arial MT"/>
        <family val="2"/>
      </rPr>
      <t>Corpo de BDTC 1,50m com berço</t>
    </r>
  </si>
  <si>
    <r>
      <rPr>
        <sz val="10"/>
        <rFont val="Arial MT"/>
        <family val="2"/>
      </rPr>
      <t>Corpo de BDTC 1,50m sem berço</t>
    </r>
  </si>
  <si>
    <r>
      <rPr>
        <sz val="10"/>
        <rFont val="Arial MT"/>
        <family val="2"/>
      </rPr>
      <t>Corpo de BDTC 2,00m com berço</t>
    </r>
  </si>
  <si>
    <r>
      <rPr>
        <sz val="10"/>
        <rFont val="Arial MT"/>
        <family val="2"/>
      </rPr>
      <t>Corpo de BSTC 0,40m com berço</t>
    </r>
  </si>
  <si>
    <r>
      <rPr>
        <sz val="10"/>
        <rFont val="Arial MT"/>
        <family val="2"/>
      </rPr>
      <t>Corpo de BSTC 0,40m sem berço</t>
    </r>
  </si>
  <si>
    <r>
      <rPr>
        <sz val="10"/>
        <rFont val="Arial MT"/>
        <family val="2"/>
      </rPr>
      <t>Corpo de BSTC 0,60m com berço</t>
    </r>
  </si>
  <si>
    <r>
      <rPr>
        <sz val="10"/>
        <rFont val="Arial MT"/>
        <family val="2"/>
      </rPr>
      <t>Corpo de BSTC 0,60m sem berço</t>
    </r>
  </si>
  <si>
    <r>
      <rPr>
        <sz val="10"/>
        <rFont val="Arial MT"/>
        <family val="2"/>
      </rPr>
      <t>Corpo de BSTC 0,80m com berço</t>
    </r>
  </si>
  <si>
    <r>
      <rPr>
        <sz val="10"/>
        <rFont val="Arial MT"/>
        <family val="2"/>
      </rPr>
      <t>Corpo de BSTC 0,80m sem berço</t>
    </r>
  </si>
  <si>
    <r>
      <rPr>
        <sz val="10"/>
        <rFont val="Arial MT"/>
        <family val="2"/>
      </rPr>
      <t>Corpo de BSTC 1,00m com berço</t>
    </r>
  </si>
  <si>
    <r>
      <rPr>
        <sz val="10"/>
        <rFont val="Arial MT"/>
        <family val="2"/>
      </rPr>
      <t>Corpo de BSTC 1,00m sem berço</t>
    </r>
  </si>
  <si>
    <r>
      <rPr>
        <sz val="10"/>
        <rFont val="Arial MT"/>
        <family val="2"/>
      </rPr>
      <t>Corpo de BSTC 1,20m com berço</t>
    </r>
  </si>
  <si>
    <r>
      <rPr>
        <sz val="10"/>
        <rFont val="Arial MT"/>
        <family val="2"/>
      </rPr>
      <t>Corpo de BSTC 1,20m sem berço</t>
    </r>
  </si>
  <si>
    <r>
      <rPr>
        <sz val="10"/>
        <rFont val="Arial MT"/>
        <family val="2"/>
      </rPr>
      <t>Corpo de BSTC 1,50m com berço</t>
    </r>
  </si>
  <si>
    <r>
      <rPr>
        <sz val="10"/>
        <rFont val="Arial MT"/>
        <family val="2"/>
      </rPr>
      <t>Corpo de BSTC 1,50m sem berço</t>
    </r>
  </si>
  <si>
    <r>
      <rPr>
        <sz val="10"/>
        <rFont val="Arial MT"/>
        <family val="2"/>
      </rPr>
      <t>Corpo de BSTC 2,00m com berço</t>
    </r>
  </si>
  <si>
    <r>
      <rPr>
        <sz val="10"/>
        <rFont val="Arial MT"/>
        <family val="2"/>
      </rPr>
      <t>Corpo de BSTC 2,00m sem berço</t>
    </r>
  </si>
  <si>
    <r>
      <rPr>
        <sz val="10"/>
        <rFont val="Arial MT"/>
        <family val="2"/>
      </rPr>
      <t>Corpo de BTTC 1,00m com berço</t>
    </r>
  </si>
  <si>
    <r>
      <rPr>
        <sz val="10"/>
        <rFont val="Arial MT"/>
        <family val="2"/>
      </rPr>
      <t>Corpo de BTTC 1,00m sem berço</t>
    </r>
  </si>
  <si>
    <r>
      <rPr>
        <sz val="10"/>
        <rFont val="Arial MT"/>
        <family val="2"/>
      </rPr>
      <t>Corpo de BTTC 1,20m com berço</t>
    </r>
  </si>
  <si>
    <r>
      <rPr>
        <sz val="10"/>
        <rFont val="Arial MT"/>
        <family val="2"/>
      </rPr>
      <t>Corpo de BTTC 1,20m sem berço</t>
    </r>
  </si>
  <si>
    <r>
      <rPr>
        <sz val="10"/>
        <rFont val="Arial MT"/>
        <family val="2"/>
      </rPr>
      <t>Corpo de BTTC 1,50m com berço</t>
    </r>
  </si>
  <si>
    <r>
      <rPr>
        <sz val="10"/>
        <rFont val="Arial MT"/>
        <family val="2"/>
      </rPr>
      <t>Corpo de BTTC 1,50m sem berço</t>
    </r>
  </si>
  <si>
    <r>
      <rPr>
        <sz val="10"/>
        <rFont val="Arial MT"/>
        <family val="2"/>
      </rPr>
      <t>Corpo de BTTC 2,00m com berço</t>
    </r>
  </si>
  <si>
    <r>
      <rPr>
        <sz val="10"/>
        <rFont val="Arial MT"/>
        <family val="2"/>
      </rPr>
      <t>Demolição de alvenaria</t>
    </r>
  </si>
  <si>
    <r>
      <rPr>
        <sz val="10"/>
        <rFont val="Arial MT"/>
        <family val="2"/>
      </rPr>
      <t>Demolição de concreto armado</t>
    </r>
  </si>
  <si>
    <r>
      <rPr>
        <sz val="10"/>
        <rFont val="Arial MT"/>
        <family val="2"/>
      </rPr>
      <t>Demolição de concreto simples</t>
    </r>
  </si>
  <si>
    <r>
      <rPr>
        <sz val="10"/>
        <rFont val="Arial MT"/>
        <family val="2"/>
      </rPr>
      <t>Dreno profundo em rocha - tipo 1</t>
    </r>
  </si>
  <si>
    <r>
      <rPr>
        <sz val="10"/>
        <rFont val="Arial MT"/>
        <family val="2"/>
      </rPr>
      <t>Dreno profundo em rocha - tipo 2(GNT)</t>
    </r>
  </si>
  <si>
    <r>
      <rPr>
        <sz val="10"/>
        <rFont val="Arial MT"/>
        <family val="2"/>
      </rPr>
      <t>Dreno profundo em rocha - tipo 2(GT)</t>
    </r>
  </si>
  <si>
    <r>
      <rPr>
        <sz val="10"/>
        <rFont val="Arial MT"/>
        <family val="2"/>
      </rPr>
      <t>Dreno profundo em rocha - tipo 3(GNT)</t>
    </r>
  </si>
  <si>
    <r>
      <rPr>
        <sz val="10"/>
        <rFont val="Arial MT"/>
        <family val="2"/>
      </rPr>
      <t>Dreno profundo em rocha - tipo 3(GT)</t>
    </r>
  </si>
  <si>
    <r>
      <rPr>
        <sz val="10"/>
        <rFont val="Arial MT"/>
        <family val="2"/>
      </rPr>
      <t>Dreno profundo em rocha - tipo 4</t>
    </r>
  </si>
  <si>
    <r>
      <rPr>
        <sz val="10"/>
        <rFont val="Arial MT"/>
        <family val="2"/>
      </rPr>
      <t>Dreno profundo em rocha - tipo 5</t>
    </r>
  </si>
  <si>
    <r>
      <rPr>
        <sz val="10"/>
        <rFont val="Arial MT"/>
        <family val="2"/>
      </rPr>
      <t>Dreno profundo em solo - tipo 1</t>
    </r>
  </si>
  <si>
    <r>
      <rPr>
        <sz val="10"/>
        <rFont val="Arial MT"/>
        <family val="2"/>
      </rPr>
      <t>Dreno profundo em solo - tipo 1A</t>
    </r>
  </si>
  <si>
    <r>
      <rPr>
        <sz val="10"/>
        <rFont val="Arial MT"/>
        <family val="2"/>
      </rPr>
      <t>Dreno profundo em solo - tipo 2</t>
    </r>
  </si>
  <si>
    <r>
      <rPr>
        <sz val="10"/>
        <rFont val="Arial MT"/>
        <family val="2"/>
      </rPr>
      <t>Dreno profundo em solo - tipo 2A</t>
    </r>
  </si>
  <si>
    <r>
      <rPr>
        <sz val="10"/>
        <rFont val="Arial MT"/>
        <family val="2"/>
      </rPr>
      <t>Dreno profundo em solo - tipo 3A(GNT)</t>
    </r>
  </si>
  <si>
    <r>
      <rPr>
        <sz val="10"/>
        <rFont val="Arial MT"/>
        <family val="2"/>
      </rPr>
      <t>Dreno profundo em solo - tipo 3A(GT)</t>
    </r>
  </si>
  <si>
    <r>
      <rPr>
        <sz val="10"/>
        <rFont val="Arial MT"/>
        <family val="2"/>
      </rPr>
      <t>Dreno profundo em solo - tipo 3(GNT)</t>
    </r>
  </si>
  <si>
    <r>
      <rPr>
        <sz val="10"/>
        <rFont val="Arial MT"/>
        <family val="2"/>
      </rPr>
      <t>Dreno profundo em solo - tipo 3(GT)</t>
    </r>
  </si>
  <si>
    <r>
      <rPr>
        <sz val="10"/>
        <rFont val="Arial MT"/>
        <family val="2"/>
      </rPr>
      <t>Dreno profundo em solo - tipo 4A(GNT)</t>
    </r>
  </si>
  <si>
    <r>
      <rPr>
        <sz val="10"/>
        <rFont val="Arial MT"/>
        <family val="2"/>
      </rPr>
      <t>Dreno profundo em solo - tipo 4A(GT)</t>
    </r>
  </si>
  <si>
    <r>
      <rPr>
        <sz val="10"/>
        <rFont val="Arial MT"/>
        <family val="2"/>
      </rPr>
      <t>Dreno profundo em solo - tipo 4(GNT)</t>
    </r>
  </si>
  <si>
    <r>
      <rPr>
        <sz val="10"/>
        <rFont val="Arial MT"/>
        <family val="2"/>
      </rPr>
      <t>Dreno profundo em solo - tipo 4(GT)</t>
    </r>
  </si>
  <si>
    <r>
      <rPr>
        <sz val="10"/>
        <rFont val="Arial MT"/>
        <family val="2"/>
      </rPr>
      <t>Dreno profundo em solo - tipo 5A(GNT)</t>
    </r>
  </si>
  <si>
    <r>
      <rPr>
        <sz val="10"/>
        <rFont val="Arial MT"/>
        <family val="2"/>
      </rPr>
      <t>Dreno profundo em solo - tipo 5A(GT)</t>
    </r>
  </si>
  <si>
    <r>
      <rPr>
        <sz val="10"/>
        <rFont val="Arial MT"/>
        <family val="2"/>
      </rPr>
      <t>Dreno profundo em solo - tipo 5(GNT)</t>
    </r>
  </si>
  <si>
    <r>
      <rPr>
        <sz val="10"/>
        <rFont val="Arial MT"/>
        <family val="2"/>
      </rPr>
      <t>Dreno profundo em solo - tipo 5(GT)</t>
    </r>
  </si>
  <si>
    <r>
      <rPr>
        <sz val="10"/>
        <rFont val="Arial MT"/>
        <family val="2"/>
      </rPr>
      <t>Dreno profundo em solo - tipo 6A(GNT)</t>
    </r>
  </si>
  <si>
    <r>
      <rPr>
        <sz val="10"/>
        <rFont val="Arial MT"/>
        <family val="2"/>
      </rPr>
      <t>Dreno profundo em solo - tipo 6A(GT)</t>
    </r>
  </si>
  <si>
    <r>
      <rPr>
        <sz val="10"/>
        <rFont val="Arial MT"/>
        <family val="2"/>
      </rPr>
      <t>Dreno profundo em solo - tipo 6(GNT)</t>
    </r>
  </si>
  <si>
    <r>
      <rPr>
        <sz val="10"/>
        <rFont val="Arial MT"/>
        <family val="2"/>
      </rPr>
      <t>Dreno profundo em solo - tipo 6(GT)</t>
    </r>
  </si>
  <si>
    <r>
      <rPr>
        <sz val="10"/>
        <rFont val="Arial MT"/>
        <family val="2"/>
      </rPr>
      <t>Dreno sub-horizontal</t>
    </r>
  </si>
  <si>
    <r>
      <rPr>
        <sz val="10"/>
        <rFont val="Arial MT"/>
        <family val="2"/>
      </rPr>
      <t>Dreno sub-superficial - tipo 1</t>
    </r>
  </si>
  <si>
    <r>
      <rPr>
        <sz val="10"/>
        <rFont val="Arial MT"/>
        <family val="2"/>
      </rPr>
      <t>Dreno sub-superficial - tipo 2</t>
    </r>
  </si>
  <si>
    <r>
      <rPr>
        <sz val="10"/>
        <rFont val="Arial MT"/>
        <family val="2"/>
      </rPr>
      <t>Enrocamento pedra de mão arrumada</t>
    </r>
  </si>
  <si>
    <r>
      <rPr>
        <sz val="10"/>
        <rFont val="Arial MT"/>
        <family val="2"/>
      </rPr>
      <t>Enrocamento pedra de mão jogada</t>
    </r>
  </si>
  <si>
    <r>
      <rPr>
        <sz val="10"/>
        <rFont val="Arial MT"/>
        <family val="2"/>
      </rPr>
      <t>Escavação de bueiros em 1a. cat.</t>
    </r>
  </si>
  <si>
    <r>
      <rPr>
        <sz val="10"/>
        <rFont val="Arial MT"/>
        <family val="2"/>
      </rPr>
      <t>Escavação de bueiros em 2a. cat.</t>
    </r>
  </si>
  <si>
    <r>
      <rPr>
        <sz val="10"/>
        <rFont val="Arial MT"/>
        <family val="2"/>
      </rPr>
      <t>Escavação de bueiros em 3a. cat.</t>
    </r>
  </si>
  <si>
    <r>
      <rPr>
        <sz val="10"/>
        <rFont val="Arial MT"/>
        <family val="2"/>
      </rPr>
      <t>Escavação de corta-rio em 1a. cat.</t>
    </r>
  </si>
  <si>
    <r>
      <rPr>
        <sz val="10"/>
        <rFont val="Arial MT"/>
        <family val="2"/>
      </rPr>
      <t>Escavação de corta-rio em 2a. cat.</t>
    </r>
  </si>
  <si>
    <r>
      <rPr>
        <sz val="10"/>
        <rFont val="Arial MT"/>
        <family val="2"/>
      </rPr>
      <t>Escavação de corta-rio em 3a. cat.</t>
    </r>
  </si>
  <si>
    <r>
      <rPr>
        <sz val="10"/>
        <rFont val="Arial MT"/>
        <family val="2"/>
      </rPr>
      <t>Escavação manual de vala 1a. cat.</t>
    </r>
  </si>
  <si>
    <r>
      <rPr>
        <sz val="10"/>
        <rFont val="Arial MT"/>
        <family val="2"/>
      </rPr>
      <t>Escavação manual de vala 2a. cat.</t>
    </r>
  </si>
  <si>
    <r>
      <rPr>
        <sz val="10"/>
        <rFont val="Arial MT"/>
        <family val="2"/>
      </rPr>
      <t>Escavação manual de vala 3a. cat.</t>
    </r>
  </si>
  <si>
    <r>
      <rPr>
        <sz val="10"/>
        <rFont val="Arial MT"/>
        <family val="2"/>
      </rPr>
      <t>Escavação valas de drenagem 1a. cat.</t>
    </r>
  </si>
  <si>
    <r>
      <rPr>
        <sz val="10"/>
        <rFont val="Arial MT"/>
        <family val="2"/>
      </rPr>
      <t>Escavação valas de drenagem 2a. cat.</t>
    </r>
  </si>
  <si>
    <r>
      <rPr>
        <sz val="10"/>
        <rFont val="Arial MT"/>
        <family val="2"/>
      </rPr>
      <t>Escavação valas de drenagem 3a. cat.</t>
    </r>
  </si>
  <si>
    <r>
      <rPr>
        <sz val="10"/>
        <rFont val="Arial MT"/>
        <family val="2"/>
      </rPr>
      <t>Escoramento de cavas de fundação</t>
    </r>
  </si>
  <si>
    <r>
      <rPr>
        <sz val="10"/>
        <rFont val="Arial MT"/>
        <family val="2"/>
      </rPr>
      <t>Formas de madeira compensada  resinada</t>
    </r>
  </si>
  <si>
    <r>
      <rPr>
        <sz val="10"/>
        <rFont val="Arial MT"/>
        <family val="2"/>
      </rPr>
      <t>Formas de madeira comum</t>
    </r>
  </si>
  <si>
    <r>
      <rPr>
        <sz val="10"/>
        <rFont val="Arial MT"/>
        <family val="2"/>
      </rPr>
      <t>Fornecimento e colocação geotextil n/tecido(GNT)</t>
    </r>
  </si>
  <si>
    <r>
      <rPr>
        <sz val="10"/>
        <rFont val="Arial MT"/>
        <family val="2"/>
      </rPr>
      <t>Fornecimento e colocação geotextil tecido(GT)</t>
    </r>
  </si>
  <si>
    <r>
      <rPr>
        <sz val="10"/>
        <rFont val="Arial MT"/>
        <family val="2"/>
      </rPr>
      <t>Fornecimento e colocação tubo concreto d=20cm</t>
    </r>
  </si>
  <si>
    <r>
      <rPr>
        <sz val="10"/>
        <rFont val="Arial MT"/>
        <family val="2"/>
      </rPr>
      <t>Fornecimento e colocação tubo concreto d=30cm</t>
    </r>
  </si>
  <si>
    <r>
      <rPr>
        <sz val="10"/>
        <rFont val="Arial MT"/>
        <family val="2"/>
      </rPr>
      <t>Grade ferro p/ boca de lobo</t>
    </r>
  </si>
  <si>
    <r>
      <rPr>
        <sz val="10"/>
        <rFont val="Arial MT"/>
        <family val="2"/>
      </rPr>
      <t>Grelha ferro p/ cxa. coletora sarjeta</t>
    </r>
  </si>
  <si>
    <r>
      <rPr>
        <sz val="10"/>
        <rFont val="Arial MT"/>
        <family val="2"/>
      </rPr>
      <t>Lastro de brita</t>
    </r>
  </si>
  <si>
    <r>
      <rPr>
        <sz val="10"/>
        <rFont val="Arial MT"/>
        <family val="2"/>
      </rPr>
      <t>Limpeza e desobstrução de bueiros duplos</t>
    </r>
  </si>
  <si>
    <r>
      <rPr>
        <sz val="10"/>
        <rFont val="Arial MT"/>
        <family val="2"/>
      </rPr>
      <t>Limpeza e desobstrução de bueiros simples</t>
    </r>
  </si>
  <si>
    <r>
      <rPr>
        <sz val="10"/>
        <rFont val="Arial MT"/>
        <family val="2"/>
      </rPr>
      <t>Limpeza e desobstrução de bueiros triplos</t>
    </r>
  </si>
  <si>
    <r>
      <rPr>
        <sz val="10"/>
        <rFont val="Arial MT"/>
        <family val="2"/>
      </rPr>
      <t>Meio fio de concreto tipo 1 (executado c/ extrusora)</t>
    </r>
  </si>
  <si>
    <r>
      <rPr>
        <sz val="10"/>
        <rFont val="Arial MT"/>
        <family val="2"/>
      </rPr>
      <t>Meio fio de concreto tipo 1 (pré-moldado)</t>
    </r>
  </si>
  <si>
    <r>
      <rPr>
        <sz val="10"/>
        <rFont val="Arial MT"/>
        <family val="2"/>
      </rPr>
      <t>Meio fio de concreto tipo 2 (executado c/ extrusora)</t>
    </r>
  </si>
  <si>
    <r>
      <rPr>
        <sz val="10"/>
        <rFont val="Arial MT"/>
        <family val="2"/>
      </rPr>
      <t>Meio fio de concreto tipo 2 (pré-moldado)</t>
    </r>
  </si>
  <si>
    <r>
      <rPr>
        <sz val="10"/>
        <rFont val="Arial MT"/>
        <family val="2"/>
      </rPr>
      <t>Meio fio de concreto tipo 3 (executado c/ extrusora)</t>
    </r>
  </si>
  <si>
    <r>
      <rPr>
        <sz val="10"/>
        <rFont val="Arial MT"/>
        <family val="2"/>
      </rPr>
      <t>Meio fio de concreto tipo 3 (pré-moldado)</t>
    </r>
  </si>
  <si>
    <r>
      <rPr>
        <sz val="10"/>
        <rFont val="Arial MT"/>
        <family val="2"/>
      </rPr>
      <t>Meio fio de concreto tipo 4 (executado c/ extrusora)</t>
    </r>
  </si>
  <si>
    <r>
      <rPr>
        <sz val="10"/>
        <rFont val="Arial MT"/>
        <family val="2"/>
      </rPr>
      <t>Meio fio de concreto tipo 4 (pré-moldado)</t>
    </r>
  </si>
  <si>
    <r>
      <rPr>
        <sz val="10"/>
        <rFont val="Arial MT"/>
        <family val="2"/>
      </rPr>
      <t>Meio fio de concreto tipo 5 (executado c/ extrusora)</t>
    </r>
  </si>
  <si>
    <r>
      <rPr>
        <sz val="10"/>
        <rFont val="Arial MT"/>
        <family val="2"/>
      </rPr>
      <t>Meio fio de concreto tipo 5 (pré-moldado)</t>
    </r>
  </si>
  <si>
    <r>
      <rPr>
        <sz val="10"/>
        <rFont val="Arial MT"/>
        <family val="2"/>
      </rPr>
      <t>Meio fio de concreto tipo 6 (executado c/ extrusora)</t>
    </r>
  </si>
  <si>
    <r>
      <rPr>
        <sz val="10"/>
        <rFont val="Arial MT"/>
        <family val="2"/>
      </rPr>
      <t>Meio fio de concreto tipo 6 (pré-moldado)</t>
    </r>
  </si>
  <si>
    <r>
      <rPr>
        <sz val="10"/>
        <rFont val="Arial MT"/>
        <family val="2"/>
      </rPr>
      <t>Meio fio de concreto tipo 7 (executado c/ extrusora)</t>
    </r>
  </si>
  <si>
    <r>
      <rPr>
        <sz val="10"/>
        <rFont val="Arial MT"/>
        <family val="2"/>
      </rPr>
      <t>Meio fio de concreto tipo 7 (pré-moldado)</t>
    </r>
  </si>
  <si>
    <r>
      <rPr>
        <sz val="10"/>
        <rFont val="Arial MT"/>
        <family val="2"/>
      </rPr>
      <t>Meio fio de concreto tipo 8 (executado c/ extrusora)</t>
    </r>
  </si>
  <si>
    <r>
      <rPr>
        <sz val="10"/>
        <rFont val="Arial MT"/>
        <family val="2"/>
      </rPr>
      <t>Meio fio de concreto tipo 8 (pré-moldado)</t>
    </r>
  </si>
  <si>
    <r>
      <rPr>
        <sz val="10"/>
        <rFont val="Arial MT"/>
        <family val="2"/>
      </rPr>
      <t>Meio fio de concreto tipo 9A (executado c/ extrusora)</t>
    </r>
  </si>
  <si>
    <r>
      <rPr>
        <sz val="10"/>
        <rFont val="Arial MT"/>
        <family val="2"/>
      </rPr>
      <t>Meio fio de concreto tipo 9A (pré-moldado)</t>
    </r>
  </si>
  <si>
    <r>
      <rPr>
        <sz val="10"/>
        <rFont val="Arial MT"/>
        <family val="2"/>
      </rPr>
      <t>Meio fio de concreto tipo 9B (executado c/ extrusora)</t>
    </r>
  </si>
  <si>
    <r>
      <rPr>
        <sz val="10"/>
        <rFont val="Arial MT"/>
        <family val="2"/>
      </rPr>
      <t>Meio fio de concreto tipo 9B (pré-moldado)</t>
    </r>
  </si>
  <si>
    <r>
      <rPr>
        <sz val="10"/>
        <rFont val="Arial MT"/>
        <family val="2"/>
      </rPr>
      <t>Reaterro e apiloamento mecânico</t>
    </r>
  </si>
  <si>
    <r>
      <rPr>
        <sz val="10"/>
        <rFont val="Arial MT"/>
        <family val="2"/>
      </rPr>
      <t>Remoção de bueiro 0,30m</t>
    </r>
  </si>
  <si>
    <r>
      <rPr>
        <sz val="10"/>
        <rFont val="Arial MT"/>
        <family val="2"/>
      </rPr>
      <t>Remoção de bueiro 0,40m</t>
    </r>
  </si>
  <si>
    <r>
      <rPr>
        <sz val="10"/>
        <rFont val="Arial MT"/>
        <family val="2"/>
      </rPr>
      <t>Remoção de bueiro 0,50m</t>
    </r>
  </si>
  <si>
    <r>
      <rPr>
        <sz val="10"/>
        <rFont val="Arial MT"/>
        <family val="2"/>
      </rPr>
      <t>Remoção de bueiro 0,60m</t>
    </r>
  </si>
  <si>
    <r>
      <rPr>
        <sz val="10"/>
        <rFont val="Arial MT"/>
        <family val="2"/>
      </rPr>
      <t>Remoção de bueiro 0,80m</t>
    </r>
  </si>
  <si>
    <r>
      <rPr>
        <sz val="10"/>
        <rFont val="Arial MT"/>
        <family val="2"/>
      </rPr>
      <t>Remoção de bueiro 1,00m</t>
    </r>
  </si>
  <si>
    <r>
      <rPr>
        <sz val="10"/>
        <rFont val="Arial MT"/>
        <family val="2"/>
      </rPr>
      <t>Remoção de bueiro 1,20m</t>
    </r>
  </si>
  <si>
    <r>
      <rPr>
        <sz val="10"/>
        <rFont val="Arial MT"/>
        <family val="2"/>
      </rPr>
      <t>Remoção de bueiro 1,50m</t>
    </r>
  </si>
  <si>
    <r>
      <rPr>
        <sz val="10"/>
        <rFont val="Arial MT"/>
        <family val="2"/>
      </rPr>
      <t>Sarjeta trapezoidal concreto - tipo  1</t>
    </r>
  </si>
  <si>
    <r>
      <rPr>
        <sz val="10"/>
        <rFont val="Arial MT"/>
        <family val="2"/>
      </rPr>
      <t>Sarjeta trapezoidal concreto - tipo  1A</t>
    </r>
  </si>
  <si>
    <r>
      <rPr>
        <sz val="10"/>
        <rFont val="Arial MT"/>
        <family val="2"/>
      </rPr>
      <t>Sarjeta trapezoidal concreto - tipo  2</t>
    </r>
  </si>
  <si>
    <r>
      <rPr>
        <sz val="10"/>
        <rFont val="Arial MT"/>
        <family val="2"/>
      </rPr>
      <t>Sarjeta trapezoidal concreto - tipo  2A</t>
    </r>
  </si>
  <si>
    <r>
      <rPr>
        <sz val="10"/>
        <rFont val="Arial MT"/>
        <family val="2"/>
      </rPr>
      <t>Sarjeta trapezoidal concreto - tipo  3</t>
    </r>
  </si>
  <si>
    <r>
      <rPr>
        <sz val="10"/>
        <rFont val="Arial MT"/>
        <family val="2"/>
      </rPr>
      <t>Sarjeta trapezoidal concreto - tipo  3A</t>
    </r>
  </si>
  <si>
    <r>
      <rPr>
        <sz val="10"/>
        <rFont val="Arial MT"/>
        <family val="2"/>
      </rPr>
      <t>Sarjeta trapezoidal concreto - tipo  4</t>
    </r>
  </si>
  <si>
    <r>
      <rPr>
        <sz val="10"/>
        <rFont val="Arial MT"/>
        <family val="2"/>
      </rPr>
      <t>Sarjeta trapezoidal concreto - tipo  4A</t>
    </r>
  </si>
  <si>
    <r>
      <rPr>
        <sz val="10"/>
        <rFont val="Arial MT"/>
        <family val="2"/>
      </rPr>
      <t>Sarjeta trapezoidal solo-cimento - tipo 3B exclusive fornecimento e transporte de emulsão</t>
    </r>
  </si>
  <si>
    <r>
      <rPr>
        <sz val="10"/>
        <rFont val="Arial MT"/>
        <family val="2"/>
      </rPr>
      <t>Sarjeta trapezoidal solo-cimento - tipo 4B exclusive fornecimento e transporte de emulsão</t>
    </r>
  </si>
  <si>
    <r>
      <rPr>
        <sz val="10"/>
        <rFont val="Arial MT"/>
        <family val="2"/>
      </rPr>
      <t>Sarjeta triangular concreto - tipo  1</t>
    </r>
  </si>
  <si>
    <r>
      <rPr>
        <sz val="10"/>
        <rFont val="Arial MT"/>
        <family val="2"/>
      </rPr>
      <t>Sarjeta triangular concreto - tipo  2</t>
    </r>
  </si>
  <si>
    <r>
      <rPr>
        <sz val="10"/>
        <rFont val="Arial MT"/>
        <family val="2"/>
      </rPr>
      <t>Sarjeta triangular concreto - tipo  2A</t>
    </r>
  </si>
  <si>
    <r>
      <rPr>
        <sz val="10"/>
        <rFont val="Arial MT"/>
        <family val="2"/>
      </rPr>
      <t>Sarjeta triangular concreto - tipo  3</t>
    </r>
  </si>
  <si>
    <r>
      <rPr>
        <sz val="10"/>
        <rFont val="Arial MT"/>
        <family val="2"/>
      </rPr>
      <t>Sarjeta triangular concreto - tipo  3A</t>
    </r>
  </si>
  <si>
    <r>
      <rPr>
        <sz val="10"/>
        <rFont val="Arial MT"/>
        <family val="2"/>
      </rPr>
      <t>Sarjeta triangular concreto - tipo  4</t>
    </r>
  </si>
  <si>
    <r>
      <rPr>
        <sz val="10"/>
        <rFont val="Arial MT"/>
        <family val="2"/>
      </rPr>
      <t>Sarjeta triangular concreto - tipo  4A</t>
    </r>
  </si>
  <si>
    <r>
      <rPr>
        <sz val="10"/>
        <rFont val="Arial MT"/>
        <family val="2"/>
      </rPr>
      <t>Sarjeta triangular concreto - tipo  5</t>
    </r>
  </si>
  <si>
    <r>
      <rPr>
        <sz val="10"/>
        <rFont val="Arial MT"/>
        <family val="2"/>
      </rPr>
      <t>Sarjeta triangular concreto - tipo  6</t>
    </r>
  </si>
  <si>
    <r>
      <rPr>
        <sz val="10"/>
        <rFont val="Arial MT"/>
        <family val="2"/>
      </rPr>
      <t>Sarjeta triangular concreto - tipo  6A</t>
    </r>
  </si>
  <si>
    <r>
      <rPr>
        <sz val="10"/>
        <rFont val="Arial MT"/>
        <family val="2"/>
      </rPr>
      <t>Sarjeta triangular concreto - tipo  7</t>
    </r>
  </si>
  <si>
    <r>
      <rPr>
        <sz val="10"/>
        <rFont val="Arial MT"/>
        <family val="2"/>
      </rPr>
      <t>Sarjeta triangular concreto - tipo  7A</t>
    </r>
  </si>
  <si>
    <r>
      <rPr>
        <sz val="10"/>
        <rFont val="Arial MT"/>
        <family val="2"/>
      </rPr>
      <t>Sarjeta triangular concreto - tipo  8</t>
    </r>
  </si>
  <si>
    <r>
      <rPr>
        <sz val="10"/>
        <rFont val="Arial MT"/>
        <family val="2"/>
      </rPr>
      <t>Sarjeta triangular concreto - tipo  8A</t>
    </r>
  </si>
  <si>
    <r>
      <rPr>
        <sz val="10"/>
        <rFont val="Arial MT"/>
        <family val="2"/>
      </rPr>
      <t>Sarjeta triangular concreto - tipo  9</t>
    </r>
  </si>
  <si>
    <r>
      <rPr>
        <sz val="10"/>
        <rFont val="Arial MT"/>
        <family val="2"/>
      </rPr>
      <t>Sarjeta triangular concreto - tipo  9A</t>
    </r>
  </si>
  <si>
    <r>
      <rPr>
        <sz val="10"/>
        <rFont val="Arial MT"/>
        <family val="2"/>
      </rPr>
      <t>Sarjeta triangular concreto - tipo 10</t>
    </r>
  </si>
  <si>
    <r>
      <rPr>
        <sz val="10"/>
        <rFont val="Arial MT"/>
        <family val="2"/>
      </rPr>
      <t>Sarjeta triangular concreto - tipo 10A</t>
    </r>
  </si>
  <si>
    <r>
      <rPr>
        <sz val="10"/>
        <rFont val="Arial MT"/>
        <family val="2"/>
      </rPr>
      <t>Sarjeta triangular solo-cimento - tipo  2B exclusive fornecimento e transporte de emulsão</t>
    </r>
  </si>
  <si>
    <r>
      <rPr>
        <sz val="10"/>
        <rFont val="Arial MT"/>
        <family val="2"/>
      </rPr>
      <t>Sarjeta triangular solo-cimento - tipo  3B exclusive fornecimento e transporte de emulsão</t>
    </r>
  </si>
  <si>
    <r>
      <rPr>
        <sz val="10"/>
        <rFont val="Arial MT"/>
        <family val="2"/>
      </rPr>
      <t>Sarjeta triangular solo-cimento - tipo  4B exclusive fornecimento e transporte de emulsão</t>
    </r>
  </si>
  <si>
    <r>
      <rPr>
        <sz val="10"/>
        <rFont val="Arial MT"/>
        <family val="2"/>
      </rPr>
      <t>Sarjeta triangular solo-cimento - tipo  9B exclusive fornecimento e transporte de emulsão</t>
    </r>
  </si>
  <si>
    <r>
      <rPr>
        <sz val="10"/>
        <rFont val="Arial MT"/>
        <family val="2"/>
      </rPr>
      <t>Sarjeta triangular solo-cimento - tipo 10B exclusive fornecimento e transporte de emulsão</t>
    </r>
  </si>
  <si>
    <r>
      <rPr>
        <sz val="10"/>
        <rFont val="Arial MT"/>
        <family val="2"/>
      </rPr>
      <t>Transp.segmento sarjeta tipo- 1 (ST-1/SZ-2) c/tubo 0,30m</t>
    </r>
  </si>
  <si>
    <r>
      <rPr>
        <sz val="10"/>
        <rFont val="Arial MT"/>
        <family val="2"/>
      </rPr>
      <t>Transp.segmento sarjeta tipo- 2 (ST-2/SZ-3) c/tubo 0,30m</t>
    </r>
  </si>
  <si>
    <r>
      <rPr>
        <sz val="10"/>
        <rFont val="Arial MT"/>
        <family val="2"/>
      </rPr>
      <t>Transp.segmento sarjeta tipo- 3 (ST-3) c/tubo 0,30m</t>
    </r>
  </si>
  <si>
    <r>
      <rPr>
        <sz val="10"/>
        <rFont val="Arial MT"/>
        <family val="2"/>
      </rPr>
      <t>Transp.segmento sarjeta tipo- 4 (ST-4/SZ-4) c/tubo 0,30m</t>
    </r>
  </si>
  <si>
    <r>
      <rPr>
        <sz val="10"/>
        <rFont val="Arial MT"/>
        <family val="2"/>
      </rPr>
      <t>Transp.segmento sarjeta tipo- 5 (ST-1/SZ-2) c/placas</t>
    </r>
  </si>
  <si>
    <r>
      <rPr>
        <sz val="10"/>
        <rFont val="Arial MT"/>
        <family val="2"/>
      </rPr>
      <t>Transp.segmento sarjeta tipo- 6 (ST-2/SZ-3) c/placas</t>
    </r>
  </si>
  <si>
    <r>
      <rPr>
        <sz val="10"/>
        <rFont val="Arial MT"/>
        <family val="2"/>
      </rPr>
      <t>Transp.segmento sarjeta tipo- 7 (ST-3/ST-4/SZ-4) c/placas</t>
    </r>
  </si>
  <si>
    <r>
      <rPr>
        <sz val="10"/>
        <rFont val="Arial MT"/>
        <family val="2"/>
      </rPr>
      <t>Transp.segmento sarjeta tipo- 8 (ST-1/SZ-2) c/grelha</t>
    </r>
  </si>
  <si>
    <r>
      <rPr>
        <sz val="10"/>
        <rFont val="Arial MT"/>
        <family val="2"/>
      </rPr>
      <t>Transp.segmento sarjeta tipo- 9 (ST-2/SZ-3) c/grelha</t>
    </r>
  </si>
  <si>
    <r>
      <rPr>
        <sz val="10"/>
        <rFont val="Arial MT"/>
        <family val="2"/>
      </rPr>
      <t>Transp.segmento sarjeta tipo-10 (ST-3/ST-4/SZ-4) c/grelha</t>
    </r>
  </si>
  <si>
    <r>
      <rPr>
        <sz val="10"/>
        <rFont val="Arial MT"/>
        <family val="2"/>
      </rPr>
      <t>Valeta concreto proteção aterro - tipo 5</t>
    </r>
  </si>
  <si>
    <r>
      <rPr>
        <sz val="10"/>
        <rFont val="Arial MT"/>
        <family val="2"/>
      </rPr>
      <t>Valeta concreto proteção aterro - tipo 5A</t>
    </r>
  </si>
  <si>
    <r>
      <rPr>
        <sz val="10"/>
        <rFont val="Arial MT"/>
        <family val="2"/>
      </rPr>
      <t>Valeta concreto proteção aterro - tipo 6</t>
    </r>
  </si>
  <si>
    <r>
      <rPr>
        <sz val="10"/>
        <rFont val="Arial MT"/>
        <family val="2"/>
      </rPr>
      <t>Valeta concreto proteção aterro - tipo 6A</t>
    </r>
  </si>
  <si>
    <r>
      <rPr>
        <sz val="10"/>
        <rFont val="Arial MT"/>
        <family val="2"/>
      </rPr>
      <t>Valeta concreto proteção aterro - tipo 7</t>
    </r>
  </si>
  <si>
    <r>
      <rPr>
        <sz val="10"/>
        <rFont val="Arial MT"/>
        <family val="2"/>
      </rPr>
      <t>Valeta concreto proteção aterro - tipo 7A</t>
    </r>
  </si>
  <si>
    <r>
      <rPr>
        <sz val="10"/>
        <rFont val="Arial MT"/>
        <family val="2"/>
      </rPr>
      <t>Valeta concreto proteção aterro - tipo 8</t>
    </r>
  </si>
  <si>
    <r>
      <rPr>
        <sz val="10"/>
        <rFont val="Arial MT"/>
        <family val="2"/>
      </rPr>
      <t>Valeta concreto proteção aterro - tipo 8A</t>
    </r>
  </si>
  <si>
    <r>
      <rPr>
        <sz val="10"/>
        <rFont val="Arial MT"/>
        <family val="2"/>
      </rPr>
      <t>Valeta concreto proteção corte - tipo 5</t>
    </r>
  </si>
  <si>
    <r>
      <rPr>
        <sz val="10"/>
        <rFont val="Arial MT"/>
        <family val="2"/>
      </rPr>
      <t>Valeta concreto proteção corte - tipo 5A</t>
    </r>
  </si>
  <si>
    <r>
      <rPr>
        <sz val="10"/>
        <rFont val="Arial MT"/>
        <family val="2"/>
      </rPr>
      <t>Valeta concreto proteção corte - tipo 6</t>
    </r>
  </si>
  <si>
    <r>
      <rPr>
        <sz val="10"/>
        <rFont val="Arial MT"/>
        <family val="2"/>
      </rPr>
      <t>Valeta concreto proteção corte - tipo 6A</t>
    </r>
  </si>
  <si>
    <r>
      <rPr>
        <sz val="10"/>
        <rFont val="Arial MT"/>
        <family val="2"/>
      </rPr>
      <t>Valeta concreto proteção corte - tipo 7</t>
    </r>
  </si>
  <si>
    <r>
      <rPr>
        <sz val="10"/>
        <rFont val="Arial MT"/>
        <family val="2"/>
      </rPr>
      <t>Valeta concreto proteção corte - tipo 7A</t>
    </r>
  </si>
  <si>
    <r>
      <rPr>
        <sz val="10"/>
        <rFont val="Arial MT"/>
        <family val="2"/>
      </rPr>
      <t>Valeta concreto proteção corte - tipo 8</t>
    </r>
  </si>
  <si>
    <r>
      <rPr>
        <sz val="10"/>
        <rFont val="Arial MT"/>
        <family val="2"/>
      </rPr>
      <t>Valeta concreto proteção corte - tipo 8A</t>
    </r>
  </si>
  <si>
    <r>
      <rPr>
        <sz val="10"/>
        <rFont val="Arial MT"/>
        <family val="2"/>
      </rPr>
      <t>Concreto compactado a rolo Fck= 15MPa</t>
    </r>
  </si>
  <si>
    <r>
      <rPr>
        <sz val="10"/>
        <rFont val="Arial MT"/>
        <family val="2"/>
      </rPr>
      <t>Concreto compactado a rolo Fck= 5MPa</t>
    </r>
  </si>
  <si>
    <r>
      <rPr>
        <sz val="10"/>
        <rFont val="Arial MT"/>
        <family val="2"/>
      </rPr>
      <t>Concreto magro usinado, espalhamento manual</t>
    </r>
  </si>
  <si>
    <r>
      <rPr>
        <sz val="10"/>
        <rFont val="Arial MT"/>
        <family val="2"/>
      </rPr>
      <t>Cura química de pavimento de concreto</t>
    </r>
  </si>
  <si>
    <r>
      <rPr>
        <sz val="10"/>
        <rFont val="Arial MT"/>
        <family val="2"/>
      </rPr>
      <t>Cura úmida de pavimento de concreto com manta de cura</t>
    </r>
  </si>
  <si>
    <r>
      <rPr>
        <sz val="10"/>
        <rFont val="Arial MT"/>
        <family val="2"/>
      </rPr>
      <t>Forma metálica para pavimento</t>
    </r>
  </si>
  <si>
    <r>
      <rPr>
        <sz val="10"/>
        <rFont val="Arial MT"/>
        <family val="2"/>
      </rPr>
      <t>Fornecimento e aplicação de fibra de polipropileno multifilamentos (0,600kg/ m³)</t>
    </r>
  </si>
  <si>
    <r>
      <rPr>
        <sz val="10"/>
        <rFont val="Arial MT"/>
        <family val="2"/>
      </rPr>
      <t>Fornecimento e aplicação de lona plástica preta 200 micras</t>
    </r>
  </si>
  <si>
    <r>
      <rPr>
        <sz val="10"/>
        <rFont val="Arial MT"/>
        <family val="2"/>
      </rPr>
      <t>Fornecimento e colocação de aço CA 50 para apoio de barra de transferência</t>
    </r>
  </si>
  <si>
    <r>
      <rPr>
        <sz val="10"/>
        <rFont val="Arial MT"/>
        <family val="2"/>
      </rPr>
      <t>Fornecimento e colocação de aço CA 50 para barras de ligação</t>
    </r>
  </si>
  <si>
    <r>
      <rPr>
        <sz val="10"/>
        <rFont val="Arial MT"/>
        <family val="2"/>
      </rPr>
      <t>Fornecimento e colocação de aço CA-25 para barra de transferência ø= 20mm</t>
    </r>
  </si>
  <si>
    <r>
      <rPr>
        <sz val="10"/>
        <rFont val="Arial MT"/>
        <family val="2"/>
      </rPr>
      <t>Fornecimento e colocação de aço CA-25 para barra de transferência ø= 25mm</t>
    </r>
  </si>
  <si>
    <r>
      <rPr>
        <sz val="10"/>
        <rFont val="Arial MT"/>
        <family val="2"/>
      </rPr>
      <t>Fornecimento e colocação de aço CA-25 para barra de transferência ø= 32mm</t>
    </r>
  </si>
  <si>
    <r>
      <rPr>
        <sz val="10"/>
        <rFont val="Arial MT"/>
        <family val="2"/>
      </rPr>
      <t>Fornecimento e colocação de Tela Telcon Q-138 ou equivalente</t>
    </r>
  </si>
  <si>
    <r>
      <rPr>
        <sz val="10"/>
        <rFont val="Arial MT"/>
        <family val="2"/>
      </rPr>
      <t>Junta de construção com isopor, selante a base de silicone e cordão de polipropileno</t>
    </r>
  </si>
  <si>
    <r>
      <rPr>
        <sz val="10"/>
        <rFont val="Arial MT"/>
        <family val="2"/>
      </rPr>
      <t>Junta longitudinal, inclusive corte, selante a base de silicone e cordão de polipropileno</t>
    </r>
  </si>
  <si>
    <r>
      <rPr>
        <sz val="10"/>
        <rFont val="Arial MT"/>
        <family val="2"/>
      </rPr>
      <t>Junta transversal , inclusive corte, selante a base de silicone e cordão de polipropileno</t>
    </r>
  </si>
  <si>
    <r>
      <rPr>
        <sz val="10"/>
        <rFont val="Arial MT"/>
        <family val="2"/>
      </rPr>
      <t>Pavimento de concreto de cimento Portland Fctmk = 4,5 MPa executado com pavimentadora</t>
    </r>
  </si>
  <si>
    <r>
      <rPr>
        <sz val="10"/>
        <rFont val="Arial MT"/>
        <family val="2"/>
      </rPr>
      <t>Pavimento de concreto Fctmk=4,50MPa executado com régua vibratória</t>
    </r>
  </si>
  <si>
    <r>
      <rPr>
        <sz val="10"/>
        <rFont val="Arial MT"/>
        <family val="2"/>
      </rPr>
      <t>Usinagem de Concreto Fck =  5 MPa com cimento a granel</t>
    </r>
  </si>
  <si>
    <r>
      <rPr>
        <sz val="10"/>
        <rFont val="Arial MT"/>
        <family val="2"/>
      </rPr>
      <t>Usinagem de Concreto Fck = 15 MPa com cimento a granel</t>
    </r>
  </si>
  <si>
    <r>
      <rPr>
        <sz val="10"/>
        <rFont val="Arial MT"/>
        <family val="2"/>
      </rPr>
      <t>Usinagem de Concreto Fctmk = 4,50 MPa com cimento a granel</t>
    </r>
  </si>
  <si>
    <r>
      <rPr>
        <sz val="10"/>
        <rFont val="Arial MT"/>
        <family val="2"/>
      </rPr>
      <t>Usinagem de concreto magro</t>
    </r>
  </si>
  <si>
    <r>
      <rPr>
        <sz val="10"/>
        <rFont val="Arial MT"/>
        <family val="2"/>
      </rPr>
      <t>Adesivo epóxi tixotrópico p/ chumbadores</t>
    </r>
  </si>
  <si>
    <r>
      <rPr>
        <sz val="10"/>
        <rFont val="Arial MT"/>
        <family val="2"/>
      </rPr>
      <t>Andaime suspenso de madeira, inclusive plataforma</t>
    </r>
  </si>
  <si>
    <r>
      <rPr>
        <sz val="10"/>
        <rFont val="Arial MT"/>
        <family val="2"/>
      </rPr>
      <t>Apicoamento em concreto</t>
    </r>
  </si>
  <si>
    <r>
      <rPr>
        <sz val="10"/>
        <rFont val="Arial MT"/>
        <family val="2"/>
      </rPr>
      <t>Apoio elastomérico fretado fornec.colocação</t>
    </r>
  </si>
  <si>
    <r>
      <rPr>
        <sz val="10"/>
        <rFont val="Arial MT"/>
        <family val="2"/>
      </rPr>
      <t>Argamassa fluída para estaca raiz (volume efetivamente aplicado)</t>
    </r>
  </si>
  <si>
    <r>
      <rPr>
        <sz val="10"/>
        <rFont val="Arial MT"/>
        <family val="2"/>
      </rPr>
      <t>Concreto Fck = 28 MPa, preparo em betoneira e lanç.</t>
    </r>
  </si>
  <si>
    <r>
      <rPr>
        <sz val="10"/>
        <rFont val="Arial MT"/>
        <family val="2"/>
      </rPr>
      <t>Concreto Fck = 35 MPa, preparo em betoneira e lanç.</t>
    </r>
  </si>
  <si>
    <r>
      <rPr>
        <sz val="10"/>
        <rFont val="Arial MT"/>
        <family val="2"/>
      </rPr>
      <t>Dreno ferro galvanizado 0,40m 3"</t>
    </r>
  </si>
  <si>
    <r>
      <rPr>
        <sz val="10"/>
        <rFont val="Arial MT"/>
        <family val="2"/>
      </rPr>
      <t>Dreno ferro galvanizado 0,40m 4"</t>
    </r>
  </si>
  <si>
    <r>
      <rPr>
        <sz val="10"/>
        <rFont val="Arial MT"/>
        <family val="2"/>
      </rPr>
      <t>Ensecadeira dupla madeira h &gt;  2m</t>
    </r>
  </si>
  <si>
    <r>
      <rPr>
        <sz val="10"/>
        <rFont val="Arial MT"/>
        <family val="2"/>
      </rPr>
      <t>Ensecadeira dupla madeira h &lt;= 2m</t>
    </r>
  </si>
  <si>
    <r>
      <rPr>
        <sz val="10"/>
        <rFont val="Arial MT"/>
        <family val="2"/>
      </rPr>
      <t>Brita graduada 100% PI (manual) para remendo profundo</t>
    </r>
  </si>
  <si>
    <r>
      <rPr>
        <sz val="10"/>
        <rFont val="Arial MT"/>
        <family val="2"/>
      </rPr>
      <t>Brita graduada 100% PI (mecânica) para remendo profundo</t>
    </r>
  </si>
  <si>
    <r>
      <rPr>
        <sz val="10"/>
        <rFont val="Arial MT"/>
        <family val="2"/>
      </rPr>
      <t>Capina manual</t>
    </r>
  </si>
  <si>
    <r>
      <rPr>
        <sz val="10"/>
        <rFont val="Arial MT"/>
        <family val="2"/>
      </rPr>
      <t>C.B.U.Q - na usina para conservação/retauração, excl. fornec. e transporte CAP</t>
    </r>
  </si>
  <si>
    <r>
      <rPr>
        <sz val="10"/>
        <rFont val="Arial MT"/>
        <family val="2"/>
      </rPr>
      <t>C.B.U.Q. c/asfalto modificado por polímero para conservação/retauração, excl. fornec. e transporte asfalto</t>
    </r>
  </si>
  <si>
    <r>
      <rPr>
        <sz val="10"/>
        <rFont val="Arial MT"/>
        <family val="2"/>
      </rPr>
      <t>C.B.U.Q. p/fechamento de remendo (manual), excl. fornec. e transporte do CAP</t>
    </r>
  </si>
  <si>
    <r>
      <rPr>
        <sz val="10"/>
        <rFont val="Arial MT"/>
        <family val="2"/>
      </rPr>
      <t>C.B.U.Q. p/fechamento de remendo (mecânico), excl. fornec. e transporte do CAP</t>
    </r>
  </si>
  <si>
    <r>
      <rPr>
        <sz val="10"/>
        <rFont val="Arial MT"/>
        <family val="2"/>
      </rPr>
      <t>Demolição manual de pavimento</t>
    </r>
  </si>
  <si>
    <r>
      <rPr>
        <sz val="10"/>
        <rFont val="Arial MT"/>
        <family val="2"/>
      </rPr>
      <t>Demolição mecânica de pavimento</t>
    </r>
  </si>
  <si>
    <r>
      <rPr>
        <sz val="10"/>
        <rFont val="Arial MT"/>
        <family val="2"/>
      </rPr>
      <t>Desconfinamento lateral de bordo do pavimento c/motoniveladora - terreno natural</t>
    </r>
  </si>
  <si>
    <r>
      <rPr>
        <sz val="10"/>
        <rFont val="Arial MT"/>
        <family val="2"/>
      </rPr>
      <t>Desobstrução de sarjeta</t>
    </r>
  </si>
  <si>
    <r>
      <rPr>
        <sz val="10"/>
        <rFont val="Arial MT"/>
        <family val="2"/>
      </rPr>
      <t>Dreno longitudinal de pavimento 15x60cm, inclusive escavação, geocomposto drenante, tubo PEAD d=100mm e selo CBUQ (10cm), excl. fornec. e transporte do CAP</t>
    </r>
  </si>
  <si>
    <r>
      <rPr>
        <sz val="10"/>
        <rFont val="Arial MT"/>
        <family val="2"/>
      </rPr>
      <t>Dreno transversal de pavimento 13x30cm, inclusive escavação, brita, geotextil (GNT) e selo CBUQ (10cm), excl. fornec. e transporte do CAP</t>
    </r>
  </si>
  <si>
    <r>
      <rPr>
        <sz val="10"/>
        <rFont val="Arial MT"/>
        <family val="2"/>
      </rPr>
      <t>Escavação manual de valas em 1a. cat. (bigodes)</t>
    </r>
  </si>
  <si>
    <r>
      <rPr>
        <sz val="10"/>
        <rFont val="Arial MT"/>
        <family val="2"/>
      </rPr>
      <t>Fresagem contínua a frio</t>
    </r>
  </si>
  <si>
    <r>
      <rPr>
        <sz val="10"/>
        <rFont val="Arial MT"/>
        <family val="2"/>
      </rPr>
      <t>Fresagem descontínua a frio</t>
    </r>
  </si>
  <si>
    <r>
      <rPr>
        <sz val="10"/>
        <rFont val="Arial MT"/>
        <family val="2"/>
      </rPr>
      <t>Imprimação impermeabilizante  para conservação/retauração, exclusive fornecimento e transporte da emulsão</t>
    </r>
  </si>
  <si>
    <r>
      <rPr>
        <sz val="10"/>
        <rFont val="Arial MT"/>
        <family val="2"/>
      </rPr>
      <t>Lama asfáltica faixa "1" e "2" excl. fornec. e transporte da emulsão</t>
    </r>
  </si>
  <si>
    <r>
      <rPr>
        <sz val="10"/>
        <rFont val="Arial MT"/>
        <family val="2"/>
      </rPr>
      <t>Lama asfáltica faixa "3" e "4" excl. fornec. e transporte da emulsão</t>
    </r>
  </si>
  <si>
    <r>
      <rPr>
        <sz val="10"/>
        <rFont val="Arial MT"/>
        <family val="2"/>
      </rPr>
      <t>Limpeza de bueiro para conservação/restauração</t>
    </r>
  </si>
  <si>
    <r>
      <rPr>
        <sz val="10"/>
        <rFont val="Arial MT"/>
        <family val="2"/>
      </rPr>
      <t>Limpeza de faixa de domínio com remoção de resíduos</t>
    </r>
  </si>
  <si>
    <r>
      <rPr>
        <sz val="10"/>
        <rFont val="Arial MT"/>
        <family val="2"/>
      </rPr>
      <t>ha</t>
    </r>
  </si>
  <si>
    <r>
      <rPr>
        <sz val="10"/>
        <rFont val="Arial MT"/>
        <family val="2"/>
      </rPr>
      <t>Limpeza de sarjeta</t>
    </r>
  </si>
  <si>
    <r>
      <rPr>
        <sz val="10"/>
        <rFont val="Arial MT"/>
        <family val="2"/>
      </rPr>
      <t>Limpeza e lavagem de sinalização vertical</t>
    </r>
  </si>
  <si>
    <r>
      <rPr>
        <sz val="10"/>
        <rFont val="Arial MT"/>
        <family val="2"/>
      </rPr>
      <t>Limpeza e pintura de abrigo de ônibus</t>
    </r>
  </si>
  <si>
    <r>
      <rPr>
        <sz val="10"/>
        <rFont val="Arial MT"/>
        <family val="2"/>
      </rPr>
      <t>Limpeza e pintura de barreiras duplas de concreto, com tinta latex</t>
    </r>
  </si>
  <si>
    <r>
      <rPr>
        <sz val="10"/>
        <rFont val="Arial MT"/>
        <family val="2"/>
      </rPr>
      <t>Limpeza e pintura de meio fio</t>
    </r>
  </si>
  <si>
    <r>
      <rPr>
        <sz val="10"/>
        <rFont val="Arial MT"/>
        <family val="2"/>
      </rPr>
      <t>Limpeza e pintura de ponte</t>
    </r>
  </si>
  <si>
    <r>
      <rPr>
        <sz val="10"/>
        <rFont val="Arial MT"/>
        <family val="2"/>
      </rPr>
      <t>Limpeza manual de valeta</t>
    </r>
  </si>
  <si>
    <r>
      <rPr>
        <sz val="10"/>
        <rFont val="Arial MT"/>
        <family val="2"/>
      </rPr>
      <t>Macadame seco britado preenchido c/brita graduada (manual) para remendo profundo</t>
    </r>
  </si>
  <si>
    <r>
      <rPr>
        <sz val="10"/>
        <rFont val="Arial MT"/>
        <family val="2"/>
      </rPr>
      <t>Macadame seco britado preenchido c/brita graduada (mecânico) para remendo profundo</t>
    </r>
  </si>
  <si>
    <r>
      <rPr>
        <sz val="10"/>
        <rFont val="Arial MT"/>
        <family val="2"/>
      </rPr>
      <t>Microrevest.asf.a frio e= 8mm(sem fibras), descontínuo, excl.fornec. e transporte da emulsão</t>
    </r>
  </si>
  <si>
    <r>
      <rPr>
        <sz val="10"/>
        <rFont val="Arial MT"/>
        <family val="2"/>
      </rPr>
      <t>Microrevest.asf.a frio e= 8mm(sem fibras), excl.fornec. e transporte da emulsão</t>
    </r>
  </si>
  <si>
    <r>
      <rPr>
        <sz val="10"/>
        <rFont val="Arial MT"/>
        <family val="2"/>
      </rPr>
      <t>Microrevest.asf.a frio e=12mm(sem fibras), descontínuo, excl.fornec.e transporte da emulsão</t>
    </r>
  </si>
  <si>
    <r>
      <rPr>
        <sz val="10"/>
        <rFont val="Arial MT"/>
        <family val="2"/>
      </rPr>
      <t>Microrevest.asf.a frio e=12mm(sem fibras), excl.fornec.e transporte da emulsão</t>
    </r>
  </si>
  <si>
    <r>
      <rPr>
        <sz val="10"/>
        <rFont val="Arial MT"/>
        <family val="2"/>
      </rPr>
      <t>Microrevest.asf.a frio e=16mm(sem fibras), excl.fornec. e transporte da emulsão</t>
    </r>
  </si>
  <si>
    <r>
      <rPr>
        <sz val="10"/>
        <rFont val="Arial MT"/>
        <family val="2"/>
      </rPr>
      <t>Pintura de ligação para conservação/retauração, excl. fornec. e transporte da emulsão</t>
    </r>
  </si>
  <si>
    <r>
      <rPr>
        <sz val="10"/>
        <rFont val="Arial MT"/>
        <family val="2"/>
      </rPr>
      <t>Poda de árvores</t>
    </r>
  </si>
  <si>
    <r>
      <rPr>
        <sz val="10"/>
        <rFont val="Arial MT"/>
        <family val="2"/>
      </rPr>
      <t>Recomposição de sarjeta de concreto</t>
    </r>
  </si>
  <si>
    <r>
      <rPr>
        <sz val="10"/>
        <rFont val="Arial MT"/>
        <family val="2"/>
      </rPr>
      <t>Recomposição de sinalização vertical (material fornecido pelo DER)</t>
    </r>
  </si>
  <si>
    <r>
      <rPr>
        <sz val="10"/>
        <rFont val="Arial MT"/>
        <family val="2"/>
      </rPr>
      <t>Remoção e transporte manual de barreira</t>
    </r>
  </si>
  <si>
    <r>
      <rPr>
        <sz val="10"/>
        <rFont val="Arial MT"/>
        <family val="2"/>
      </rPr>
      <t>Remoção mecanizada barreira</t>
    </r>
  </si>
  <si>
    <r>
      <rPr>
        <sz val="10"/>
        <rFont val="Arial MT"/>
        <family val="2"/>
      </rPr>
      <t>Reperf. descontínua c/C.B.U.Q.(faixa D), excl. fornec. e transporte do CAP</t>
    </r>
  </si>
  <si>
    <r>
      <rPr>
        <sz val="10"/>
        <rFont val="Arial MT"/>
        <family val="2"/>
      </rPr>
      <t>Reperf. descontínua c/C.B.U.Q.(massa fina), excl. fornec. e transporte do CAP</t>
    </r>
  </si>
  <si>
    <r>
      <rPr>
        <sz val="10"/>
        <rFont val="Arial MT"/>
        <family val="2"/>
      </rPr>
      <t>Reperf.c/C.B.U.Q.(massa fina)excl.fornec. e transporte do CAP (acima de 10.000 t)</t>
    </r>
  </si>
  <si>
    <r>
      <rPr>
        <sz val="10"/>
        <rFont val="Arial MT"/>
        <family val="2"/>
      </rPr>
      <t>Reperf.c/C.B.U.Q.(massa fina)excl.fornec. e transporte do CAP (até 10.000 t)</t>
    </r>
  </si>
  <si>
    <r>
      <rPr>
        <sz val="10"/>
        <rFont val="Arial MT"/>
        <family val="2"/>
      </rPr>
      <t>Roçada manual</t>
    </r>
  </si>
  <si>
    <r>
      <rPr>
        <sz val="10"/>
        <rFont val="Arial MT"/>
        <family val="2"/>
      </rPr>
      <t>Selagem de trinca com areia, excl. fornec. e transporte da emulsão</t>
    </r>
  </si>
  <si>
    <r>
      <rPr>
        <sz val="10"/>
        <rFont val="Arial MT"/>
        <family val="2"/>
      </rPr>
      <t>l</t>
    </r>
  </si>
  <si>
    <r>
      <rPr>
        <sz val="10"/>
        <rFont val="Arial MT"/>
        <family val="2"/>
      </rPr>
      <t>Selagem de trinca com pó de pedra, excl. fornec. e transporte da emulsão</t>
    </r>
  </si>
  <si>
    <r>
      <rPr>
        <sz val="10"/>
        <rFont val="Arial MT"/>
        <family val="2"/>
      </rPr>
      <t>Solo cimento (6%) mistura na pista 100% PN para remendo profundo</t>
    </r>
  </si>
  <si>
    <r>
      <rPr>
        <sz val="10"/>
        <rFont val="Arial MT"/>
        <family val="2"/>
      </rPr>
      <t>Abrigo em parada de ônibus</t>
    </r>
  </si>
  <si>
    <r>
      <rPr>
        <sz val="10"/>
        <rFont val="Arial MT"/>
        <family val="2"/>
      </rPr>
      <t>Calçada em lajota concreto 45x45x5cm</t>
    </r>
  </si>
  <si>
    <r>
      <rPr>
        <sz val="10"/>
        <rFont val="Arial MT"/>
        <family val="2"/>
      </rPr>
      <t>Cerca 4 fios c/ mourões de concreto</t>
    </r>
  </si>
  <si>
    <r>
      <rPr>
        <sz val="10"/>
        <rFont val="Arial MT"/>
        <family val="2"/>
      </rPr>
      <t>Cerca 4 fios c/ mourões de madeira</t>
    </r>
  </si>
  <si>
    <r>
      <rPr>
        <sz val="10"/>
        <rFont val="Arial MT"/>
        <family val="2"/>
      </rPr>
      <t>Contenção lateral inclusive erva cidreira</t>
    </r>
  </si>
  <si>
    <r>
      <rPr>
        <sz val="10"/>
        <rFont val="Arial MT"/>
        <family val="2"/>
      </rPr>
      <t>Enleivamento</t>
    </r>
  </si>
  <si>
    <r>
      <rPr>
        <sz val="10"/>
        <rFont val="Arial MT"/>
        <family val="2"/>
      </rPr>
      <t>Fornecimento e assentamento de piso tátil de concreto alerta/direcional 20x20cm</t>
    </r>
  </si>
  <si>
    <r>
      <rPr>
        <sz val="10"/>
        <rFont val="Arial MT"/>
        <family val="2"/>
      </rPr>
      <t>Fornecimento e assentamento de piso tátil de concreto alerta/direcional 20x20cm vermelho</t>
    </r>
  </si>
  <si>
    <r>
      <rPr>
        <sz val="10"/>
        <rFont val="Arial MT"/>
        <family val="2"/>
      </rPr>
      <t>Fornecimento e assentamento de piso tátil de concreto alerta/direcional 40x40cm</t>
    </r>
  </si>
  <si>
    <r>
      <rPr>
        <sz val="10"/>
        <rFont val="Arial MT"/>
        <family val="2"/>
      </rPr>
      <t>Fornecimento e assentamento de piso tátil de concreto alerta/direcional 40x40cm vermelho</t>
    </r>
  </si>
  <si>
    <r>
      <rPr>
        <sz val="10"/>
        <rFont val="Arial MT"/>
        <family val="2"/>
      </rPr>
      <t>Fornecimento e plantio de erva cidreira</t>
    </r>
  </si>
  <si>
    <r>
      <rPr>
        <sz val="10"/>
        <rFont val="Arial MT"/>
        <family val="2"/>
      </rPr>
      <t>Fornecimento e plantio de erva cidreira p/ pav. poliédrico</t>
    </r>
  </si>
  <si>
    <r>
      <rPr>
        <sz val="10"/>
        <rFont val="Arial MT"/>
        <family val="2"/>
      </rPr>
      <t>Gabião tipo caixa 2x1x0,50m ZN/AL + PVC  (NBR 8964)</t>
    </r>
  </si>
  <si>
    <r>
      <rPr>
        <sz val="10"/>
        <rFont val="Arial MT"/>
        <family val="2"/>
      </rPr>
      <t>Gabião tipo caixa 2x1x0,50m ZN/AL (NBR 8964)</t>
    </r>
  </si>
  <si>
    <r>
      <rPr>
        <sz val="10"/>
        <rFont val="Arial MT"/>
        <family val="2"/>
      </rPr>
      <t>Gabião tipo caixa 2x1x1,00m ZN/AL + PVC (NBR 8964)</t>
    </r>
  </si>
  <si>
    <r>
      <rPr>
        <sz val="10"/>
        <rFont val="Arial MT"/>
        <family val="2"/>
      </rPr>
      <t>Gabião tipo caixa 2x1x1,00m ZN/AL (NBR 8964)</t>
    </r>
  </si>
  <si>
    <r>
      <rPr>
        <sz val="10"/>
        <rFont val="Arial MT"/>
        <family val="2"/>
      </rPr>
      <t>Gabião tipo colchão ZN/AL + PVC e=0,17m (NBR 8964)</t>
    </r>
  </si>
  <si>
    <r>
      <rPr>
        <sz val="10"/>
        <rFont val="Arial MT"/>
        <family val="2"/>
      </rPr>
      <t>Gabião tipo colchão ZN/AL + PVC e=0,23m (NBR 8964)</t>
    </r>
  </si>
  <si>
    <r>
      <rPr>
        <sz val="10"/>
        <rFont val="Arial MT"/>
        <family val="2"/>
      </rPr>
      <t>Gabião tipo colchão ZN/AL + PVC e=0,30m (NBR 8964)</t>
    </r>
  </si>
  <si>
    <r>
      <rPr>
        <sz val="10"/>
        <rFont val="Arial MT"/>
        <family val="2"/>
      </rPr>
      <t>Grama em mudas</t>
    </r>
  </si>
  <si>
    <r>
      <rPr>
        <sz val="10"/>
        <rFont val="Arial MT"/>
        <family val="2"/>
      </rPr>
      <t>Hidrossemeadura</t>
    </r>
  </si>
  <si>
    <r>
      <rPr>
        <sz val="10"/>
        <rFont val="Arial MT"/>
        <family val="2"/>
      </rPr>
      <t>Remanejamento de postes, exclusive rede elétrica</t>
    </r>
  </si>
  <si>
    <r>
      <rPr>
        <sz val="10"/>
        <rFont val="Arial MT"/>
        <family val="2"/>
      </rPr>
      <t>Remoção de casa de alvenaria</t>
    </r>
  </si>
  <si>
    <r>
      <rPr>
        <sz val="10"/>
        <rFont val="Arial MT"/>
        <family val="2"/>
      </rPr>
      <t>Remoção de casa de madeira</t>
    </r>
  </si>
  <si>
    <r>
      <rPr>
        <sz val="10"/>
        <rFont val="Arial MT"/>
        <family val="2"/>
      </rPr>
      <t>Remoção de cercas</t>
    </r>
  </si>
  <si>
    <r>
      <rPr>
        <sz val="10"/>
        <rFont val="Arial MT"/>
        <family val="2"/>
      </rPr>
      <t>Remoção e recolocação de cercas de arame</t>
    </r>
  </si>
  <si>
    <r>
      <rPr>
        <sz val="10"/>
        <rFont val="Arial MT"/>
        <family val="2"/>
      </rPr>
      <t>Balizador de plástico flexível refletivo</t>
    </r>
  </si>
  <si>
    <r>
      <rPr>
        <sz val="10"/>
        <rFont val="Arial MT"/>
        <family val="2"/>
      </rPr>
      <t>Barreira dupla de concreto, armada, nível contenção TL4 - Terminal, executada c/extrusora (NBR 14885/16)</t>
    </r>
  </si>
  <si>
    <r>
      <rPr>
        <sz val="10"/>
        <rFont val="Arial MT"/>
        <family val="2"/>
      </rPr>
      <t>Barreira dupla de concreto, armada, nível contenção TL4, executada c/ extrusora (NBR 14885/16)</t>
    </r>
  </si>
  <si>
    <r>
      <rPr>
        <sz val="10"/>
        <rFont val="Arial MT"/>
        <family val="2"/>
      </rPr>
      <t>Barreira dupla de concreto, armada, nível contenção TL5 - Terminal, executada c/extrusora (NBR 14885/16)</t>
    </r>
  </si>
  <si>
    <r>
      <rPr>
        <sz val="10"/>
        <rFont val="Arial MT"/>
        <family val="2"/>
      </rPr>
      <t>Barreira dupla de concreto, armada, nível contenção TL5, executada c/ extrusora (NBR 14885/16)</t>
    </r>
  </si>
  <si>
    <r>
      <rPr>
        <sz val="10"/>
        <rFont val="Arial MT"/>
        <family val="2"/>
      </rPr>
      <t>Barreira New Jersey dupla de concreto, não armada, executada com extrusora</t>
    </r>
  </si>
  <si>
    <r>
      <rPr>
        <sz val="10"/>
        <rFont val="Arial MT"/>
        <family val="2"/>
      </rPr>
      <t>Barreira New Jersey (padrão Europeu) (pré-moldada)</t>
    </r>
  </si>
  <si>
    <r>
      <rPr>
        <sz val="10"/>
        <rFont val="Arial MT"/>
        <family val="2"/>
      </rPr>
      <t>Barreira New Jersey simples de concreto, não armada, executada com extrusora</t>
    </r>
  </si>
  <si>
    <r>
      <rPr>
        <sz val="10"/>
        <rFont val="Arial MT"/>
        <family val="2"/>
      </rPr>
      <t>Barreira simples de concreto, armada, nível contenção TL4 - Terminal, executada c/extrusora (NBR 14885/16)</t>
    </r>
  </si>
  <si>
    <r>
      <rPr>
        <sz val="10"/>
        <rFont val="Arial MT"/>
        <family val="2"/>
      </rPr>
      <t>Barreira simples de concreto, armada, nível contenção TL4, executada c/ extrusora (NBR 14885/16)</t>
    </r>
  </si>
  <si>
    <r>
      <rPr>
        <sz val="10"/>
        <rFont val="Arial MT"/>
        <family val="2"/>
      </rPr>
      <t>Barreira simples de concreto, armada, nível contenção TL5 - Terminal, executada c/extrusora (NBR 14885/16)</t>
    </r>
  </si>
  <si>
    <r>
      <rPr>
        <sz val="10"/>
        <rFont val="Arial MT"/>
        <family val="2"/>
      </rPr>
      <t>Barreira simples de concreto, armada, nível contenção TL5, executada c/ extrusora (NBR 14885/16)</t>
    </r>
  </si>
  <si>
    <r>
      <rPr>
        <sz val="10"/>
        <rFont val="Arial MT"/>
        <family val="2"/>
      </rPr>
      <t>Cilindro Delimitador Alta Performance</t>
    </r>
  </si>
  <si>
    <r>
      <rPr>
        <sz val="10"/>
        <rFont val="Arial MT"/>
        <family val="2"/>
      </rPr>
      <t>Defensa simples semi-maleável c/ espaçador e calço</t>
    </r>
  </si>
  <si>
    <r>
      <rPr>
        <sz val="10"/>
        <rFont val="Arial MT"/>
        <family val="2"/>
      </rPr>
      <t>Faixa de sinalização horizontal - termoplástico por aspersão - e=1,5mm</t>
    </r>
  </si>
  <si>
    <r>
      <rPr>
        <sz val="10"/>
        <rFont val="Arial MT"/>
        <family val="2"/>
      </rPr>
      <t>Faixa de sinalização horizontal c/tinta resina acrílica base água</t>
    </r>
  </si>
  <si>
    <r>
      <rPr>
        <sz val="10"/>
        <rFont val="Arial MT"/>
        <family val="2"/>
      </rPr>
      <t>Faixa de sinalização horizontal c/tinta resina acrílica base solvente</t>
    </r>
  </si>
  <si>
    <r>
      <rPr>
        <sz val="10"/>
        <rFont val="Arial MT"/>
        <family val="2"/>
      </rPr>
      <t>Fornecimento e colocação de dispositivo refletivo para barreira New Jersey</t>
    </r>
  </si>
  <si>
    <r>
      <rPr>
        <sz val="10"/>
        <rFont val="Arial MT"/>
        <family val="2"/>
      </rPr>
      <t>Fornecimento e colocação de dispositivo refletivo para defensa metálica</t>
    </r>
  </si>
  <si>
    <r>
      <rPr>
        <sz val="10"/>
        <rFont val="Arial MT"/>
        <family val="2"/>
      </rPr>
      <t>Fornecimento e instalação de terminal absorvedor de energia p/ velocidade até 100 km/h de acordo com ABNT NBR-15486-2016</t>
    </r>
  </si>
  <si>
    <r>
      <rPr>
        <sz val="10"/>
        <rFont val="Arial MT"/>
        <family val="2"/>
      </rPr>
      <t>Fornecimento e instalação de terminal absorvedor de energia p/ velocidade de 80 km/h de acordo com ABNT NBR-15486-2016</t>
    </r>
  </si>
  <si>
    <r>
      <rPr>
        <sz val="10"/>
        <rFont val="Arial MT"/>
        <family val="2"/>
      </rPr>
      <t>Fornecimento e instalação de terminal amortecedor de impacto p/ velocidade até 100 km/h de acordo com ABNT NBR-15486-2016</t>
    </r>
  </si>
  <si>
    <r>
      <rPr>
        <sz val="10"/>
        <rFont val="Arial MT"/>
        <family val="2"/>
      </rPr>
      <t>Fornecimento e instalação de terminal amortecedor de impacto p/ velocidade de 80 km/h de acordo com ABNT NBR-15486-2016</t>
    </r>
  </si>
  <si>
    <r>
      <rPr>
        <sz val="10"/>
        <rFont val="Arial MT"/>
        <family val="2"/>
      </rPr>
      <t>Pintura de setas e zebrados - termoplástico por extrusão - e=3mm</t>
    </r>
  </si>
  <si>
    <r>
      <rPr>
        <sz val="10"/>
        <rFont val="Arial MT"/>
        <family val="2"/>
      </rPr>
      <t>Placa sinalização c/ película refletiva</t>
    </r>
  </si>
  <si>
    <r>
      <rPr>
        <sz val="10"/>
        <rFont val="Arial MT"/>
        <family val="2"/>
      </rPr>
      <t>Pórtico simples 11,00 a 15,00m p/placa até 24m2(exclusive placa)</t>
    </r>
  </si>
  <si>
    <r>
      <rPr>
        <sz val="10"/>
        <rFont val="Arial MT"/>
        <family val="2"/>
      </rPr>
      <t>Pórtico simples 16,00m p/placa até 24m2(exclusive placa)</t>
    </r>
  </si>
  <si>
    <r>
      <rPr>
        <sz val="10"/>
        <rFont val="Arial MT"/>
        <family val="2"/>
      </rPr>
      <t>Pórtico simples 17,00m p/placa até 24m2(exclusive placa)</t>
    </r>
  </si>
  <si>
    <r>
      <rPr>
        <sz val="10"/>
        <rFont val="Arial MT"/>
        <family val="2"/>
      </rPr>
      <t>Pórtico simples 18,00m p/placa até 24m2(exclusive placa)</t>
    </r>
  </si>
  <si>
    <r>
      <rPr>
        <sz val="10"/>
        <rFont val="Arial MT"/>
        <family val="2"/>
      </rPr>
      <t>Semi-pórtico duplo 2x4,90m p/placa até 24m2(exclusive placa)</t>
    </r>
  </si>
  <si>
    <r>
      <rPr>
        <sz val="10"/>
        <rFont val="Arial MT"/>
        <family val="2"/>
      </rPr>
      <t>Semi-pórtico duplo 2x6,00m p/placa até 24m2(exclusive placa)</t>
    </r>
  </si>
  <si>
    <r>
      <rPr>
        <sz val="10"/>
        <rFont val="Arial MT"/>
        <family val="2"/>
      </rPr>
      <t>Semi-pórtico duplo 2x7,20m p/placa até 24m2(exclusive placa)</t>
    </r>
  </si>
  <si>
    <r>
      <rPr>
        <sz val="10"/>
        <rFont val="Arial MT"/>
        <family val="2"/>
      </rPr>
      <t>Semi-pórtico duplo 2x8,30m p/placa até 24m2(exclusive placa)</t>
    </r>
  </si>
  <si>
    <r>
      <rPr>
        <sz val="10"/>
        <rFont val="Arial MT"/>
        <family val="2"/>
      </rPr>
      <t>Semi-pórtico simples 4,90m p/placa até 12m2(exclusive placa)</t>
    </r>
  </si>
  <si>
    <r>
      <rPr>
        <sz val="10"/>
        <rFont val="Arial MT"/>
        <family val="2"/>
      </rPr>
      <t>Semi-pórtico simples 6,00m p/placa até 12m2(exclusive placa)</t>
    </r>
  </si>
  <si>
    <r>
      <rPr>
        <sz val="10"/>
        <rFont val="Arial MT"/>
        <family val="2"/>
      </rPr>
      <t>Semi-pórtico simples 7,20m p/placa até 12m2(exclusive placa)</t>
    </r>
  </si>
  <si>
    <r>
      <rPr>
        <sz val="10"/>
        <rFont val="Arial MT"/>
        <family val="2"/>
      </rPr>
      <t>Semi-pórtico simples 8,30m p/placa até 12m2(exclusive placa)</t>
    </r>
  </si>
  <si>
    <r>
      <rPr>
        <sz val="10"/>
        <rFont val="Arial MT"/>
        <family val="2"/>
      </rPr>
      <t>Suporte de madeira 3"x3" p/ placa sinalização, h=3,00m</t>
    </r>
  </si>
  <si>
    <r>
      <rPr>
        <sz val="10"/>
        <rFont val="Arial MT"/>
        <family val="2"/>
      </rPr>
      <t>Suporte metálico galv. fogo d=2,5" c/tampa e aletas anti-giro, h=3,00m</t>
    </r>
  </si>
  <si>
    <r>
      <rPr>
        <sz val="10"/>
        <rFont val="Arial MT"/>
        <family val="2"/>
      </rPr>
      <t>Suporte metálico galv. fogo d=2,5" c/tampa e aletas anti-giro, h=3,50m</t>
    </r>
  </si>
  <si>
    <r>
      <rPr>
        <sz val="10"/>
        <rFont val="Arial MT"/>
        <family val="2"/>
      </rPr>
      <t>Suporte metálico galv. fogo d=2,5" c/tampa e aletas anti-giro, h=4,00m</t>
    </r>
  </si>
  <si>
    <r>
      <rPr>
        <sz val="10"/>
        <rFont val="Arial MT"/>
        <family val="2"/>
      </rPr>
      <t>Suporte metálico galv. fogo perfil "C" 110x70x25x2,00mm, h=3,00m</t>
    </r>
  </si>
  <si>
    <r>
      <rPr>
        <sz val="10"/>
        <rFont val="Arial MT"/>
        <family val="2"/>
      </rPr>
      <t>Suporte metálico galv. fogo perfil "C" 110x70x25x2,00mm, h=3,50m</t>
    </r>
  </si>
  <si>
    <r>
      <rPr>
        <sz val="10"/>
        <rFont val="Arial MT"/>
        <family val="2"/>
      </rPr>
      <t>Suporte metálico galv. fogo perfil "C" 110x70x25x2,00mm, h=4,00m</t>
    </r>
  </si>
  <si>
    <r>
      <rPr>
        <sz val="10"/>
        <rFont val="Arial MT"/>
        <family val="2"/>
      </rPr>
      <t>Suporte metálico galv. fogo perfil "C" 150x85x25x2,70mm, h=4,00m</t>
    </r>
  </si>
  <si>
    <r>
      <rPr>
        <sz val="10"/>
        <rFont val="Arial MT"/>
        <family val="2"/>
      </rPr>
      <t>Suporte metálico galv. fogo perfil "C" 150x85x25x3,40mm, h=4,50m</t>
    </r>
  </si>
  <si>
    <r>
      <rPr>
        <sz val="10"/>
        <rFont val="Arial MT"/>
        <family val="2"/>
      </rPr>
      <t>Suporte metálico galv. fogo perfil "C" 250x85x25x2,70mm, h=5,00m</t>
    </r>
  </si>
  <si>
    <r>
      <rPr>
        <sz val="10"/>
        <rFont val="Arial MT"/>
        <family val="2"/>
      </rPr>
      <t>Suporte metálico galv. fogo perfil "C" 250x85x25x2,70mm, h=6,00m</t>
    </r>
  </si>
  <si>
    <r>
      <rPr>
        <sz val="10"/>
        <rFont val="Arial MT"/>
        <family val="2"/>
      </rPr>
      <t>Suporte metálico galv. fogo perfil "C" 300x85x25x3,40mm, h=6,00m</t>
    </r>
  </si>
  <si>
    <r>
      <rPr>
        <sz val="10"/>
        <rFont val="Arial MT"/>
        <family val="2"/>
      </rPr>
      <t>Tacha refletiva bidirecional</t>
    </r>
  </si>
  <si>
    <r>
      <rPr>
        <sz val="10"/>
        <rFont val="Arial MT"/>
        <family val="2"/>
      </rPr>
      <t>Tacha refletiva monodirecional</t>
    </r>
  </si>
  <si>
    <r>
      <rPr>
        <sz val="10"/>
        <rFont val="Arial MT"/>
        <family val="2"/>
      </rPr>
      <t>Tachão refletivo bidirecional</t>
    </r>
  </si>
  <si>
    <r>
      <rPr>
        <sz val="10"/>
        <rFont val="Arial MT"/>
        <family val="2"/>
      </rPr>
      <t>Tachão refletivo monodirecional</t>
    </r>
  </si>
  <si>
    <r>
      <rPr>
        <sz val="10"/>
        <rFont val="Arial MT"/>
        <family val="2"/>
      </rPr>
      <t>Balde plástico translúcido de 8 a 10 l , inclusive soquetes e suportes para sinalização noturna</t>
    </r>
  </si>
  <si>
    <r>
      <rPr>
        <sz val="10"/>
        <rFont val="Arial MT"/>
        <family val="2"/>
      </rPr>
      <t>Bandeirinha</t>
    </r>
  </si>
  <si>
    <r>
      <rPr>
        <sz val="10"/>
        <rFont val="Arial MT"/>
        <family val="2"/>
      </rPr>
      <t>h</t>
    </r>
  </si>
  <si>
    <r>
      <rPr>
        <sz val="10"/>
        <rFont val="Arial MT"/>
        <family val="2"/>
      </rPr>
      <t>Barreira contínua classe I</t>
    </r>
  </si>
  <si>
    <r>
      <rPr>
        <sz val="10"/>
        <rFont val="Arial MT"/>
        <family val="2"/>
      </rPr>
      <t>Bastão vermelho sinalizador</t>
    </r>
  </si>
  <si>
    <r>
      <rPr>
        <sz val="10"/>
        <rFont val="Arial MT"/>
        <family val="2"/>
      </rPr>
      <t>Boneco sinalizador de obra</t>
    </r>
  </si>
  <si>
    <r>
      <rPr>
        <sz val="10"/>
        <rFont val="Arial MT"/>
        <family val="2"/>
      </rPr>
      <t>Cabo elétrico 2 x 1,5 mm² para sinalização noturna</t>
    </r>
  </si>
  <si>
    <r>
      <rPr>
        <sz val="10"/>
        <rFont val="Arial MT"/>
        <family val="2"/>
      </rPr>
      <t>Cone sinalizador tipo conão/bolo de noiva h=1,10m, base 50x50cm para sinalização provisória</t>
    </r>
  </si>
  <si>
    <r>
      <rPr>
        <sz val="10"/>
        <rFont val="Arial MT"/>
        <family val="2"/>
      </rPr>
      <t>Faixa de sinalização horizontal provisória</t>
    </r>
  </si>
  <si>
    <r>
      <rPr>
        <sz val="10"/>
        <rFont val="Arial MT"/>
        <family val="2"/>
      </rPr>
      <t>Fornecimento e instalação de barreira contínua classe I</t>
    </r>
  </si>
  <si>
    <r>
      <rPr>
        <sz val="10"/>
        <rFont val="Arial MT"/>
        <family val="2"/>
      </rPr>
      <t>Fornecimento e instalação de cavalete de madeira</t>
    </r>
  </si>
  <si>
    <r>
      <rPr>
        <sz val="10"/>
        <rFont val="Arial MT"/>
        <family val="2"/>
      </rPr>
      <t>Fornecimento e instalação de cone de PVC flexível refletivo h=75 cm para sinalização provisória</t>
    </r>
  </si>
  <si>
    <r>
      <rPr>
        <sz val="10"/>
        <rFont val="Arial MT"/>
        <family val="2"/>
      </rPr>
      <t>Lâmpada fluorescente 11 W para sinalização noturna</t>
    </r>
  </si>
  <si>
    <r>
      <rPr>
        <sz val="10"/>
        <rFont val="Arial MT"/>
        <family val="2"/>
      </rPr>
      <t>Luz intermitente (piscante)</t>
    </r>
  </si>
  <si>
    <r>
      <rPr>
        <sz val="10"/>
        <rFont val="Arial MT"/>
        <family val="2"/>
      </rPr>
      <t>Placa de sinalização provisória</t>
    </r>
  </si>
  <si>
    <r>
      <rPr>
        <sz val="10"/>
        <rFont val="Arial MT"/>
        <family val="2"/>
      </rPr>
      <t>Sinalizador de LED amarelo</t>
    </r>
  </si>
  <si>
    <r>
      <rPr>
        <sz val="10"/>
        <rFont val="Arial MT"/>
        <family val="2"/>
      </rPr>
      <t>Suporte de madeira 3" x 3" para sinalização provisória</t>
    </r>
  </si>
  <si>
    <r>
      <rPr>
        <sz val="10"/>
        <rFont val="Arial MT"/>
        <family val="2"/>
      </rPr>
      <t>Comercial - caminhão basculante</t>
    </r>
  </si>
  <si>
    <r>
      <rPr>
        <sz val="10"/>
        <rFont val="Arial MT"/>
        <family val="2"/>
      </rPr>
      <t>Comercial - caminhão carroceria</t>
    </r>
  </si>
  <si>
    <r>
      <rPr>
        <sz val="10"/>
        <rFont val="Arial MT"/>
        <family val="2"/>
      </rPr>
      <t>Local - caminhão basculante</t>
    </r>
  </si>
  <si>
    <r>
      <rPr>
        <sz val="10"/>
        <rFont val="Arial MT"/>
        <family val="2"/>
      </rPr>
      <t>Local - caminhão carroceria</t>
    </r>
  </si>
  <si>
    <r>
      <rPr>
        <sz val="10"/>
        <rFont val="Arial MT"/>
        <family val="2"/>
      </rPr>
      <t>Local - massa a frio - caminhão basculante</t>
    </r>
  </si>
  <si>
    <r>
      <rPr>
        <sz val="10"/>
        <rFont val="Arial MT"/>
        <family val="2"/>
      </rPr>
      <t>Local - massa a quente - caminhão basculante</t>
    </r>
  </si>
  <si>
    <r>
      <rPr>
        <sz val="10"/>
        <rFont val="Arial MT"/>
        <family val="2"/>
      </rPr>
      <t>Material asfáltico a frio</t>
    </r>
  </si>
  <si>
    <r>
      <rPr>
        <sz val="10"/>
        <rFont val="Arial MT"/>
        <family val="2"/>
      </rPr>
      <t>Material asfáltico a quente</t>
    </r>
  </si>
  <si>
    <r>
      <rPr>
        <sz val="10"/>
        <rFont val="Arial MT"/>
        <family val="2"/>
      </rPr>
      <t>Automóvel sedan potência mínima 75 HP (sem motorista)</t>
    </r>
  </si>
  <si>
    <r>
      <rPr>
        <sz val="10"/>
        <rFont val="Arial MT"/>
        <family val="2"/>
      </rPr>
      <t>mes</t>
    </r>
  </si>
  <si>
    <r>
      <rPr>
        <sz val="10"/>
        <rFont val="Arial MT"/>
        <family val="2"/>
      </rPr>
      <t>Veículo utilitário potência mínima 114 HP (sem motorista)</t>
    </r>
  </si>
  <si>
    <r>
      <rPr>
        <sz val="10"/>
        <rFont val="Arial MT"/>
        <family val="2"/>
      </rPr>
      <t>Assentamento de tubo 0,40m sem berço</t>
    </r>
  </si>
  <si>
    <r>
      <rPr>
        <sz val="10"/>
        <rFont val="Arial MT"/>
        <family val="2"/>
      </rPr>
      <t>Assentamento de tubo 0,60m sem berço</t>
    </r>
  </si>
  <si>
    <r>
      <rPr>
        <sz val="10"/>
        <rFont val="Arial MT"/>
        <family val="2"/>
      </rPr>
      <t>Assentamento de tubo 0,80m sem berço</t>
    </r>
  </si>
  <si>
    <r>
      <rPr>
        <sz val="10"/>
        <rFont val="Arial MT"/>
        <family val="2"/>
      </rPr>
      <t>Caixa de retenção</t>
    </r>
  </si>
  <si>
    <r>
      <rPr>
        <sz val="10"/>
        <rFont val="Arial MT"/>
        <family val="2"/>
      </rPr>
      <t>Carga e transp. 1a. cat.     0-200m</t>
    </r>
  </si>
  <si>
    <r>
      <rPr>
        <sz val="10"/>
        <rFont val="Arial MT"/>
        <family val="2"/>
      </rPr>
      <t>Carga e transp. 1a. cat.  200-400m</t>
    </r>
  </si>
  <si>
    <r>
      <rPr>
        <sz val="10"/>
        <rFont val="Arial MT"/>
        <family val="2"/>
      </rPr>
      <t>Cascalhamento</t>
    </r>
  </si>
  <si>
    <r>
      <rPr>
        <sz val="10"/>
        <rFont val="Arial MT"/>
        <family val="2"/>
      </rPr>
      <t>Esc. carga e transp. 1a. cat.     0-50m</t>
    </r>
  </si>
  <si>
    <r>
      <rPr>
        <sz val="10"/>
        <rFont val="Arial MT"/>
        <family val="2"/>
      </rPr>
      <t>Esc. carga e transp. 1a. cat.    50-200m</t>
    </r>
  </si>
  <si>
    <r>
      <rPr>
        <sz val="10"/>
        <rFont val="Arial MT"/>
        <family val="2"/>
      </rPr>
      <t>Esc. carga e transp. 2a. cat.     0-50m</t>
    </r>
  </si>
  <si>
    <r>
      <rPr>
        <sz val="10"/>
        <rFont val="Arial MT"/>
        <family val="2"/>
      </rPr>
      <t>Esc. de vala lateral rasa c/motoniveladora</t>
    </r>
  </si>
  <si>
    <r>
      <rPr>
        <sz val="10"/>
        <rFont val="Arial MT"/>
        <family val="2"/>
      </rPr>
      <t>Escarificação, conformação  e compactação do subleito (visual)</t>
    </r>
  </si>
  <si>
    <r>
      <rPr>
        <sz val="10"/>
        <rFont val="Arial MT"/>
        <family val="2"/>
      </rPr>
      <t>Escavação de bueiros e valas de drenagem 1a. cat.</t>
    </r>
  </si>
  <si>
    <r>
      <rPr>
        <sz val="10"/>
        <rFont val="Arial MT"/>
        <family val="2"/>
      </rPr>
      <t>Escavação para saídas de água</t>
    </r>
  </si>
  <si>
    <r>
      <rPr>
        <sz val="10"/>
        <rFont val="Arial MT"/>
        <family val="2"/>
      </rPr>
      <t>Lombada</t>
    </r>
  </si>
  <si>
    <r>
      <rPr>
        <sz val="10"/>
        <rFont val="Arial MT"/>
        <family val="2"/>
      </rPr>
      <t>Regularização, conformação e compactação de leito (visual)</t>
    </r>
  </si>
  <si>
    <r>
      <rPr>
        <sz val="10"/>
        <rFont val="Arial MT"/>
        <family val="2"/>
      </rPr>
      <t>Regularização de leito/patrolamento</t>
    </r>
  </si>
  <si>
    <r>
      <rPr>
        <sz val="10"/>
        <rFont val="Arial MT"/>
        <family val="2"/>
      </rPr>
      <t>Remoção de bueiros 0,40m</t>
    </r>
  </si>
  <si>
    <r>
      <rPr>
        <sz val="10"/>
        <rFont val="Arial MT"/>
        <family val="2"/>
      </rPr>
      <t>Remoção de bueiros 0,60m</t>
    </r>
  </si>
  <si>
    <r>
      <rPr>
        <sz val="10"/>
        <rFont val="Arial MT"/>
        <family val="2"/>
      </rPr>
      <t>Retaludamento</t>
    </r>
  </si>
  <si>
    <r>
      <rPr>
        <sz val="10"/>
        <rFont val="Arial MT"/>
        <family val="2"/>
      </rPr>
      <t>Fornecimento de asfalto diluído CM-30</t>
    </r>
  </si>
  <si>
    <r>
      <rPr>
        <sz val="10"/>
        <rFont val="Arial MT"/>
        <family val="2"/>
      </rPr>
      <t>Fornecimento de asfalto modificado por borracha</t>
    </r>
  </si>
  <si>
    <r>
      <rPr>
        <sz val="10"/>
        <rFont val="Arial MT"/>
        <family val="2"/>
      </rPr>
      <t>Fornecimento de CAP-30/45</t>
    </r>
  </si>
  <si>
    <r>
      <rPr>
        <sz val="10"/>
        <rFont val="Arial MT"/>
        <family val="2"/>
      </rPr>
      <t>Fornecimento de CAP-50/70</t>
    </r>
  </si>
  <si>
    <r>
      <rPr>
        <sz val="10"/>
        <rFont val="Arial MT"/>
        <family val="2"/>
      </rPr>
      <t>Fornecimento de CAP-50/70 com polímero elastomérico (55/75)</t>
    </r>
  </si>
  <si>
    <r>
      <rPr>
        <sz val="10"/>
        <rFont val="Arial MT"/>
        <family val="2"/>
      </rPr>
      <t>Fornecimento de CAP-50/70 com polímero elastomérico (60/85)</t>
    </r>
  </si>
  <si>
    <r>
      <rPr>
        <sz val="10"/>
        <rFont val="Arial MT"/>
        <family val="2"/>
      </rPr>
      <t>Fornecimento de CAP-50/70 com polímero elastomérico (65/90)</t>
    </r>
  </si>
  <si>
    <r>
      <rPr>
        <sz val="10"/>
        <rFont val="Arial MT"/>
        <family val="2"/>
      </rPr>
      <t>Fornecimento de emulsão asfáltica EAI p/imprimação</t>
    </r>
  </si>
  <si>
    <r>
      <rPr>
        <sz val="10"/>
        <rFont val="Arial MT"/>
        <family val="2"/>
      </rPr>
      <t>Fornecimento de emulsão asfáltica RC-1C-E com polímero</t>
    </r>
  </si>
  <si>
    <r>
      <rPr>
        <sz val="10"/>
        <rFont val="Arial MT"/>
        <family val="2"/>
      </rPr>
      <t>Fornecimento de emulsão asfáltica RL-1C</t>
    </r>
  </si>
  <si>
    <r>
      <rPr>
        <sz val="10"/>
        <rFont val="Arial MT"/>
        <family val="2"/>
      </rPr>
      <t>Fornecimento de emulsão asfáltica RM-1C</t>
    </r>
  </si>
  <si>
    <r>
      <rPr>
        <sz val="10"/>
        <rFont val="Arial MT"/>
        <family val="2"/>
      </rPr>
      <t>Fornecimento de emulsão asfáltica RM-2C</t>
    </r>
  </si>
  <si>
    <r>
      <rPr>
        <sz val="10"/>
        <rFont val="Arial MT"/>
        <family val="2"/>
      </rPr>
      <t>Fornecimento de emulsão asfáltica RR-1C</t>
    </r>
  </si>
  <si>
    <r>
      <rPr>
        <sz val="10"/>
        <rFont val="Arial MT"/>
        <family val="2"/>
      </rPr>
      <t>Fornecimento de emulsão asfáltica RR-1C-E com polímero</t>
    </r>
  </si>
  <si>
    <r>
      <rPr>
        <sz val="10"/>
        <rFont val="Arial MT"/>
        <family val="2"/>
      </rPr>
      <t>Fornecimento de emulsão asfáltica RR-2C</t>
    </r>
  </si>
  <si>
    <r>
      <rPr>
        <sz val="10"/>
        <rFont val="Arial MT"/>
        <family val="2"/>
      </rPr>
      <t>Fornecimento de emulsão asfáltica RR-2C-E com polímero</t>
    </r>
  </si>
  <si>
    <t>Item</t>
  </si>
  <si>
    <t>Cod.</t>
  </si>
  <si>
    <t>Descrição</t>
  </si>
  <si>
    <t>R$ Unit.</t>
  </si>
  <si>
    <t>Origem</t>
  </si>
  <si>
    <t>Unidade</t>
  </si>
  <si>
    <t>Quantidade</t>
  </si>
  <si>
    <t>R$ Unit. com BDI</t>
  </si>
  <si>
    <t>R$ Total</t>
  </si>
  <si>
    <t>DER/PR</t>
  </si>
  <si>
    <t>1.1</t>
  </si>
  <si>
    <t>ITEM</t>
  </si>
  <si>
    <t>PAVIMENTAÇÃO</t>
  </si>
  <si>
    <t>DRENAGEM</t>
  </si>
  <si>
    <t>SINALIZAÇÃO</t>
  </si>
  <si>
    <t>BDI</t>
  </si>
  <si>
    <t>BDI LIG.</t>
  </si>
  <si>
    <t>DISTÂNCIAS MÉDIAS DE TRANSPORTES</t>
  </si>
  <si>
    <t>Serviço:</t>
  </si>
  <si>
    <t>Área (m²):</t>
  </si>
  <si>
    <t>Trecho:</t>
  </si>
  <si>
    <t xml:space="preserve"> </t>
  </si>
  <si>
    <t>Extensão (m):</t>
  </si>
  <si>
    <t>Data:</t>
  </si>
  <si>
    <t>Distâncias Médias de Transportes(DMT)</t>
  </si>
  <si>
    <t>Comercial</t>
  </si>
  <si>
    <t>Local</t>
  </si>
  <si>
    <t>Materiais</t>
  </si>
  <si>
    <t>Pav.</t>
  </si>
  <si>
    <t>N/pav.</t>
  </si>
  <si>
    <t>Abrigo parada ônibus</t>
  </si>
  <si>
    <t>Areia</t>
  </si>
  <si>
    <t>Argila</t>
  </si>
  <si>
    <t>Bloco de concreto p/pavimento</t>
  </si>
  <si>
    <t>Nome da cidade - Nome do Estabelecimento</t>
  </si>
  <si>
    <t>Bloco estrutural</t>
  </si>
  <si>
    <t>Brita</t>
  </si>
  <si>
    <t>Cal hidratada/virgem</t>
  </si>
  <si>
    <t>Cal CH-1 p/microrev.</t>
  </si>
  <si>
    <t>Rio Branco do Sul</t>
  </si>
  <si>
    <t xml:space="preserve">CAP-30/45 ou CAP-50/70 </t>
  </si>
  <si>
    <t>Araucária - Repar</t>
  </si>
  <si>
    <t>-----------</t>
  </si>
  <si>
    <t xml:space="preserve">Cimento </t>
  </si>
  <si>
    <t>(5) - ITAMBÉ CAMPO LARGO</t>
  </si>
  <si>
    <t xml:space="preserve">CM-30  </t>
  </si>
  <si>
    <t xml:space="preserve">Emulsão  </t>
  </si>
  <si>
    <t xml:space="preserve">Emulsão c/ polímero </t>
  </si>
  <si>
    <t>Curitiba (CT)</t>
  </si>
  <si>
    <t>Gabião galvanizado</t>
  </si>
  <si>
    <t xml:space="preserve"> Nome da cidade - Nome do Estabelecimento</t>
  </si>
  <si>
    <t>Lajota concreto</t>
  </si>
  <si>
    <t>Brita Graduada</t>
  </si>
  <si>
    <t>Massa a quente</t>
  </si>
  <si>
    <t>Massa a frio</t>
  </si>
  <si>
    <t>Massa solo-brita</t>
  </si>
  <si>
    <t>Massa solo-cimento</t>
  </si>
  <si>
    <t>Material de fresagem</t>
  </si>
  <si>
    <t>Material de pav.demolido</t>
  </si>
  <si>
    <t>Paralelepípedo</t>
  </si>
  <si>
    <t>Pedra Britada - O.A.E.</t>
  </si>
  <si>
    <t xml:space="preserve">Pedra mão </t>
  </si>
  <si>
    <t>Pedreira - campo mourão - pedreira itaipu</t>
  </si>
  <si>
    <t>Pó de pedra</t>
  </si>
  <si>
    <t>Poliedro/cordão de pedra</t>
  </si>
  <si>
    <t>Preench.rebaixo</t>
  </si>
  <si>
    <t>Rachão</t>
  </si>
  <si>
    <t>Solo jazida</t>
  </si>
  <si>
    <t>Solos moles</t>
  </si>
  <si>
    <t>Revestimento Primário</t>
  </si>
  <si>
    <t>Tampão de Ferro Fundido</t>
  </si>
  <si>
    <t>Tijolo</t>
  </si>
  <si>
    <t>Tijolo maciço</t>
  </si>
  <si>
    <t>Trilhos/chapas</t>
  </si>
  <si>
    <t>Tubo concreto</t>
  </si>
  <si>
    <t>Tubo metálico/Pórticos</t>
  </si>
  <si>
    <t xml:space="preserve">Areia  </t>
  </si>
  <si>
    <t xml:space="preserve">Areal - Icaraíma, Porto Camargo </t>
  </si>
  <si>
    <t>Brita - massa a quente</t>
  </si>
  <si>
    <t>Brita - BGS (Usina solos)</t>
  </si>
  <si>
    <t>Brita - solo-brita (Usina solos)</t>
  </si>
  <si>
    <t>Cimento Portland</t>
  </si>
  <si>
    <t>Campo Largo - Itambé ou Rio Branco do Sul - Votorantim</t>
  </si>
  <si>
    <t>CAP/CAP-Borracha/Polímero</t>
  </si>
  <si>
    <t>Cal hidratada CH-1</t>
  </si>
  <si>
    <t xml:space="preserve">Emulsão RM-1C/2C  </t>
  </si>
  <si>
    <t>Apucarana(AP), Ponta Grossa (PG), Campo Largo, Curitiba (CT)</t>
  </si>
  <si>
    <t>Emulsão c/polímero</t>
  </si>
  <si>
    <t>Favor não imprimir as considerações abaixo.</t>
  </si>
  <si>
    <t>(1)</t>
  </si>
  <si>
    <t>Fábrica de tubos/pré-moldados-Arcimol(Céu Azul-PR),Protemix/Protenge(Londrina-PR),Marco(Campo Largo-PR)</t>
  </si>
  <si>
    <t>Tubo Forte(Pato Branco), Tubo Ponta(Ponta Grossa)</t>
  </si>
  <si>
    <t>(2)</t>
  </si>
  <si>
    <t>Comércio local ou próximo</t>
  </si>
  <si>
    <t>(3)</t>
  </si>
  <si>
    <t>Curitiba</t>
  </si>
  <si>
    <t>(4)</t>
  </si>
  <si>
    <t>Repar-Araucária</t>
  </si>
  <si>
    <t>(5)</t>
  </si>
  <si>
    <t>Itambé(Campo Largo) ou Rio Branco do Sul</t>
  </si>
  <si>
    <t>(6)</t>
  </si>
  <si>
    <t>Como identificar quais distâncias precisam ser preenchidas?</t>
  </si>
  <si>
    <t>O transporte precisa ser acrescentado ao preço unitário dos serviços em que consta “A acrescer” na coluna transporte do Referencial de Custos dos Serviços do DER/PR. As fórmulas de cálculo do transporte estão apresentados no item H da composição de cada serviço citado anteriormente. No item H a primeira fórmula refere-se a distância local (primeiros 30km da DMT) e a segunda linha, a distância comercial (DC = distância total – distância local), x1 é DMT em Km pavimentada e x2 DMT em Km não pavimentada.
Quando constar serviços no item G da composição de um serviço, precisa ser realizada a composição do respectivo, como é o caso dos serviços 570000 e 531000 que englobam os 570100 e 531200, respectivamente.</t>
  </si>
  <si>
    <t>Qual o ponto de origem e destino das distâncias?</t>
  </si>
  <si>
    <t xml:space="preserve">As distâncias são tomadas sempre sentido destino para a origem. Trecho e usina são destinos, origem é o fornecedor. </t>
  </si>
  <si>
    <t>Esquemas para cálculo de DMT:</t>
  </si>
  <si>
    <t>A seguir exemplos de situações jazidas, e os itinerários seguidos pelos veículos de transporte de materiais para determinação do cálculo da DMT, de extrema importância para o cálculo de orçamentos.
CP= comercial pavimentado e CNP = comercial não pavimentado
LP= local pavimentado e LNP = local não pavimentado</t>
  </si>
  <si>
    <t>Consultar a Metodologia para Elaboração de Orçamento - DER-CT-CCO disponível no site da seil (https://www.infraestrutura.pr.gov.br/Pagina/DFIL). O documento apresenta explicação detalhada.</t>
  </si>
  <si>
    <t>SERVIÇOS</t>
  </si>
  <si>
    <t>MODELO DE CRONOGRAMA PARA SER UTILIZADO QUANDO SE TRATAR APENAS DE UM TIPO DE OBRA. QUANDO HOUVER REPAROS E MELHORIAS NA MESMA OBRA, ELABORAR CRONOGRAMAS SEPARADOS</t>
  </si>
  <si>
    <t>PRÓPRIO:</t>
  </si>
  <si>
    <t>DATA:</t>
  </si>
  <si>
    <t>MUNICÍPIO:</t>
  </si>
  <si>
    <t>TIPO OBRA:</t>
  </si>
  <si>
    <t>EMPRESA:</t>
  </si>
  <si>
    <t>PROTOCOLO:</t>
  </si>
  <si>
    <t>PRAZO EXECUÇÃO</t>
  </si>
  <si>
    <t>% NO PERIODO</t>
  </si>
  <si>
    <t>VALOR</t>
  </si>
  <si>
    <t>ÍNDICE</t>
  </si>
  <si>
    <t>SERVIÇO</t>
  </si>
  <si>
    <t>PLANILHA</t>
  </si>
  <si>
    <t>VALOR DA PARCELA DETERMINADA COM BASE NO PREÇO MÁXIMO</t>
  </si>
  <si>
    <t>VALOR PROPOSTO</t>
  </si>
  <si>
    <t xml:space="preserve"> DESCONTO PROPOSTO  /  VALOR DAS PARCELAS</t>
  </si>
  <si>
    <t>TOTAL ACUMULADO COM O DESCONTO PROPOSTO</t>
  </si>
  <si>
    <t>OBS: CASO O PRAZO ESTABELECIDO PELO EDITAL PARA A EXECUÇÃO DA OBRA SEJA DIFERENTE DE 180 DIAS (MODELO ACIMA) FAVOR MODIFICAR A QUANTIDADE DAS COLUNAS MENSAIS CONFORME PRAZO ESTABELECIDO EM EDITAL E AJUSTAR FÓRMULAS</t>
  </si>
  <si>
    <t>FORNECIMENTO DE LIGANTES</t>
  </si>
  <si>
    <t>Pedreira Itaipu - Campo Mourão</t>
  </si>
  <si>
    <t>2.2</t>
  </si>
  <si>
    <t>1.2</t>
  </si>
  <si>
    <t>1.3</t>
  </si>
  <si>
    <t>2.1</t>
  </si>
  <si>
    <t>2.3</t>
  </si>
  <si>
    <t>3.1</t>
  </si>
  <si>
    <t>4.1</t>
  </si>
  <si>
    <t>4.2</t>
  </si>
  <si>
    <t>TOTAL DO ORÇAMENTO →</t>
  </si>
  <si>
    <t>OBRA:</t>
  </si>
  <si>
    <t>LOCAL:</t>
  </si>
  <si>
    <t xml:space="preserve">Data Base: </t>
  </si>
  <si>
    <t>Grupo de serviço: PAVIMENTAÇÃO</t>
  </si>
  <si>
    <t>Grupo de serviço: DRENAGEM E OAC</t>
  </si>
  <si>
    <r>
      <rPr>
        <sz val="10"/>
        <rFont val="Arial MT"/>
        <family val="2"/>
      </rPr>
      <t>Fornecimento e colocação de tampão ferro fundido ø=600mm articulado Classe 125</t>
    </r>
  </si>
  <si>
    <r>
      <rPr>
        <sz val="10"/>
        <rFont val="Arial MT"/>
        <family val="2"/>
      </rPr>
      <t>Fornecimento e colocação de tampão ferro fundido ø=600mm articulado Classe 400</t>
    </r>
  </si>
  <si>
    <r>
      <rPr>
        <sz val="10"/>
        <rFont val="Arial MT"/>
        <family val="2"/>
      </rPr>
      <t>Fornecimento e colocação de tampão ferro fundido ø=600mm c/aro Classe 125</t>
    </r>
  </si>
  <si>
    <r>
      <rPr>
        <sz val="10"/>
        <rFont val="Arial MT"/>
        <family val="2"/>
      </rPr>
      <t>Fornecimento e colocação de tampão ferro fundido ø=600mm c/aro Classe 400</t>
    </r>
  </si>
  <si>
    <r>
      <rPr>
        <sz val="10"/>
        <rFont val="Arial MT"/>
        <family val="2"/>
      </rPr>
      <t>Fornecimento e colocação de tampão ferro fundido ø=600mm c/aro Classe 50</t>
    </r>
  </si>
  <si>
    <r>
      <rPr>
        <sz val="10"/>
        <rFont val="Arial MT"/>
        <family val="2"/>
      </rPr>
      <t>Fornecimento e colocação de tampão ferro fundido ø=700mm R-3 articulado Classe 400</t>
    </r>
  </si>
  <si>
    <r>
      <rPr>
        <sz val="10"/>
        <rFont val="Arial MT"/>
        <family val="2"/>
      </rPr>
      <t>Fornecimento e colocação de tampão ferro fundido ø=730mm R-3 c/aro Classe 400</t>
    </r>
  </si>
  <si>
    <r>
      <rPr>
        <sz val="10"/>
        <rFont val="Arial MT"/>
        <family val="2"/>
      </rPr>
      <t>Fornecimento e colocação de tampão ferro fundido ø=800mm articulado Classe 400</t>
    </r>
  </si>
  <si>
    <t>Grupo de serviço: PAVIMENTO RÍGIDO</t>
  </si>
  <si>
    <t>Grupo de serviço: OBRAS DE ARTE ESPECIAIS</t>
  </si>
  <si>
    <t>Grupo de serviço: MANUTENÇÃO / CONSERVAÇÃO RODOVIÁRIA</t>
  </si>
  <si>
    <t>Grupo de serviço: SERVIÇOS COMPLENTARES</t>
  </si>
  <si>
    <r>
      <rPr>
        <sz val="10"/>
        <rFont val="Arial MT"/>
        <family val="2"/>
      </rPr>
      <t>Regularização e compactação manual de passeios</t>
    </r>
  </si>
  <si>
    <t>Grupo de serviço: SINALIZAÇÃO</t>
  </si>
  <si>
    <r>
      <rPr>
        <sz val="10"/>
        <rFont val="Arial MT"/>
        <family val="2"/>
      </rPr>
      <t>Defensa metálica c/ espaçador e calço nível de contenção H1AW3 15°</t>
    </r>
  </si>
  <si>
    <r>
      <rPr>
        <sz val="10"/>
        <rFont val="Arial MT"/>
        <family val="2"/>
      </rPr>
      <t>Defensa metálica c/ espaçador e calço nível de contenção H1AW4 15°</t>
    </r>
  </si>
  <si>
    <r>
      <rPr>
        <sz val="10"/>
        <rFont val="Arial MT"/>
        <family val="2"/>
      </rPr>
      <t>Fornecimento e instalação de Módulo de Transição defensa metálica dupla/ tripla onda-barreira de concreto</t>
    </r>
  </si>
  <si>
    <r>
      <rPr>
        <sz val="10"/>
        <rFont val="Arial MT"/>
        <family val="2"/>
      </rPr>
      <t>Suporte polimérico ecológico maciço colapsível quadrado de 0,8cm para placa de sinalização h=3,50m</t>
    </r>
  </si>
  <si>
    <r>
      <rPr>
        <sz val="10"/>
        <rFont val="Arial MT"/>
        <family val="2"/>
      </rPr>
      <t>Suporte polimérico ecológico maciço colapsível quadrado de 10cm para placa de sinalização h=4,50m</t>
    </r>
  </si>
  <si>
    <t>Grupo de serviço: SINALIZAÇÃO PROVISÓRIA</t>
  </si>
  <si>
    <t>Grupo de serviço: TRANSPORTE</t>
  </si>
  <si>
    <r>
      <rPr>
        <sz val="10"/>
        <rFont val="Arial MT"/>
        <family val="2"/>
      </rPr>
      <t>Comercial - caminhão silo</t>
    </r>
  </si>
  <si>
    <r>
      <rPr>
        <sz val="10"/>
        <rFont val="Arial MT"/>
        <family val="2"/>
      </rPr>
      <t>Comercial - massa concreto usinado - caminhão basculante</t>
    </r>
  </si>
  <si>
    <r>
      <rPr>
        <sz val="10"/>
        <rFont val="Arial MT"/>
        <family val="2"/>
      </rPr>
      <t>Local - caminhão silo</t>
    </r>
  </si>
  <si>
    <r>
      <rPr>
        <sz val="10"/>
        <rFont val="Arial MT"/>
        <family val="2"/>
      </rPr>
      <t>Local - massa concreto usinado - caminhão basculante</t>
    </r>
  </si>
  <si>
    <t>Grupo de serviço: FORNECIMENTO DE VEÍCULOS</t>
  </si>
  <si>
    <t>Grupo de serviço: ADEQUAÇÃO DE ESTRADAS</t>
  </si>
  <si>
    <t>Grupo de serviço: LIGANTES BETUMINOSOS</t>
  </si>
  <si>
    <t>CUSTOS INDIRETOS</t>
  </si>
  <si>
    <t>Administração Local</t>
  </si>
  <si>
    <t>Canteiro de Obras</t>
  </si>
  <si>
    <t>Mobilização e Desmobilização</t>
  </si>
  <si>
    <t>gb</t>
  </si>
  <si>
    <t>3.2</t>
  </si>
  <si>
    <t>3.3</t>
  </si>
  <si>
    <t>5.1</t>
  </si>
  <si>
    <t>RECAPE E PAVIMENTAÇÃO ASFÁLTICA EM CBUQ</t>
  </si>
  <si>
    <t>RUA 27 DE DEZEMBRO</t>
  </si>
  <si>
    <r>
      <t xml:space="preserve">MUNICÍPIO DE CAMPO MOURÃO
</t>
    </r>
    <r>
      <rPr>
        <b/>
        <sz val="12"/>
        <color theme="1"/>
        <rFont val="Arial"/>
        <family val="2"/>
      </rPr>
      <t>SECRETARIA DE INFRAESTRUTURA E MOBILIDADE URBANA
SEIMOB</t>
    </r>
  </si>
  <si>
    <t xml:space="preserve">RECAPEAMENTO E PAVIMENTAÇÃO ASFALTICA EM CBUQ </t>
  </si>
  <si>
    <t>RUA 27 DE DEZEMBRO - CAMPO MOURÃO</t>
  </si>
  <si>
    <t>Ensecadeira simples madeira h &gt;  2m</t>
  </si>
  <si>
    <t>m2</t>
  </si>
  <si>
    <t>Ensecadeira simples madeira h &lt;= 2m</t>
  </si>
  <si>
    <t>Escavação c/ esgotamento 1a. cat.</t>
  </si>
  <si>
    <t>m3</t>
  </si>
  <si>
    <t>Escavação c/ esgotamento 2a. cat.</t>
  </si>
  <si>
    <t>Escavação c/ esgotamento 3a. cat.</t>
  </si>
  <si>
    <t>Escavação mecânica para fundação em 1a. cat. para OAE</t>
  </si>
  <si>
    <t>Escavação mecânica para fundação em 2a. cat. para OAE</t>
  </si>
  <si>
    <t>Escavação p/ fundação em 1a. cat.</t>
  </si>
  <si>
    <t>Escavação p/ fundação em 2a. cat.</t>
  </si>
  <si>
    <t>Escavação p/ fundação em 3a. cat.</t>
  </si>
  <si>
    <t>Escavação tubulão a céu aberto 1a. cat.</t>
  </si>
  <si>
    <t>Escavação tubulão a céu aberto 2a. cat.</t>
  </si>
  <si>
    <t>Escavação tubulão a céu aberto 3a. cat.</t>
  </si>
  <si>
    <t>Escavação 1a. cat. p/galerias celulares</t>
  </si>
  <si>
    <t>Escavação 2a. cat. p/galerias celulares</t>
  </si>
  <si>
    <t>Escavação 3a. cat. p/galerias celulares</t>
  </si>
  <si>
    <t>Escoramento cavas de fundação</t>
  </si>
  <si>
    <t>Escoramento (cimbramento) inclusive fundação</t>
  </si>
  <si>
    <t>Escoramento de galerias celulares</t>
  </si>
  <si>
    <t>Escoramento simples p/ andaimes</t>
  </si>
  <si>
    <t>Formas de madeira compensada resinada</t>
  </si>
  <si>
    <t>Fornecimento e cravação estaca duplo trilho TR-37</t>
  </si>
  <si>
    <t>m</t>
  </si>
  <si>
    <t>Fornecimento e cravação estaca triplo trilho TR-37</t>
  </si>
  <si>
    <t>Gradil ferro galv. d=2" c/ suporte de concreto</t>
  </si>
  <si>
    <t>Guarda corpo tipo DER-PR c/ 2,0m</t>
  </si>
  <si>
    <t>ud</t>
  </si>
  <si>
    <t>Lastro de brita</t>
  </si>
  <si>
    <t>Limpeza c/ jato de água</t>
  </si>
  <si>
    <t>Perfuração em concreto armado d=10,0mm</t>
  </si>
  <si>
    <t>Perfuração em concreto armado d=12,7mm</t>
  </si>
  <si>
    <t>Perfuração em concreto armado d=16,0mm</t>
  </si>
  <si>
    <t>Perfuração em concreto armado d=20,0mm</t>
  </si>
  <si>
    <t>Perfuração em concreto armado d=25,0mm</t>
  </si>
  <si>
    <t>Perfuração em concreto armado d=40,0mm</t>
  </si>
  <si>
    <t>Perfuração em rocha p/ chumbador d=25,0mm</t>
  </si>
  <si>
    <t>Pintura a cimento e limpeza</t>
  </si>
  <si>
    <t>Pintura de proteção/impermeabilização superfícies com emulsão tipo Igolflex preto, Vedapren ou equivalente (2 demãos)</t>
  </si>
  <si>
    <t>Plataforma de madeira p/ andaimes</t>
  </si>
  <si>
    <t>Reaterro e apiloamento mecânico</t>
  </si>
  <si>
    <t>0,73x1 + 0,
88x2</t>
  </si>
  <si>
    <t>0,90x1 + 1,09x2</t>
  </si>
  <si>
    <t>0,69x1 + 0,
83x2</t>
  </si>
  <si>
    <t>0,85x1 + 1,03x2</t>
  </si>
  <si>
    <t>0,44x1 + 0,
53x2</t>
  </si>
  <si>
    <t>0,54x1 + 0,65x2</t>
  </si>
  <si>
    <t>0,67x1 + 0,
80x2</t>
  </si>
  <si>
    <t>0,83x1 + 0,99x2</t>
  </si>
  <si>
    <t>0,73x1 + 0,
88x2 + 1,84</t>
  </si>
  <si>
    <t>0,90x1 + 1,09x2
+ 2,28</t>
  </si>
  <si>
    <t>0,69x1 + 0,
83x2 + 6,96</t>
  </si>
  <si>
    <t>0,85x1 + 1,03x2
+ 8,66</t>
  </si>
  <si>
    <t>0,44x1 + 0,
53x2 + 1,12</t>
  </si>
  <si>
    <t>0,54x1 + 0,65x2
+ 1,39</t>
  </si>
  <si>
    <t>0,86x1 + 1,
03x2 + 4,31</t>
  </si>
  <si>
    <t>1,07x1 + 1,28x2
+ 5,36</t>
  </si>
  <si>
    <t>0,86x1 + 1,
03x2 + 5,17</t>
  </si>
  <si>
    <t>1,07x1 + 1,28x2
+ 6,43</t>
  </si>
  <si>
    <t>0,67x1 + 0,
80x2 + 1,68</t>
  </si>
  <si>
    <t>0,83x1 + 0,99x2
+ 2,09</t>
  </si>
  <si>
    <t>0,74x  + 36,42</t>
  </si>
  <si>
    <t>0,92x + 45,31</t>
  </si>
  <si>
    <t>0,83x  + 40,47</t>
  </si>
  <si>
    <t>1,03x + 50,35</t>
  </si>
  <si>
    <t>BDI (Obra): 25,49</t>
  </si>
  <si>
    <t>(2) - Depósito Marinho</t>
  </si>
  <si>
    <t>TERRAPLENAGEM</t>
  </si>
  <si>
    <t>ok</t>
  </si>
  <si>
    <t>5.2</t>
  </si>
  <si>
    <t>Peabiru - Artefatos de concreto Itaipu</t>
  </si>
  <si>
    <t>DERPR - Departamento de Estradas de Rodagem do Paraná</t>
  </si>
  <si>
    <t>Diretoria Técnica - Coordenadoria de Custo e Orçamento</t>
  </si>
  <si>
    <t>Relatório de Composição do Serviço</t>
  </si>
  <si>
    <t>Data Base: 31/08/2025 (Com desoneração)</t>
  </si>
  <si>
    <t>Valores expressos em Reais (R$)</t>
  </si>
  <si>
    <t xml:space="preserve">Unidade: m3    </t>
  </si>
  <si>
    <t>(A)Equipamento</t>
  </si>
  <si>
    <t>Código</t>
  </si>
  <si>
    <t>Ut. Pr</t>
  </si>
  <si>
    <t>Ut. Impr</t>
  </si>
  <si>
    <t>Vl. Hr. Prod</t>
  </si>
  <si>
    <t>Vl. Hr. Imp</t>
  </si>
  <si>
    <t>Custo Horário</t>
  </si>
  <si>
    <t>Betoneira 600 l gasolina</t>
  </si>
  <si>
    <t xml:space="preserve">373200 </t>
  </si>
  <si>
    <t>Carrinho de concretagem 80 l</t>
  </si>
  <si>
    <t xml:space="preserve">301800 </t>
  </si>
  <si>
    <t>Vibrador imersão gasolina 45mm</t>
  </si>
  <si>
    <t xml:space="preserve">370450 </t>
  </si>
  <si>
    <t>(A)Total:</t>
  </si>
  <si>
    <t>(B)Mão-de-Obra</t>
  </si>
  <si>
    <t>Eq. Salarial</t>
  </si>
  <si>
    <t>Encargos(%)</t>
  </si>
  <si>
    <t>Sal/Hora</t>
  </si>
  <si>
    <t>Consumo</t>
  </si>
  <si>
    <t>Pedreiro</t>
  </si>
  <si>
    <t xml:space="preserve">200260 </t>
  </si>
  <si>
    <t>Servente</t>
  </si>
  <si>
    <t xml:space="preserve">200130 </t>
  </si>
  <si>
    <t>Técnico de Campo I</t>
  </si>
  <si>
    <t xml:space="preserve">210060 </t>
  </si>
  <si>
    <t>(B)Total:</t>
  </si>
  <si>
    <t>(C)Itens de Incidência</t>
  </si>
  <si>
    <t>%</t>
  </si>
  <si>
    <t>M. O.</t>
  </si>
  <si>
    <t>Equip.</t>
  </si>
  <si>
    <t>Mat.</t>
  </si>
  <si>
    <t>Custo</t>
  </si>
  <si>
    <t>Ferramentas Manuais</t>
  </si>
  <si>
    <t xml:space="preserve">29990 </t>
  </si>
  <si>
    <t>X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</si>
  <si>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</si>
  <si>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</si>
  <si>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</si>
  <si>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</si>
  <si>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</si>
  <si>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</si>
  <si>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</si>
  <si>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 xml:space="preserve">139000 </t>
  </si>
  <si>
    <t xml:space="preserve">m3    </t>
  </si>
  <si>
    <t>Cimento Portland (saco de 50kg)</t>
  </si>
  <si>
    <t xml:space="preserve">173200 </t>
  </si>
  <si>
    <t xml:space="preserve">t     </t>
  </si>
  <si>
    <t>Pedra britada (comercial)</t>
  </si>
  <si>
    <t xml:space="preserve">130000 </t>
  </si>
  <si>
    <t>(F)Total:</t>
  </si>
  <si>
    <t>(G)Serviços</t>
  </si>
  <si>
    <t>(G)Total:</t>
  </si>
  <si>
    <t>(H)Itens de Transporte</t>
  </si>
  <si>
    <t>Fórmula</t>
  </si>
  <si>
    <t>X1</t>
  </si>
  <si>
    <t>X2</t>
  </si>
  <si>
    <t>Custo Unit.</t>
  </si>
  <si>
    <t>Areia (Trecho)</t>
  </si>
  <si>
    <t xml:space="preserve">19010 </t>
  </si>
  <si>
    <t>0,73x1 + 0,88x2</t>
  </si>
  <si>
    <t>0,73x1 + 0,88x2 + 1,84</t>
  </si>
  <si>
    <t>Cimento (Trecho)</t>
  </si>
  <si>
    <t xml:space="preserve">13200 </t>
  </si>
  <si>
    <t>0,69x1 + 0,83x2</t>
  </si>
  <si>
    <t>0,69x1 + 0,83x2 + 6,96</t>
  </si>
  <si>
    <t>Pedra britada (Trecho)</t>
  </si>
  <si>
    <t xml:space="preserve">19400 </t>
  </si>
  <si>
    <t>(H)Total:</t>
  </si>
  <si>
    <t>Custo Direto Total (E) + (F) + (G) + (H)</t>
  </si>
  <si>
    <t>SCONet - Sistema de Custos e Orçamentos</t>
  </si>
  <si>
    <t>DERPR</t>
  </si>
  <si>
    <t>Serviço: 605000   Concreto magro, preparo em betoneira e lanç.</t>
  </si>
  <si>
    <t>Serviço: 603900   Lastro de brita</t>
  </si>
  <si>
    <t>Serviço: Boca de lobo simples em alvenaria de blocos</t>
  </si>
  <si>
    <t>Concreto estrutural</t>
  </si>
  <si>
    <t>m³</t>
  </si>
  <si>
    <t>Formas</t>
  </si>
  <si>
    <t>m²</t>
  </si>
  <si>
    <t>Concreto magro</t>
  </si>
  <si>
    <t>Guia Pré-moldada</t>
  </si>
  <si>
    <t>Alvenaria de Blocos</t>
  </si>
  <si>
    <t>Revestimento de argamassa</t>
  </si>
  <si>
    <t>Graute</t>
  </si>
  <si>
    <t>BOCA DE LOBO SIMPLES</t>
  </si>
  <si>
    <t>BOCA DE LOBO DUPLA</t>
  </si>
  <si>
    <t>7.1</t>
  </si>
  <si>
    <t>7.2</t>
  </si>
  <si>
    <t>7.3</t>
  </si>
  <si>
    <t>7.4</t>
  </si>
  <si>
    <t>7.5</t>
  </si>
  <si>
    <t>CAIXA DE LIGAÇÃO E PASSAGEM</t>
  </si>
  <si>
    <t>8.1</t>
  </si>
  <si>
    <t>8.2</t>
  </si>
  <si>
    <t>8.3</t>
  </si>
  <si>
    <t>8.4</t>
  </si>
  <si>
    <t>8.5</t>
  </si>
  <si>
    <t>8.6</t>
  </si>
  <si>
    <t>POÇO DE VISITA</t>
  </si>
  <si>
    <t>9.1</t>
  </si>
  <si>
    <t>9.2</t>
  </si>
  <si>
    <t>9.3</t>
  </si>
  <si>
    <t>9.4</t>
  </si>
  <si>
    <t>9.5</t>
  </si>
  <si>
    <t>9.6</t>
  </si>
  <si>
    <t>BTCC 3x4m</t>
  </si>
  <si>
    <t>Lastro</t>
  </si>
  <si>
    <t>Forma</t>
  </si>
  <si>
    <t>Concreto</t>
  </si>
  <si>
    <t>Revestimento</t>
  </si>
  <si>
    <t>Escoramento</t>
  </si>
  <si>
    <t>Aço</t>
  </si>
  <si>
    <t>10.1</t>
  </si>
  <si>
    <t>10.2</t>
  </si>
  <si>
    <t>10.3</t>
  </si>
  <si>
    <t>10.4</t>
  </si>
  <si>
    <t>10.5</t>
  </si>
  <si>
    <t>10.6</t>
  </si>
  <si>
    <t>Boca de BTCC 3x4m - Quantidade para 02 Bocas</t>
  </si>
  <si>
    <t>11.1</t>
  </si>
  <si>
    <t>11.2</t>
  </si>
  <si>
    <t>11.3</t>
  </si>
  <si>
    <t>11.4</t>
  </si>
  <si>
    <t>11.5</t>
  </si>
  <si>
    <t>3.4</t>
  </si>
  <si>
    <t>3.5</t>
  </si>
  <si>
    <t>3.6</t>
  </si>
  <si>
    <t>4.3</t>
  </si>
  <si>
    <t>11.6</t>
  </si>
  <si>
    <t>12.1</t>
  </si>
  <si>
    <t>12.2</t>
  </si>
  <si>
    <t>12.3</t>
  </si>
  <si>
    <t>12.4</t>
  </si>
  <si>
    <t>12.5</t>
  </si>
  <si>
    <t>URBANIZAÇÃO</t>
  </si>
  <si>
    <t>13.1</t>
  </si>
  <si>
    <t>13.2</t>
  </si>
  <si>
    <t>13.3</t>
  </si>
  <si>
    <t>13.4</t>
  </si>
  <si>
    <t>13.5</t>
  </si>
  <si>
    <t>14.1</t>
  </si>
  <si>
    <t>14.2</t>
  </si>
  <si>
    <t>14.3</t>
  </si>
  <si>
    <t>OK</t>
  </si>
  <si>
    <t>CAMPO MOURÃO</t>
  </si>
  <si>
    <t>José Augusto Davanço</t>
  </si>
  <si>
    <t>Eng. Civil - CREA PR-166826/D</t>
  </si>
  <si>
    <t>______________________________________________</t>
  </si>
  <si>
    <t>________________________________________</t>
  </si>
  <si>
    <t>CREA PR-166826/D</t>
  </si>
  <si>
    <t>(6) CASA DO ASFALTO - MARIALVA</t>
  </si>
  <si>
    <t>14.4</t>
  </si>
  <si>
    <t>Placa de Obra 4,00 x 2,00m</t>
  </si>
  <si>
    <t>Regularização e compactação do subleito</t>
  </si>
  <si>
    <t>Pista p/Bota-fora - Campo Mourão - Koch Aterro Sanitário</t>
  </si>
  <si>
    <t>3.7</t>
  </si>
  <si>
    <t>3.8</t>
  </si>
  <si>
    <t>Corpo de BSTC 0,80m sem berço com tubo PA-1</t>
  </si>
  <si>
    <t>Corpo de BSTC 0,40m sem berço com tubo PS-1</t>
  </si>
  <si>
    <t>Corpo de BSTC 0,60m sem berço com tubo PS-1</t>
  </si>
  <si>
    <t>Corpo de BSTC 1,00m sem berço com tubo PA-1</t>
  </si>
  <si>
    <t>5.3</t>
  </si>
  <si>
    <t>5.4</t>
  </si>
  <si>
    <t>5.5</t>
  </si>
  <si>
    <t>5.6</t>
  </si>
  <si>
    <t>5.7</t>
  </si>
  <si>
    <t>Jazida - Nome da cidade - Nome do Estabelecimento</t>
  </si>
  <si>
    <t>Usina de asfalto - Nome da cidade - Nome do Estabelecimento</t>
  </si>
  <si>
    <t>Usina de solos - Nome da cidade - Nome do Estabelecimento</t>
  </si>
  <si>
    <t>Pista p/Bota-fora - Nome da cidade - Nome do Estabelecimento</t>
  </si>
  <si>
    <t>Pista p/Bota-fora - Local a definir</t>
  </si>
  <si>
    <t>Jazida/Pedreira - Nome da cidade - Nome do Estabelecimento</t>
  </si>
  <si>
    <t>Pedreira - Nome da cidade - Nome do Estabelecimento</t>
  </si>
  <si>
    <t>Corte em rocha/Jazida - Nome da cidade - Nome do Estabelecimento</t>
  </si>
  <si>
    <r>
      <t xml:space="preserve">(1) </t>
    </r>
    <r>
      <rPr>
        <sz val="10"/>
        <color theme="1"/>
        <rFont val="Arial"/>
        <family val="2"/>
      </rPr>
      <t>Verficar legenda ao final do quadro</t>
    </r>
  </si>
  <si>
    <t>Serviço: COMP-4   Meio-fio em concreto (executado com extrusora)</t>
  </si>
  <si>
    <t>Unidade: m</t>
  </si>
  <si>
    <t>Extrusora para meio fio de concreto</t>
  </si>
  <si>
    <t>Concreto Fck = 20 Mpa, preparo em betoneira e lanç</t>
  </si>
  <si>
    <t>Escavação manual de vala 1a. Cat</t>
  </si>
  <si>
    <t>COMP-4</t>
  </si>
  <si>
    <t>Meio-fio em concreto (executado com extrusora)</t>
  </si>
  <si>
    <t>BOCA DE BUEIRO PARA TUBOS CIRCULARES (1,00m e 0,60m) - Esc. 30°</t>
  </si>
  <si>
    <t>6.1</t>
  </si>
  <si>
    <t>6.2</t>
  </si>
  <si>
    <t>DISSIPADOR DE ENERGIA (1,00m e 0,60m)</t>
  </si>
  <si>
    <t>12.6</t>
  </si>
  <si>
    <t>14.5</t>
  </si>
  <si>
    <t>14.6</t>
  </si>
  <si>
    <t>15.1</t>
  </si>
  <si>
    <t>15.2</t>
  </si>
  <si>
    <t>15.3</t>
  </si>
  <si>
    <t>15.4</t>
  </si>
  <si>
    <t>Agosto/2025 - com desoneração</t>
  </si>
  <si>
    <t>BDI (Ligantes): 22,39</t>
  </si>
  <si>
    <t>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</si>
</sst>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_-;\-* #,##0.000_-;_-* &quot;-&quot;??_-;_-@_-"/>
    <numFmt numFmtId="165" formatCode="_(&quot;Cr$&quot;* #,##0.00_);_(&quot;Cr$&quot;* \(#,##0.00\);_(&quot;Cr$&quot;* &quot;-&quot;??_);_(@_)"/>
    <numFmt numFmtId="166" formatCode="00"/>
    <numFmt numFmtId="167" formatCode="#,##0.00_);[Red]\-#,##0.00;"/>
    <numFmt numFmtId="168" formatCode="dd/mm/yy"/>
    <numFmt numFmtId="169" formatCode="##&quot;.&quot;###&quot;.&quot;###&quot;-&quot;#"/>
    <numFmt numFmtId="170" formatCode="#\ &quot;DIAS&quot;"/>
    <numFmt numFmtId="171" formatCode="0.0000%"/>
    <numFmt numFmtId="172" formatCode="#,##0.00_);[Red]\-#,##0.0;"/>
    <numFmt numFmtId="173" formatCode="_(* #,##0.00_);_(* \(#,##0.00\);_(* &quot;-&quot;??_);_(@_)"/>
    <numFmt numFmtId="174" formatCode="0.000000%"/>
    <numFmt numFmtId="175" formatCode="0.0000"/>
    <numFmt numFmtId="176" formatCode="#0.00"/>
    <numFmt numFmtId="177" formatCode="##0.00"/>
    <numFmt numFmtId="178" formatCode="#0.00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0"/>
      <color rgb="FF000000"/>
      <name val="Arial MT"/>
      <family val="2"/>
    </font>
    <font>
      <sz val="10"/>
      <name val="Arial MT"/>
    </font>
    <font>
      <sz val="10"/>
      <name val="Arial MT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indexed="10"/>
      <name val="Arial"/>
      <family val="2"/>
    </font>
    <font>
      <b/>
      <i/>
      <sz val="12"/>
      <name val="Arial"/>
      <family val="2"/>
    </font>
    <font>
      <b/>
      <u/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2"/>
      <color indexed="10"/>
      <name val="Calibri"/>
      <family val="2"/>
    </font>
    <font>
      <b/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6"/>
      <name val="Calibri"/>
      <family val="2"/>
    </font>
    <font>
      <b/>
      <sz val="6"/>
      <name val="Calibri"/>
      <family val="2"/>
    </font>
    <font>
      <b/>
      <sz val="7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7"/>
      <name val="Calibri"/>
      <family val="2"/>
    </font>
    <font>
      <sz val="24"/>
      <color indexed="10"/>
      <name val="Calibri"/>
      <family val="2"/>
    </font>
    <font>
      <b/>
      <sz val="1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MS Sans Serif"/>
    </font>
    <font>
      <sz val="8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Arial MT"/>
    </font>
    <font>
      <b/>
      <sz val="10"/>
      <name val="Arial MT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rgb="FFFF0000"/>
      <name val="Arial"/>
      <family val="2"/>
    </font>
    <font>
      <sz val="4"/>
      <color indexed="8"/>
      <name val="Arial"/>
      <family val="2"/>
    </font>
    <font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44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23" fillId="0" borderId="0"/>
    <xf numFmtId="9" fontId="9" fillId="0" borderId="0" applyFill="0" applyBorder="0" applyAlignment="0" applyProtection="0"/>
    <xf numFmtId="43" fontId="9" fillId="0" borderId="0" applyFill="0" applyBorder="0" applyAlignment="0" applyProtection="0"/>
    <xf numFmtId="44" fontId="13" fillId="0" borderId="0" applyFill="0" applyBorder="0" applyAlignment="0" applyProtection="0"/>
    <xf numFmtId="0" fontId="40" fillId="0" borderId="0"/>
    <xf numFmtId="0" fontId="41" fillId="0" borderId="0"/>
    <xf numFmtId="0" fontId="41" fillId="0" borderId="0"/>
    <xf numFmtId="43" fontId="41" fillId="0" borderId="0" applyFont="0" applyFill="0" applyBorder="0" applyAlignment="0" applyProtection="0"/>
    <xf numFmtId="0" fontId="9" fillId="0" borderId="0"/>
    <xf numFmtId="0" fontId="48" fillId="0" borderId="0"/>
  </cellStyleXfs>
  <cellXfs count="340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vertical="center" wrapText="1"/>
    </xf>
    <xf numFmtId="164" fontId="10" fillId="3" borderId="2" xfId="1" applyNumberFormat="1" applyFont="1" applyFill="1" applyBorder="1" applyAlignment="1">
      <alignment horizontal="center" vertical="center"/>
    </xf>
    <xf numFmtId="43" fontId="11" fillId="3" borderId="2" xfId="1" applyFont="1" applyFill="1" applyBorder="1" applyAlignment="1">
      <alignment vertical="center"/>
    </xf>
    <xf numFmtId="43" fontId="9" fillId="3" borderId="8" xfId="1" applyFont="1" applyFill="1" applyBorder="1" applyAlignment="1">
      <alignment vertical="center"/>
    </xf>
    <xf numFmtId="44" fontId="10" fillId="3" borderId="9" xfId="4" applyFont="1" applyFill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43" fontId="11" fillId="0" borderId="2" xfId="1" applyFont="1" applyFill="1" applyBorder="1" applyAlignment="1">
      <alignment vertical="center" wrapText="1"/>
    </xf>
    <xf numFmtId="43" fontId="9" fillId="0" borderId="8" xfId="1" applyFont="1" applyFill="1" applyBorder="1" applyAlignment="1">
      <alignment vertical="center" wrapText="1"/>
    </xf>
    <xf numFmtId="44" fontId="11" fillId="4" borderId="9" xfId="4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1" xfId="5" applyFont="1" applyBorder="1" applyAlignment="1">
      <alignment horizontal="center" vertical="center"/>
    </xf>
    <xf numFmtId="0" fontId="11" fillId="0" borderId="11" xfId="5" applyFont="1" applyBorder="1" applyAlignment="1">
      <alignment vertical="center" wrapText="1"/>
    </xf>
    <xf numFmtId="164" fontId="11" fillId="0" borderId="11" xfId="1" applyNumberFormat="1" applyFont="1" applyBorder="1" applyAlignment="1">
      <alignment horizontal="center" vertical="center"/>
    </xf>
    <xf numFmtId="43" fontId="11" fillId="0" borderId="11" xfId="1" applyFont="1" applyFill="1" applyBorder="1" applyAlignment="1">
      <alignment vertical="center"/>
    </xf>
    <xf numFmtId="44" fontId="11" fillId="4" borderId="12" xfId="4" applyFont="1" applyFill="1" applyBorder="1" applyAlignment="1">
      <alignment vertical="center"/>
    </xf>
    <xf numFmtId="0" fontId="7" fillId="4" borderId="0" xfId="3" applyFont="1" applyFill="1" applyAlignment="1">
      <alignment horizontal="right" vertical="center"/>
    </xf>
    <xf numFmtId="43" fontId="7" fillId="4" borderId="0" xfId="1" applyFont="1" applyFill="1" applyBorder="1" applyAlignment="1">
      <alignment horizontal="right" vertical="center"/>
    </xf>
    <xf numFmtId="44" fontId="7" fillId="4" borderId="0" xfId="4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7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0" fontId="0" fillId="0" borderId="0" xfId="0" applyAlignment="1">
      <alignment horizontal="left" vertical="top"/>
    </xf>
    <xf numFmtId="0" fontId="11" fillId="0" borderId="7" xfId="1" applyNumberFormat="1" applyFont="1" applyBorder="1" applyAlignment="1">
      <alignment horizontal="center" vertical="center"/>
    </xf>
    <xf numFmtId="0" fontId="9" fillId="5" borderId="17" xfId="6" applyFill="1" applyBorder="1" applyProtection="1">
      <protection locked="0"/>
    </xf>
    <xf numFmtId="0" fontId="12" fillId="0" borderId="13" xfId="6" applyFont="1" applyBorder="1" applyAlignment="1" applyProtection="1">
      <alignment horizontal="centerContinuous" vertical="center"/>
      <protection locked="0"/>
    </xf>
    <xf numFmtId="0" fontId="12" fillId="0" borderId="14" xfId="6" applyFont="1" applyBorder="1" applyAlignment="1" applyProtection="1">
      <alignment horizontal="centerContinuous" vertical="center"/>
      <protection locked="0"/>
    </xf>
    <xf numFmtId="0" fontId="9" fillId="0" borderId="14" xfId="6" applyBorder="1" applyAlignment="1" applyProtection="1">
      <alignment horizontal="centerContinuous"/>
      <protection locked="0"/>
    </xf>
    <xf numFmtId="0" fontId="9" fillId="0" borderId="15" xfId="6" applyBorder="1" applyAlignment="1" applyProtection="1">
      <alignment horizontal="centerContinuous"/>
      <protection locked="0"/>
    </xf>
    <xf numFmtId="0" fontId="9" fillId="0" borderId="0" xfId="6"/>
    <xf numFmtId="0" fontId="13" fillId="0" borderId="18" xfId="6" applyFont="1" applyBorder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left"/>
      <protection locked="0"/>
    </xf>
    <xf numFmtId="0" fontId="14" fillId="0" borderId="0" xfId="6" applyFont="1" applyProtection="1">
      <protection locked="0"/>
    </xf>
    <xf numFmtId="165" fontId="15" fillId="0" borderId="0" xfId="7" applyFont="1" applyBorder="1" applyProtection="1">
      <protection locked="0"/>
    </xf>
    <xf numFmtId="0" fontId="14" fillId="0" borderId="19" xfId="6" applyFont="1" applyBorder="1" applyProtection="1">
      <protection locked="0"/>
    </xf>
    <xf numFmtId="16" fontId="14" fillId="0" borderId="0" xfId="6" applyNumberFormat="1" applyFont="1" applyProtection="1">
      <protection locked="0"/>
    </xf>
    <xf numFmtId="0" fontId="9" fillId="5" borderId="20" xfId="6" applyFill="1" applyBorder="1" applyAlignment="1" applyProtection="1">
      <alignment horizontal="center"/>
      <protection locked="0"/>
    </xf>
    <xf numFmtId="0" fontId="16" fillId="0" borderId="21" xfId="6" applyFont="1" applyBorder="1" applyAlignment="1" applyProtection="1">
      <alignment horizontal="centerContinuous"/>
      <protection locked="0"/>
    </xf>
    <xf numFmtId="0" fontId="16" fillId="0" borderId="4" xfId="6" applyFont="1" applyBorder="1" applyAlignment="1" applyProtection="1">
      <alignment horizontal="centerContinuous"/>
      <protection locked="0"/>
    </xf>
    <xf numFmtId="0" fontId="9" fillId="0" borderId="4" xfId="6" applyBorder="1" applyAlignment="1" applyProtection="1">
      <alignment horizontal="centerContinuous"/>
      <protection locked="0"/>
    </xf>
    <xf numFmtId="0" fontId="9" fillId="0" borderId="5" xfId="6" applyBorder="1" applyAlignment="1" applyProtection="1">
      <alignment horizontal="centerContinuous"/>
      <protection locked="0"/>
    </xf>
    <xf numFmtId="0" fontId="9" fillId="5" borderId="22" xfId="6" applyFill="1" applyBorder="1" applyAlignment="1" applyProtection="1">
      <alignment horizontal="center"/>
      <protection locked="0"/>
    </xf>
    <xf numFmtId="0" fontId="9" fillId="0" borderId="4" xfId="6" applyBorder="1" applyProtection="1">
      <protection locked="0"/>
    </xf>
    <xf numFmtId="0" fontId="9" fillId="0" borderId="21" xfId="6" applyBorder="1" applyProtection="1">
      <protection locked="0"/>
    </xf>
    <xf numFmtId="0" fontId="14" fillId="0" borderId="23" xfId="6" applyFont="1" applyBorder="1" applyAlignment="1" applyProtection="1">
      <alignment horizontal="centerContinuous"/>
      <protection locked="0"/>
    </xf>
    <xf numFmtId="0" fontId="14" fillId="0" borderId="24" xfId="6" applyFont="1" applyBorder="1" applyAlignment="1" applyProtection="1">
      <alignment horizontal="centerContinuous"/>
      <protection locked="0"/>
    </xf>
    <xf numFmtId="0" fontId="9" fillId="5" borderId="25" xfId="6" applyFill="1" applyBorder="1" applyAlignment="1" applyProtection="1">
      <alignment horizontal="center"/>
      <protection locked="0"/>
    </xf>
    <xf numFmtId="0" fontId="14" fillId="0" borderId="16" xfId="6" applyFont="1" applyBorder="1" applyAlignment="1" applyProtection="1">
      <alignment horizontal="center"/>
      <protection locked="0"/>
    </xf>
    <xf numFmtId="0" fontId="14" fillId="0" borderId="26" xfId="6" applyFont="1" applyBorder="1" applyAlignment="1" applyProtection="1">
      <alignment horizontal="center"/>
      <protection locked="0"/>
    </xf>
    <xf numFmtId="0" fontId="14" fillId="0" borderId="27" xfId="6" applyFont="1" applyBorder="1" applyAlignment="1" applyProtection="1">
      <alignment horizontal="center"/>
      <protection locked="0"/>
    </xf>
    <xf numFmtId="0" fontId="14" fillId="0" borderId="28" xfId="6" applyFont="1" applyBorder="1" applyAlignment="1" applyProtection="1">
      <alignment horizontal="center"/>
      <protection locked="0"/>
    </xf>
    <xf numFmtId="0" fontId="9" fillId="0" borderId="20" xfId="6" applyBorder="1" applyAlignment="1" applyProtection="1">
      <alignment horizontal="center" textRotation="90"/>
      <protection locked="0"/>
    </xf>
    <xf numFmtId="0" fontId="9" fillId="0" borderId="3" xfId="6" applyBorder="1" applyProtection="1">
      <protection locked="0"/>
    </xf>
    <xf numFmtId="4" fontId="9" fillId="0" borderId="21" xfId="6" applyNumberFormat="1" applyBorder="1" applyProtection="1">
      <protection locked="0"/>
    </xf>
    <xf numFmtId="4" fontId="9" fillId="0" borderId="5" xfId="6" applyNumberFormat="1" applyBorder="1" applyProtection="1">
      <protection locked="0"/>
    </xf>
    <xf numFmtId="0" fontId="9" fillId="0" borderId="20" xfId="6" applyBorder="1" applyAlignment="1" applyProtection="1">
      <alignment horizontal="center"/>
      <protection locked="0"/>
    </xf>
    <xf numFmtId="4" fontId="9" fillId="0" borderId="29" xfId="6" applyNumberFormat="1" applyBorder="1" applyProtection="1">
      <protection locked="0"/>
    </xf>
    <xf numFmtId="0" fontId="9" fillId="0" borderId="22" xfId="6" applyBorder="1" applyAlignment="1" applyProtection="1">
      <alignment horizontal="center"/>
      <protection locked="0"/>
    </xf>
    <xf numFmtId="0" fontId="9" fillId="0" borderId="6" xfId="6" applyBorder="1" applyProtection="1">
      <protection locked="0"/>
    </xf>
    <xf numFmtId="4" fontId="9" fillId="0" borderId="2" xfId="6" applyNumberFormat="1" applyBorder="1" applyProtection="1">
      <protection locked="0"/>
    </xf>
    <xf numFmtId="4" fontId="9" fillId="0" borderId="30" xfId="6" applyNumberFormat="1" applyBorder="1" applyProtection="1">
      <protection locked="0"/>
    </xf>
    <xf numFmtId="4" fontId="9" fillId="0" borderId="2" xfId="6" applyNumberFormat="1" applyBorder="1" applyAlignment="1" applyProtection="1">
      <alignment horizontal="right"/>
      <protection locked="0"/>
    </xf>
    <xf numFmtId="4" fontId="9" fillId="0" borderId="30" xfId="6" applyNumberFormat="1" applyBorder="1" applyAlignment="1" applyProtection="1">
      <alignment horizontal="right"/>
      <protection locked="0"/>
    </xf>
    <xf numFmtId="4" fontId="13" fillId="5" borderId="2" xfId="6" quotePrefix="1" applyNumberFormat="1" applyFont="1" applyFill="1" applyBorder="1" applyAlignment="1" applyProtection="1">
      <alignment horizontal="center"/>
      <protection locked="0"/>
    </xf>
    <xf numFmtId="4" fontId="13" fillId="5" borderId="30" xfId="6" quotePrefix="1" applyNumberFormat="1" applyFont="1" applyFill="1" applyBorder="1" applyAlignment="1" applyProtection="1">
      <alignment horizontal="center"/>
      <protection locked="0"/>
    </xf>
    <xf numFmtId="0" fontId="9" fillId="0" borderId="22" xfId="6" applyBorder="1" applyAlignment="1" applyProtection="1">
      <alignment horizontal="center" textRotation="90"/>
      <protection locked="0"/>
    </xf>
    <xf numFmtId="0" fontId="9" fillId="0" borderId="31" xfId="6" applyBorder="1" applyProtection="1">
      <protection locked="0"/>
    </xf>
    <xf numFmtId="0" fontId="9" fillId="0" borderId="33" xfId="6" applyBorder="1" applyProtection="1">
      <protection locked="0"/>
    </xf>
    <xf numFmtId="4" fontId="9" fillId="0" borderId="7" xfId="6" applyNumberFormat="1" applyBorder="1" applyProtection="1">
      <protection locked="0"/>
    </xf>
    <xf numFmtId="0" fontId="9" fillId="0" borderId="10" xfId="6" applyBorder="1" applyProtection="1">
      <protection locked="0"/>
    </xf>
    <xf numFmtId="4" fontId="9" fillId="0" borderId="12" xfId="6" applyNumberFormat="1" applyBorder="1" applyProtection="1">
      <protection locked="0"/>
    </xf>
    <xf numFmtId="4" fontId="9" fillId="0" borderId="9" xfId="6" applyNumberFormat="1" applyBorder="1" applyAlignment="1" applyProtection="1">
      <alignment horizontal="right"/>
      <protection locked="0"/>
    </xf>
    <xf numFmtId="4" fontId="9" fillId="0" borderId="9" xfId="6" applyNumberFormat="1" applyBorder="1" applyAlignment="1" applyProtection="1">
      <alignment horizontal="center"/>
      <protection locked="0"/>
    </xf>
    <xf numFmtId="4" fontId="9" fillId="0" borderId="9" xfId="6" applyNumberFormat="1" applyBorder="1" applyProtection="1">
      <protection locked="0"/>
    </xf>
    <xf numFmtId="0" fontId="9" fillId="0" borderId="25" xfId="6" applyBorder="1" applyAlignment="1" applyProtection="1">
      <alignment horizontal="center"/>
      <protection locked="0"/>
    </xf>
    <xf numFmtId="0" fontId="9" fillId="0" borderId="35" xfId="6" applyBorder="1" applyProtection="1">
      <protection locked="0"/>
    </xf>
    <xf numFmtId="4" fontId="9" fillId="0" borderId="27" xfId="6" applyNumberFormat="1" applyBorder="1" applyProtection="1">
      <protection locked="0"/>
    </xf>
    <xf numFmtId="4" fontId="9" fillId="0" borderId="28" xfId="6" applyNumberFormat="1" applyBorder="1" applyProtection="1">
      <protection locked="0"/>
    </xf>
    <xf numFmtId="0" fontId="9" fillId="0" borderId="36" xfId="6" applyBorder="1" applyProtection="1">
      <protection locked="0"/>
    </xf>
    <xf numFmtId="4" fontId="9" fillId="0" borderId="37" xfId="6" applyNumberFormat="1" applyBorder="1" applyProtection="1">
      <protection locked="0"/>
    </xf>
    <xf numFmtId="4" fontId="9" fillId="0" borderId="38" xfId="6" applyNumberFormat="1" applyBorder="1" applyProtection="1">
      <protection locked="0"/>
    </xf>
    <xf numFmtId="0" fontId="9" fillId="0" borderId="18" xfId="6" applyBorder="1" applyProtection="1">
      <protection locked="0"/>
    </xf>
    <xf numFmtId="4" fontId="9" fillId="0" borderId="39" xfId="6" applyNumberFormat="1" applyBorder="1" applyProtection="1">
      <protection locked="0"/>
    </xf>
    <xf numFmtId="4" fontId="9" fillId="0" borderId="19" xfId="6" applyNumberFormat="1" applyBorder="1" applyProtection="1">
      <protection locked="0"/>
    </xf>
    <xf numFmtId="0" fontId="9" fillId="0" borderId="40" xfId="6" applyBorder="1" applyProtection="1">
      <protection locked="0"/>
    </xf>
    <xf numFmtId="0" fontId="9" fillId="0" borderId="3" xfId="6" applyBorder="1" applyAlignment="1" applyProtection="1">
      <alignment horizontal="center"/>
      <protection locked="0"/>
    </xf>
    <xf numFmtId="0" fontId="9" fillId="0" borderId="42" xfId="6" applyBorder="1" applyProtection="1">
      <protection locked="0"/>
    </xf>
    <xf numFmtId="4" fontId="9" fillId="0" borderId="43" xfId="6" applyNumberFormat="1" applyBorder="1" applyProtection="1">
      <protection locked="0"/>
    </xf>
    <xf numFmtId="0" fontId="9" fillId="0" borderId="18" xfId="6" applyBorder="1" applyAlignment="1" applyProtection="1">
      <alignment horizontal="center"/>
      <protection locked="0"/>
    </xf>
    <xf numFmtId="4" fontId="13" fillId="5" borderId="7" xfId="6" quotePrefix="1" applyNumberFormat="1" applyFont="1" applyFill="1" applyBorder="1" applyAlignment="1" applyProtection="1">
      <alignment horizontal="center"/>
      <protection locked="0"/>
    </xf>
    <xf numFmtId="4" fontId="9" fillId="0" borderId="7" xfId="6" applyNumberFormat="1" applyBorder="1" applyAlignment="1" applyProtection="1">
      <alignment horizontal="center"/>
      <protection locked="0"/>
    </xf>
    <xf numFmtId="4" fontId="9" fillId="0" borderId="30" xfId="6" applyNumberFormat="1" applyBorder="1" applyAlignment="1" applyProtection="1">
      <alignment horizontal="center"/>
      <protection locked="0"/>
    </xf>
    <xf numFmtId="0" fontId="9" fillId="0" borderId="40" xfId="6" applyBorder="1" applyAlignment="1" applyProtection="1">
      <alignment horizontal="center"/>
      <protection locked="0"/>
    </xf>
    <xf numFmtId="2" fontId="9" fillId="0" borderId="27" xfId="6" applyNumberFormat="1" applyBorder="1" applyProtection="1">
      <protection locked="0"/>
    </xf>
    <xf numFmtId="4" fontId="13" fillId="5" borderId="41" xfId="6" quotePrefix="1" applyNumberFormat="1" applyFont="1" applyFill="1" applyBorder="1" applyAlignment="1" applyProtection="1">
      <alignment horizontal="center"/>
      <protection locked="0"/>
    </xf>
    <xf numFmtId="4" fontId="13" fillId="5" borderId="44" xfId="6" quotePrefix="1" applyNumberFormat="1" applyFont="1" applyFill="1" applyBorder="1" applyAlignment="1" applyProtection="1">
      <alignment horizontal="center"/>
      <protection locked="0"/>
    </xf>
    <xf numFmtId="0" fontId="9" fillId="0" borderId="45" xfId="6" applyBorder="1" applyProtection="1">
      <protection locked="0"/>
    </xf>
    <xf numFmtId="0" fontId="9" fillId="0" borderId="26" xfId="6" applyBorder="1" applyAlignment="1" applyProtection="1">
      <alignment horizontal="center"/>
      <protection locked="0"/>
    </xf>
    <xf numFmtId="2" fontId="9" fillId="0" borderId="46" xfId="6" applyNumberFormat="1" applyBorder="1" applyProtection="1">
      <protection locked="0"/>
    </xf>
    <xf numFmtId="2" fontId="9" fillId="0" borderId="26" xfId="6" applyNumberFormat="1" applyBorder="1" applyProtection="1">
      <protection locked="0"/>
    </xf>
    <xf numFmtId="2" fontId="9" fillId="0" borderId="47" xfId="6" applyNumberFormat="1" applyBorder="1" applyProtection="1">
      <protection locked="0"/>
    </xf>
    <xf numFmtId="0" fontId="9" fillId="0" borderId="0" xfId="6" applyAlignment="1" applyProtection="1">
      <alignment horizontal="center"/>
      <protection locked="0"/>
    </xf>
    <xf numFmtId="0" fontId="9" fillId="0" borderId="0" xfId="6" applyProtection="1">
      <protection locked="0"/>
    </xf>
    <xf numFmtId="2" fontId="9" fillId="0" borderId="0" xfId="6" applyNumberFormat="1" applyProtection="1">
      <protection locked="0"/>
    </xf>
    <xf numFmtId="0" fontId="17" fillId="0" borderId="0" xfId="6" applyFont="1" applyAlignment="1">
      <alignment horizontal="center"/>
    </xf>
    <xf numFmtId="49" fontId="9" fillId="0" borderId="0" xfId="6" applyNumberFormat="1" applyAlignment="1">
      <alignment horizontal="center"/>
    </xf>
    <xf numFmtId="0" fontId="18" fillId="0" borderId="0" xfId="6" applyFont="1"/>
    <xf numFmtId="0" fontId="19" fillId="0" borderId="0" xfId="6" applyFont="1"/>
    <xf numFmtId="0" fontId="23" fillId="8" borderId="0" xfId="8" applyFill="1" applyAlignment="1">
      <alignment vertical="center"/>
    </xf>
    <xf numFmtId="10" fontId="26" fillId="8" borderId="4" xfId="8" applyNumberFormat="1" applyFont="1" applyFill="1" applyBorder="1" applyAlignment="1">
      <alignment horizontal="right"/>
    </xf>
    <xf numFmtId="10" fontId="26" fillId="8" borderId="4" xfId="8" applyNumberFormat="1" applyFont="1" applyFill="1" applyBorder="1" applyAlignment="1">
      <alignment horizontal="left"/>
    </xf>
    <xf numFmtId="10" fontId="27" fillId="8" borderId="4" xfId="8" applyNumberFormat="1" applyFont="1" applyFill="1" applyBorder="1" applyAlignment="1">
      <alignment horizontal="right"/>
    </xf>
    <xf numFmtId="0" fontId="27" fillId="8" borderId="5" xfId="8" applyFont="1" applyFill="1" applyBorder="1"/>
    <xf numFmtId="0" fontId="23" fillId="8" borderId="0" xfId="8" applyFill="1"/>
    <xf numFmtId="166" fontId="23" fillId="8" borderId="18" xfId="8" applyNumberFormat="1" applyFill="1" applyBorder="1" applyAlignment="1">
      <alignment horizontal="center" vertical="top"/>
    </xf>
    <xf numFmtId="10" fontId="23" fillId="8" borderId="0" xfId="8" applyNumberFormat="1" applyFill="1"/>
    <xf numFmtId="0" fontId="27" fillId="8" borderId="0" xfId="8" applyFont="1" applyFill="1" applyAlignment="1">
      <alignment horizontal="left" vertical="center"/>
    </xf>
    <xf numFmtId="0" fontId="27" fillId="8" borderId="0" xfId="8" applyFont="1" applyFill="1" applyAlignment="1">
      <alignment horizontal="right" vertical="center"/>
    </xf>
    <xf numFmtId="0" fontId="26" fillId="8" borderId="0" xfId="8" applyFont="1" applyFill="1" applyAlignment="1">
      <alignment horizontal="right" vertical="center"/>
    </xf>
    <xf numFmtId="167" fontId="28" fillId="8" borderId="0" xfId="8" applyNumberFormat="1" applyFont="1" applyFill="1" applyAlignment="1">
      <alignment horizontal="left" vertical="center"/>
    </xf>
    <xf numFmtId="168" fontId="29" fillId="8" borderId="19" xfId="8" applyNumberFormat="1" applyFont="1" applyFill="1" applyBorder="1" applyAlignment="1">
      <alignment horizontal="left" vertical="center"/>
    </xf>
    <xf numFmtId="49" fontId="29" fillId="8" borderId="19" xfId="8" applyNumberFormat="1" applyFont="1" applyFill="1" applyBorder="1" applyAlignment="1">
      <alignment horizontal="left" vertical="center"/>
    </xf>
    <xf numFmtId="166" fontId="27" fillId="8" borderId="18" xfId="8" quotePrefix="1" applyNumberFormat="1" applyFont="1" applyFill="1" applyBorder="1" applyAlignment="1">
      <alignment horizontal="center" vertical="top"/>
    </xf>
    <xf numFmtId="169" fontId="29" fillId="8" borderId="19" xfId="8" applyNumberFormat="1" applyFont="1" applyFill="1" applyBorder="1" applyAlignment="1">
      <alignment horizontal="left" vertical="center"/>
    </xf>
    <xf numFmtId="167" fontId="23" fillId="8" borderId="0" xfId="8" applyNumberFormat="1" applyFill="1"/>
    <xf numFmtId="170" fontId="28" fillId="8" borderId="0" xfId="8" applyNumberFormat="1" applyFont="1" applyFill="1" applyAlignment="1">
      <alignment horizontal="left" vertical="center"/>
    </xf>
    <xf numFmtId="0" fontId="26" fillId="8" borderId="16" xfId="8" applyFont="1" applyFill="1" applyBorder="1" applyAlignment="1">
      <alignment horizontal="center" vertical="justify"/>
    </xf>
    <xf numFmtId="10" fontId="26" fillId="8" borderId="13" xfId="8" applyNumberFormat="1" applyFont="1" applyFill="1" applyBorder="1" applyAlignment="1">
      <alignment horizontal="centerContinuous"/>
    </xf>
    <xf numFmtId="171" fontId="27" fillId="9" borderId="17" xfId="9" applyNumberFormat="1" applyFont="1" applyFill="1" applyBorder="1" applyAlignment="1" applyProtection="1">
      <alignment horizontal="center"/>
    </xf>
    <xf numFmtId="10" fontId="31" fillId="8" borderId="20" xfId="8" applyNumberFormat="1" applyFont="1" applyFill="1" applyBorder="1" applyAlignment="1">
      <alignment horizontal="right"/>
    </xf>
    <xf numFmtId="10" fontId="31" fillId="8" borderId="3" xfId="8" applyNumberFormat="1" applyFont="1" applyFill="1" applyBorder="1" applyAlignment="1">
      <alignment horizontal="center"/>
    </xf>
    <xf numFmtId="0" fontId="31" fillId="8" borderId="20" xfId="8" applyFont="1" applyFill="1" applyBorder="1" applyAlignment="1">
      <alignment horizontal="center" vertical="center"/>
    </xf>
    <xf numFmtId="0" fontId="30" fillId="8" borderId="0" xfId="8" applyFont="1" applyFill="1"/>
    <xf numFmtId="15" fontId="26" fillId="8" borderId="48" xfId="8" applyNumberFormat="1" applyFont="1" applyFill="1" applyBorder="1" applyAlignment="1">
      <alignment horizontal="center" vertical="center"/>
    </xf>
    <xf numFmtId="15" fontId="33" fillId="8" borderId="0" xfId="8" applyNumberFormat="1" applyFont="1" applyFill="1" applyAlignment="1">
      <alignment horizontal="center" vertical="center"/>
    </xf>
    <xf numFmtId="166" fontId="27" fillId="9" borderId="48" xfId="8" applyNumberFormat="1" applyFont="1" applyFill="1" applyBorder="1" applyAlignment="1">
      <alignment horizontal="center" vertical="center" wrapText="1"/>
    </xf>
    <xf numFmtId="0" fontId="34" fillId="4" borderId="48" xfId="8" applyFont="1" applyFill="1" applyBorder="1" applyAlignment="1" applyProtection="1">
      <alignment horizontal="left" vertical="center" wrapText="1"/>
      <protection locked="0"/>
    </xf>
    <xf numFmtId="10" fontId="34" fillId="8" borderId="49" xfId="8" applyNumberFormat="1" applyFont="1" applyFill="1" applyBorder="1" applyAlignment="1">
      <alignment horizontal="right" vertical="center" wrapText="1"/>
    </xf>
    <xf numFmtId="167" fontId="34" fillId="8" borderId="48" xfId="8" applyNumberFormat="1" applyFont="1" applyFill="1" applyBorder="1" applyAlignment="1">
      <alignment horizontal="right" vertical="center" wrapText="1"/>
    </xf>
    <xf numFmtId="10" fontId="34" fillId="9" borderId="48" xfId="8" applyNumberFormat="1" applyFont="1" applyFill="1" applyBorder="1" applyAlignment="1" applyProtection="1">
      <alignment horizontal="right" vertical="center" wrapText="1"/>
      <protection locked="0"/>
    </xf>
    <xf numFmtId="167" fontId="34" fillId="8" borderId="49" xfId="8" applyNumberFormat="1" applyFont="1" applyFill="1" applyBorder="1" applyAlignment="1">
      <alignment horizontal="right" vertical="center" wrapText="1"/>
    </xf>
    <xf numFmtId="10" fontId="34" fillId="9" borderId="49" xfId="8" applyNumberFormat="1" applyFont="1" applyFill="1" applyBorder="1" applyAlignment="1" applyProtection="1">
      <alignment horizontal="right" vertical="center" wrapText="1"/>
      <protection locked="0"/>
    </xf>
    <xf numFmtId="172" fontId="34" fillId="4" borderId="48" xfId="10" quotePrefix="1" applyNumberFormat="1" applyFont="1" applyFill="1" applyBorder="1" applyAlignment="1" applyProtection="1">
      <alignment horizontal="right" vertical="center" wrapText="1"/>
      <protection locked="0"/>
    </xf>
    <xf numFmtId="0" fontId="23" fillId="8" borderId="0" xfId="8" applyFill="1" applyAlignment="1">
      <alignment vertical="center" wrapText="1"/>
    </xf>
    <xf numFmtId="10" fontId="23" fillId="8" borderId="0" xfId="8" applyNumberFormat="1" applyFill="1" applyAlignment="1">
      <alignment vertical="center" wrapText="1"/>
    </xf>
    <xf numFmtId="166" fontId="27" fillId="9" borderId="49" xfId="8" applyNumberFormat="1" applyFont="1" applyFill="1" applyBorder="1" applyAlignment="1">
      <alignment horizontal="center" vertical="center" wrapText="1"/>
    </xf>
    <xf numFmtId="17" fontId="34" fillId="4" borderId="49" xfId="8" applyNumberFormat="1" applyFont="1" applyFill="1" applyBorder="1" applyAlignment="1" applyProtection="1">
      <alignment horizontal="left" vertical="center" wrapText="1"/>
      <protection locked="0"/>
    </xf>
    <xf numFmtId="172" fontId="34" fillId="4" borderId="49" xfId="10" quotePrefix="1" applyNumberFormat="1" applyFont="1" applyFill="1" applyBorder="1" applyAlignment="1" applyProtection="1">
      <alignment horizontal="right" vertical="center" wrapText="1"/>
      <protection locked="0"/>
    </xf>
    <xf numFmtId="17" fontId="34" fillId="4" borderId="50" xfId="8" applyNumberFormat="1" applyFont="1" applyFill="1" applyBorder="1" applyAlignment="1" applyProtection="1">
      <alignment horizontal="left" vertical="center" wrapText="1"/>
      <protection locked="0"/>
    </xf>
    <xf numFmtId="10" fontId="34" fillId="8" borderId="52" xfId="8" applyNumberFormat="1" applyFont="1" applyFill="1" applyBorder="1" applyAlignment="1">
      <alignment horizontal="right" vertical="center" wrapText="1"/>
    </xf>
    <xf numFmtId="167" fontId="34" fillId="8" borderId="52" xfId="8" applyNumberFormat="1" applyFont="1" applyFill="1" applyBorder="1" applyAlignment="1">
      <alignment horizontal="right"/>
    </xf>
    <xf numFmtId="10" fontId="34" fillId="8" borderId="52" xfId="8" applyNumberFormat="1" applyFont="1" applyFill="1" applyBorder="1" applyAlignment="1">
      <alignment horizontal="right"/>
    </xf>
    <xf numFmtId="44" fontId="33" fillId="9" borderId="49" xfId="11" applyFont="1" applyFill="1" applyBorder="1" applyAlignment="1" applyProtection="1">
      <alignment horizontal="right"/>
    </xf>
    <xf numFmtId="174" fontId="34" fillId="8" borderId="49" xfId="8" applyNumberFormat="1" applyFont="1" applyFill="1" applyBorder="1" applyAlignment="1">
      <alignment horizontal="right"/>
    </xf>
    <xf numFmtId="10" fontId="34" fillId="8" borderId="53" xfId="8" quotePrefix="1" applyNumberFormat="1" applyFont="1" applyFill="1" applyBorder="1" applyAlignment="1">
      <alignment horizontal="right"/>
    </xf>
    <xf numFmtId="4" fontId="34" fillId="8" borderId="53" xfId="8" applyNumberFormat="1" applyFont="1" applyFill="1" applyBorder="1" applyAlignment="1">
      <alignment horizontal="right"/>
    </xf>
    <xf numFmtId="167" fontId="34" fillId="8" borderId="53" xfId="8" applyNumberFormat="1" applyFont="1" applyFill="1" applyBorder="1" applyAlignment="1" applyProtection="1">
      <alignment horizontal="right"/>
      <protection locked="0"/>
    </xf>
    <xf numFmtId="0" fontId="34" fillId="8" borderId="53" xfId="8" applyFont="1" applyFill="1" applyBorder="1"/>
    <xf numFmtId="0" fontId="27" fillId="8" borderId="0" xfId="8" applyFont="1" applyFill="1"/>
    <xf numFmtId="166" fontId="27" fillId="8" borderId="0" xfId="8" applyNumberFormat="1" applyFont="1" applyFill="1" applyAlignment="1">
      <alignment horizontal="center" vertical="top"/>
    </xf>
    <xf numFmtId="0" fontId="27" fillId="8" borderId="0" xfId="8" applyFont="1" applyFill="1" applyAlignment="1">
      <alignment horizontal="left" vertical="justify"/>
    </xf>
    <xf numFmtId="10" fontId="27" fillId="8" borderId="0" xfId="8" applyNumberFormat="1" applyFont="1" applyFill="1" applyAlignment="1">
      <alignment horizontal="right"/>
    </xf>
    <xf numFmtId="167" fontId="27" fillId="8" borderId="0" xfId="8" applyNumberFormat="1" applyFont="1" applyFill="1" applyAlignment="1">
      <alignment horizontal="center"/>
    </xf>
    <xf numFmtId="10" fontId="27" fillId="8" borderId="0" xfId="8" applyNumberFormat="1" applyFont="1" applyFill="1" applyAlignment="1">
      <alignment horizontal="center"/>
    </xf>
    <xf numFmtId="167" fontId="27" fillId="8" borderId="0" xfId="8" applyNumberFormat="1" applyFont="1" applyFill="1"/>
    <xf numFmtId="167" fontId="27" fillId="8" borderId="0" xfId="8" quotePrefix="1" applyNumberFormat="1" applyFont="1" applyFill="1" applyAlignment="1">
      <alignment horizontal="center"/>
    </xf>
    <xf numFmtId="10" fontId="27" fillId="8" borderId="0" xfId="8" quotePrefix="1" applyNumberFormat="1" applyFont="1" applyFill="1" applyAlignment="1">
      <alignment horizontal="center"/>
    </xf>
    <xf numFmtId="166" fontId="23" fillId="8" borderId="0" xfId="8" applyNumberFormat="1" applyFill="1" applyAlignment="1">
      <alignment horizontal="center" vertical="top"/>
    </xf>
    <xf numFmtId="0" fontId="23" fillId="8" borderId="0" xfId="8" applyFill="1" applyAlignment="1">
      <alignment horizontal="left" vertical="justify"/>
    </xf>
    <xf numFmtId="43" fontId="14" fillId="0" borderId="19" xfId="1" applyFont="1" applyBorder="1" applyProtection="1">
      <protection locked="0"/>
    </xf>
    <xf numFmtId="43" fontId="14" fillId="0" borderId="19" xfId="6" applyNumberFormat="1" applyFont="1" applyBorder="1" applyProtection="1">
      <protection locked="0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horizontal="center" vertical="top"/>
    </xf>
    <xf numFmtId="43" fontId="7" fillId="0" borderId="0" xfId="1" applyFont="1" applyAlignment="1">
      <alignment horizontal="center" vertical="center"/>
    </xf>
    <xf numFmtId="15" fontId="31" fillId="8" borderId="48" xfId="8" applyNumberFormat="1" applyFont="1" applyFill="1" applyBorder="1" applyAlignment="1">
      <alignment horizontal="center" vertical="center"/>
    </xf>
    <xf numFmtId="0" fontId="7" fillId="11" borderId="3" xfId="3" applyFont="1" applyFill="1" applyBorder="1" applyAlignment="1">
      <alignment vertical="center"/>
    </xf>
    <xf numFmtId="0" fontId="7" fillId="11" borderId="4" xfId="3" applyFont="1" applyFill="1" applyBorder="1" applyAlignment="1">
      <alignment vertical="center"/>
    </xf>
    <xf numFmtId="0" fontId="22" fillId="11" borderId="4" xfId="16" applyFont="1" applyFill="1" applyBorder="1" applyAlignment="1">
      <alignment vertical="center"/>
    </xf>
    <xf numFmtId="43" fontId="7" fillId="11" borderId="4" xfId="1" applyFont="1" applyFill="1" applyBorder="1" applyAlignment="1">
      <alignment vertical="center"/>
    </xf>
    <xf numFmtId="14" fontId="7" fillId="11" borderId="5" xfId="3" applyNumberFormat="1" applyFont="1" applyFill="1" applyBorder="1" applyAlignment="1">
      <alignment vertical="center"/>
    </xf>
    <xf numFmtId="0" fontId="7" fillId="11" borderId="18" xfId="3" applyFont="1" applyFill="1" applyBorder="1" applyAlignment="1">
      <alignment vertical="center"/>
    </xf>
    <xf numFmtId="0" fontId="7" fillId="11" borderId="0" xfId="3" applyFont="1" applyFill="1" applyAlignment="1">
      <alignment vertical="center"/>
    </xf>
    <xf numFmtId="43" fontId="7" fillId="11" borderId="0" xfId="1" applyFont="1" applyFill="1" applyBorder="1" applyAlignment="1">
      <alignment vertical="center"/>
    </xf>
    <xf numFmtId="43" fontId="9" fillId="11" borderId="0" xfId="1" applyFont="1" applyFill="1" applyBorder="1" applyAlignment="1">
      <alignment vertical="center"/>
    </xf>
    <xf numFmtId="0" fontId="7" fillId="11" borderId="40" xfId="3" applyFont="1" applyFill="1" applyBorder="1" applyAlignment="1">
      <alignment vertical="center"/>
    </xf>
    <xf numFmtId="0" fontId="7" fillId="11" borderId="16" xfId="3" applyFont="1" applyFill="1" applyBorder="1" applyAlignment="1">
      <alignment vertical="center"/>
    </xf>
    <xf numFmtId="43" fontId="7" fillId="11" borderId="16" xfId="1" applyFont="1" applyFill="1" applyBorder="1" applyAlignment="1">
      <alignment vertical="center"/>
    </xf>
    <xf numFmtId="43" fontId="9" fillId="11" borderId="16" xfId="1" applyFont="1" applyFill="1" applyBorder="1" applyAlignment="1">
      <alignment vertical="center"/>
    </xf>
    <xf numFmtId="0" fontId="10" fillId="11" borderId="3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/>
    </xf>
    <xf numFmtId="0" fontId="10" fillId="11" borderId="4" xfId="3" applyFont="1" applyFill="1" applyBorder="1" applyAlignment="1">
      <alignment horizontal="center" vertical="center" wrapText="1"/>
    </xf>
    <xf numFmtId="43" fontId="10" fillId="11" borderId="4" xfId="1" applyFont="1" applyFill="1" applyBorder="1" applyAlignment="1">
      <alignment horizontal="center" vertical="center"/>
    </xf>
    <xf numFmtId="43" fontId="10" fillId="11" borderId="4" xfId="1" applyFont="1" applyFill="1" applyBorder="1" applyAlignment="1">
      <alignment horizontal="center" vertical="center" wrapText="1"/>
    </xf>
    <xf numFmtId="0" fontId="10" fillId="11" borderId="5" xfId="3" applyFont="1" applyFill="1" applyBorder="1" applyAlignment="1">
      <alignment horizontal="center" vertical="center" wrapText="1"/>
    </xf>
    <xf numFmtId="44" fontId="7" fillId="10" borderId="15" xfId="4" applyFont="1" applyFill="1" applyBorder="1" applyAlignment="1">
      <alignment vertical="center"/>
    </xf>
    <xf numFmtId="43" fontId="7" fillId="11" borderId="4" xfId="1" applyFont="1" applyFill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1" fontId="4" fillId="6" borderId="2" xfId="0" applyNumberFormat="1" applyFont="1" applyFill="1" applyBorder="1" applyAlignment="1">
      <alignment horizontal="left" vertical="center" shrinkToFit="1"/>
    </xf>
    <xf numFmtId="0" fontId="5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2" fontId="4" fillId="6" borderId="2" xfId="0" applyNumberFormat="1" applyFont="1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horizontal="left" vertical="top"/>
    </xf>
    <xf numFmtId="4" fontId="9" fillId="0" borderId="27" xfId="6" applyNumberFormat="1" applyBorder="1" applyAlignment="1" applyProtection="1">
      <alignment horizontal="right"/>
      <protection locked="0"/>
    </xf>
    <xf numFmtId="4" fontId="4" fillId="6" borderId="2" xfId="0" applyNumberFormat="1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 wrapText="1"/>
    </xf>
    <xf numFmtId="0" fontId="48" fillId="0" borderId="0" xfId="17"/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4" fontId="41" fillId="0" borderId="0" xfId="17" applyNumberFormat="1" applyFont="1"/>
    <xf numFmtId="2" fontId="41" fillId="0" borderId="0" xfId="17" applyNumberFormat="1" applyFont="1"/>
    <xf numFmtId="0" fontId="52" fillId="10" borderId="0" xfId="17" applyFont="1" applyFill="1" applyAlignment="1">
      <alignment horizontal="left" vertical="top" wrapText="1"/>
    </xf>
    <xf numFmtId="0" fontId="52" fillId="10" borderId="0" xfId="17" applyFont="1" applyFill="1" applyAlignment="1">
      <alignment horizontal="center" vertical="top" wrapText="1"/>
    </xf>
    <xf numFmtId="0" fontId="52" fillId="10" borderId="0" xfId="17" applyFont="1" applyFill="1" applyAlignment="1">
      <alignment horizontal="right" vertical="top" wrapText="1"/>
    </xf>
    <xf numFmtId="43" fontId="11" fillId="0" borderId="2" xfId="1" applyFont="1" applyBorder="1" applyAlignment="1">
      <alignment horizontal="center" vertical="center" wrapText="1"/>
    </xf>
    <xf numFmtId="0" fontId="36" fillId="8" borderId="0" xfId="8" applyFont="1" applyFill="1" applyAlignment="1">
      <alignment vertical="justify"/>
    </xf>
    <xf numFmtId="0" fontId="36" fillId="8" borderId="0" xfId="8" quotePrefix="1" applyFont="1" applyFill="1" applyAlignment="1">
      <alignment vertical="justify"/>
    </xf>
    <xf numFmtId="167" fontId="55" fillId="8" borderId="0" xfId="8" applyNumberFormat="1" applyFont="1" applyFill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1" fillId="0" borderId="21" xfId="6" applyFont="1" applyBorder="1" applyAlignment="1" applyProtection="1">
      <alignment horizontal="center"/>
      <protection locked="0"/>
    </xf>
    <xf numFmtId="0" fontId="11" fillId="0" borderId="2" xfId="6" applyFont="1" applyBorder="1" applyAlignment="1" applyProtection="1">
      <alignment horizontal="center"/>
      <protection locked="0"/>
    </xf>
    <xf numFmtId="49" fontId="11" fillId="0" borderId="2" xfId="6" applyNumberFormat="1" applyFont="1" applyBorder="1" applyAlignment="1">
      <alignment horizontal="center"/>
    </xf>
    <xf numFmtId="49" fontId="11" fillId="0" borderId="2" xfId="6" applyNumberFormat="1" applyFont="1" applyBorder="1" applyAlignment="1" applyProtection="1">
      <alignment horizontal="center"/>
      <protection locked="0"/>
    </xf>
    <xf numFmtId="0" fontId="11" fillId="0" borderId="32" xfId="6" applyFont="1" applyBorder="1" applyAlignment="1" applyProtection="1">
      <alignment horizontal="center"/>
      <protection locked="0"/>
    </xf>
    <xf numFmtId="0" fontId="11" fillId="0" borderId="7" xfId="6" applyFont="1" applyBorder="1" applyAlignment="1" applyProtection="1">
      <alignment horizontal="center"/>
      <protection locked="0"/>
    </xf>
    <xf numFmtId="0" fontId="11" fillId="0" borderId="34" xfId="6" applyFont="1" applyBorder="1" applyAlignment="1" applyProtection="1">
      <alignment horizontal="center"/>
      <protection locked="0"/>
    </xf>
    <xf numFmtId="0" fontId="11" fillId="0" borderId="27" xfId="6" applyFont="1" applyBorder="1" applyAlignment="1" applyProtection="1">
      <alignment horizontal="center"/>
      <protection locked="0"/>
    </xf>
    <xf numFmtId="0" fontId="11" fillId="0" borderId="37" xfId="6" applyFont="1" applyBorder="1" applyAlignment="1" applyProtection="1">
      <alignment horizontal="center"/>
      <protection locked="0"/>
    </xf>
    <xf numFmtId="49" fontId="11" fillId="0" borderId="32" xfId="6" applyNumberFormat="1" applyFont="1" applyBorder="1" applyAlignment="1" applyProtection="1">
      <alignment horizontal="center"/>
      <protection locked="0"/>
    </xf>
    <xf numFmtId="49" fontId="11" fillId="0" borderId="7" xfId="6" applyNumberFormat="1" applyFont="1" applyBorder="1" applyAlignment="1" applyProtection="1">
      <alignment horizontal="center"/>
      <protection locked="0"/>
    </xf>
    <xf numFmtId="49" fontId="11" fillId="0" borderId="41" xfId="6" applyNumberFormat="1" applyFont="1" applyBorder="1" applyAlignment="1" applyProtection="1">
      <alignment horizontal="center"/>
      <protection locked="0"/>
    </xf>
    <xf numFmtId="0" fontId="11" fillId="0" borderId="43" xfId="6" applyFont="1" applyBorder="1" applyAlignment="1" applyProtection="1">
      <alignment horizontal="center"/>
      <protection locked="0"/>
    </xf>
    <xf numFmtId="49" fontId="10" fillId="0" borderId="21" xfId="6" applyNumberFormat="1" applyFont="1" applyBorder="1" applyAlignment="1" applyProtection="1">
      <alignment horizontal="center"/>
      <protection locked="0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43" fontId="43" fillId="10" borderId="13" xfId="1" applyFont="1" applyFill="1" applyBorder="1" applyAlignment="1">
      <alignment horizontal="right" vertical="center"/>
    </xf>
    <xf numFmtId="43" fontId="43" fillId="10" borderId="14" xfId="1" applyFont="1" applyFill="1" applyBorder="1" applyAlignment="1">
      <alignment horizontal="right" vertical="center"/>
    </xf>
    <xf numFmtId="0" fontId="7" fillId="11" borderId="4" xfId="3" applyFont="1" applyFill="1" applyBorder="1" applyAlignment="1">
      <alignment horizontal="left" vertical="center" wrapText="1"/>
    </xf>
    <xf numFmtId="0" fontId="7" fillId="11" borderId="0" xfId="3" applyFont="1" applyFill="1" applyAlignment="1">
      <alignment horizontal="left" vertical="center" wrapText="1"/>
    </xf>
    <xf numFmtId="0" fontId="7" fillId="11" borderId="0" xfId="3" applyFont="1" applyFill="1" applyAlignment="1">
      <alignment vertical="center" wrapText="1"/>
    </xf>
    <xf numFmtId="0" fontId="7" fillId="11" borderId="19" xfId="3" applyFont="1" applyFill="1" applyBorder="1" applyAlignment="1">
      <alignment vertical="center" wrapText="1"/>
    </xf>
    <xf numFmtId="0" fontId="7" fillId="11" borderId="16" xfId="3" applyFont="1" applyFill="1" applyBorder="1" applyAlignment="1">
      <alignment horizontal="left" vertical="center" wrapText="1"/>
    </xf>
    <xf numFmtId="0" fontId="7" fillId="11" borderId="16" xfId="3" applyFont="1" applyFill="1" applyBorder="1" applyAlignment="1">
      <alignment vertical="center" wrapText="1"/>
    </xf>
    <xf numFmtId="0" fontId="7" fillId="11" borderId="54" xfId="3" applyFont="1" applyFill="1" applyBorder="1" applyAlignment="1">
      <alignment vertical="center" wrapText="1"/>
    </xf>
    <xf numFmtId="10" fontId="32" fillId="8" borderId="20" xfId="8" applyNumberFormat="1" applyFont="1" applyFill="1" applyBorder="1" applyAlignment="1">
      <alignment horizontal="center" vertical="center" wrapText="1"/>
    </xf>
    <xf numFmtId="10" fontId="32" fillId="8" borderId="48" xfId="8" applyNumberFormat="1" applyFont="1" applyFill="1" applyBorder="1" applyAlignment="1">
      <alignment horizontal="center" vertical="center" wrapText="1"/>
    </xf>
    <xf numFmtId="1" fontId="26" fillId="8" borderId="20" xfId="8" applyNumberFormat="1" applyFont="1" applyFill="1" applyBorder="1" applyAlignment="1" applyProtection="1">
      <alignment horizontal="center" vertical="center"/>
      <protection locked="0"/>
    </xf>
    <xf numFmtId="1" fontId="26" fillId="8" borderId="22" xfId="8" applyNumberFormat="1" applyFont="1" applyFill="1" applyBorder="1" applyAlignment="1" applyProtection="1">
      <alignment horizontal="center" vertical="center"/>
      <protection locked="0"/>
    </xf>
    <xf numFmtId="1" fontId="26" fillId="8" borderId="48" xfId="8" applyNumberFormat="1" applyFont="1" applyFill="1" applyBorder="1" applyAlignment="1" applyProtection="1">
      <alignment horizontal="center" vertical="center"/>
      <protection locked="0"/>
    </xf>
    <xf numFmtId="166" fontId="24" fillId="7" borderId="16" xfId="8" applyNumberFormat="1" applyFont="1" applyFill="1" applyBorder="1" applyAlignment="1">
      <alignment horizontal="center" vertical="center"/>
    </xf>
    <xf numFmtId="166" fontId="23" fillId="8" borderId="3" xfId="8" applyNumberFormat="1" applyFill="1" applyBorder="1" applyAlignment="1">
      <alignment horizontal="center" vertical="top"/>
    </xf>
    <xf numFmtId="166" fontId="23" fillId="8" borderId="18" xfId="8" applyNumberFormat="1" applyFill="1" applyBorder="1" applyAlignment="1">
      <alignment horizontal="center" vertical="top"/>
    </xf>
    <xf numFmtId="0" fontId="25" fillId="8" borderId="4" xfId="8" applyFont="1" applyFill="1" applyBorder="1" applyAlignment="1" applyProtection="1">
      <alignment horizontal="center"/>
      <protection hidden="1"/>
    </xf>
    <xf numFmtId="0" fontId="25" fillId="8" borderId="0" xfId="8" applyFont="1" applyFill="1" applyAlignment="1" applyProtection="1">
      <alignment horizontal="center" wrapText="1"/>
      <protection hidden="1"/>
    </xf>
    <xf numFmtId="0" fontId="25" fillId="8" borderId="0" xfId="8" applyFont="1" applyFill="1" applyAlignment="1">
      <alignment horizontal="center" vertical="center"/>
    </xf>
    <xf numFmtId="0" fontId="25" fillId="8" borderId="16" xfId="8" applyFont="1" applyFill="1" applyBorder="1" applyAlignment="1">
      <alignment horizontal="center" vertical="center"/>
    </xf>
    <xf numFmtId="166" fontId="26" fillId="8" borderId="20" xfId="8" applyNumberFormat="1" applyFont="1" applyFill="1" applyBorder="1" applyAlignment="1">
      <alignment horizontal="center" vertical="center"/>
    </xf>
    <xf numFmtId="166" fontId="26" fillId="8" borderId="48" xfId="8" applyNumberFormat="1" applyFont="1" applyFill="1" applyBorder="1" applyAlignment="1">
      <alignment horizontal="center" vertical="center"/>
    </xf>
    <xf numFmtId="15" fontId="26" fillId="8" borderId="20" xfId="8" applyNumberFormat="1" applyFont="1" applyFill="1" applyBorder="1" applyAlignment="1">
      <alignment horizontal="center" vertical="center"/>
    </xf>
    <xf numFmtId="15" fontId="26" fillId="8" borderId="48" xfId="8" applyNumberFormat="1" applyFont="1" applyFill="1" applyBorder="1" applyAlignment="1">
      <alignment horizontal="center" vertical="center"/>
    </xf>
    <xf numFmtId="10" fontId="32" fillId="8" borderId="4" xfId="8" applyNumberFormat="1" applyFont="1" applyFill="1" applyBorder="1" applyAlignment="1">
      <alignment horizontal="center" vertical="center" wrapText="1"/>
    </xf>
    <xf numFmtId="10" fontId="32" fillId="8" borderId="0" xfId="8" applyNumberFormat="1" applyFont="1" applyFill="1" applyAlignment="1">
      <alignment horizontal="center" vertical="center" wrapText="1"/>
    </xf>
    <xf numFmtId="167" fontId="34" fillId="8" borderId="51" xfId="8" applyNumberFormat="1" applyFont="1" applyFill="1" applyBorder="1" applyAlignment="1">
      <alignment horizontal="center"/>
    </xf>
    <xf numFmtId="167" fontId="34" fillId="8" borderId="48" xfId="8" applyNumberFormat="1" applyFont="1" applyFill="1" applyBorder="1" applyAlignment="1">
      <alignment horizontal="center"/>
    </xf>
    <xf numFmtId="49" fontId="35" fillId="8" borderId="49" xfId="8" applyNumberFormat="1" applyFont="1" applyFill="1" applyBorder="1" applyAlignment="1">
      <alignment horizontal="center" vertical="center"/>
    </xf>
    <xf numFmtId="49" fontId="35" fillId="8" borderId="53" xfId="8" applyNumberFormat="1" applyFont="1" applyFill="1" applyBorder="1" applyAlignment="1">
      <alignment horizontal="center" vertical="center"/>
    </xf>
    <xf numFmtId="10" fontId="34" fillId="8" borderId="51" xfId="8" applyNumberFormat="1" applyFont="1" applyFill="1" applyBorder="1" applyAlignment="1">
      <alignment horizontal="right" vertical="center"/>
    </xf>
    <xf numFmtId="10" fontId="34" fillId="8" borderId="48" xfId="8" applyNumberFormat="1" applyFont="1" applyFill="1" applyBorder="1" applyAlignment="1">
      <alignment horizontal="right" vertical="center"/>
    </xf>
    <xf numFmtId="167" fontId="33" fillId="8" borderId="51" xfId="8" applyNumberFormat="1" applyFont="1" applyFill="1" applyBorder="1" applyAlignment="1">
      <alignment horizontal="right" vertical="center"/>
    </xf>
    <xf numFmtId="167" fontId="33" fillId="8" borderId="48" xfId="8" applyNumberFormat="1" applyFont="1" applyFill="1" applyBorder="1" applyAlignment="1">
      <alignment horizontal="right" vertical="center"/>
    </xf>
    <xf numFmtId="49" fontId="35" fillId="8" borderId="52" xfId="8" applyNumberFormat="1" applyFont="1" applyFill="1" applyBorder="1" applyAlignment="1">
      <alignment horizontal="center" vertical="center"/>
    </xf>
    <xf numFmtId="49" fontId="32" fillId="8" borderId="33" xfId="8" applyNumberFormat="1" applyFont="1" applyFill="1" applyBorder="1" applyAlignment="1">
      <alignment horizontal="center" vertical="center"/>
    </xf>
    <xf numFmtId="49" fontId="32" fillId="8" borderId="30" xfId="8" applyNumberFormat="1" applyFont="1" applyFill="1" applyBorder="1" applyAlignment="1">
      <alignment horizontal="center" vertical="center"/>
    </xf>
    <xf numFmtId="0" fontId="37" fillId="8" borderId="0" xfId="8" applyFont="1" applyFill="1" applyAlignment="1">
      <alignment horizontal="center" vertical="justify"/>
    </xf>
    <xf numFmtId="173" fontId="33" fillId="8" borderId="51" xfId="10" applyNumberFormat="1" applyFont="1" applyFill="1" applyBorder="1" applyAlignment="1" applyProtection="1">
      <alignment horizontal="right" vertical="center"/>
      <protection locked="0"/>
    </xf>
    <xf numFmtId="173" fontId="33" fillId="8" borderId="48" xfId="10" applyNumberFormat="1" applyFont="1" applyFill="1" applyBorder="1" applyAlignment="1" applyProtection="1">
      <alignment horizontal="right" vertical="center"/>
      <protection locked="0"/>
    </xf>
    <xf numFmtId="0" fontId="9" fillId="0" borderId="0" xfId="6" applyAlignment="1">
      <alignment horizontal="left" vertical="center" wrapText="1"/>
    </xf>
    <xf numFmtId="0" fontId="19" fillId="0" borderId="0" xfId="6" applyFont="1" applyAlignment="1">
      <alignment horizontal="left" vertical="center" wrapText="1"/>
    </xf>
    <xf numFmtId="0" fontId="13" fillId="0" borderId="0" xfId="6" applyFont="1" applyAlignment="1" applyProtection="1">
      <alignment horizontal="left" vertical="center"/>
      <protection locked="0"/>
    </xf>
    <xf numFmtId="0" fontId="14" fillId="0" borderId="0" xfId="6" applyFont="1" applyAlignment="1" applyProtection="1">
      <alignment horizontal="center"/>
      <protection locked="0"/>
    </xf>
    <xf numFmtId="0" fontId="13" fillId="6" borderId="0" xfId="6" applyFont="1" applyFill="1" applyAlignment="1">
      <alignment horizontal="center" vertical="center"/>
    </xf>
    <xf numFmtId="0" fontId="18" fillId="0" borderId="0" xfId="6" applyFont="1" applyAlignment="1">
      <alignment horizontal="left"/>
    </xf>
    <xf numFmtId="0" fontId="52" fillId="8" borderId="0" xfId="17" applyFont="1" applyFill="1" applyAlignment="1">
      <alignment horizontal="right" vertical="top" wrapText="1"/>
    </xf>
    <xf numFmtId="2" fontId="51" fillId="10" borderId="56" xfId="17" applyNumberFormat="1" applyFont="1" applyFill="1" applyBorder="1" applyAlignment="1">
      <alignment horizontal="right" vertical="top" wrapText="1"/>
    </xf>
    <xf numFmtId="0" fontId="51" fillId="10" borderId="56" xfId="17" applyFont="1" applyFill="1" applyBorder="1" applyAlignment="1">
      <alignment horizontal="right" vertical="top" wrapText="1"/>
    </xf>
    <xf numFmtId="0" fontId="51" fillId="8" borderId="0" xfId="17" applyFont="1" applyFill="1" applyAlignment="1">
      <alignment horizontal="left" vertical="top" wrapText="1"/>
    </xf>
    <xf numFmtId="0" fontId="52" fillId="10" borderId="56" xfId="17" applyFont="1" applyFill="1" applyBorder="1" applyAlignment="1">
      <alignment horizontal="left" vertical="top" wrapText="1"/>
    </xf>
    <xf numFmtId="0" fontId="52" fillId="10" borderId="56" xfId="17" applyFont="1" applyFill="1" applyBorder="1" applyAlignment="1">
      <alignment horizontal="center" vertical="top" wrapText="1"/>
    </xf>
    <xf numFmtId="0" fontId="52" fillId="10" borderId="56" xfId="17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left" vertical="top" wrapText="1"/>
    </xf>
    <xf numFmtId="0" fontId="51" fillId="8" borderId="56" xfId="17" applyFont="1" applyFill="1" applyBorder="1" applyAlignment="1">
      <alignment horizontal="center" vertical="top" wrapText="1"/>
    </xf>
    <xf numFmtId="176" fontId="51" fillId="8" borderId="56" xfId="17" applyNumberFormat="1" applyFont="1" applyFill="1" applyBorder="1" applyAlignment="1">
      <alignment horizontal="right" vertical="top" wrapText="1"/>
    </xf>
    <xf numFmtId="0" fontId="51" fillId="8" borderId="56" xfId="17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right" vertical="top" wrapText="1"/>
    </xf>
    <xf numFmtId="177" fontId="51" fillId="10" borderId="56" xfId="17" applyNumberFormat="1" applyFont="1" applyFill="1" applyBorder="1" applyAlignment="1">
      <alignment horizontal="right" vertical="top" wrapText="1"/>
    </xf>
    <xf numFmtId="0" fontId="52" fillId="8" borderId="56" xfId="17" applyFont="1" applyFill="1" applyBorder="1" applyAlignment="1">
      <alignment horizontal="right" vertical="top" wrapText="1"/>
    </xf>
    <xf numFmtId="176" fontId="51" fillId="10" borderId="56" xfId="17" applyNumberFormat="1" applyFont="1" applyFill="1" applyBorder="1" applyAlignment="1">
      <alignment horizontal="right" vertical="top" wrapText="1"/>
    </xf>
    <xf numFmtId="175" fontId="51" fillId="8" borderId="56" xfId="17" applyNumberFormat="1" applyFont="1" applyFill="1" applyBorder="1" applyAlignment="1">
      <alignment horizontal="center" vertical="top" wrapText="1"/>
    </xf>
    <xf numFmtId="2" fontId="51" fillId="8" borderId="56" xfId="17" applyNumberFormat="1" applyFont="1" applyFill="1" applyBorder="1" applyAlignment="1">
      <alignment horizontal="right" vertical="top" wrapText="1"/>
    </xf>
    <xf numFmtId="177" fontId="51" fillId="8" borderId="56" xfId="17" applyNumberFormat="1" applyFont="1" applyFill="1" applyBorder="1" applyAlignment="1">
      <alignment horizontal="right" vertical="top" wrapText="1"/>
    </xf>
    <xf numFmtId="178" fontId="51" fillId="8" borderId="56" xfId="17" applyNumberFormat="1" applyFont="1" applyFill="1" applyBorder="1" applyAlignment="1">
      <alignment horizontal="right" vertical="top" wrapText="1"/>
    </xf>
    <xf numFmtId="0" fontId="49" fillId="8" borderId="0" xfId="17" applyFont="1" applyFill="1" applyAlignment="1">
      <alignment horizontal="left" vertical="top" wrapText="1"/>
    </xf>
    <xf numFmtId="0" fontId="49" fillId="8" borderId="0" xfId="17" applyFont="1" applyFill="1" applyAlignment="1">
      <alignment horizontal="right" vertical="top" wrapText="1"/>
    </xf>
    <xf numFmtId="0" fontId="49" fillId="8" borderId="0" xfId="17" applyFont="1" applyFill="1" applyAlignment="1">
      <alignment horizontal="center" vertical="top" wrapText="1"/>
    </xf>
    <xf numFmtId="0" fontId="50" fillId="8" borderId="0" xfId="17" applyFont="1" applyFill="1" applyAlignment="1">
      <alignment horizontal="left" vertical="top" wrapText="1"/>
    </xf>
    <xf numFmtId="0" fontId="49" fillId="8" borderId="55" xfId="17" applyFont="1" applyFill="1" applyBorder="1" applyAlignment="1">
      <alignment horizontal="left" vertical="top" wrapText="1"/>
    </xf>
    <xf numFmtId="0" fontId="50" fillId="8" borderId="55" xfId="17" applyFont="1" applyFill="1" applyBorder="1" applyAlignment="1">
      <alignment horizontal="left" vertical="top" wrapText="1"/>
    </xf>
    <xf numFmtId="0" fontId="49" fillId="8" borderId="55" xfId="17" applyFont="1" applyFill="1" applyBorder="1" applyAlignment="1">
      <alignment horizontal="right" vertical="top" wrapText="1"/>
    </xf>
    <xf numFmtId="0" fontId="45" fillId="10" borderId="2" xfId="0" applyFont="1" applyFill="1" applyBorder="1" applyAlignment="1">
      <alignment horizontal="left" vertical="center" wrapText="1"/>
    </xf>
    <xf numFmtId="0" fontId="44" fillId="10" borderId="2" xfId="0" applyFont="1" applyFill="1" applyBorder="1" applyAlignment="1">
      <alignment horizontal="left" vertical="center" wrapText="1"/>
    </xf>
    <xf numFmtId="176" fontId="53" fillId="6" borderId="56" xfId="17" applyNumberFormat="1" applyFont="1" applyFill="1" applyBorder="1" applyAlignment="1">
      <alignment horizontal="right" vertical="top" wrapText="1"/>
    </xf>
    <xf numFmtId="0" fontId="53" fillId="6" borderId="56" xfId="17" applyFont="1" applyFill="1" applyBorder="1" applyAlignment="1">
      <alignment horizontal="right" vertical="top" wrapText="1"/>
    </xf>
    <xf numFmtId="4" fontId="53" fillId="8" borderId="56" xfId="17" applyNumberFormat="1" applyFont="1" applyFill="1" applyBorder="1" applyAlignment="1">
      <alignment horizontal="right" vertical="top" wrapText="1"/>
    </xf>
    <xf numFmtId="0" fontId="54" fillId="8" borderId="0" xfId="17" applyFont="1" applyFill="1" applyAlignment="1">
      <alignment horizontal="left" vertical="top" wrapText="1"/>
    </xf>
    <xf numFmtId="0" fontId="49" fillId="8" borderId="57" xfId="17" applyFont="1" applyFill="1" applyBorder="1" applyAlignment="1">
      <alignment horizontal="left" vertical="top" wrapText="1"/>
    </xf>
    <xf numFmtId="0" fontId="49" fillId="8" borderId="57" xfId="17" applyFont="1" applyFill="1" applyBorder="1" applyAlignment="1">
      <alignment horizontal="right" vertical="top" wrapText="1"/>
    </xf>
    <xf numFmtId="177" fontId="52" fillId="10" borderId="56" xfId="17" applyNumberFormat="1" applyFont="1" applyFill="1" applyBorder="1" applyAlignment="1">
      <alignment horizontal="right" vertical="top" wrapText="1"/>
    </xf>
  </cellXfs>
  <cellStyles count="18">
    <cellStyle name="Moeda 15" xfId="7" xr:uid="{1D5D1F0C-4625-4CA9-A52A-A7E818C269CA}"/>
    <cellStyle name="Moeda 2" xfId="4" xr:uid="{EB5E9C77-F884-49B6-A906-0595E4BBCECC}"/>
    <cellStyle name="Moeda 3" xfId="11" xr:uid="{D23110CA-9C16-4702-8BA5-DBC6319E7AB9}"/>
    <cellStyle name="Normal" xfId="0" builtinId="0"/>
    <cellStyle name="Normal 10" xfId="3" xr:uid="{24AF296F-5D9A-411B-AF11-543B080F089F}"/>
    <cellStyle name="Normal 153" xfId="5" xr:uid="{760DABBC-CDAD-40E4-B91E-F11E06EB55D7}"/>
    <cellStyle name="Normal 2" xfId="2" xr:uid="{734BBEB5-C7B5-4D0B-AEB1-0BA8755EC74C}"/>
    <cellStyle name="Normal 2 8" xfId="14" xr:uid="{B23F405D-0CC0-4FBA-90F4-C73AD619BB80}"/>
    <cellStyle name="Normal 272" xfId="13" xr:uid="{5D2CCF9A-AD20-4791-B61A-F8ECA3A01E2E}"/>
    <cellStyle name="Normal 3" xfId="17" xr:uid="{642A1308-786B-43CB-8AFC-01BC36798E44}"/>
    <cellStyle name="Normal 3 2 3" xfId="12" xr:uid="{9EFFCB0C-8F2F-4A31-94F4-8B096B3F8053}"/>
    <cellStyle name="Normal 33" xfId="6" xr:uid="{F1C3B8F9-43FD-4023-B637-607C6EB6FB88}"/>
    <cellStyle name="Normal_Análise 15%" xfId="16" xr:uid="{D96FB344-2ABD-455A-A138-C082D09C5304}"/>
    <cellStyle name="Normal_SEJU" xfId="8" xr:uid="{00A31BD8-20A9-4CDE-89E6-C60EF96B1535}"/>
    <cellStyle name="Porcentagem_SEJU" xfId="9" xr:uid="{A6EA674D-05F8-4CF7-B81F-F028FB586E08}"/>
    <cellStyle name="Separador de milhares_SEJU" xfId="10" xr:uid="{F5AD72DF-9CEF-4CCB-A02B-0790EBC5B54D}"/>
    <cellStyle name="Vírgula" xfId="1" builtinId="3"/>
    <cellStyle name="Vírgula 13 2" xfId="15" xr:uid="{70A8D0BD-5C6A-426B-81C0-C05932F14E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205" Type="http://schemas.openxmlformats.org/officeDocument/2006/relationships/externalLink" Target="externalLinks/externalLink198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81" Type="http://schemas.openxmlformats.org/officeDocument/2006/relationships/externalLink" Target="externalLinks/externalLink174.xml"/><Relationship Id="rId216" Type="http://schemas.openxmlformats.org/officeDocument/2006/relationships/sharedStrings" Target="sharedStrings.xml"/><Relationship Id="rId22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7.xml"/><Relationship Id="rId118" Type="http://schemas.openxmlformats.org/officeDocument/2006/relationships/externalLink" Target="externalLinks/externalLink111.xml"/><Relationship Id="rId139" Type="http://schemas.openxmlformats.org/officeDocument/2006/relationships/externalLink" Target="externalLinks/externalLink132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71" Type="http://schemas.openxmlformats.org/officeDocument/2006/relationships/externalLink" Target="externalLinks/externalLink164.xml"/><Relationship Id="rId192" Type="http://schemas.openxmlformats.org/officeDocument/2006/relationships/externalLink" Target="externalLinks/externalLink185.xml"/><Relationship Id="rId206" Type="http://schemas.openxmlformats.org/officeDocument/2006/relationships/externalLink" Target="externalLinks/externalLink199.xml"/><Relationship Id="rId12" Type="http://schemas.openxmlformats.org/officeDocument/2006/relationships/externalLink" Target="externalLinks/externalLink5.xml"/><Relationship Id="rId33" Type="http://schemas.openxmlformats.org/officeDocument/2006/relationships/externalLink" Target="externalLinks/externalLink26.xml"/><Relationship Id="rId108" Type="http://schemas.openxmlformats.org/officeDocument/2006/relationships/externalLink" Target="externalLinks/externalLink101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5" Type="http://schemas.openxmlformats.org/officeDocument/2006/relationships/externalLink" Target="externalLinks/externalLink68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61" Type="http://schemas.openxmlformats.org/officeDocument/2006/relationships/externalLink" Target="externalLinks/externalLink154.xml"/><Relationship Id="rId182" Type="http://schemas.openxmlformats.org/officeDocument/2006/relationships/externalLink" Target="externalLinks/externalLink175.xml"/><Relationship Id="rId217" Type="http://schemas.openxmlformats.org/officeDocument/2006/relationships/calcChain" Target="calcChain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5" Type="http://schemas.openxmlformats.org/officeDocument/2006/relationships/externalLink" Target="externalLinks/externalLink58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51" Type="http://schemas.openxmlformats.org/officeDocument/2006/relationships/externalLink" Target="externalLinks/externalLink144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207" Type="http://schemas.openxmlformats.org/officeDocument/2006/relationships/externalLink" Target="externalLinks/externalLink200.xml"/><Relationship Id="rId13" Type="http://schemas.openxmlformats.org/officeDocument/2006/relationships/externalLink" Target="externalLinks/externalLink6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20" Type="http://schemas.openxmlformats.org/officeDocument/2006/relationships/externalLink" Target="externalLinks/externalLink113.xml"/><Relationship Id="rId141" Type="http://schemas.openxmlformats.org/officeDocument/2006/relationships/externalLink" Target="externalLinks/externalLink134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4" Type="http://schemas.openxmlformats.org/officeDocument/2006/relationships/externalLink" Target="externalLinks/externalLink17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31" Type="http://schemas.openxmlformats.org/officeDocument/2006/relationships/externalLink" Target="externalLinks/externalLink124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208" Type="http://schemas.openxmlformats.org/officeDocument/2006/relationships/externalLink" Target="externalLinks/externalLink201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14" Type="http://schemas.openxmlformats.org/officeDocument/2006/relationships/theme" Target="theme/theme1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88.xml"/><Relationship Id="rId209" Type="http://schemas.openxmlformats.org/officeDocument/2006/relationships/externalLink" Target="externalLinks/externalLink202.xml"/><Relationship Id="rId190" Type="http://schemas.openxmlformats.org/officeDocument/2006/relationships/externalLink" Target="externalLinks/externalLink183.xml"/><Relationship Id="rId204" Type="http://schemas.openxmlformats.org/officeDocument/2006/relationships/externalLink" Target="externalLinks/externalLink197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10" Type="http://schemas.openxmlformats.org/officeDocument/2006/relationships/externalLink" Target="externalLinks/externalLink203.xml"/><Relationship Id="rId215" Type="http://schemas.openxmlformats.org/officeDocument/2006/relationships/styles" Target="styles.xml"/><Relationship Id="rId26" Type="http://schemas.openxmlformats.org/officeDocument/2006/relationships/externalLink" Target="externalLinks/externalLink19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externalLink" Target="externalLinks/externalLink189.xml"/><Relationship Id="rId200" Type="http://schemas.openxmlformats.org/officeDocument/2006/relationships/externalLink" Target="externalLinks/externalLink193.xml"/><Relationship Id="rId16" Type="http://schemas.openxmlformats.org/officeDocument/2006/relationships/externalLink" Target="externalLinks/externalLink9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Relationship Id="rId90" Type="http://schemas.openxmlformats.org/officeDocument/2006/relationships/externalLink" Target="externalLinks/externalLink83.xml"/><Relationship Id="rId165" Type="http://schemas.openxmlformats.org/officeDocument/2006/relationships/externalLink" Target="externalLinks/externalLink158.xml"/><Relationship Id="rId186" Type="http://schemas.openxmlformats.org/officeDocument/2006/relationships/externalLink" Target="externalLinks/externalLink179.xml"/><Relationship Id="rId211" Type="http://schemas.openxmlformats.org/officeDocument/2006/relationships/externalLink" Target="externalLinks/externalLink204.xml"/><Relationship Id="rId27" Type="http://schemas.openxmlformats.org/officeDocument/2006/relationships/externalLink" Target="externalLinks/externalLink20.xml"/><Relationship Id="rId48" Type="http://schemas.openxmlformats.org/officeDocument/2006/relationships/externalLink" Target="externalLinks/externalLink41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34" Type="http://schemas.openxmlformats.org/officeDocument/2006/relationships/externalLink" Target="externalLinks/externalLink127.xml"/><Relationship Id="rId80" Type="http://schemas.openxmlformats.org/officeDocument/2006/relationships/externalLink" Target="externalLinks/externalLink73.xml"/><Relationship Id="rId155" Type="http://schemas.openxmlformats.org/officeDocument/2006/relationships/externalLink" Target="externalLinks/externalLink148.xml"/><Relationship Id="rId176" Type="http://schemas.openxmlformats.org/officeDocument/2006/relationships/externalLink" Target="externalLinks/externalLink169.xml"/><Relationship Id="rId197" Type="http://schemas.openxmlformats.org/officeDocument/2006/relationships/externalLink" Target="externalLinks/externalLink190.xml"/><Relationship Id="rId201" Type="http://schemas.openxmlformats.org/officeDocument/2006/relationships/externalLink" Target="externalLinks/externalLink194.xml"/><Relationship Id="rId17" Type="http://schemas.openxmlformats.org/officeDocument/2006/relationships/externalLink" Target="externalLinks/externalLink10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17.xml"/><Relationship Id="rId70" Type="http://schemas.openxmlformats.org/officeDocument/2006/relationships/externalLink" Target="externalLinks/externalLink63.xml"/><Relationship Id="rId91" Type="http://schemas.openxmlformats.org/officeDocument/2006/relationships/externalLink" Target="externalLinks/externalLink84.xml"/><Relationship Id="rId145" Type="http://schemas.openxmlformats.org/officeDocument/2006/relationships/externalLink" Target="externalLinks/externalLink138.xml"/><Relationship Id="rId166" Type="http://schemas.openxmlformats.org/officeDocument/2006/relationships/externalLink" Target="externalLinks/externalLink159.xml"/><Relationship Id="rId187" Type="http://schemas.openxmlformats.org/officeDocument/2006/relationships/externalLink" Target="externalLinks/externalLink180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5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60" Type="http://schemas.openxmlformats.org/officeDocument/2006/relationships/externalLink" Target="externalLinks/externalLink53.xml"/><Relationship Id="rId81" Type="http://schemas.openxmlformats.org/officeDocument/2006/relationships/externalLink" Target="externalLinks/externalLink74.xml"/><Relationship Id="rId135" Type="http://schemas.openxmlformats.org/officeDocument/2006/relationships/externalLink" Target="externalLinks/externalLink128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externalLink" Target="externalLinks/externalLink191.xml"/><Relationship Id="rId202" Type="http://schemas.openxmlformats.org/officeDocument/2006/relationships/externalLink" Target="externalLinks/externalLink195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3.xml"/><Relationship Id="rId104" Type="http://schemas.openxmlformats.org/officeDocument/2006/relationships/externalLink" Target="externalLinks/externalLink97.xml"/><Relationship Id="rId125" Type="http://schemas.openxmlformats.org/officeDocument/2006/relationships/externalLink" Target="externalLinks/externalLink118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13" Type="http://schemas.openxmlformats.org/officeDocument/2006/relationships/externalLink" Target="externalLinks/externalLink20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3.xml"/><Relationship Id="rId115" Type="http://schemas.openxmlformats.org/officeDocument/2006/relationships/externalLink" Target="externalLinks/externalLink108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9" Type="http://schemas.openxmlformats.org/officeDocument/2006/relationships/externalLink" Target="externalLinks/externalLink192.xml"/><Relationship Id="rId203" Type="http://schemas.openxmlformats.org/officeDocument/2006/relationships/externalLink" Target="externalLinks/externalLink196.xml"/><Relationship Id="rId19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1</xdr:row>
      <xdr:rowOff>33132</xdr:rowOff>
    </xdr:from>
    <xdr:to>
      <xdr:col>1</xdr:col>
      <xdr:colOff>571500</xdr:colOff>
      <xdr:row>6</xdr:row>
      <xdr:rowOff>176440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8480E6D-9646-412E-B510-957C27EAD1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11" t="16569" r="14985" b="18201"/>
        <a:stretch/>
      </xdr:blipFill>
      <xdr:spPr>
        <a:xfrm>
          <a:off x="24849" y="215349"/>
          <a:ext cx="1333499" cy="10543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782291</xdr:colOff>
      <xdr:row>2</xdr:row>
      <xdr:rowOff>104263</xdr:rowOff>
    </xdr:from>
    <xdr:to>
      <xdr:col>9</xdr:col>
      <xdr:colOff>534642</xdr:colOff>
      <xdr:row>6</xdr:row>
      <xdr:rowOff>132521</xdr:rowOff>
    </xdr:to>
    <xdr:sp macro="" textlink="" fLocksText="0">
      <xdr:nvSpPr>
        <xdr:cNvPr id="2" name="Text Box 3">
          <a:extLst>
            <a:ext uri="{FF2B5EF4-FFF2-40B4-BE49-F238E27FC236}">
              <a16:creationId xmlns:a16="http://schemas.microsoft.com/office/drawing/2014/main" id="{FA42CCB6-719A-4C0A-80F3-6BA2E31DF710}"/>
            </a:ext>
          </a:extLst>
        </xdr:cNvPr>
        <xdr:cNvSpPr>
          <a:spLocks noChangeArrowheads="1"/>
        </xdr:cNvSpPr>
      </xdr:nvSpPr>
      <xdr:spPr bwMode="auto">
        <a:xfrm>
          <a:off x="1428334" y="609502"/>
          <a:ext cx="8051525" cy="823389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CAMPO MOURÃO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SECRETARIA DE INFRAESTRUTURA E MOBILIDADE URBANA</a:t>
          </a:r>
        </a:p>
        <a:p>
          <a:pPr algn="ctr" rtl="0">
            <a:defRPr sz="1000"/>
          </a:pPr>
          <a:r>
            <a:rPr lang="pt-BR" sz="16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SEIMOB</a:t>
          </a:r>
        </a:p>
      </xdr:txBody>
    </xdr:sp>
    <xdr:clientData/>
  </xdr:twoCellAnchor>
  <xdr:twoCellAnchor editAs="oneCell">
    <xdr:from>
      <xdr:col>0</xdr:col>
      <xdr:colOff>28575</xdr:colOff>
      <xdr:row>1</xdr:row>
      <xdr:rowOff>76200</xdr:rowOff>
    </xdr:from>
    <xdr:to>
      <xdr:col>1</xdr:col>
      <xdr:colOff>714374</xdr:colOff>
      <xdr:row>6</xdr:row>
      <xdr:rowOff>139995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FCDF2BA-C381-412B-8C5E-2199629ABE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11" t="16569" r="14985" b="18201"/>
        <a:stretch/>
      </xdr:blipFill>
      <xdr:spPr>
        <a:xfrm>
          <a:off x="28575" y="390525"/>
          <a:ext cx="1333499" cy="1054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8</xdr:row>
      <xdr:rowOff>112395</xdr:rowOff>
    </xdr:from>
    <xdr:to>
      <xdr:col>0</xdr:col>
      <xdr:colOff>476250</xdr:colOff>
      <xdr:row>35</xdr:row>
      <xdr:rowOff>68601</xdr:rowOff>
    </xdr:to>
    <xdr:sp macro="" textlink="">
      <xdr:nvSpPr>
        <xdr:cNvPr id="2" name="Texto 3">
          <a:extLst>
            <a:ext uri="{FF2B5EF4-FFF2-40B4-BE49-F238E27FC236}">
              <a16:creationId xmlns:a16="http://schemas.microsoft.com/office/drawing/2014/main" id="{6AD85528-B9DD-41F0-AA36-D751C8F3B235}"/>
            </a:ext>
          </a:extLst>
        </xdr:cNvPr>
        <xdr:cNvSpPr txBox="1">
          <a:spLocks noChangeArrowheads="1"/>
        </xdr:cNvSpPr>
      </xdr:nvSpPr>
      <xdr:spPr bwMode="auto">
        <a:xfrm>
          <a:off x="180975" y="1588770"/>
          <a:ext cx="295275" cy="1737381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 - TRECHO</a:t>
          </a:r>
        </a:p>
      </xdr:txBody>
    </xdr:sp>
    <xdr:clientData/>
  </xdr:twoCellAnchor>
  <xdr:twoCellAnchor>
    <xdr:from>
      <xdr:col>0</xdr:col>
      <xdr:colOff>188596</xdr:colOff>
      <xdr:row>45</xdr:row>
      <xdr:rowOff>83820</xdr:rowOff>
    </xdr:from>
    <xdr:to>
      <xdr:col>0</xdr:col>
      <xdr:colOff>476190</xdr:colOff>
      <xdr:row>53</xdr:row>
      <xdr:rowOff>43815</xdr:rowOff>
    </xdr:to>
    <xdr:sp macro="" textlink="">
      <xdr:nvSpPr>
        <xdr:cNvPr id="3" name="Texto 6">
          <a:extLst>
            <a:ext uri="{FF2B5EF4-FFF2-40B4-BE49-F238E27FC236}">
              <a16:creationId xmlns:a16="http://schemas.microsoft.com/office/drawing/2014/main" id="{545D5B48-CDAB-4B4B-A20D-D81A4566C9ED}"/>
            </a:ext>
          </a:extLst>
        </xdr:cNvPr>
        <xdr:cNvSpPr txBox="1">
          <a:spLocks noChangeArrowheads="1"/>
        </xdr:cNvSpPr>
      </xdr:nvSpPr>
      <xdr:spPr bwMode="auto">
        <a:xfrm>
          <a:off x="188596" y="3512820"/>
          <a:ext cx="287594" cy="125539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pt-B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DESTINO: USINA</a:t>
          </a:r>
        </a:p>
        <a:p>
          <a:pPr algn="ctr" rtl="0">
            <a:lnSpc>
              <a:spcPts val="1000"/>
            </a:lnSpc>
            <a:defRPr sz="1000"/>
          </a:pPr>
          <a:endParaRPr lang="pt-BR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0</xdr:col>
      <xdr:colOff>0</xdr:colOff>
      <xdr:row>86</xdr:row>
      <xdr:rowOff>28575</xdr:rowOff>
    </xdr:from>
    <xdr:ext cx="7448550" cy="3810000"/>
    <xdr:pic>
      <xdr:nvPicPr>
        <xdr:cNvPr id="4" name="Imagem 1">
          <a:extLst>
            <a:ext uri="{FF2B5EF4-FFF2-40B4-BE49-F238E27FC236}">
              <a16:creationId xmlns:a16="http://schemas.microsoft.com/office/drawing/2014/main" id="{133DD7B0-B8AE-4D53-9A0E-E965FAAA8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66"/>
        <a:stretch>
          <a:fillRect/>
        </a:stretch>
      </xdr:blipFill>
      <xdr:spPr bwMode="auto">
        <a:xfrm>
          <a:off x="0" y="10420350"/>
          <a:ext cx="74485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111</xdr:row>
      <xdr:rowOff>95250</xdr:rowOff>
    </xdr:from>
    <xdr:ext cx="7419975" cy="3924300"/>
    <xdr:pic>
      <xdr:nvPicPr>
        <xdr:cNvPr id="5" name="Imagem 2">
          <a:extLst>
            <a:ext uri="{FF2B5EF4-FFF2-40B4-BE49-F238E27FC236}">
              <a16:creationId xmlns:a16="http://schemas.microsoft.com/office/drawing/2014/main" id="{F416557A-5B53-42B5-AA9B-EA73A3532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35150"/>
          <a:ext cx="7419975" cy="392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137</xdr:row>
      <xdr:rowOff>9525</xdr:rowOff>
    </xdr:from>
    <xdr:ext cx="7477125" cy="3305175"/>
    <xdr:pic>
      <xdr:nvPicPr>
        <xdr:cNvPr id="6" name="Imagem 3">
          <a:extLst>
            <a:ext uri="{FF2B5EF4-FFF2-40B4-BE49-F238E27FC236}">
              <a16:creationId xmlns:a16="http://schemas.microsoft.com/office/drawing/2014/main" id="{A4114EFC-B251-49D3-997B-AFF8A4485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59475"/>
          <a:ext cx="7477125" cy="330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68B62F-22E2-4F1B-886A-5BCB83FF7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F7BCF0-BAA9-4013-BB66-5515E0B5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79A2583-D727-4D89-9DAF-85D481D9A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98852B9-5801-4002-8FA1-5182701D8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2B1E4C3-2ACF-44D9-ABDE-5EF156B85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CFF676-D00D-4974-A500-23155F420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28217B2-DC11-4C34-817C-9D2A6D769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7CB56F0-99D9-46D6-B3B9-B09FAA37A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1C9BD42-C7F5-4F26-83CD-1B363ABE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059F7B8-DBD7-4EDA-A8D7-DEB7C1E22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F720FFE-0E68-4D03-9AA1-7967FF59A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99B2C9F-FBF0-46EF-9BEF-8A8672879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6A7276C-17C8-4B35-A1FF-FBF1E1C63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83CFECB-1656-486E-A2BB-6A2CAC863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3C3BA29-4DBD-4CB6-B777-EEC6E583B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9E76E65-BCC9-4A20-9968-FD20709A0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4C3CE3C-DA4C-4BBC-A77E-7C3CEE9F7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1D8CA7D-E32B-4C56-8E90-8AFECE3A0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4C6A52E7-524E-41F1-9057-2298255AF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A4A671D-A9E6-43C9-BFB0-4E6B33081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BBDA44A-1F02-4A59-B023-F467A53A7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25A74FE-5AFA-418E-8AA1-0A3D0FCD6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C9A4557-F2B3-4695-9F3D-676310F65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F6DA778F-61F2-466A-B580-EA9AA9514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CE0329D-78F6-4E20-90CE-5FF65EAD0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C4D6B81-A07C-4BF2-A4C8-1F29BD9B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CB69E8D-81A3-4AE4-832B-1723BFB82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95D26ADD-38AD-41CF-9AF4-A25EC731E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D51AAB1B-11CA-412D-AA36-BCA59891A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BD84074-12ED-4121-AF71-23A8E29CC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8D3AA7E1-E1D1-47AF-B71E-5FA826AD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DA3F875B-5885-4384-896D-6D4C18290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AA3D7C07-C9C0-4063-B1E9-375E72446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E94B3323-2964-4270-BC4A-5C20B6D64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B6B7A7D8-A653-4802-8BA1-8676FD980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7B9C0CA7-2329-4577-9C87-4CCD91F66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2BC1E02B-0716-4B7B-B203-73B33FCE4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439E219A-5F2A-4D17-B5E3-70B643621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42E187F5-64A9-4540-8EE5-6A7C0505B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3EC9F84D-1B9D-4233-9147-DBE0F1CE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3EB05F1-9062-460C-A78C-661659AAB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D7C3DF5B-2187-4971-8BC0-8AE3CF3AC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11047AB-B864-47F5-9A11-E65DD1E38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D20C09EA-3CB2-4311-A972-EA72618F0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B4E34A86-2FD3-4844-B160-CA4A34265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B4C1D24A-3470-4728-BB34-A1457C1A6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70885A3F-8042-4157-BD5C-E12D2D2BB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C4C9C9BC-53CA-408C-AF2F-DC33DE8D1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BC741E62-33E4-4BB7-B240-9B48029ED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67FAA967-2180-4BC1-AE28-CA6A8711F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381586EB-F228-4631-B6AC-3C3155890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4352BE2A-BD8D-42BA-9F09-061E4358A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86553E0E-A905-4F55-801B-7ED53B43F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B441DB18-832D-474A-B2DA-4D4159CDF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5092AF7-07BE-42C0-A7C4-89B7A0129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EE2B209-9C69-4E9A-9724-EBE8DBE82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DB6AF38-F51B-4344-A0C7-EE255FAC6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53EF4F47-17B3-4C7B-8512-ABE6FF523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53999BCD-F378-4321-98B3-7F09BD250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13302C0D-9937-4C8B-938D-B0D5A2E60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D4B7F64-800E-487C-BAC5-056E22752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3FABBE5-1E7C-45AB-A642-A18F2C60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BAB4F40C-6324-4B8C-A5F1-D0D77F7CA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7683DF5A-588B-4A38-81F3-9DF9A5F4A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FAFA415-37B1-4EAB-8ECC-DF4AEADA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DA68F893-5C66-4910-A6B2-B273189E6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E0208FFD-E34F-47F2-A930-BC3A995DC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E31B6E89-E483-430E-B2CF-9EB39BD8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93A8CE57-79E2-4D3A-A6CD-1943089FF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48D579ED-13BB-4E5B-AE12-0C3D13576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C203AC46-A054-4043-BF52-ABD4C64A2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F6D5E1E2-EA9C-4D4A-BF62-DA09BBBDC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D1485B26-599A-49C3-8388-C35E187D0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3B3B45D8-D1F3-430A-9123-87DA57315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98C6385-DF49-4E75-9362-215F614E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D41989EF-ADE8-433F-AA1C-DEE7B0DD3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E3E06401-135E-4B19-891F-F2C01B772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C2E8F60-D6BF-491B-8A93-26F219D61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F7C62BD4-548B-4005-B9E7-012189420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902552C4-1AA3-4BA5-A580-69255A7FE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B1FA2190-BEE2-4E1D-AD5D-B4E4DE38B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D6252AE6-5C25-43F0-8F96-C58ECAF13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A63BFB20-AB75-492D-A1BF-5CF386CDD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FEAC6BE3-9688-4217-A243-BE77D98C5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E37CA9F7-C643-423B-99EB-AAE45B006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71B7D786-1C0D-482B-9B71-309F88898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534FDFB0-2DE7-4772-B604-BEA40DE0D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584DDC96-A645-4FBD-9FA4-0D5A46BC1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AB454E0C-8293-4351-90D4-F1B173BFA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A29D19BB-DEC6-4BC3-AFD2-721E08D8A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DC46243F-198D-40DC-BA16-13BA1AB91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7B7D5E1A-3F0D-4FDD-A597-9D61C083F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513C7404-4A0B-4788-8D6E-DD1AF46F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BD467139-E3A8-46E5-AAAE-22D9CC7C0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66D132FF-89C7-4335-AE86-086DD5644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E0D156D0-8FD6-4752-8B3E-E7D27F5CE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E9191097-9606-483D-B244-B7CDB415C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D1EBE7B-2B8D-40CE-B704-AEC0FACCC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5D36D986-077A-4A9A-9BB7-39DDAD2E3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ED211980-45AB-4B25-B52C-A77B32A95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AFEB3197-3CF9-4635-A317-D65235AD2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1DC4FE10-36A0-4C5B-B738-244329555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312164FB-A121-476D-AE6D-F9DA5F439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865A3B94-7AB2-44A7-B51F-CF5FE2A80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DEB0AF7-C2AB-4171-9E80-F115BEE0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BEC07A3D-C0BE-4228-BA8E-2C49896AE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49EE1B27-CA8B-4DC9-9547-81D5DED3F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80C73241-5D86-42EC-9CE7-D2BDEE208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BCC794C-71D6-404C-8BA9-17EA4E79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8B4AAA5A-5B23-4D0F-8350-2E5A6E81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600EED9B-634D-4B42-BF1B-F537FBD64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60AA070-73A6-41EE-841D-A0C9F82A2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16CB9D82-E33F-46B4-B8D2-56F4D9145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C1E7439C-8C23-4BE3-B9DD-0C18130F4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8B5A7013-68B0-4942-BB70-4C37D3602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66A74D12-304B-4B6C-AA1E-50805B072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9BFA60E0-CA18-4F8A-8EA3-92E2535B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53E46ABC-B3D3-41BC-820F-F63D2E718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73C78930-9A71-4C73-974B-3EEF81B7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8A7F88E4-8098-4B4D-8BAF-7CB7A247A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4CF9904C-765B-450F-AF09-8D5C0339C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7BF7BA2-D3C2-4F9F-82AE-7FCAC3531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BC05A130-DF5C-4094-BCB6-B603B71DB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67E2EA17-5E1C-4748-8328-035300AC5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AE8C8173-C7E8-4BA5-86F3-106312619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03E1A75E-1783-4928-9D02-F8D21ECA4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B87B27E8-9BE4-488A-A262-81420FA47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F81B92D6-16D8-4693-8A64-E833F466B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4259BD28-4371-45F2-BB6C-A7579B35C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B097705E-A37C-4F4D-93E4-2A518E581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A5A6B7B6-2DB5-40BA-9280-6842E1237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A68D7250-64ED-412D-A844-2F3B3EFA6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0490E01E-F440-4C9E-A114-F53C07EDF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0BA10A38-BF1A-45AF-9D26-5F2B7929A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3F86EFE9-2404-42EC-B1F2-F7028CEE8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839C9448-ACBE-4255-A384-DD254AEC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3DBB9563-333B-49D5-B167-6F5496A61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70BB32EC-0602-4453-84FE-6700A28F7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26A4355E-5E79-4174-85A6-BB791654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A60F6A09-A29A-49D0-83A6-93369A0B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5DE2F4EF-61A6-4C62-907A-C1A0CF97B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D245357D-1B79-4CE5-B757-1E2605B12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3F0616F-1147-4147-B5E8-5147601F2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675CBBFC-4FEE-4A08-9012-94A43D09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AF4232ED-89C0-46E0-B760-B7A64BD54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8354E711-AF91-481B-BAFC-44594E2FE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BE5B0BBD-1AD4-48E2-909E-52CD8D750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14C777E2-59A9-4E79-BDF2-27AE3E760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AF1D43F5-47E4-48D2-BF21-7644C6784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79DCD9EB-353D-440E-9A7B-2175E262F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50BE9C85-CFE9-4DCF-8720-18629521D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8C4859B-2298-42EE-97CF-A7F176075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FEC678A8-0351-41A8-A63D-CE1258D68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43C1E72-3489-4515-94AD-E17ABA9B7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B0314C99-1006-420F-A15F-15540B602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88319197-62F2-46BE-894B-0592497C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F9EEE487-85F5-47B9-B38E-6B6B1E50D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40D5F767-02B9-4865-958D-E63FE3C77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93E02F01-A503-4770-AF3D-3A0053CFA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EEBB67AE-FB93-4F3C-A163-EBA3B363D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F530E3EA-82CE-46F9-B6CD-CF84BAB4A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B26EB31C-7528-4F5D-B412-025DB8659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792F0C86-DE33-42A9-AB33-9032FFDFB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62033A7-9825-423A-A346-C64F92998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1795FA78-1D53-4683-9008-E1CD5F998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B72BB411-4B00-4099-99F1-285699F01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373D2666-096A-4CB2-A757-E8E43FB7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C8D832E9-EEB0-4911-B2F6-51ABCBF4F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5A3DE450-38A5-4A8F-9C38-AB65F5E3E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0D4B0D76-370C-433B-BBED-3C9A27A3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7E283699-D210-4AED-A9E6-BF8C46803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B1189066-A443-4530-A2D0-36F6CBB89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0A144AD1-2DFC-47C3-8BC8-13DAECE23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42786D57-0542-424E-A911-D44707A9E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085AB356-1D1C-4499-9BF2-DEB40A760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7B967CEE-7731-462E-BF9D-B5A0D46FC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4943F24F-B96F-4B79-BC12-3CB4404FB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6540290E-40A0-47F4-AB84-5B67A99B7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71010D76-75B5-4FBD-8194-99EFD9A9E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61C27AC8-23B3-40A8-AFD2-6D28E8FE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6BCAC8BB-00C0-4F1E-86C7-9EF3D12C0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A33DE824-FF77-4265-B264-BCA4D4189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15780292-98BE-42DC-989C-BECF197E2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56EFC11A-51C1-41AD-8CE8-6AF71B3C9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E9B2C5-1F76-4A27-ACA3-FF8858B7D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5C8A877E-ED04-4A6B-8410-A0E4FEF06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3987F35-8E2D-4DC4-B5E7-012E30678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CBC9D8F5-D1EB-49A6-877C-5766E4253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F9C053F-8F73-42BE-AC7D-1741ADEA8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5BE45DDF-00A1-46FF-9812-D1BBE7D1C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2E652851-0846-488D-9E54-934DAFD3D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E4B7FD6-9892-4AC1-86E6-D7C96DFC2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5DEF2ECE-2659-4FAC-9FEA-3D199CB45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82CB4996-C9E5-424F-B343-C4258EFE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81C5AA5B-3C21-47D7-9470-0A41AB09A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12D96257-4074-4403-BC38-3AF5AD3B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12AA4B57-55DB-4F17-8A92-E505C0FCE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9A72EE95-C78C-402B-811C-5A334BDE7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56D23622-F928-4CA8-A30B-EFA3C4275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5B83815E-CE48-4980-813F-6AE405DFD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D075B7E1-807B-4DAD-8116-F58CA2FD8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74210903-FBDB-4C8C-95FF-ED1776156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4340870A-B52D-4376-A34B-B7278D04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2AD60E06-D3A6-41DC-BA2D-66B45013C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0C31901-4A33-4908-9EB1-95F9B7E59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F421F345-05DE-48E9-83FA-0BFEF78B9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2DCCA637-0B47-490C-9F11-C54ABCEF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164E1786-4BE8-4E47-99CD-84CB5A928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7659D11C-FF35-4295-B751-6359830C9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6B5EC26A-E3E6-46C1-B418-A3B4530E4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D2DCB98A-9974-46A6-8200-2AB2D82E3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AFC3C533-6FB2-4882-AE22-AD0AE9B8B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DE75D852-75F7-41C9-BE5A-FB91EA937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3A9039D0-ED4A-48F7-885A-87CD8B3E8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F8954D94-C139-464C-A316-AB478B84F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612F3A91-01DB-47D5-A99D-67104717D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0848DCF3-87E5-46A3-917D-1D11695AB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FE2A91F6-144E-4870-8569-2B77A0CF0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51C48E56-452B-426F-8064-96578AC3A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689A7C84-EF2A-42C1-BEF1-1CC54C22E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F7F45E0F-5E74-41CB-A454-EF61A9AE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00796877-B625-45DA-A446-D7DDCECC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7F1EDCF0-2499-418F-B51C-FD0067609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CCD60EE5-ECC5-4BE1-9A87-FA4A523E6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8B9A6B13-0821-462A-84D1-FF8AF0B6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4947824B-D7DA-4CFF-9970-216B8C345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B1D3FF32-A1E4-4E95-8B79-D5911FB87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A2C20170-1A75-4DE3-B185-32101C985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4E94B8EE-058E-457C-926D-CFC9AAB27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FCBACEE-63ED-44A6-8BC3-EDE6EB2C2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9954397F-0C76-4714-9F49-20130568B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05A5834A-D7D9-418A-BF1B-A230779FD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76988D1A-A2EF-4F4F-91A1-EF8F1604A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6B6A6D56-0E37-45C5-BD4A-8FFF5A87B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A077E82B-8B50-4661-A20A-DABFEB9B6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075A0DC6-81B0-4EE5-99A6-A1853DCC2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2A38EF91-F4E1-4AFE-BF7C-5BC5B167B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8A984D11-71E1-491A-A3F2-E3F714447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AD668C40-7DCE-41DD-894E-9ACF66B8A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1AEF7B89-CA48-4A07-9069-B73A294FA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15A81C7A-13D8-4713-A679-7C6FD5C00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6B480433-6D32-4D2D-8726-966CACBD7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880D5A14-9B15-4959-A583-9C6565D1A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306C10C0-598D-417E-84B1-2984DD7B2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5DC4343A-F878-4AD4-82EA-88A539D61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1DFFE7DD-F276-45C6-BE3C-12CA3E50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E8D3D11E-44D7-458F-B1FB-8D9DD6138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7F28F55A-A2A6-4E91-B15F-CA0AD8A54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39851E0-C221-469D-89A3-74263273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CA854025-C074-462E-B9CC-3A95D8BBE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C4457628-BA1C-4DBF-BBE2-8F9C75257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5B82AF67-347B-4D30-A285-B9B1418C4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57D89C2B-925A-452C-A977-8EB12810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84EC883E-27FA-4B4F-B1ED-47BC7F745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C5FD313D-B9AC-4B18-9FC2-2498202AC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585691EF-02B9-49FA-AF44-A59367E50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B82F37DA-3B4D-4922-ACEB-87509F9CE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DBEBB7F4-8BC2-441C-BCDB-B89EDCB68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A312041B-320D-439B-8CD5-1F3CF27E9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9F9A20C0-3F85-4775-80B2-A4FB07B90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230B974B-DA55-4EEF-89E5-FC50A454F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5F7E8D53-749F-4B86-8B80-00FC69A5B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20734FC4-62D1-411E-8D7B-54107AA8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7C0EEDD0-C607-4FE6-B8FB-E78FA3811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49EF3197-F240-4079-87EA-3855A228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2D33D598-322F-4B74-AE77-1454DF234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E594DCBF-9242-4BFF-873E-A7CCCC4A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FFB6EA50-2BAE-4DCF-B335-8E7D6885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B671A6BB-261A-4D04-B2A5-77CF52B88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49F109D8-58E1-4FCA-9350-74EF029E0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EA50623-C3A2-4D92-9DCD-55F0C566C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C5E7EB45-3CBE-4347-A2B8-8B477E4D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AD190D39-A887-4D94-8D51-1221D543C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F5F71922-F364-4E3A-B727-127065636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4F459DF-54AD-4AE6-8EF4-FA6A31B37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839F08E6-B6F2-4CF1-9B15-5A4D3E4AD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7D965819-8F38-427C-B520-1D42A3797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450F7D4B-864D-4E5D-87F6-14AEBC3C5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421D314D-6506-4B52-AF9A-77C5C292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A8E5D6A7-C28F-4FCF-A2CF-D4466640F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09B52A78-B8CE-475B-8BBB-0132EB74F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C68DC3F-F341-43D3-827F-163A7C25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127AA635-74B6-4C42-9B69-BC34599F1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AD7AA6DD-C610-4593-902F-F625DD9CB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7BCC40FA-CFBD-4BEF-A2B6-76AA68EEC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23A90FF4-D0A2-4196-81CE-DF33D1E00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EA98E12A-C996-40B7-82B2-D4B8B054E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D3DA1F49-34E1-4628-8395-BA54B6DF8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22D4DA3B-8EE0-45E8-A3F0-6EAA36E84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014AD84A-52D8-40DA-B629-27FD5CB18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4E70E4E3-B937-4B1B-8C61-87A1C9AE8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8B0AC82B-9C17-4FA6-841B-0A18F7AC5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60C3D19F-4723-4635-9328-2571A6A24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06C9747B-CEAE-4B18-AFD7-CB5C7962B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E05BE1A8-8980-40C8-8F25-DF8DD323F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F741DA45-023B-4D49-AB62-74154820A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83849C06-92EA-4413-A982-F36C8A9B5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FBDC122F-3286-4FEB-83A9-949A07155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5D5C576C-DF12-44B6-8F40-EB49A6D22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4B822D04-E048-4B6A-AD33-E1308AFB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42E5D900-13A2-4507-A731-08590D28F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6062681B-0A6B-4B7B-B4FE-AE1E2BBFB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D7D44A0F-C413-485F-AD36-7BDE4740D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09D32E1-6115-4DDA-8F95-5AA08CFE1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34C6E8F2-69BF-4EAE-B0CB-4722C5C98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EC31966-A8CC-48D8-886D-F6C1CC9CF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CF8C1C21-A0A5-4C15-B90C-C46C41525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7B1191DB-F17B-4CEB-B5DE-0750BB41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F29871B6-207A-4824-B679-6CC39DE11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B5969ED3-2E1C-4E5A-972A-A7389B911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D4C85569-369B-4833-82A9-235511B4A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39C89E9E-CD81-4B75-A6FE-1C4116108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AD8CCFDE-E9E3-465C-AB6C-DFD725D75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8F5647B8-BA29-4882-BDF5-3BC4CDD41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8F01B1F9-6B50-481D-AA4F-3D6F40777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121F71A7-DA6B-41F1-BE49-13D534A72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41B24B89-BFC1-47A3-9813-91E71F775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252993F6-F580-4271-93ED-431C0AC2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509871AE-C22C-452C-B75E-3181B629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34CA5564-9FDE-4FC8-86A2-4936D67B0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58245D06-59B0-4C57-B9A8-715BEED88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75D8FC88-D20B-4C79-80DD-6D5F14576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CD531954-6659-44D3-A5FC-6E753B52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B8E15A2A-814E-408B-837D-13AA8A6F4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00FAAD35-941D-4C1F-B6C7-9341CE90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0DCC7042-33DA-46B7-902B-C16AFA1C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515CC1E0-F24C-4A7E-BB03-3DDAFDF3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BF5BE254-8195-4139-AAB0-0569B5846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19F75F12-B921-401F-9DAF-6410D9941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0D912E01-F718-4741-A339-3B8F45CF1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5DD88760-A77D-45C2-9B21-A1E540D12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6FAE96E8-438A-4369-8B73-4DF37DBA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C237BDB6-06E1-4FA7-9A95-434DDE41F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A7EF444D-1221-40CE-B118-7B6F8B2D3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C8826060-4D49-48B4-B659-0C3D91B8B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FE47BC1F-A404-400E-A8F6-791774DD1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8FC60FC3-AE08-4BA3-AD6B-F56F885F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4ADDD320-1ADB-459B-AB03-C9CFA84D8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E890DFE-690A-43C1-81A2-16DD19586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F65DBA14-7D1E-4988-9787-A824A908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E400D82E-2107-42D8-8AF6-B46AFA29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049C23B-0557-487F-A488-F88D137C1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0C232626-C5AD-484B-B07A-52DE3FCD2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7D0E4A63-815A-478D-83C1-CE1399FC5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47E62818-B845-4FB1-8DD3-34066CF68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DA67E95B-4624-4DFE-BE26-35F259688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8960253E-DE91-48CD-92FC-7CA2BA167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C34EE39C-11CC-4F02-8C87-45B66216F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44140301-01F3-4CED-A90B-F5220B76D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F8FC7922-8C07-4E4E-9E05-A345495D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60BC9195-B92E-45F8-9DA7-29CF73453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9FF24592-6650-4912-BE2B-F376F115E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4C5B6BF7-69AE-4218-B390-93FDEA59C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BDDDF377-C055-48FC-BF05-165BC011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FA989821-052A-4CB0-B495-E8754F807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68BE38D3-0CCA-4227-ACE3-680FC9558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BB6D9772-E2B2-4BF7-A68D-BE6111D66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8AAD69EE-F8F1-4ADC-BE33-578C3DEED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C0F41BBA-7003-4952-A95D-D1982500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F4491033-7543-40FF-8C38-CBA494142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6BD875B3-EBD5-4B2F-B903-3AD4942D8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A4B9BA17-A9EC-40D2-AD40-3DC469C3C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0270D499-7884-479F-AAD6-AA31D904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1D362F6-E0AB-4363-929C-8630FDB1A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904CA107-3E3E-496F-A212-68252500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1077BB22-6DA8-4496-A1ED-3A5734BA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C903E40C-E375-43BB-8AC6-B86ADD585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FC42B197-E524-475D-8952-C35EA944F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3C53EAE1-42C2-4C04-9133-828AD9C20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E49CD92B-425B-4079-8A64-B146E41A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BED6A449-32D0-4120-A7CD-C40904A94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DA920542-B8A0-46C1-B18B-3BF0A4DEC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6539695A-F6D0-44FD-83B9-7A2CA51A5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98B6FCF5-C6F7-4440-B5DD-6844DE2C9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BCF0190E-5645-4C29-8B63-4666FA47F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7789F780-56C6-4ECD-9C66-3CD67F3F2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793680CF-BC3A-425B-B597-2A91E9FA1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60F71A6E-348E-46CF-B38E-6556192BF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BB94B74F-A83E-4AF9-9256-8A53A743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1079C59E-BE45-4482-8E1D-443D7DB04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E36E6810-4A92-4280-BD3E-338EF786E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0216BA94-6DB5-4129-90E9-A9DCD3636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DEA8AEDB-F772-4682-BA92-787237F9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9E0F6AB2-B9BA-41F5-9D88-06C3E28A5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DD22DE71-2B74-4268-A443-86FA4C3EB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3FBC0D39-8269-45DC-9997-0E047D25B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4C908F12-D26D-42C3-BCD5-6D5105731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533EE1F-18A5-43A6-9BAF-2DA467C91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A9D609AF-ECF0-45ED-BAF7-B83A4CE4F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783540D2-9063-4A89-AD52-BF5BF642C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447D348A-E483-4B21-BC32-742493EE0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8ABA77B6-D81C-4DF4-98C2-B64CE1F6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DE0B487C-C08E-4721-AA3E-E00840D3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99458538-11E2-49E5-9C29-B30B762A6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BE9BF0B1-2A5C-4029-9EA0-62A4F1AD7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5F914A08-5667-43CA-8600-7834EB268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B97F0069-0111-4B42-8DF6-3B9F4AF40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46B57689-8982-4FAE-A99F-0613CFBB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70284D57-7115-4196-B32A-73E497E38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9836B2BB-D50B-435A-85DB-F29428B3C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AC8E66BA-829A-4E1C-B45B-1B57DAD8A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AA1CAAB4-1147-45A5-8E6D-858BDE3D4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104775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454D8B8E-DD0D-4DC6-AAFC-3A2506652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74F588E6-DCC0-45B5-A954-D9F7AB605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EF63EAAC-9217-4800-AF42-45EE4A563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72F0026A-282A-445F-94DF-BB93F9327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5E38A6B9-2CA7-4F57-8EAC-0238A84A2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D105F8FD-630C-4D3F-A2BE-A4E7E0A4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F05BA82E-3D29-4269-BD8A-8A783F72F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A591F0E7-34CC-461D-AE17-60026DA8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A234CEF6-EF50-4F93-ADC2-6A68B6492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89AB65CE-F86A-44DC-A762-7CB874AB4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B763AF4-EEAC-4DB0-8431-1F8D071FA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5C9BC75F-7F00-420E-B58A-20A20ED4A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448ED91-95A6-409C-AA90-214377E2B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302D1BBA-65C7-435E-B932-8B1C8D54D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29C1CA93-51A9-4C23-9999-55564712A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3859ACE3-18BD-4B9B-B87F-CDA45E350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85E6D4B3-00F5-4844-87F8-6DF7E78AB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8725613D-9FA8-44E2-9EC2-AD6E48553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43884BB4-9469-45CE-9205-E81D33B6B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75CA56DF-DE91-4FF4-8B07-7A0F4F4BA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41B967BD-6960-46F0-B938-853EF71CC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B7EBA76D-67D8-4629-AA74-5286DAFBF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F045C6E0-D46B-4FE1-B42B-5D2226F49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484F0C9A-880F-4F6C-BC38-FEDCFB3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BA68E56C-3B05-41A9-9E60-1225AEB82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EF6E4EA8-C8B8-4201-A19E-E634C358A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1DF1F80B-A453-4655-91A1-54C11E463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09EE24E8-88C0-444F-8717-8509DFF94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542B7CCE-77FC-40C3-9F37-6B752BCF2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A1C52F6-4DA1-4C04-95DC-53A72999F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E02DA449-AE63-420E-9EDD-1242E22C7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D96093B8-D117-47CE-9905-B9A234B82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F39E0772-D7D3-41A0-815E-E4F99A353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0DDDD23E-9A4B-421F-84FE-B266AAA9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53C534F7-1E62-4D61-A0D6-CFC50DEA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B8CE9A5D-2ED6-4145-BA75-D73EA9F62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629C5D46-4559-42BE-88DC-93BE2CDBA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D899DF76-A23E-414E-AC5C-386F8DD2D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5CB13E97-8B19-4E0B-82DF-3FEF3DBEA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797AA1DC-6AD0-40C4-8639-CC68C436D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D4EE0786-35AB-4C65-A90F-4447E2816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5A03FD52-6AC5-4874-B3D0-8201830CA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882D4F88-0677-4BA0-A3C5-9AC843784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AAFBCAF6-1508-419E-A237-5338D94AF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C340719D-45E6-4B2B-8205-930088F5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6F9D2A10-D271-4103-A289-96991C3C5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DA4C76B8-BBB6-4302-97E9-B68F394EB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B6F3DC2C-1440-4A93-BA1E-724FCF292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62A8260F-9421-4A4A-8BCF-82AB6E82E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9A845018-79BB-49D3-A608-C12560F62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01C486AF-17C2-4C00-8355-FFB611D27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19CDDF5F-DE03-448A-B0E9-C64DB7B56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1A47A636-ED8E-4BEB-B474-BCDDDF3A7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160DFBDC-4D54-4FA1-BBB9-CDA219B69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EBACE4D9-B61A-4CE6-9623-893A6521E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C224A571-640D-4FFA-9960-D1D50CC0C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AC7C99EC-E99E-4D83-8219-4E0C17AC5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7854CDA2-404A-4800-AEA5-E5FE478A8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DEBDA01C-FA57-4060-BFCC-68B5A334A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40D5521D-BE75-4ECD-B2F9-4418408E1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11FE21F9-1A19-4275-AC83-412A65C98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BF1C53C2-021B-4607-B326-20AA98150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EE258C13-6655-489D-91B5-E39F9EACE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DF1C50F7-FFD4-4544-B04F-A3DE2979A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7729521A-1725-4C76-9C47-6DC686E0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3A8E6E49-463D-4A40-AB35-00D5C8878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82B30A06-50FE-4A8B-B41C-B98D1767B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B65E29A2-8B10-4DD6-89C1-1AC589DA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D55A0E02-E9DE-48DC-BDBA-D04E7C0EE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962EEBD3-BB6D-45FA-AB5F-DD19BB5D8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25CAA5B6-3445-4E02-94CC-4F380BBA2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1AED49CD-1F71-44AE-9F46-CF90FD57C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59E91233-711A-4DB9-8727-90C0FCBA6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ED64219E-A6C2-48DF-926B-50C3DB06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FBA02237-33E5-42D7-9E99-ACEF2368A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ADBF722C-4B28-4DDD-9F3F-904D21925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C8685974-035E-460A-8381-F46242CEB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28789746-90FD-4CE9-8605-DA27F869B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9B18AEF8-2C19-4D18-8C84-E4AEBBF64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CD90437-709B-45D4-B3EF-21F44B290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ABA8D31B-0653-4994-83A9-2566C2373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45EC65DC-B5B5-49D8-A5DB-F2342DEB8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B944296-52BE-4E92-A7AC-66A797E4D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2E16B875-40B8-4214-82F5-96627232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2B48EB6-3044-4751-A174-3BDD1E6D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E70C7569-577F-4B65-8A76-35AFD2741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73C65C8C-DBE1-4E19-9613-D0E748760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AF6EC492-95FF-4AB2-8554-A83C65F85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FA8A74CA-2C33-44EF-96B1-16537F8BA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89315669-DA39-4B64-A45B-4705C5618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289A3853-1ED9-4DE9-AD3A-8C3E5E7E4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71F27208-2A1F-4D6C-BC6B-48F46CFB4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C24DF8EF-BBD1-4322-9CE7-A7599236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6A31CF36-6C78-4A64-BA59-712A9234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87B365A5-BBB2-4B47-9BFC-C26060975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800EA1C8-9564-4CB1-AAD3-9470B770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30B88D8-E0B0-417A-BBD7-2A11B0B0E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27F7B83F-E343-48E7-AA9A-890A4268B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F4468A-E8EF-46D8-91CF-D12D357BA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74DCB5C1-211F-4885-897F-CC3AC2163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4AB1E860-7CFD-4F62-A98A-61EF056E4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7E11F4F6-DCD2-4930-AA53-8666F37E6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F6D6A3AE-503A-4F4C-8801-E26B6CC1E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505B9419-05F5-4C56-9CF3-B5570C5A6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15F85674-82E0-499C-B89C-7F5C766E9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5726CDBE-B248-49B7-AB90-97D25B062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81AECBA5-F21B-4875-81B7-91612813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1FD3B29C-FE41-43C1-BC5C-6F1385B17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6E6F209E-5DC0-490E-89B5-5F15C67ED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EC833EF8-4AAD-4287-8E37-57A1EFD81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BBFD43CE-20BD-4B55-8CA0-A2BEF7F3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BBD6CA7E-9DF4-4CAC-8A66-D42F2417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63B89DD6-575E-456E-AE83-EF913D921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CA17B623-7E5B-43A5-BBB3-72AF8FD98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00E9DB8F-53D1-4FBB-87F5-FFFC06324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5D01052A-1827-4D74-9DCA-24938B6E8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1D3AFD0-F2DC-40A7-93F5-7BFF3E39C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B1F77747-0AAC-473E-927A-A0ADED270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648B7B5B-C7D5-43D4-8233-D230E301C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43977C25-BC80-4DF9-98F9-C41F91DE5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9A667F-A635-474E-B560-6B9733795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107D8D34-6FDB-4CCB-9F13-5909DE6BC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E034F499-EE74-4EF5-9F4B-7236B6939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DEEE69B4-A241-457E-9910-256CFB549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949D41C2-D333-422E-A965-537B227E1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D9295B96-48E1-4447-B379-39E434E41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A582CA23-E421-49CD-8397-979484B7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192CA6E1-6B70-4151-A32E-A40462EE1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6882875C-FC8E-4769-B952-6C878D897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8C908314-D699-448C-BF79-641A957AB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901AEACF-4397-4974-99BB-52C408009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6FF40DE4-F828-42F9-B812-DE1CCDB69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F6C76FA2-BAE8-41E3-97C5-156894B11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93AE70E3-E670-419B-8A3F-DE50FC626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8230F746-E5A2-492D-9A5C-3FBAF31C0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D36B8A46-5453-42C6-913C-F5BF290C4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CF430E17-6023-4A04-9AA2-B6FE02A0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57A0520-EB18-4F7D-A793-3CC30D2FF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C9917D7A-6F6E-4F17-9DE4-044DDA9D6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5F67D8F3-FDAE-473A-BD2C-B40C5DE63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DE6075A1-8CD4-4041-AAD5-AD64372E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AE0CEBE3-EA2F-472B-BAE6-65A2366C9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3C13F5FF-B770-4376-AA80-4F472DA2F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24749323-E01F-42A6-AD46-3576F0F85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F711AD4E-3EB9-4770-936F-243D3F76F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D9266360-E739-46D6-B799-49F2C746D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EF0C5344-81FF-44E2-910D-BA5CD51B2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317BDC40-2298-485B-96C5-164C029C3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B54F0C2E-02DE-449F-8EE2-EB4B7EAE0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3D8A6DFF-E67D-45F3-9287-5535CC2CD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18BA41CF-91B3-4B53-BB6E-9504CB47B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37</xdr:row>
      <xdr:rowOff>0</xdr:rowOff>
    </xdr:from>
    <xdr:to>
      <xdr:col>0</xdr:col>
      <xdr:colOff>257175</xdr:colOff>
      <xdr:row>38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739A9328-1CA0-404A-925F-3FD9C2C45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247650</xdr:colOff>
      <xdr:row>1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946108-1A02-4B6D-B443-D23198B63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38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96FA6BE-45B6-4F0F-A779-347C3271C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1B4B3A-2E76-4B69-BC2E-9CCFBBE0D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6BC4F3B-265E-47D5-8837-C5DF5CA9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10D6CEE-C817-4413-B2CB-E735FCCF5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2795B32-85DB-4EB5-A0E2-525852980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D593B9E-F83D-4A31-B392-8CA003BA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E14DB9D-00AF-491D-A875-72ECEEC69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EE8C927-7A4F-4CAE-8C70-7F83E0CF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89D8FCD-DEAF-4235-80CF-E45C5AF97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EBEEA6B-3A93-41EE-B8DB-63D7A3B16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3BBF823-9545-4377-A83D-A38A75C57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9C0D370D-C3F9-4A5A-A83F-43227447B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02357CC-CB9A-48F9-9870-B27E1F0EE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90D1A69-2A03-4C2C-BF6F-1426C5422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E31DBB56-1FF5-4AF0-B5A9-7A3944ECB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C7835B0-F15B-47A8-9864-3E162FF5B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8F82778-6C87-48A4-8048-3C5365615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DFE07701-CACF-4E41-BC53-E5469E8D2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2B0A7F5-CE4B-40F9-A520-36302B2D4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FD0C4C0A-91CF-4C8A-977F-2920F7B99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1C4E69EF-14AE-4332-A8F7-BD952E4B4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59DBB6B6-D6BF-4656-8676-3658F3902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F26C610-0469-4B4F-AD60-B13904A30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65F8A748-9F1E-4BCF-BBEA-D52E3CC6B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6AA93323-5D6F-4E7C-BD79-C2954654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74184F8-F0CB-415A-AA7C-2CD0CA950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2EB9308-3DD4-40AE-9120-FA83358F7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3E13938-0D8C-46C5-97F3-EF534200E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A2D4A80-FCB0-4AD0-A383-179275E44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1091E6CA-769E-4C4D-8BC2-C8DBDF700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68921EC-8FDF-4B40-8F58-790A2379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61396FFA-4BB5-4F7E-A76C-8EFA22FBD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266027EC-64D3-4E70-ADC7-C79676152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DD812DF7-7E47-4F4E-BD60-3085C12DC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8185E0D-43EC-47F2-83A1-5F0031ABC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638EEAC-32CD-41FF-9419-F75EF9AFB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AB4C4B7A-E40E-4914-AAF2-4F09F1E9F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7D82259A-FA7B-47C6-B27C-9B87719BA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14BF9EFB-274B-4F86-8CF9-8002C055E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DCBA1A8-C7CE-4C46-8B3D-4F2CB616B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AB51A41A-FF3F-46E1-98F5-493163F2B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BA0C0239-1E01-47EA-B0D6-1D198F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35F73C91-3A4B-4225-9A2F-C746AB0AE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CA4E9E8F-94D8-4E2F-8628-5C98FCF4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C25D65AA-F54C-4ADC-81B1-F43C60BB2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63AE18B-0137-450A-9223-8FD438C1D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5DEF6B6A-96F1-4C32-9712-745857B1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FF2A1F51-133C-413D-BD7A-9E82D51CF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830C55A-B0EC-4C41-B33C-8323120B2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FD1923E-BC0E-4D18-B47C-A379837DD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92306828-CE43-4B71-B491-1A280CDB2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C36FE45D-310A-492F-80DB-3C969AE61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D327673F-1D5C-474B-A6F1-3B255C8EA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2C183810-26AB-4696-B17D-D3DA1B33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7F198417-0126-45B1-A53C-9D89ED77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9377EF9D-27E3-4193-A446-AC9043CD0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52C15BA-17BA-45F2-8EF7-CE3E4C6B6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7F6C578-0521-42A2-8E4A-88BBD42FD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C29DA074-0A85-4A0E-B3F6-09E90BBA6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B0F20768-BC27-41E2-AAB6-562B7C49D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69B98FD9-4C91-4F07-BF0C-9E3BD628B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1AA820AC-96F0-45E0-8DF7-1F0BD401D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6B9123E6-FB41-4984-9261-41A068ADC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16C5C2F4-FCE8-4222-83A5-0D3B6384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BD4BAB7D-F9CA-4F06-9C3F-4E59C4294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1A949AB8-2642-49E0-959A-7ECFFB74C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5FCF8794-A8B6-4563-BEB7-92A70F32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38E4E785-24D4-4596-9AE5-73BD6839E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3FF433-666F-40E4-ACEB-7CD15C6E6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15FCCBCA-B9AF-4876-BC9B-E77C1124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E45055C6-D037-4B90-B3A5-416E98223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8240BFF-8D8F-4799-A94E-65977B8F8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43A82EE0-38E8-461C-A95A-53B0EA1BF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F8F118A0-D7E0-46EA-8A3E-60B267745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E9111FB2-331E-427D-803E-150294976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78F836A-0ECD-483A-8BA4-B99EB147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0F6F83D-6C6C-4037-889D-7B7944CD9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922296FE-AA67-44A0-A2DA-B9320082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34915A8-DD1C-4377-8191-EA4FF52E5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579F2EFF-E2BF-4DA8-B523-B787448C2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61822E10-9936-4507-9441-8A679014D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FFD1E727-C169-4B0B-AE21-BF7A0825F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9A57575C-1A86-4C4E-BBE8-DB39D0292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9AE4FB6-0A72-4E6E-B72D-48797FD61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C41FEFAC-410F-4DA6-82B8-7975D66AE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8ACD8F2A-7C6A-4A05-9A24-B14D757C9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7B245B87-A4FA-4B07-9D24-34A3588A9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1B620B65-5A87-46CD-A261-C318B3643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696A0C35-307E-4E25-A98E-C96A7EC27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65FBDFBA-A832-40AD-AD2D-801492BFB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4CFDB844-AC3E-4FE3-8CAA-094B89CAF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808DEFBA-C484-4BD4-B0C5-05CC1B4BA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60FDCF1E-D57F-42A5-A04E-452296FE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80510C41-EBAF-4B0F-9531-E56C0D74E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47AA8AAC-EF32-48E0-B0F1-79F8B7C21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C1A9A6A1-6B8B-40B3-A8B5-12230233B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2573572C-F667-4753-AE00-398EE144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CBDC3F40-EFE1-45C9-8244-F70BBCEEB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8BE01CB0-5CC3-46D1-A86A-884CC6EDC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DEED5380-3C59-46BD-A19B-56FF26771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80143C9D-8EDE-4206-9747-B1121334C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C1245C85-15F9-4DF9-8A26-9D659C4DD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C57168F5-6A49-4B4C-A423-7DFAEF216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6E25EEC6-78B7-42F8-8DFD-9D79F3497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C1928A77-39A7-42C7-9442-C29C73C84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38FBBDA3-F7BD-4ED6-B3AF-1A9321B1D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7C5B6C72-A45B-405D-8D1E-3A879CF48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449B86EA-0890-4AD5-83D3-CEFCE2D9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970BE538-7AE3-4BEA-ACD5-D07F10A32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192553C1-9E99-4FD5-B433-E5FFD50FA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413105A7-E73F-4F0F-AD83-D81805128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9969C880-FFA3-4F57-8B48-5467691D2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A2EDC2FC-C5E4-4AC6-9E78-524DD564C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257175</xdr:colOff>
      <xdr:row>1</xdr:row>
      <xdr:rowOff>133350</xdr:rowOff>
    </xdr:to>
    <xdr:pic>
      <xdr:nvPicPr>
        <xdr:cNvPr id="116" name="Picture 123">
          <a:extLst>
            <a:ext uri="{FF2B5EF4-FFF2-40B4-BE49-F238E27FC236}">
              <a16:creationId xmlns:a16="http://schemas.microsoft.com/office/drawing/2014/main" id="{E392A79C-71C3-4B09-98B9-0315E9036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7" name="Picture 124">
          <a:extLst>
            <a:ext uri="{FF2B5EF4-FFF2-40B4-BE49-F238E27FC236}">
              <a16:creationId xmlns:a16="http://schemas.microsoft.com/office/drawing/2014/main" id="{760690F1-970E-4C67-8D84-311AF8A1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8" name="Picture 125">
          <a:extLst>
            <a:ext uri="{FF2B5EF4-FFF2-40B4-BE49-F238E27FC236}">
              <a16:creationId xmlns:a16="http://schemas.microsoft.com/office/drawing/2014/main" id="{1E1E9C51-4DC7-4925-9F60-9627E7082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19" name="Picture 126">
          <a:extLst>
            <a:ext uri="{FF2B5EF4-FFF2-40B4-BE49-F238E27FC236}">
              <a16:creationId xmlns:a16="http://schemas.microsoft.com/office/drawing/2014/main" id="{113FD0F3-C8F9-4101-9119-7991215AE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0" name="Picture 127">
          <a:extLst>
            <a:ext uri="{FF2B5EF4-FFF2-40B4-BE49-F238E27FC236}">
              <a16:creationId xmlns:a16="http://schemas.microsoft.com/office/drawing/2014/main" id="{513BBFD8-E185-4AA8-B390-0784B2B63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1" name="Picture 128">
          <a:extLst>
            <a:ext uri="{FF2B5EF4-FFF2-40B4-BE49-F238E27FC236}">
              <a16:creationId xmlns:a16="http://schemas.microsoft.com/office/drawing/2014/main" id="{1F2181D7-B78C-4367-A622-5D7F050F9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2" name="Picture 129">
          <a:extLst>
            <a:ext uri="{FF2B5EF4-FFF2-40B4-BE49-F238E27FC236}">
              <a16:creationId xmlns:a16="http://schemas.microsoft.com/office/drawing/2014/main" id="{7355D8B8-3AED-4BC0-BD84-BAE93D067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3" name="Picture 130">
          <a:extLst>
            <a:ext uri="{FF2B5EF4-FFF2-40B4-BE49-F238E27FC236}">
              <a16:creationId xmlns:a16="http://schemas.microsoft.com/office/drawing/2014/main" id="{05F6D95C-096F-435B-9A3D-620CE569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4" name="Picture 131">
          <a:extLst>
            <a:ext uri="{FF2B5EF4-FFF2-40B4-BE49-F238E27FC236}">
              <a16:creationId xmlns:a16="http://schemas.microsoft.com/office/drawing/2014/main" id="{ADF5E502-9F3F-46A5-A5C8-D67B439DD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5" name="Picture 132">
          <a:extLst>
            <a:ext uri="{FF2B5EF4-FFF2-40B4-BE49-F238E27FC236}">
              <a16:creationId xmlns:a16="http://schemas.microsoft.com/office/drawing/2014/main" id="{7EAF6413-CD24-4E28-80E1-C9BB54641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6" name="Picture 133">
          <a:extLst>
            <a:ext uri="{FF2B5EF4-FFF2-40B4-BE49-F238E27FC236}">
              <a16:creationId xmlns:a16="http://schemas.microsoft.com/office/drawing/2014/main" id="{10AA4E3F-E835-4BA4-B2F6-C87D07702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7" name="Picture 134">
          <a:extLst>
            <a:ext uri="{FF2B5EF4-FFF2-40B4-BE49-F238E27FC236}">
              <a16:creationId xmlns:a16="http://schemas.microsoft.com/office/drawing/2014/main" id="{61E6DDA1-D39D-4F0A-A02F-42253136C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8" name="Picture 135">
          <a:extLst>
            <a:ext uri="{FF2B5EF4-FFF2-40B4-BE49-F238E27FC236}">
              <a16:creationId xmlns:a16="http://schemas.microsoft.com/office/drawing/2014/main" id="{943F3DED-E2F5-44F2-9915-F7BB4457C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29" name="Picture 136">
          <a:extLst>
            <a:ext uri="{FF2B5EF4-FFF2-40B4-BE49-F238E27FC236}">
              <a16:creationId xmlns:a16="http://schemas.microsoft.com/office/drawing/2014/main" id="{AB271D97-F360-4A2E-A208-EFB286DDF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0" name="Picture 137">
          <a:extLst>
            <a:ext uri="{FF2B5EF4-FFF2-40B4-BE49-F238E27FC236}">
              <a16:creationId xmlns:a16="http://schemas.microsoft.com/office/drawing/2014/main" id="{9A90AF86-CF58-4DED-9895-E3A3AF14E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1" name="Picture 138">
          <a:extLst>
            <a:ext uri="{FF2B5EF4-FFF2-40B4-BE49-F238E27FC236}">
              <a16:creationId xmlns:a16="http://schemas.microsoft.com/office/drawing/2014/main" id="{7D8BD00D-1D63-46CF-8917-FC1B521E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2" name="Picture 139">
          <a:extLst>
            <a:ext uri="{FF2B5EF4-FFF2-40B4-BE49-F238E27FC236}">
              <a16:creationId xmlns:a16="http://schemas.microsoft.com/office/drawing/2014/main" id="{22170C6F-C2F3-4AD6-A88F-E5C4C1F4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0</xdr:col>
      <xdr:colOff>257175</xdr:colOff>
      <xdr:row>65</xdr:row>
      <xdr:rowOff>133350</xdr:rowOff>
    </xdr:to>
    <xdr:pic>
      <xdr:nvPicPr>
        <xdr:cNvPr id="133" name="Picture 140">
          <a:extLst>
            <a:ext uri="{FF2B5EF4-FFF2-40B4-BE49-F238E27FC236}">
              <a16:creationId xmlns:a16="http://schemas.microsoft.com/office/drawing/2014/main" id="{8A7765C3-B0B1-405F-8B7E-664351204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55332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65</xdr:row>
      <xdr:rowOff>0</xdr:rowOff>
    </xdr:from>
    <xdr:to>
      <xdr:col>0</xdr:col>
      <xdr:colOff>257175</xdr:colOff>
      <xdr:row>66</xdr:row>
      <xdr:rowOff>133350</xdr:rowOff>
    </xdr:to>
    <xdr:pic>
      <xdr:nvPicPr>
        <xdr:cNvPr id="134" name="Picture 141">
          <a:extLst>
            <a:ext uri="{FF2B5EF4-FFF2-40B4-BE49-F238E27FC236}">
              <a16:creationId xmlns:a16="http://schemas.microsoft.com/office/drawing/2014/main" id="{AA9F9A94-2F0C-4656-AE64-225025076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715250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5" name="Picture 142">
          <a:extLst>
            <a:ext uri="{FF2B5EF4-FFF2-40B4-BE49-F238E27FC236}">
              <a16:creationId xmlns:a16="http://schemas.microsoft.com/office/drawing/2014/main" id="{FEBAF5E5-D237-4264-BB87-0D6C45363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6" name="Picture 143">
          <a:extLst>
            <a:ext uri="{FF2B5EF4-FFF2-40B4-BE49-F238E27FC236}">
              <a16:creationId xmlns:a16="http://schemas.microsoft.com/office/drawing/2014/main" id="{DF668DB6-CA7B-4E87-AEA8-8B8D1B424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7" name="Picture 144">
          <a:extLst>
            <a:ext uri="{FF2B5EF4-FFF2-40B4-BE49-F238E27FC236}">
              <a16:creationId xmlns:a16="http://schemas.microsoft.com/office/drawing/2014/main" id="{29383697-F8A3-496B-99EC-763A4BC85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8" name="Picture 145">
          <a:extLst>
            <a:ext uri="{FF2B5EF4-FFF2-40B4-BE49-F238E27FC236}">
              <a16:creationId xmlns:a16="http://schemas.microsoft.com/office/drawing/2014/main" id="{5ADF6AEE-C300-40E3-92E8-CFBE88DB3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39" name="Picture 146">
          <a:extLst>
            <a:ext uri="{FF2B5EF4-FFF2-40B4-BE49-F238E27FC236}">
              <a16:creationId xmlns:a16="http://schemas.microsoft.com/office/drawing/2014/main" id="{64761E49-1C8F-4BBF-818D-A04406507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0" name="Picture 147">
          <a:extLst>
            <a:ext uri="{FF2B5EF4-FFF2-40B4-BE49-F238E27FC236}">
              <a16:creationId xmlns:a16="http://schemas.microsoft.com/office/drawing/2014/main" id="{A0076917-BC24-4EDD-8582-8255111E2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1" name="Picture 148">
          <a:extLst>
            <a:ext uri="{FF2B5EF4-FFF2-40B4-BE49-F238E27FC236}">
              <a16:creationId xmlns:a16="http://schemas.microsoft.com/office/drawing/2014/main" id="{9BE34334-2DB1-4DAD-8363-AE1F1D60E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2" name="Picture 149">
          <a:extLst>
            <a:ext uri="{FF2B5EF4-FFF2-40B4-BE49-F238E27FC236}">
              <a16:creationId xmlns:a16="http://schemas.microsoft.com/office/drawing/2014/main" id="{03B7D41A-414E-469F-AAFD-708ABCA6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3" name="Picture 150">
          <a:extLst>
            <a:ext uri="{FF2B5EF4-FFF2-40B4-BE49-F238E27FC236}">
              <a16:creationId xmlns:a16="http://schemas.microsoft.com/office/drawing/2014/main" id="{8A07E8EE-FBDA-4A15-841E-20C8FA708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4" name="Picture 151">
          <a:extLst>
            <a:ext uri="{FF2B5EF4-FFF2-40B4-BE49-F238E27FC236}">
              <a16:creationId xmlns:a16="http://schemas.microsoft.com/office/drawing/2014/main" id="{6C92B744-F49F-4C84-B1D7-B64BA1519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5" name="Picture 152">
          <a:extLst>
            <a:ext uri="{FF2B5EF4-FFF2-40B4-BE49-F238E27FC236}">
              <a16:creationId xmlns:a16="http://schemas.microsoft.com/office/drawing/2014/main" id="{70146F4E-D79E-4044-8A48-D0EE0F130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6" name="Picture 153">
          <a:extLst>
            <a:ext uri="{FF2B5EF4-FFF2-40B4-BE49-F238E27FC236}">
              <a16:creationId xmlns:a16="http://schemas.microsoft.com/office/drawing/2014/main" id="{EB339F51-7D4C-4184-9079-A2BFEFCF1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7" name="Picture 154">
          <a:extLst>
            <a:ext uri="{FF2B5EF4-FFF2-40B4-BE49-F238E27FC236}">
              <a16:creationId xmlns:a16="http://schemas.microsoft.com/office/drawing/2014/main" id="{A0A69C3A-319A-4E44-A38F-D8F4FF548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8" name="Picture 155">
          <a:extLst>
            <a:ext uri="{FF2B5EF4-FFF2-40B4-BE49-F238E27FC236}">
              <a16:creationId xmlns:a16="http://schemas.microsoft.com/office/drawing/2014/main" id="{79EB0184-7D41-4B46-BE1F-6EEF336EC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49" name="Picture 156">
          <a:extLst>
            <a:ext uri="{FF2B5EF4-FFF2-40B4-BE49-F238E27FC236}">
              <a16:creationId xmlns:a16="http://schemas.microsoft.com/office/drawing/2014/main" id="{BEC5F934-19B4-442F-A10A-18921AAAC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0" name="Picture 157">
          <a:extLst>
            <a:ext uri="{FF2B5EF4-FFF2-40B4-BE49-F238E27FC236}">
              <a16:creationId xmlns:a16="http://schemas.microsoft.com/office/drawing/2014/main" id="{3E3D02F8-1F5C-4679-96F5-3419B9E47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1" name="Picture 158">
          <a:extLst>
            <a:ext uri="{FF2B5EF4-FFF2-40B4-BE49-F238E27FC236}">
              <a16:creationId xmlns:a16="http://schemas.microsoft.com/office/drawing/2014/main" id="{6DF12D59-87E1-403E-BEE8-98087BA95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2" name="Picture 159">
          <a:extLst>
            <a:ext uri="{FF2B5EF4-FFF2-40B4-BE49-F238E27FC236}">
              <a16:creationId xmlns:a16="http://schemas.microsoft.com/office/drawing/2014/main" id="{F4FA231B-AA46-4F13-AF84-09A9ACCD8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3" name="Picture 160">
          <a:extLst>
            <a:ext uri="{FF2B5EF4-FFF2-40B4-BE49-F238E27FC236}">
              <a16:creationId xmlns:a16="http://schemas.microsoft.com/office/drawing/2014/main" id="{FA99E7C8-A2F9-427C-8406-1CA92C09B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4" name="Picture 161">
          <a:extLst>
            <a:ext uri="{FF2B5EF4-FFF2-40B4-BE49-F238E27FC236}">
              <a16:creationId xmlns:a16="http://schemas.microsoft.com/office/drawing/2014/main" id="{9546A8AF-9C12-4524-BCBD-C8145F8E9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5" name="Picture 162">
          <a:extLst>
            <a:ext uri="{FF2B5EF4-FFF2-40B4-BE49-F238E27FC236}">
              <a16:creationId xmlns:a16="http://schemas.microsoft.com/office/drawing/2014/main" id="{BF503032-BE02-4E7E-8E98-0299349B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6" name="Picture 163">
          <a:extLst>
            <a:ext uri="{FF2B5EF4-FFF2-40B4-BE49-F238E27FC236}">
              <a16:creationId xmlns:a16="http://schemas.microsoft.com/office/drawing/2014/main" id="{3C8C71C4-186A-4E1D-9E9F-015F9DF26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7" name="Picture 164">
          <a:extLst>
            <a:ext uri="{FF2B5EF4-FFF2-40B4-BE49-F238E27FC236}">
              <a16:creationId xmlns:a16="http://schemas.microsoft.com/office/drawing/2014/main" id="{F023DC0E-7734-4F2F-8ACA-79A0F8D31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8" name="Picture 165">
          <a:extLst>
            <a:ext uri="{FF2B5EF4-FFF2-40B4-BE49-F238E27FC236}">
              <a16:creationId xmlns:a16="http://schemas.microsoft.com/office/drawing/2014/main" id="{AA990CC9-1D7E-4E9B-88DE-160D914F6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59" name="Picture 166">
          <a:extLst>
            <a:ext uri="{FF2B5EF4-FFF2-40B4-BE49-F238E27FC236}">
              <a16:creationId xmlns:a16="http://schemas.microsoft.com/office/drawing/2014/main" id="{2250CFCA-4F57-4078-8067-C3BDDA147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0" name="Picture 167">
          <a:extLst>
            <a:ext uri="{FF2B5EF4-FFF2-40B4-BE49-F238E27FC236}">
              <a16:creationId xmlns:a16="http://schemas.microsoft.com/office/drawing/2014/main" id="{18ACF88C-CC56-40C5-989E-9CA57AE7F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1" name="Picture 168">
          <a:extLst>
            <a:ext uri="{FF2B5EF4-FFF2-40B4-BE49-F238E27FC236}">
              <a16:creationId xmlns:a16="http://schemas.microsoft.com/office/drawing/2014/main" id="{8A564431-4523-4C22-B61A-21B7CDE7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2" name="Picture 169">
          <a:extLst>
            <a:ext uri="{FF2B5EF4-FFF2-40B4-BE49-F238E27FC236}">
              <a16:creationId xmlns:a16="http://schemas.microsoft.com/office/drawing/2014/main" id="{03CE760B-8D29-416B-8B1E-ED5175994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3" name="Picture 170">
          <a:extLst>
            <a:ext uri="{FF2B5EF4-FFF2-40B4-BE49-F238E27FC236}">
              <a16:creationId xmlns:a16="http://schemas.microsoft.com/office/drawing/2014/main" id="{2E78D96F-E6F5-44F6-9A91-569FEA978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4" name="Picture 171">
          <a:extLst>
            <a:ext uri="{FF2B5EF4-FFF2-40B4-BE49-F238E27FC236}">
              <a16:creationId xmlns:a16="http://schemas.microsoft.com/office/drawing/2014/main" id="{095133F7-39C0-49ED-8EE6-8EB8B550A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5" name="Picture 172">
          <a:extLst>
            <a:ext uri="{FF2B5EF4-FFF2-40B4-BE49-F238E27FC236}">
              <a16:creationId xmlns:a16="http://schemas.microsoft.com/office/drawing/2014/main" id="{731E0F16-2729-4FA8-98A9-58D113FA0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6" name="Picture 173">
          <a:extLst>
            <a:ext uri="{FF2B5EF4-FFF2-40B4-BE49-F238E27FC236}">
              <a16:creationId xmlns:a16="http://schemas.microsoft.com/office/drawing/2014/main" id="{9AC9AC48-A6F4-4459-98F3-B63C775C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7" name="Picture 174">
          <a:extLst>
            <a:ext uri="{FF2B5EF4-FFF2-40B4-BE49-F238E27FC236}">
              <a16:creationId xmlns:a16="http://schemas.microsoft.com/office/drawing/2014/main" id="{E8660D05-876A-4BF9-9653-157ADB02B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8" name="Picture 175">
          <a:extLst>
            <a:ext uri="{FF2B5EF4-FFF2-40B4-BE49-F238E27FC236}">
              <a16:creationId xmlns:a16="http://schemas.microsoft.com/office/drawing/2014/main" id="{21699A97-7971-4091-9664-F2ABBDF23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69" name="Picture 176">
          <a:extLst>
            <a:ext uri="{FF2B5EF4-FFF2-40B4-BE49-F238E27FC236}">
              <a16:creationId xmlns:a16="http://schemas.microsoft.com/office/drawing/2014/main" id="{36ED779E-2B4D-4C8E-A456-E95445CCA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0" name="Picture 177">
          <a:extLst>
            <a:ext uri="{FF2B5EF4-FFF2-40B4-BE49-F238E27FC236}">
              <a16:creationId xmlns:a16="http://schemas.microsoft.com/office/drawing/2014/main" id="{0C8D47B0-C6B8-4B99-9017-75FB5609E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1" name="Picture 178">
          <a:extLst>
            <a:ext uri="{FF2B5EF4-FFF2-40B4-BE49-F238E27FC236}">
              <a16:creationId xmlns:a16="http://schemas.microsoft.com/office/drawing/2014/main" id="{BAAADB73-6543-4714-A7C9-71137EF9D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2" name="Picture 179">
          <a:extLst>
            <a:ext uri="{FF2B5EF4-FFF2-40B4-BE49-F238E27FC236}">
              <a16:creationId xmlns:a16="http://schemas.microsoft.com/office/drawing/2014/main" id="{31E8B3AF-0719-4E1E-87B9-2CB115B2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3" name="Picture 180">
          <a:extLst>
            <a:ext uri="{FF2B5EF4-FFF2-40B4-BE49-F238E27FC236}">
              <a16:creationId xmlns:a16="http://schemas.microsoft.com/office/drawing/2014/main" id="{5F6273BD-6A12-436A-9870-5C74D6F8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4" name="Picture 181">
          <a:extLst>
            <a:ext uri="{FF2B5EF4-FFF2-40B4-BE49-F238E27FC236}">
              <a16:creationId xmlns:a16="http://schemas.microsoft.com/office/drawing/2014/main" id="{F62ED15F-D680-495B-92D6-7CB0A013E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5" name="Picture 182">
          <a:extLst>
            <a:ext uri="{FF2B5EF4-FFF2-40B4-BE49-F238E27FC236}">
              <a16:creationId xmlns:a16="http://schemas.microsoft.com/office/drawing/2014/main" id="{C0DAE6BA-27BD-4AE7-A677-B577F1D31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6" name="Picture 183">
          <a:extLst>
            <a:ext uri="{FF2B5EF4-FFF2-40B4-BE49-F238E27FC236}">
              <a16:creationId xmlns:a16="http://schemas.microsoft.com/office/drawing/2014/main" id="{E1EEBA53-C067-4D9F-963A-96FDED6F9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7" name="Picture 184">
          <a:extLst>
            <a:ext uri="{FF2B5EF4-FFF2-40B4-BE49-F238E27FC236}">
              <a16:creationId xmlns:a16="http://schemas.microsoft.com/office/drawing/2014/main" id="{980F9532-BA28-47CA-9146-22D2F30C0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8" name="Picture 185">
          <a:extLst>
            <a:ext uri="{FF2B5EF4-FFF2-40B4-BE49-F238E27FC236}">
              <a16:creationId xmlns:a16="http://schemas.microsoft.com/office/drawing/2014/main" id="{5499E7EE-68F4-4A5E-9074-79B6E6CA4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79" name="Picture 186">
          <a:extLst>
            <a:ext uri="{FF2B5EF4-FFF2-40B4-BE49-F238E27FC236}">
              <a16:creationId xmlns:a16="http://schemas.microsoft.com/office/drawing/2014/main" id="{EC62E934-81C5-4D6D-A058-1C5D99AA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0" name="Picture 187">
          <a:extLst>
            <a:ext uri="{FF2B5EF4-FFF2-40B4-BE49-F238E27FC236}">
              <a16:creationId xmlns:a16="http://schemas.microsoft.com/office/drawing/2014/main" id="{D4D48243-3C10-4774-8955-A6E49ADB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1" name="Picture 188">
          <a:extLst>
            <a:ext uri="{FF2B5EF4-FFF2-40B4-BE49-F238E27FC236}">
              <a16:creationId xmlns:a16="http://schemas.microsoft.com/office/drawing/2014/main" id="{B643B772-A4DB-46F2-81E5-616869A88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2" name="Picture 189">
          <a:extLst>
            <a:ext uri="{FF2B5EF4-FFF2-40B4-BE49-F238E27FC236}">
              <a16:creationId xmlns:a16="http://schemas.microsoft.com/office/drawing/2014/main" id="{EAF8D198-69B0-4451-B6E4-B1D56D791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3" name="Picture 190">
          <a:extLst>
            <a:ext uri="{FF2B5EF4-FFF2-40B4-BE49-F238E27FC236}">
              <a16:creationId xmlns:a16="http://schemas.microsoft.com/office/drawing/2014/main" id="{CD171AAD-FB4E-4FE3-A62C-0EE3A237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4" name="Picture 191">
          <a:extLst>
            <a:ext uri="{FF2B5EF4-FFF2-40B4-BE49-F238E27FC236}">
              <a16:creationId xmlns:a16="http://schemas.microsoft.com/office/drawing/2014/main" id="{C94A22F9-D11C-4F36-853D-4F5DA8CCB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5" name="Picture 192">
          <a:extLst>
            <a:ext uri="{FF2B5EF4-FFF2-40B4-BE49-F238E27FC236}">
              <a16:creationId xmlns:a16="http://schemas.microsoft.com/office/drawing/2014/main" id="{1C359206-87AB-4551-ADC5-D311558F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6" name="Picture 193">
          <a:extLst>
            <a:ext uri="{FF2B5EF4-FFF2-40B4-BE49-F238E27FC236}">
              <a16:creationId xmlns:a16="http://schemas.microsoft.com/office/drawing/2014/main" id="{267CAD98-3DE3-4221-91D4-965252166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7" name="Picture 194">
          <a:extLst>
            <a:ext uri="{FF2B5EF4-FFF2-40B4-BE49-F238E27FC236}">
              <a16:creationId xmlns:a16="http://schemas.microsoft.com/office/drawing/2014/main" id="{604BA840-EABE-480E-84E7-434185BB2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8" name="Picture 195">
          <a:extLst>
            <a:ext uri="{FF2B5EF4-FFF2-40B4-BE49-F238E27FC236}">
              <a16:creationId xmlns:a16="http://schemas.microsoft.com/office/drawing/2014/main" id="{5607A9D3-8459-4ECC-B389-D1BD0F476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89" name="Picture 196">
          <a:extLst>
            <a:ext uri="{FF2B5EF4-FFF2-40B4-BE49-F238E27FC236}">
              <a16:creationId xmlns:a16="http://schemas.microsoft.com/office/drawing/2014/main" id="{5548569D-C387-416B-A28B-331B16B4D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0" name="Picture 197">
          <a:extLst>
            <a:ext uri="{FF2B5EF4-FFF2-40B4-BE49-F238E27FC236}">
              <a16:creationId xmlns:a16="http://schemas.microsoft.com/office/drawing/2014/main" id="{B4F6E6A6-4ABF-4B59-8B8D-05583B7A0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1" name="Picture 198">
          <a:extLst>
            <a:ext uri="{FF2B5EF4-FFF2-40B4-BE49-F238E27FC236}">
              <a16:creationId xmlns:a16="http://schemas.microsoft.com/office/drawing/2014/main" id="{792C9433-8925-4DBC-B672-2E2F5702D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2" name="Picture 199">
          <a:extLst>
            <a:ext uri="{FF2B5EF4-FFF2-40B4-BE49-F238E27FC236}">
              <a16:creationId xmlns:a16="http://schemas.microsoft.com/office/drawing/2014/main" id="{1E9038F7-9151-4DAF-882F-1DF2142C8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3" name="Picture 201">
          <a:extLst>
            <a:ext uri="{FF2B5EF4-FFF2-40B4-BE49-F238E27FC236}">
              <a16:creationId xmlns:a16="http://schemas.microsoft.com/office/drawing/2014/main" id="{85F4A44F-DC20-4230-99C9-A395B19C8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4" name="Picture 202">
          <a:extLst>
            <a:ext uri="{FF2B5EF4-FFF2-40B4-BE49-F238E27FC236}">
              <a16:creationId xmlns:a16="http://schemas.microsoft.com/office/drawing/2014/main" id="{E98866B0-093D-4488-A4E8-E5E883A5A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5" name="Picture 203">
          <a:extLst>
            <a:ext uri="{FF2B5EF4-FFF2-40B4-BE49-F238E27FC236}">
              <a16:creationId xmlns:a16="http://schemas.microsoft.com/office/drawing/2014/main" id="{2B2F2C39-88B6-4000-90D5-31E51ACCE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6" name="Picture 204">
          <a:extLst>
            <a:ext uri="{FF2B5EF4-FFF2-40B4-BE49-F238E27FC236}">
              <a16:creationId xmlns:a16="http://schemas.microsoft.com/office/drawing/2014/main" id="{003D949E-95A0-4BF0-9F54-20AB7417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7" name="Picture 205">
          <a:extLst>
            <a:ext uri="{FF2B5EF4-FFF2-40B4-BE49-F238E27FC236}">
              <a16:creationId xmlns:a16="http://schemas.microsoft.com/office/drawing/2014/main" id="{3A5A0285-D387-4E05-BA0A-39F37D45C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8" name="Picture 206">
          <a:extLst>
            <a:ext uri="{FF2B5EF4-FFF2-40B4-BE49-F238E27FC236}">
              <a16:creationId xmlns:a16="http://schemas.microsoft.com/office/drawing/2014/main" id="{DF4E21E7-8BA3-4391-8F02-CFB597A1F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199" name="Picture 207">
          <a:extLst>
            <a:ext uri="{FF2B5EF4-FFF2-40B4-BE49-F238E27FC236}">
              <a16:creationId xmlns:a16="http://schemas.microsoft.com/office/drawing/2014/main" id="{615EFBCE-F3E5-47E5-B292-C96E3798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0" name="Picture 208">
          <a:extLst>
            <a:ext uri="{FF2B5EF4-FFF2-40B4-BE49-F238E27FC236}">
              <a16:creationId xmlns:a16="http://schemas.microsoft.com/office/drawing/2014/main" id="{BEAB970B-48D5-4608-BC33-BC31ED476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1" name="Picture 209">
          <a:extLst>
            <a:ext uri="{FF2B5EF4-FFF2-40B4-BE49-F238E27FC236}">
              <a16:creationId xmlns:a16="http://schemas.microsoft.com/office/drawing/2014/main" id="{67E666C6-F2D6-4367-9B80-77BA3A7A5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2" name="Picture 210">
          <a:extLst>
            <a:ext uri="{FF2B5EF4-FFF2-40B4-BE49-F238E27FC236}">
              <a16:creationId xmlns:a16="http://schemas.microsoft.com/office/drawing/2014/main" id="{60DB2C48-0EFD-4506-A34E-2D1A0375F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3" name="Picture 211">
          <a:extLst>
            <a:ext uri="{FF2B5EF4-FFF2-40B4-BE49-F238E27FC236}">
              <a16:creationId xmlns:a16="http://schemas.microsoft.com/office/drawing/2014/main" id="{17C28B13-EF60-46E2-A365-A28478481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4" name="Picture 212">
          <a:extLst>
            <a:ext uri="{FF2B5EF4-FFF2-40B4-BE49-F238E27FC236}">
              <a16:creationId xmlns:a16="http://schemas.microsoft.com/office/drawing/2014/main" id="{FD0F2C85-401F-4A03-9F38-6F3265E59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5" name="Picture 213">
          <a:extLst>
            <a:ext uri="{FF2B5EF4-FFF2-40B4-BE49-F238E27FC236}">
              <a16:creationId xmlns:a16="http://schemas.microsoft.com/office/drawing/2014/main" id="{1ACC1445-DB7A-4F4C-8F13-079A5C36D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6" name="Picture 214">
          <a:extLst>
            <a:ext uri="{FF2B5EF4-FFF2-40B4-BE49-F238E27FC236}">
              <a16:creationId xmlns:a16="http://schemas.microsoft.com/office/drawing/2014/main" id="{E3C9FC85-9B64-4919-94A2-64C8DC05E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7" name="Picture 215">
          <a:extLst>
            <a:ext uri="{FF2B5EF4-FFF2-40B4-BE49-F238E27FC236}">
              <a16:creationId xmlns:a16="http://schemas.microsoft.com/office/drawing/2014/main" id="{68E36EFF-7A6A-4C29-898F-0E0C8A72C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8" name="Picture 216">
          <a:extLst>
            <a:ext uri="{FF2B5EF4-FFF2-40B4-BE49-F238E27FC236}">
              <a16:creationId xmlns:a16="http://schemas.microsoft.com/office/drawing/2014/main" id="{C282A3C7-D26D-4B54-9AC8-7420476E8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09" name="Picture 217">
          <a:extLst>
            <a:ext uri="{FF2B5EF4-FFF2-40B4-BE49-F238E27FC236}">
              <a16:creationId xmlns:a16="http://schemas.microsoft.com/office/drawing/2014/main" id="{C67DA620-5592-4A8B-92DA-BBDEF5310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0" name="Picture 218">
          <a:extLst>
            <a:ext uri="{FF2B5EF4-FFF2-40B4-BE49-F238E27FC236}">
              <a16:creationId xmlns:a16="http://schemas.microsoft.com/office/drawing/2014/main" id="{EAB1E228-656B-4B3C-928A-0596AB480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1" name="Picture 219">
          <a:extLst>
            <a:ext uri="{FF2B5EF4-FFF2-40B4-BE49-F238E27FC236}">
              <a16:creationId xmlns:a16="http://schemas.microsoft.com/office/drawing/2014/main" id="{CBE55648-2200-46F9-8DF7-E7629E73A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2" name="Picture 220">
          <a:extLst>
            <a:ext uri="{FF2B5EF4-FFF2-40B4-BE49-F238E27FC236}">
              <a16:creationId xmlns:a16="http://schemas.microsoft.com/office/drawing/2014/main" id="{76145BD1-9E7D-4C12-9120-54150DEED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3" name="Picture 221">
          <a:extLst>
            <a:ext uri="{FF2B5EF4-FFF2-40B4-BE49-F238E27FC236}">
              <a16:creationId xmlns:a16="http://schemas.microsoft.com/office/drawing/2014/main" id="{5C6FEB7D-1930-435C-822D-8BDE4DC9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4" name="Picture 222">
          <a:extLst>
            <a:ext uri="{FF2B5EF4-FFF2-40B4-BE49-F238E27FC236}">
              <a16:creationId xmlns:a16="http://schemas.microsoft.com/office/drawing/2014/main" id="{19B6F4CD-5803-45D7-B729-C480AE56E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5" name="Picture 223">
          <a:extLst>
            <a:ext uri="{FF2B5EF4-FFF2-40B4-BE49-F238E27FC236}">
              <a16:creationId xmlns:a16="http://schemas.microsoft.com/office/drawing/2014/main" id="{E2DF1F94-5209-4124-8D35-987563E4E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6" name="Picture 224">
          <a:extLst>
            <a:ext uri="{FF2B5EF4-FFF2-40B4-BE49-F238E27FC236}">
              <a16:creationId xmlns:a16="http://schemas.microsoft.com/office/drawing/2014/main" id="{4FCF32A4-DA3D-40F3-9D47-169F2CDE8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7" name="Picture 225">
          <a:extLst>
            <a:ext uri="{FF2B5EF4-FFF2-40B4-BE49-F238E27FC236}">
              <a16:creationId xmlns:a16="http://schemas.microsoft.com/office/drawing/2014/main" id="{56F2A453-E4FE-4054-8625-251B2CED2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8" name="Picture 226">
          <a:extLst>
            <a:ext uri="{FF2B5EF4-FFF2-40B4-BE49-F238E27FC236}">
              <a16:creationId xmlns:a16="http://schemas.microsoft.com/office/drawing/2014/main" id="{46979B8E-CC0D-4536-B72A-CE8ACEED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19" name="Picture 227">
          <a:extLst>
            <a:ext uri="{FF2B5EF4-FFF2-40B4-BE49-F238E27FC236}">
              <a16:creationId xmlns:a16="http://schemas.microsoft.com/office/drawing/2014/main" id="{82F1C291-E4CD-4A4F-9E87-7271E24A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0" name="Picture 228">
          <a:extLst>
            <a:ext uri="{FF2B5EF4-FFF2-40B4-BE49-F238E27FC236}">
              <a16:creationId xmlns:a16="http://schemas.microsoft.com/office/drawing/2014/main" id="{C32CCF85-7AF0-4809-B441-AAADFBA94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1" name="Picture 229">
          <a:extLst>
            <a:ext uri="{FF2B5EF4-FFF2-40B4-BE49-F238E27FC236}">
              <a16:creationId xmlns:a16="http://schemas.microsoft.com/office/drawing/2014/main" id="{90945BE3-D6EA-4D28-8DD5-71A73FBF7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2" name="Picture 230">
          <a:extLst>
            <a:ext uri="{FF2B5EF4-FFF2-40B4-BE49-F238E27FC236}">
              <a16:creationId xmlns:a16="http://schemas.microsoft.com/office/drawing/2014/main" id="{113B9922-A416-466E-8299-56D8FC149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3" name="Picture 231">
          <a:extLst>
            <a:ext uri="{FF2B5EF4-FFF2-40B4-BE49-F238E27FC236}">
              <a16:creationId xmlns:a16="http://schemas.microsoft.com/office/drawing/2014/main" id="{31392A83-0780-4886-9EAE-C5BAD6742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4" name="Picture 232">
          <a:extLst>
            <a:ext uri="{FF2B5EF4-FFF2-40B4-BE49-F238E27FC236}">
              <a16:creationId xmlns:a16="http://schemas.microsoft.com/office/drawing/2014/main" id="{40E7544D-2259-4EE2-A536-DFE8BAF29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5" name="Picture 233">
          <a:extLst>
            <a:ext uri="{FF2B5EF4-FFF2-40B4-BE49-F238E27FC236}">
              <a16:creationId xmlns:a16="http://schemas.microsoft.com/office/drawing/2014/main" id="{46CF61D3-51E1-4EB4-B52C-1BE4959B0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6" name="Picture 234">
          <a:extLst>
            <a:ext uri="{FF2B5EF4-FFF2-40B4-BE49-F238E27FC236}">
              <a16:creationId xmlns:a16="http://schemas.microsoft.com/office/drawing/2014/main" id="{B23D86A4-3C2B-4034-8C4F-96066592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7" name="Picture 235">
          <a:extLst>
            <a:ext uri="{FF2B5EF4-FFF2-40B4-BE49-F238E27FC236}">
              <a16:creationId xmlns:a16="http://schemas.microsoft.com/office/drawing/2014/main" id="{6A61B374-C3C8-4BC5-B164-C80839F07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8" name="Picture 236">
          <a:extLst>
            <a:ext uri="{FF2B5EF4-FFF2-40B4-BE49-F238E27FC236}">
              <a16:creationId xmlns:a16="http://schemas.microsoft.com/office/drawing/2014/main" id="{F948672F-1A7E-4B89-853A-D33719F9E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29" name="Picture 237">
          <a:extLst>
            <a:ext uri="{FF2B5EF4-FFF2-40B4-BE49-F238E27FC236}">
              <a16:creationId xmlns:a16="http://schemas.microsoft.com/office/drawing/2014/main" id="{1C26FF0B-308B-4E7F-8647-B888C57B5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0" name="Picture 238">
          <a:extLst>
            <a:ext uri="{FF2B5EF4-FFF2-40B4-BE49-F238E27FC236}">
              <a16:creationId xmlns:a16="http://schemas.microsoft.com/office/drawing/2014/main" id="{DADDDE80-1A04-4386-80BC-48A85AF50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1" name="Picture 239">
          <a:extLst>
            <a:ext uri="{FF2B5EF4-FFF2-40B4-BE49-F238E27FC236}">
              <a16:creationId xmlns:a16="http://schemas.microsoft.com/office/drawing/2014/main" id="{D467F9B2-A253-46E8-8177-D32C34E89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2" name="Picture 240">
          <a:extLst>
            <a:ext uri="{FF2B5EF4-FFF2-40B4-BE49-F238E27FC236}">
              <a16:creationId xmlns:a16="http://schemas.microsoft.com/office/drawing/2014/main" id="{6C5A26D3-0637-485A-9AD3-0F23E9A00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3" name="Picture 241">
          <a:extLst>
            <a:ext uri="{FF2B5EF4-FFF2-40B4-BE49-F238E27FC236}">
              <a16:creationId xmlns:a16="http://schemas.microsoft.com/office/drawing/2014/main" id="{A333EAB3-9C56-4B37-A214-C6176054A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4" name="Picture 242">
          <a:extLst>
            <a:ext uri="{FF2B5EF4-FFF2-40B4-BE49-F238E27FC236}">
              <a16:creationId xmlns:a16="http://schemas.microsoft.com/office/drawing/2014/main" id="{C5021617-C70D-44F8-ACF1-1041BE6A2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5" name="Picture 243">
          <a:extLst>
            <a:ext uri="{FF2B5EF4-FFF2-40B4-BE49-F238E27FC236}">
              <a16:creationId xmlns:a16="http://schemas.microsoft.com/office/drawing/2014/main" id="{FB123EEB-74AA-4BC0-BF74-D4B6936A7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6" name="Picture 244">
          <a:extLst>
            <a:ext uri="{FF2B5EF4-FFF2-40B4-BE49-F238E27FC236}">
              <a16:creationId xmlns:a16="http://schemas.microsoft.com/office/drawing/2014/main" id="{9541C59D-5143-4734-8478-54B631181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7" name="Picture 245">
          <a:extLst>
            <a:ext uri="{FF2B5EF4-FFF2-40B4-BE49-F238E27FC236}">
              <a16:creationId xmlns:a16="http://schemas.microsoft.com/office/drawing/2014/main" id="{40357A50-E116-4AA6-8191-8866D4507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8" name="Picture 246">
          <a:extLst>
            <a:ext uri="{FF2B5EF4-FFF2-40B4-BE49-F238E27FC236}">
              <a16:creationId xmlns:a16="http://schemas.microsoft.com/office/drawing/2014/main" id="{DE082583-7BE1-4359-B619-1E0AAAB7F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39" name="Picture 247">
          <a:extLst>
            <a:ext uri="{FF2B5EF4-FFF2-40B4-BE49-F238E27FC236}">
              <a16:creationId xmlns:a16="http://schemas.microsoft.com/office/drawing/2014/main" id="{DC6E56A9-079C-484E-8AFF-208DF6CA4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0" name="Picture 248">
          <a:extLst>
            <a:ext uri="{FF2B5EF4-FFF2-40B4-BE49-F238E27FC236}">
              <a16:creationId xmlns:a16="http://schemas.microsoft.com/office/drawing/2014/main" id="{CD71EC21-0656-4FF3-AB9A-AEBEA7E74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1" name="Picture 249">
          <a:extLst>
            <a:ext uri="{FF2B5EF4-FFF2-40B4-BE49-F238E27FC236}">
              <a16:creationId xmlns:a16="http://schemas.microsoft.com/office/drawing/2014/main" id="{3F1EA3F6-6E26-42E9-BA19-BD4512CCA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2" name="Picture 250">
          <a:extLst>
            <a:ext uri="{FF2B5EF4-FFF2-40B4-BE49-F238E27FC236}">
              <a16:creationId xmlns:a16="http://schemas.microsoft.com/office/drawing/2014/main" id="{3DE02C8D-ACA9-4EB8-A1ED-2C77EE26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3" name="Picture 251">
          <a:extLst>
            <a:ext uri="{FF2B5EF4-FFF2-40B4-BE49-F238E27FC236}">
              <a16:creationId xmlns:a16="http://schemas.microsoft.com/office/drawing/2014/main" id="{DD97C65E-1E74-4A80-9FAA-AC8379D61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4" name="Picture 252">
          <a:extLst>
            <a:ext uri="{FF2B5EF4-FFF2-40B4-BE49-F238E27FC236}">
              <a16:creationId xmlns:a16="http://schemas.microsoft.com/office/drawing/2014/main" id="{D27E6F1C-3D6B-4A56-B1D6-002A51F20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5" name="Picture 253">
          <a:extLst>
            <a:ext uri="{FF2B5EF4-FFF2-40B4-BE49-F238E27FC236}">
              <a16:creationId xmlns:a16="http://schemas.microsoft.com/office/drawing/2014/main" id="{C6356375-816D-4FDB-904F-A4D71C35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6" name="Picture 254">
          <a:extLst>
            <a:ext uri="{FF2B5EF4-FFF2-40B4-BE49-F238E27FC236}">
              <a16:creationId xmlns:a16="http://schemas.microsoft.com/office/drawing/2014/main" id="{49285CFE-03B1-4D1C-877E-A661BEF31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7" name="Picture 255">
          <a:extLst>
            <a:ext uri="{FF2B5EF4-FFF2-40B4-BE49-F238E27FC236}">
              <a16:creationId xmlns:a16="http://schemas.microsoft.com/office/drawing/2014/main" id="{46B66468-87EC-4DC5-8755-084FAECD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8" name="Picture 256">
          <a:extLst>
            <a:ext uri="{FF2B5EF4-FFF2-40B4-BE49-F238E27FC236}">
              <a16:creationId xmlns:a16="http://schemas.microsoft.com/office/drawing/2014/main" id="{AA8F8F78-96C5-4A3D-8B34-5DFF8F2DA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49" name="Picture 257">
          <a:extLst>
            <a:ext uri="{FF2B5EF4-FFF2-40B4-BE49-F238E27FC236}">
              <a16:creationId xmlns:a16="http://schemas.microsoft.com/office/drawing/2014/main" id="{3CEA0775-4E4F-4D4A-A75C-327A00138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0" name="Picture 258">
          <a:extLst>
            <a:ext uri="{FF2B5EF4-FFF2-40B4-BE49-F238E27FC236}">
              <a16:creationId xmlns:a16="http://schemas.microsoft.com/office/drawing/2014/main" id="{BEC5C6C3-8B06-443B-8565-B197D2DA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1" name="Picture 259">
          <a:extLst>
            <a:ext uri="{FF2B5EF4-FFF2-40B4-BE49-F238E27FC236}">
              <a16:creationId xmlns:a16="http://schemas.microsoft.com/office/drawing/2014/main" id="{2F9FFD42-D95B-4DDE-A91B-5724F22A0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2" name="Picture 260">
          <a:extLst>
            <a:ext uri="{FF2B5EF4-FFF2-40B4-BE49-F238E27FC236}">
              <a16:creationId xmlns:a16="http://schemas.microsoft.com/office/drawing/2014/main" id="{342C45E0-98BD-4C52-80FF-75AD3A053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3" name="Picture 261">
          <a:extLst>
            <a:ext uri="{FF2B5EF4-FFF2-40B4-BE49-F238E27FC236}">
              <a16:creationId xmlns:a16="http://schemas.microsoft.com/office/drawing/2014/main" id="{F27060A4-AF04-4C10-B5BF-39CEC1094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4" name="Picture 262">
          <a:extLst>
            <a:ext uri="{FF2B5EF4-FFF2-40B4-BE49-F238E27FC236}">
              <a16:creationId xmlns:a16="http://schemas.microsoft.com/office/drawing/2014/main" id="{39537235-B45C-4C6C-A7EA-FFB6CD757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5" name="Picture 263">
          <a:extLst>
            <a:ext uri="{FF2B5EF4-FFF2-40B4-BE49-F238E27FC236}">
              <a16:creationId xmlns:a16="http://schemas.microsoft.com/office/drawing/2014/main" id="{665494CC-828A-4855-B8B4-91A7D431C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6" name="Picture 264">
          <a:extLst>
            <a:ext uri="{FF2B5EF4-FFF2-40B4-BE49-F238E27FC236}">
              <a16:creationId xmlns:a16="http://schemas.microsoft.com/office/drawing/2014/main" id="{39FA9BD6-F071-4C40-8AD7-58915BF90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7" name="Picture 265">
          <a:extLst>
            <a:ext uri="{FF2B5EF4-FFF2-40B4-BE49-F238E27FC236}">
              <a16:creationId xmlns:a16="http://schemas.microsoft.com/office/drawing/2014/main" id="{DF8782C4-BF49-4487-802A-F7FE122C7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8" name="Picture 266">
          <a:extLst>
            <a:ext uri="{FF2B5EF4-FFF2-40B4-BE49-F238E27FC236}">
              <a16:creationId xmlns:a16="http://schemas.microsoft.com/office/drawing/2014/main" id="{45CF5D47-4E4C-4D12-A69A-08B5178F6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59" name="Picture 267">
          <a:extLst>
            <a:ext uri="{FF2B5EF4-FFF2-40B4-BE49-F238E27FC236}">
              <a16:creationId xmlns:a16="http://schemas.microsoft.com/office/drawing/2014/main" id="{6B5F334C-EDEC-4D38-8D57-BD2191A5F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0" name="Picture 268">
          <a:extLst>
            <a:ext uri="{FF2B5EF4-FFF2-40B4-BE49-F238E27FC236}">
              <a16:creationId xmlns:a16="http://schemas.microsoft.com/office/drawing/2014/main" id="{898F4CD0-D82F-468C-A092-A1EC1A00B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1" name="Picture 269">
          <a:extLst>
            <a:ext uri="{FF2B5EF4-FFF2-40B4-BE49-F238E27FC236}">
              <a16:creationId xmlns:a16="http://schemas.microsoft.com/office/drawing/2014/main" id="{DAE397F8-BACC-487A-AC20-49B05A711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2" name="Picture 270">
          <a:extLst>
            <a:ext uri="{FF2B5EF4-FFF2-40B4-BE49-F238E27FC236}">
              <a16:creationId xmlns:a16="http://schemas.microsoft.com/office/drawing/2014/main" id="{93804DD7-6474-4D79-BFB7-1C68B2F5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3" name="Picture 271">
          <a:extLst>
            <a:ext uri="{FF2B5EF4-FFF2-40B4-BE49-F238E27FC236}">
              <a16:creationId xmlns:a16="http://schemas.microsoft.com/office/drawing/2014/main" id="{EB6524AB-95A4-4EA1-92CF-FB182BA9C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4" name="Picture 272">
          <a:extLst>
            <a:ext uri="{FF2B5EF4-FFF2-40B4-BE49-F238E27FC236}">
              <a16:creationId xmlns:a16="http://schemas.microsoft.com/office/drawing/2014/main" id="{93A6ED4B-C4F2-4179-8E4B-E6FAA9877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5" name="Picture 273">
          <a:extLst>
            <a:ext uri="{FF2B5EF4-FFF2-40B4-BE49-F238E27FC236}">
              <a16:creationId xmlns:a16="http://schemas.microsoft.com/office/drawing/2014/main" id="{F3713C4C-E8F5-47B2-89DA-8ACC60D68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6" name="Picture 274">
          <a:extLst>
            <a:ext uri="{FF2B5EF4-FFF2-40B4-BE49-F238E27FC236}">
              <a16:creationId xmlns:a16="http://schemas.microsoft.com/office/drawing/2014/main" id="{7A1B87A3-D3E6-46A2-A5E8-E93B466CA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7" name="Picture 275">
          <a:extLst>
            <a:ext uri="{FF2B5EF4-FFF2-40B4-BE49-F238E27FC236}">
              <a16:creationId xmlns:a16="http://schemas.microsoft.com/office/drawing/2014/main" id="{4BA8D841-5A8D-4409-B890-01D160626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8" name="Picture 276">
          <a:extLst>
            <a:ext uri="{FF2B5EF4-FFF2-40B4-BE49-F238E27FC236}">
              <a16:creationId xmlns:a16="http://schemas.microsoft.com/office/drawing/2014/main" id="{77FE4988-90BF-4B04-92A9-C38408E59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69" name="Picture 277">
          <a:extLst>
            <a:ext uri="{FF2B5EF4-FFF2-40B4-BE49-F238E27FC236}">
              <a16:creationId xmlns:a16="http://schemas.microsoft.com/office/drawing/2014/main" id="{C65A0141-7146-49FB-B221-F0ED9415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0" name="Picture 278">
          <a:extLst>
            <a:ext uri="{FF2B5EF4-FFF2-40B4-BE49-F238E27FC236}">
              <a16:creationId xmlns:a16="http://schemas.microsoft.com/office/drawing/2014/main" id="{31CB0D71-39D1-4133-8CAF-791BE06F2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1" name="Picture 279">
          <a:extLst>
            <a:ext uri="{FF2B5EF4-FFF2-40B4-BE49-F238E27FC236}">
              <a16:creationId xmlns:a16="http://schemas.microsoft.com/office/drawing/2014/main" id="{DB694442-2600-4A2A-AD87-DD55D004A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2" name="Picture 280">
          <a:extLst>
            <a:ext uri="{FF2B5EF4-FFF2-40B4-BE49-F238E27FC236}">
              <a16:creationId xmlns:a16="http://schemas.microsoft.com/office/drawing/2014/main" id="{DCEFD62E-D390-48CB-B179-6063B577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3" name="Picture 281">
          <a:extLst>
            <a:ext uri="{FF2B5EF4-FFF2-40B4-BE49-F238E27FC236}">
              <a16:creationId xmlns:a16="http://schemas.microsoft.com/office/drawing/2014/main" id="{978BC960-8782-4940-BC20-4219F05D1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4" name="Picture 282">
          <a:extLst>
            <a:ext uri="{FF2B5EF4-FFF2-40B4-BE49-F238E27FC236}">
              <a16:creationId xmlns:a16="http://schemas.microsoft.com/office/drawing/2014/main" id="{8D8B6A73-874F-4D3B-9FDB-E1392164A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5" name="Picture 283">
          <a:extLst>
            <a:ext uri="{FF2B5EF4-FFF2-40B4-BE49-F238E27FC236}">
              <a16:creationId xmlns:a16="http://schemas.microsoft.com/office/drawing/2014/main" id="{4FC8288B-0356-497F-BE54-BB2F7D253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6" name="Picture 284">
          <a:extLst>
            <a:ext uri="{FF2B5EF4-FFF2-40B4-BE49-F238E27FC236}">
              <a16:creationId xmlns:a16="http://schemas.microsoft.com/office/drawing/2014/main" id="{53138DE6-F1A1-4254-8E51-9A4A4491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7" name="Picture 285">
          <a:extLst>
            <a:ext uri="{FF2B5EF4-FFF2-40B4-BE49-F238E27FC236}">
              <a16:creationId xmlns:a16="http://schemas.microsoft.com/office/drawing/2014/main" id="{3EF20058-7DF4-4108-A016-436B4C59C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8" name="Picture 286">
          <a:extLst>
            <a:ext uri="{FF2B5EF4-FFF2-40B4-BE49-F238E27FC236}">
              <a16:creationId xmlns:a16="http://schemas.microsoft.com/office/drawing/2014/main" id="{34F1E83C-F1B6-4238-83D6-C973C0C30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79" name="Picture 287">
          <a:extLst>
            <a:ext uri="{FF2B5EF4-FFF2-40B4-BE49-F238E27FC236}">
              <a16:creationId xmlns:a16="http://schemas.microsoft.com/office/drawing/2014/main" id="{8D9F0BAC-908A-4EFC-8507-8DA8D2835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0" name="Picture 288">
          <a:extLst>
            <a:ext uri="{FF2B5EF4-FFF2-40B4-BE49-F238E27FC236}">
              <a16:creationId xmlns:a16="http://schemas.microsoft.com/office/drawing/2014/main" id="{E981E10E-3072-4117-BEC6-6DC870D06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1" name="Picture 289">
          <a:extLst>
            <a:ext uri="{FF2B5EF4-FFF2-40B4-BE49-F238E27FC236}">
              <a16:creationId xmlns:a16="http://schemas.microsoft.com/office/drawing/2014/main" id="{B8833F4C-BB9E-4FBF-B73B-6BFA1B658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2" name="Picture 290">
          <a:extLst>
            <a:ext uri="{FF2B5EF4-FFF2-40B4-BE49-F238E27FC236}">
              <a16:creationId xmlns:a16="http://schemas.microsoft.com/office/drawing/2014/main" id="{2AB55BAA-5AD0-40CB-BCC1-69588429D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3" name="Picture 291">
          <a:extLst>
            <a:ext uri="{FF2B5EF4-FFF2-40B4-BE49-F238E27FC236}">
              <a16:creationId xmlns:a16="http://schemas.microsoft.com/office/drawing/2014/main" id="{D902AE9C-AF4C-41E0-9FD8-D4EE97E0A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4" name="Picture 292">
          <a:extLst>
            <a:ext uri="{FF2B5EF4-FFF2-40B4-BE49-F238E27FC236}">
              <a16:creationId xmlns:a16="http://schemas.microsoft.com/office/drawing/2014/main" id="{DA80C2AF-1F81-4F17-AC4B-BEAEFC141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5" name="Picture 293">
          <a:extLst>
            <a:ext uri="{FF2B5EF4-FFF2-40B4-BE49-F238E27FC236}">
              <a16:creationId xmlns:a16="http://schemas.microsoft.com/office/drawing/2014/main" id="{EB2B0DA3-52F3-42D4-BE34-6191DDA53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6" name="Picture 294">
          <a:extLst>
            <a:ext uri="{FF2B5EF4-FFF2-40B4-BE49-F238E27FC236}">
              <a16:creationId xmlns:a16="http://schemas.microsoft.com/office/drawing/2014/main" id="{806BDA2F-7BBA-4518-B93C-52B00958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7" name="Picture 295">
          <a:extLst>
            <a:ext uri="{FF2B5EF4-FFF2-40B4-BE49-F238E27FC236}">
              <a16:creationId xmlns:a16="http://schemas.microsoft.com/office/drawing/2014/main" id="{62FE64D9-A029-4CB2-9B65-3ED3F38BD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8" name="Picture 296">
          <a:extLst>
            <a:ext uri="{FF2B5EF4-FFF2-40B4-BE49-F238E27FC236}">
              <a16:creationId xmlns:a16="http://schemas.microsoft.com/office/drawing/2014/main" id="{116F2235-B4F9-4C16-A0D2-14631F83E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89" name="Picture 297">
          <a:extLst>
            <a:ext uri="{FF2B5EF4-FFF2-40B4-BE49-F238E27FC236}">
              <a16:creationId xmlns:a16="http://schemas.microsoft.com/office/drawing/2014/main" id="{ECCF6E55-A35C-410C-8C7A-22AA2FD25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0" name="Picture 298">
          <a:extLst>
            <a:ext uri="{FF2B5EF4-FFF2-40B4-BE49-F238E27FC236}">
              <a16:creationId xmlns:a16="http://schemas.microsoft.com/office/drawing/2014/main" id="{391E1C06-A547-48AC-961D-4B32F59E2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1" name="Picture 299">
          <a:extLst>
            <a:ext uri="{FF2B5EF4-FFF2-40B4-BE49-F238E27FC236}">
              <a16:creationId xmlns:a16="http://schemas.microsoft.com/office/drawing/2014/main" id="{E5ADE9D0-10A7-42E9-9DA2-B46DE09B1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2" name="Picture 300">
          <a:extLst>
            <a:ext uri="{FF2B5EF4-FFF2-40B4-BE49-F238E27FC236}">
              <a16:creationId xmlns:a16="http://schemas.microsoft.com/office/drawing/2014/main" id="{F9F782A0-367A-46BF-BBF2-58CE2C2F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3" name="Picture 301">
          <a:extLst>
            <a:ext uri="{FF2B5EF4-FFF2-40B4-BE49-F238E27FC236}">
              <a16:creationId xmlns:a16="http://schemas.microsoft.com/office/drawing/2014/main" id="{9538ACC2-D9D4-4119-86BE-0D4AC21C8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4" name="Picture 302">
          <a:extLst>
            <a:ext uri="{FF2B5EF4-FFF2-40B4-BE49-F238E27FC236}">
              <a16:creationId xmlns:a16="http://schemas.microsoft.com/office/drawing/2014/main" id="{79EDD52D-C72F-48B6-BEB2-AFD1E5EC9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5" name="Picture 303">
          <a:extLst>
            <a:ext uri="{FF2B5EF4-FFF2-40B4-BE49-F238E27FC236}">
              <a16:creationId xmlns:a16="http://schemas.microsoft.com/office/drawing/2014/main" id="{DBEE31A0-2C12-44D6-987D-39FD3CAE4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6" name="Picture 304">
          <a:extLst>
            <a:ext uri="{FF2B5EF4-FFF2-40B4-BE49-F238E27FC236}">
              <a16:creationId xmlns:a16="http://schemas.microsoft.com/office/drawing/2014/main" id="{F234236A-1E60-49E9-BE9D-14628F848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7" name="Picture 305">
          <a:extLst>
            <a:ext uri="{FF2B5EF4-FFF2-40B4-BE49-F238E27FC236}">
              <a16:creationId xmlns:a16="http://schemas.microsoft.com/office/drawing/2014/main" id="{BD2524E3-07C0-4218-89D1-79DC62150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8" name="Picture 306">
          <a:extLst>
            <a:ext uri="{FF2B5EF4-FFF2-40B4-BE49-F238E27FC236}">
              <a16:creationId xmlns:a16="http://schemas.microsoft.com/office/drawing/2014/main" id="{DA2BC341-A4CF-48FE-9089-56DA2801C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299" name="Picture 307">
          <a:extLst>
            <a:ext uri="{FF2B5EF4-FFF2-40B4-BE49-F238E27FC236}">
              <a16:creationId xmlns:a16="http://schemas.microsoft.com/office/drawing/2014/main" id="{4BEB93FC-554F-4896-ABA7-8E70DE882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0" name="Picture 308">
          <a:extLst>
            <a:ext uri="{FF2B5EF4-FFF2-40B4-BE49-F238E27FC236}">
              <a16:creationId xmlns:a16="http://schemas.microsoft.com/office/drawing/2014/main" id="{B406FF93-44EF-48B7-9D3C-2F87A6860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1" name="Picture 309">
          <a:extLst>
            <a:ext uri="{FF2B5EF4-FFF2-40B4-BE49-F238E27FC236}">
              <a16:creationId xmlns:a16="http://schemas.microsoft.com/office/drawing/2014/main" id="{FC2251E4-8B4A-4C28-BBC0-547199F5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2" name="Picture 310">
          <a:extLst>
            <a:ext uri="{FF2B5EF4-FFF2-40B4-BE49-F238E27FC236}">
              <a16:creationId xmlns:a16="http://schemas.microsoft.com/office/drawing/2014/main" id="{751E3A29-BCC4-4E0B-8409-6FF1D46B1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3" name="Picture 311">
          <a:extLst>
            <a:ext uri="{FF2B5EF4-FFF2-40B4-BE49-F238E27FC236}">
              <a16:creationId xmlns:a16="http://schemas.microsoft.com/office/drawing/2014/main" id="{5CC92563-0677-4852-80CF-081C5020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4" name="Picture 312">
          <a:extLst>
            <a:ext uri="{FF2B5EF4-FFF2-40B4-BE49-F238E27FC236}">
              <a16:creationId xmlns:a16="http://schemas.microsoft.com/office/drawing/2014/main" id="{3E6E5F2F-4CBE-45C6-9847-64765FBE3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5" name="Picture 313">
          <a:extLst>
            <a:ext uri="{FF2B5EF4-FFF2-40B4-BE49-F238E27FC236}">
              <a16:creationId xmlns:a16="http://schemas.microsoft.com/office/drawing/2014/main" id="{06A198C6-0EA9-4BDC-AFC7-558E1449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6" name="Picture 314">
          <a:extLst>
            <a:ext uri="{FF2B5EF4-FFF2-40B4-BE49-F238E27FC236}">
              <a16:creationId xmlns:a16="http://schemas.microsoft.com/office/drawing/2014/main" id="{B3058918-284E-4B7F-9CF7-96507CFD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7" name="Picture 315">
          <a:extLst>
            <a:ext uri="{FF2B5EF4-FFF2-40B4-BE49-F238E27FC236}">
              <a16:creationId xmlns:a16="http://schemas.microsoft.com/office/drawing/2014/main" id="{EC21CD8E-FE7B-4751-AB1D-00AF8B366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8" name="Picture 316">
          <a:extLst>
            <a:ext uri="{FF2B5EF4-FFF2-40B4-BE49-F238E27FC236}">
              <a16:creationId xmlns:a16="http://schemas.microsoft.com/office/drawing/2014/main" id="{92A76FC0-005E-4D3F-9EC3-E51568B9E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09" name="Picture 317">
          <a:extLst>
            <a:ext uri="{FF2B5EF4-FFF2-40B4-BE49-F238E27FC236}">
              <a16:creationId xmlns:a16="http://schemas.microsoft.com/office/drawing/2014/main" id="{CE01B1B6-300E-48B7-B56B-623F38FBB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0" name="Picture 318">
          <a:extLst>
            <a:ext uri="{FF2B5EF4-FFF2-40B4-BE49-F238E27FC236}">
              <a16:creationId xmlns:a16="http://schemas.microsoft.com/office/drawing/2014/main" id="{DA168D92-B971-44DB-A674-88BE43097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1" name="Picture 319">
          <a:extLst>
            <a:ext uri="{FF2B5EF4-FFF2-40B4-BE49-F238E27FC236}">
              <a16:creationId xmlns:a16="http://schemas.microsoft.com/office/drawing/2014/main" id="{A263F843-9600-4F7C-B11D-CA50EF86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2" name="Picture 320">
          <a:extLst>
            <a:ext uri="{FF2B5EF4-FFF2-40B4-BE49-F238E27FC236}">
              <a16:creationId xmlns:a16="http://schemas.microsoft.com/office/drawing/2014/main" id="{2AB5D673-92FD-43BE-B392-60C7A140C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3" name="Picture 321">
          <a:extLst>
            <a:ext uri="{FF2B5EF4-FFF2-40B4-BE49-F238E27FC236}">
              <a16:creationId xmlns:a16="http://schemas.microsoft.com/office/drawing/2014/main" id="{2685A003-5804-44FF-BB67-1420DD3CE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4" name="Picture 322">
          <a:extLst>
            <a:ext uri="{FF2B5EF4-FFF2-40B4-BE49-F238E27FC236}">
              <a16:creationId xmlns:a16="http://schemas.microsoft.com/office/drawing/2014/main" id="{5FF49C19-446B-413C-AD4F-FFD06AFD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5" name="Picture 323">
          <a:extLst>
            <a:ext uri="{FF2B5EF4-FFF2-40B4-BE49-F238E27FC236}">
              <a16:creationId xmlns:a16="http://schemas.microsoft.com/office/drawing/2014/main" id="{778F2574-4C9D-40A2-959E-B5D6FF217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6" name="Picture 324">
          <a:extLst>
            <a:ext uri="{FF2B5EF4-FFF2-40B4-BE49-F238E27FC236}">
              <a16:creationId xmlns:a16="http://schemas.microsoft.com/office/drawing/2014/main" id="{F53A7FA9-3BEE-4594-95F4-AFCDAAD24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7" name="Picture 325">
          <a:extLst>
            <a:ext uri="{FF2B5EF4-FFF2-40B4-BE49-F238E27FC236}">
              <a16:creationId xmlns:a16="http://schemas.microsoft.com/office/drawing/2014/main" id="{4E072476-1645-4C4D-A8B0-826551D4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8" name="Picture 326">
          <a:extLst>
            <a:ext uri="{FF2B5EF4-FFF2-40B4-BE49-F238E27FC236}">
              <a16:creationId xmlns:a16="http://schemas.microsoft.com/office/drawing/2014/main" id="{3412447B-8C2F-4C67-B695-9BC2182B9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19" name="Picture 327">
          <a:extLst>
            <a:ext uri="{FF2B5EF4-FFF2-40B4-BE49-F238E27FC236}">
              <a16:creationId xmlns:a16="http://schemas.microsoft.com/office/drawing/2014/main" id="{87E41A5A-2827-488E-85E3-B2CA9F11A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0" name="Picture 328">
          <a:extLst>
            <a:ext uri="{FF2B5EF4-FFF2-40B4-BE49-F238E27FC236}">
              <a16:creationId xmlns:a16="http://schemas.microsoft.com/office/drawing/2014/main" id="{C43FFC3F-E655-4FF4-97D4-142906FB1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1" name="Picture 329">
          <a:extLst>
            <a:ext uri="{FF2B5EF4-FFF2-40B4-BE49-F238E27FC236}">
              <a16:creationId xmlns:a16="http://schemas.microsoft.com/office/drawing/2014/main" id="{6D4C2A39-703C-4AE7-8E6C-ED25D8A0F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2" name="Picture 330">
          <a:extLst>
            <a:ext uri="{FF2B5EF4-FFF2-40B4-BE49-F238E27FC236}">
              <a16:creationId xmlns:a16="http://schemas.microsoft.com/office/drawing/2014/main" id="{AE5BC47A-EC82-4987-88A1-F989D33B2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3" name="Picture 331">
          <a:extLst>
            <a:ext uri="{FF2B5EF4-FFF2-40B4-BE49-F238E27FC236}">
              <a16:creationId xmlns:a16="http://schemas.microsoft.com/office/drawing/2014/main" id="{09B6501F-CBA4-4BD7-ABDB-F4BA3F624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4" name="Picture 332">
          <a:extLst>
            <a:ext uri="{FF2B5EF4-FFF2-40B4-BE49-F238E27FC236}">
              <a16:creationId xmlns:a16="http://schemas.microsoft.com/office/drawing/2014/main" id="{8E90B421-E67F-4CFA-9148-09F891C28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5" name="Picture 333">
          <a:extLst>
            <a:ext uri="{FF2B5EF4-FFF2-40B4-BE49-F238E27FC236}">
              <a16:creationId xmlns:a16="http://schemas.microsoft.com/office/drawing/2014/main" id="{E9AB3CE9-65B9-4075-84F2-5DDA4DE1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6" name="Picture 334">
          <a:extLst>
            <a:ext uri="{FF2B5EF4-FFF2-40B4-BE49-F238E27FC236}">
              <a16:creationId xmlns:a16="http://schemas.microsoft.com/office/drawing/2014/main" id="{AEEC1EAF-F4AE-4A01-9B88-0C0D6DE10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7" name="Picture 335">
          <a:extLst>
            <a:ext uri="{FF2B5EF4-FFF2-40B4-BE49-F238E27FC236}">
              <a16:creationId xmlns:a16="http://schemas.microsoft.com/office/drawing/2014/main" id="{7F659FF2-EA32-4F8B-91D4-245F0B65E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8" name="Picture 336">
          <a:extLst>
            <a:ext uri="{FF2B5EF4-FFF2-40B4-BE49-F238E27FC236}">
              <a16:creationId xmlns:a16="http://schemas.microsoft.com/office/drawing/2014/main" id="{020FEBAE-B70B-4B05-B42B-3893B6502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29" name="Picture 337">
          <a:extLst>
            <a:ext uri="{FF2B5EF4-FFF2-40B4-BE49-F238E27FC236}">
              <a16:creationId xmlns:a16="http://schemas.microsoft.com/office/drawing/2014/main" id="{C60CA2EB-9823-49CF-B715-9A225699E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0" name="Picture 338">
          <a:extLst>
            <a:ext uri="{FF2B5EF4-FFF2-40B4-BE49-F238E27FC236}">
              <a16:creationId xmlns:a16="http://schemas.microsoft.com/office/drawing/2014/main" id="{E2A37413-FE43-45A8-9C4A-097605FFC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1" name="Picture 339">
          <a:extLst>
            <a:ext uri="{FF2B5EF4-FFF2-40B4-BE49-F238E27FC236}">
              <a16:creationId xmlns:a16="http://schemas.microsoft.com/office/drawing/2014/main" id="{A339CB63-96EF-48EA-8900-74B74C691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2" name="Picture 340">
          <a:extLst>
            <a:ext uri="{FF2B5EF4-FFF2-40B4-BE49-F238E27FC236}">
              <a16:creationId xmlns:a16="http://schemas.microsoft.com/office/drawing/2014/main" id="{344B9351-D50C-4E6D-98DA-4E21374D5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3" name="Picture 341">
          <a:extLst>
            <a:ext uri="{FF2B5EF4-FFF2-40B4-BE49-F238E27FC236}">
              <a16:creationId xmlns:a16="http://schemas.microsoft.com/office/drawing/2014/main" id="{B365BAB6-3802-4830-8793-3E0E6DBE9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4" name="Picture 342">
          <a:extLst>
            <a:ext uri="{FF2B5EF4-FFF2-40B4-BE49-F238E27FC236}">
              <a16:creationId xmlns:a16="http://schemas.microsoft.com/office/drawing/2014/main" id="{6C8B5A07-8230-435F-B135-10C5DD344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5" name="Picture 343">
          <a:extLst>
            <a:ext uri="{FF2B5EF4-FFF2-40B4-BE49-F238E27FC236}">
              <a16:creationId xmlns:a16="http://schemas.microsoft.com/office/drawing/2014/main" id="{5251208E-B391-4C3A-A1B6-47712C0A1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6" name="Picture 344">
          <a:extLst>
            <a:ext uri="{FF2B5EF4-FFF2-40B4-BE49-F238E27FC236}">
              <a16:creationId xmlns:a16="http://schemas.microsoft.com/office/drawing/2014/main" id="{DE103B8C-19E3-406B-9C47-A537241EA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7" name="Picture 345">
          <a:extLst>
            <a:ext uri="{FF2B5EF4-FFF2-40B4-BE49-F238E27FC236}">
              <a16:creationId xmlns:a16="http://schemas.microsoft.com/office/drawing/2014/main" id="{182070EB-79B2-4F75-99EC-B2E793464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8" name="Picture 346">
          <a:extLst>
            <a:ext uri="{FF2B5EF4-FFF2-40B4-BE49-F238E27FC236}">
              <a16:creationId xmlns:a16="http://schemas.microsoft.com/office/drawing/2014/main" id="{2A92F6F7-891C-4B0C-ADCD-F8B39E764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39" name="Picture 347">
          <a:extLst>
            <a:ext uri="{FF2B5EF4-FFF2-40B4-BE49-F238E27FC236}">
              <a16:creationId xmlns:a16="http://schemas.microsoft.com/office/drawing/2014/main" id="{3DD6FDC4-25F1-4CE9-9FB6-D0FADCA79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0" name="Picture 348">
          <a:extLst>
            <a:ext uri="{FF2B5EF4-FFF2-40B4-BE49-F238E27FC236}">
              <a16:creationId xmlns:a16="http://schemas.microsoft.com/office/drawing/2014/main" id="{2C528432-8100-45B4-B211-211A6B93E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1" name="Picture 349">
          <a:extLst>
            <a:ext uri="{FF2B5EF4-FFF2-40B4-BE49-F238E27FC236}">
              <a16:creationId xmlns:a16="http://schemas.microsoft.com/office/drawing/2014/main" id="{9DFE1599-F5FC-4993-9C9D-28961B9C5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2" name="Picture 350">
          <a:extLst>
            <a:ext uri="{FF2B5EF4-FFF2-40B4-BE49-F238E27FC236}">
              <a16:creationId xmlns:a16="http://schemas.microsoft.com/office/drawing/2014/main" id="{10AE4137-39EE-41A9-BFCA-0B1C5A37A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3" name="Picture 351">
          <a:extLst>
            <a:ext uri="{FF2B5EF4-FFF2-40B4-BE49-F238E27FC236}">
              <a16:creationId xmlns:a16="http://schemas.microsoft.com/office/drawing/2014/main" id="{B8299946-BC1F-40CB-96BB-A1A67F95A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4" name="Picture 352">
          <a:extLst>
            <a:ext uri="{FF2B5EF4-FFF2-40B4-BE49-F238E27FC236}">
              <a16:creationId xmlns:a16="http://schemas.microsoft.com/office/drawing/2014/main" id="{5827244C-55E5-4ED4-A151-4748C716A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5" name="Picture 353">
          <a:extLst>
            <a:ext uri="{FF2B5EF4-FFF2-40B4-BE49-F238E27FC236}">
              <a16:creationId xmlns:a16="http://schemas.microsoft.com/office/drawing/2014/main" id="{87CC6C01-5804-4FFD-A1CA-69062FA0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6" name="Picture 354">
          <a:extLst>
            <a:ext uri="{FF2B5EF4-FFF2-40B4-BE49-F238E27FC236}">
              <a16:creationId xmlns:a16="http://schemas.microsoft.com/office/drawing/2014/main" id="{54953D14-F5C2-4C4E-AFA9-DAE96794C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7" name="Picture 355">
          <a:extLst>
            <a:ext uri="{FF2B5EF4-FFF2-40B4-BE49-F238E27FC236}">
              <a16:creationId xmlns:a16="http://schemas.microsoft.com/office/drawing/2014/main" id="{4F50A382-682B-4685-8C45-734C2B338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8" name="Picture 356">
          <a:extLst>
            <a:ext uri="{FF2B5EF4-FFF2-40B4-BE49-F238E27FC236}">
              <a16:creationId xmlns:a16="http://schemas.microsoft.com/office/drawing/2014/main" id="{46BF26E1-C38F-437C-BD2A-CC701865A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49" name="Picture 357">
          <a:extLst>
            <a:ext uri="{FF2B5EF4-FFF2-40B4-BE49-F238E27FC236}">
              <a16:creationId xmlns:a16="http://schemas.microsoft.com/office/drawing/2014/main" id="{1BE2DC73-2910-468B-8CAC-CF6F72E0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0" name="Picture 358">
          <a:extLst>
            <a:ext uri="{FF2B5EF4-FFF2-40B4-BE49-F238E27FC236}">
              <a16:creationId xmlns:a16="http://schemas.microsoft.com/office/drawing/2014/main" id="{9D64B87B-15B9-45C4-A99E-812252FCA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1" name="Picture 359">
          <a:extLst>
            <a:ext uri="{FF2B5EF4-FFF2-40B4-BE49-F238E27FC236}">
              <a16:creationId xmlns:a16="http://schemas.microsoft.com/office/drawing/2014/main" id="{68B7DDCD-9382-4FC3-802A-5AD58903D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2" name="Picture 360">
          <a:extLst>
            <a:ext uri="{FF2B5EF4-FFF2-40B4-BE49-F238E27FC236}">
              <a16:creationId xmlns:a16="http://schemas.microsoft.com/office/drawing/2014/main" id="{926EC054-EC3B-417B-8FA8-6DBCFF6A0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3" name="Picture 361">
          <a:extLst>
            <a:ext uri="{FF2B5EF4-FFF2-40B4-BE49-F238E27FC236}">
              <a16:creationId xmlns:a16="http://schemas.microsoft.com/office/drawing/2014/main" id="{67AA8A7B-F337-48BE-B694-30825F486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4" name="Picture 362">
          <a:extLst>
            <a:ext uri="{FF2B5EF4-FFF2-40B4-BE49-F238E27FC236}">
              <a16:creationId xmlns:a16="http://schemas.microsoft.com/office/drawing/2014/main" id="{C96E7A01-0F61-4AF7-8E28-9429FDA3E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5" name="Picture 363">
          <a:extLst>
            <a:ext uri="{FF2B5EF4-FFF2-40B4-BE49-F238E27FC236}">
              <a16:creationId xmlns:a16="http://schemas.microsoft.com/office/drawing/2014/main" id="{F8C6112E-E10C-4E6D-A917-6FB55E28D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6" name="Picture 364">
          <a:extLst>
            <a:ext uri="{FF2B5EF4-FFF2-40B4-BE49-F238E27FC236}">
              <a16:creationId xmlns:a16="http://schemas.microsoft.com/office/drawing/2014/main" id="{75FBD086-01C7-4D45-B5E5-B4E5185F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7" name="Picture 365">
          <a:extLst>
            <a:ext uri="{FF2B5EF4-FFF2-40B4-BE49-F238E27FC236}">
              <a16:creationId xmlns:a16="http://schemas.microsoft.com/office/drawing/2014/main" id="{A153AE42-3EEC-40D3-8F53-3C29D9FCB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8" name="Picture 366">
          <a:extLst>
            <a:ext uri="{FF2B5EF4-FFF2-40B4-BE49-F238E27FC236}">
              <a16:creationId xmlns:a16="http://schemas.microsoft.com/office/drawing/2014/main" id="{1030B10B-78E1-49C8-A448-F050719D4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59" name="Picture 367">
          <a:extLst>
            <a:ext uri="{FF2B5EF4-FFF2-40B4-BE49-F238E27FC236}">
              <a16:creationId xmlns:a16="http://schemas.microsoft.com/office/drawing/2014/main" id="{E5383E21-8FF1-431C-9922-215BD0952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0" name="Picture 368">
          <a:extLst>
            <a:ext uri="{FF2B5EF4-FFF2-40B4-BE49-F238E27FC236}">
              <a16:creationId xmlns:a16="http://schemas.microsoft.com/office/drawing/2014/main" id="{08536635-3B38-43AD-99D7-8188814E5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1" name="Picture 369">
          <a:extLst>
            <a:ext uri="{FF2B5EF4-FFF2-40B4-BE49-F238E27FC236}">
              <a16:creationId xmlns:a16="http://schemas.microsoft.com/office/drawing/2014/main" id="{7384D533-3032-49DD-A0E8-E52D002F2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2" name="Picture 370">
          <a:extLst>
            <a:ext uri="{FF2B5EF4-FFF2-40B4-BE49-F238E27FC236}">
              <a16:creationId xmlns:a16="http://schemas.microsoft.com/office/drawing/2014/main" id="{0F80829E-5E63-4557-92F7-B16856589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3" name="Picture 371">
          <a:extLst>
            <a:ext uri="{FF2B5EF4-FFF2-40B4-BE49-F238E27FC236}">
              <a16:creationId xmlns:a16="http://schemas.microsoft.com/office/drawing/2014/main" id="{F778A870-A4F9-4352-AF85-0FF661D89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4" name="Picture 372">
          <a:extLst>
            <a:ext uri="{FF2B5EF4-FFF2-40B4-BE49-F238E27FC236}">
              <a16:creationId xmlns:a16="http://schemas.microsoft.com/office/drawing/2014/main" id="{43D31FDD-241A-43AD-B100-E398B6BB2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5" name="Picture 373">
          <a:extLst>
            <a:ext uri="{FF2B5EF4-FFF2-40B4-BE49-F238E27FC236}">
              <a16:creationId xmlns:a16="http://schemas.microsoft.com/office/drawing/2014/main" id="{EBF4515F-1F27-4C7C-BE20-4540D22B5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6" name="Picture 374">
          <a:extLst>
            <a:ext uri="{FF2B5EF4-FFF2-40B4-BE49-F238E27FC236}">
              <a16:creationId xmlns:a16="http://schemas.microsoft.com/office/drawing/2014/main" id="{CD0C366B-1D5C-42C0-B41F-ABAC6F950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7" name="Picture 375">
          <a:extLst>
            <a:ext uri="{FF2B5EF4-FFF2-40B4-BE49-F238E27FC236}">
              <a16:creationId xmlns:a16="http://schemas.microsoft.com/office/drawing/2014/main" id="{7FE22544-4594-4460-ADB0-CB810ECE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8" name="Picture 376">
          <a:extLst>
            <a:ext uri="{FF2B5EF4-FFF2-40B4-BE49-F238E27FC236}">
              <a16:creationId xmlns:a16="http://schemas.microsoft.com/office/drawing/2014/main" id="{56E0B68C-68A6-40D7-9087-9373A5428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69" name="Picture 377">
          <a:extLst>
            <a:ext uri="{FF2B5EF4-FFF2-40B4-BE49-F238E27FC236}">
              <a16:creationId xmlns:a16="http://schemas.microsoft.com/office/drawing/2014/main" id="{90BDCF20-3411-4FE6-AE0F-3A0DEDE74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0" name="Picture 378">
          <a:extLst>
            <a:ext uri="{FF2B5EF4-FFF2-40B4-BE49-F238E27FC236}">
              <a16:creationId xmlns:a16="http://schemas.microsoft.com/office/drawing/2014/main" id="{76E4078F-FBBD-4277-A708-092C9C2AD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1" name="Picture 379">
          <a:extLst>
            <a:ext uri="{FF2B5EF4-FFF2-40B4-BE49-F238E27FC236}">
              <a16:creationId xmlns:a16="http://schemas.microsoft.com/office/drawing/2014/main" id="{91377DDE-E293-47D6-8226-15D9D986B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2" name="Picture 380">
          <a:extLst>
            <a:ext uri="{FF2B5EF4-FFF2-40B4-BE49-F238E27FC236}">
              <a16:creationId xmlns:a16="http://schemas.microsoft.com/office/drawing/2014/main" id="{E8A282E5-6DA4-4D8E-9921-8D82A86B6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3" name="Picture 381">
          <a:extLst>
            <a:ext uri="{FF2B5EF4-FFF2-40B4-BE49-F238E27FC236}">
              <a16:creationId xmlns:a16="http://schemas.microsoft.com/office/drawing/2014/main" id="{CC143A39-21B8-46AA-93DE-D9202D71E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4" name="Picture 382">
          <a:extLst>
            <a:ext uri="{FF2B5EF4-FFF2-40B4-BE49-F238E27FC236}">
              <a16:creationId xmlns:a16="http://schemas.microsoft.com/office/drawing/2014/main" id="{A48537B4-065F-4D51-91F8-93EFB824B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5" name="Picture 383">
          <a:extLst>
            <a:ext uri="{FF2B5EF4-FFF2-40B4-BE49-F238E27FC236}">
              <a16:creationId xmlns:a16="http://schemas.microsoft.com/office/drawing/2014/main" id="{55363EA9-B26A-4CAF-8285-C331B1360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6" name="Picture 384">
          <a:extLst>
            <a:ext uri="{FF2B5EF4-FFF2-40B4-BE49-F238E27FC236}">
              <a16:creationId xmlns:a16="http://schemas.microsoft.com/office/drawing/2014/main" id="{46634A6E-0774-4C6B-A038-DE5A0E4A5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7" name="Picture 385">
          <a:extLst>
            <a:ext uri="{FF2B5EF4-FFF2-40B4-BE49-F238E27FC236}">
              <a16:creationId xmlns:a16="http://schemas.microsoft.com/office/drawing/2014/main" id="{DED6EB70-6003-4866-A3B3-8777FC909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8" name="Picture 386">
          <a:extLst>
            <a:ext uri="{FF2B5EF4-FFF2-40B4-BE49-F238E27FC236}">
              <a16:creationId xmlns:a16="http://schemas.microsoft.com/office/drawing/2014/main" id="{43AE569E-61D4-4180-9DAE-0A767E267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79" name="Picture 387">
          <a:extLst>
            <a:ext uri="{FF2B5EF4-FFF2-40B4-BE49-F238E27FC236}">
              <a16:creationId xmlns:a16="http://schemas.microsoft.com/office/drawing/2014/main" id="{A5353E61-D83D-4D6A-BBDB-12CFBE5F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0" name="Picture 388">
          <a:extLst>
            <a:ext uri="{FF2B5EF4-FFF2-40B4-BE49-F238E27FC236}">
              <a16:creationId xmlns:a16="http://schemas.microsoft.com/office/drawing/2014/main" id="{70791D13-B1CC-4225-8A78-324F34756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1" name="Picture 389">
          <a:extLst>
            <a:ext uri="{FF2B5EF4-FFF2-40B4-BE49-F238E27FC236}">
              <a16:creationId xmlns:a16="http://schemas.microsoft.com/office/drawing/2014/main" id="{0C2C88C8-1F3F-4D4D-9804-325BFB468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2" name="Picture 390">
          <a:extLst>
            <a:ext uri="{FF2B5EF4-FFF2-40B4-BE49-F238E27FC236}">
              <a16:creationId xmlns:a16="http://schemas.microsoft.com/office/drawing/2014/main" id="{7823E0B7-93AA-426A-A4F8-0B7005382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3" name="Picture 391">
          <a:extLst>
            <a:ext uri="{FF2B5EF4-FFF2-40B4-BE49-F238E27FC236}">
              <a16:creationId xmlns:a16="http://schemas.microsoft.com/office/drawing/2014/main" id="{2EF49944-8700-49CF-9A52-58CA9BA11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4" name="Picture 392">
          <a:extLst>
            <a:ext uri="{FF2B5EF4-FFF2-40B4-BE49-F238E27FC236}">
              <a16:creationId xmlns:a16="http://schemas.microsoft.com/office/drawing/2014/main" id="{5A037961-55FE-4D10-83A4-B2CFC55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5" name="Picture 393">
          <a:extLst>
            <a:ext uri="{FF2B5EF4-FFF2-40B4-BE49-F238E27FC236}">
              <a16:creationId xmlns:a16="http://schemas.microsoft.com/office/drawing/2014/main" id="{E27FCD4C-B6CB-4089-A4FB-4D92BCA1D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6" name="Picture 394">
          <a:extLst>
            <a:ext uri="{FF2B5EF4-FFF2-40B4-BE49-F238E27FC236}">
              <a16:creationId xmlns:a16="http://schemas.microsoft.com/office/drawing/2014/main" id="{E7A0235F-11B3-4728-A443-A72B42C7A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7" name="Picture 395">
          <a:extLst>
            <a:ext uri="{FF2B5EF4-FFF2-40B4-BE49-F238E27FC236}">
              <a16:creationId xmlns:a16="http://schemas.microsoft.com/office/drawing/2014/main" id="{4437BA5F-0593-4314-A744-64E51D6C2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8" name="Picture 396">
          <a:extLst>
            <a:ext uri="{FF2B5EF4-FFF2-40B4-BE49-F238E27FC236}">
              <a16:creationId xmlns:a16="http://schemas.microsoft.com/office/drawing/2014/main" id="{ACE1867D-9AE4-471D-B5C6-39DC35FB9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89" name="Picture 397">
          <a:extLst>
            <a:ext uri="{FF2B5EF4-FFF2-40B4-BE49-F238E27FC236}">
              <a16:creationId xmlns:a16="http://schemas.microsoft.com/office/drawing/2014/main" id="{6F18DF4E-B15C-46A9-8755-200A91F52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0" name="Picture 398">
          <a:extLst>
            <a:ext uri="{FF2B5EF4-FFF2-40B4-BE49-F238E27FC236}">
              <a16:creationId xmlns:a16="http://schemas.microsoft.com/office/drawing/2014/main" id="{BC80858E-3580-401B-82B2-B82A87801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1" name="Picture 399">
          <a:extLst>
            <a:ext uri="{FF2B5EF4-FFF2-40B4-BE49-F238E27FC236}">
              <a16:creationId xmlns:a16="http://schemas.microsoft.com/office/drawing/2014/main" id="{A61DF193-A9D4-479D-A62E-D9D4CEEF8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2" name="Picture 400">
          <a:extLst>
            <a:ext uri="{FF2B5EF4-FFF2-40B4-BE49-F238E27FC236}">
              <a16:creationId xmlns:a16="http://schemas.microsoft.com/office/drawing/2014/main" id="{15150869-586B-4F6F-A8B1-BC7405449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3" name="Picture 401">
          <a:extLst>
            <a:ext uri="{FF2B5EF4-FFF2-40B4-BE49-F238E27FC236}">
              <a16:creationId xmlns:a16="http://schemas.microsoft.com/office/drawing/2014/main" id="{20769EF0-2389-48EB-8DD1-70DD9302F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4" name="Picture 402">
          <a:extLst>
            <a:ext uri="{FF2B5EF4-FFF2-40B4-BE49-F238E27FC236}">
              <a16:creationId xmlns:a16="http://schemas.microsoft.com/office/drawing/2014/main" id="{42A7E7DD-F627-412F-953C-A9022BF5B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5" name="Picture 403">
          <a:extLst>
            <a:ext uri="{FF2B5EF4-FFF2-40B4-BE49-F238E27FC236}">
              <a16:creationId xmlns:a16="http://schemas.microsoft.com/office/drawing/2014/main" id="{EFCE0023-1762-4A79-B547-2D2A243E5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6" name="Picture 404">
          <a:extLst>
            <a:ext uri="{FF2B5EF4-FFF2-40B4-BE49-F238E27FC236}">
              <a16:creationId xmlns:a16="http://schemas.microsoft.com/office/drawing/2014/main" id="{8E3C8B19-3F6F-4A7B-9315-277691BCF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7" name="Picture 405">
          <a:extLst>
            <a:ext uri="{FF2B5EF4-FFF2-40B4-BE49-F238E27FC236}">
              <a16:creationId xmlns:a16="http://schemas.microsoft.com/office/drawing/2014/main" id="{4C0B299A-EA81-4665-A4E6-CD1195EB9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8" name="Picture 406">
          <a:extLst>
            <a:ext uri="{FF2B5EF4-FFF2-40B4-BE49-F238E27FC236}">
              <a16:creationId xmlns:a16="http://schemas.microsoft.com/office/drawing/2014/main" id="{FC78CDEE-B4B6-4182-A0EB-3CDD68124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399" name="Picture 407">
          <a:extLst>
            <a:ext uri="{FF2B5EF4-FFF2-40B4-BE49-F238E27FC236}">
              <a16:creationId xmlns:a16="http://schemas.microsoft.com/office/drawing/2014/main" id="{C3D56BA0-B9D2-4479-913B-FD742972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0" name="Picture 408">
          <a:extLst>
            <a:ext uri="{FF2B5EF4-FFF2-40B4-BE49-F238E27FC236}">
              <a16:creationId xmlns:a16="http://schemas.microsoft.com/office/drawing/2014/main" id="{B6DB3128-BBFB-4BE7-9FFB-D7ED79BC0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1" name="Picture 409">
          <a:extLst>
            <a:ext uri="{FF2B5EF4-FFF2-40B4-BE49-F238E27FC236}">
              <a16:creationId xmlns:a16="http://schemas.microsoft.com/office/drawing/2014/main" id="{E9395008-E004-499C-AB9E-AFD54B789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2" name="Picture 410">
          <a:extLst>
            <a:ext uri="{FF2B5EF4-FFF2-40B4-BE49-F238E27FC236}">
              <a16:creationId xmlns:a16="http://schemas.microsoft.com/office/drawing/2014/main" id="{8968CA43-7C8F-4C22-BBE8-0CD2A836A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3" name="Picture 411">
          <a:extLst>
            <a:ext uri="{FF2B5EF4-FFF2-40B4-BE49-F238E27FC236}">
              <a16:creationId xmlns:a16="http://schemas.microsoft.com/office/drawing/2014/main" id="{9DE58755-92E8-4474-8E2C-9EE4E3BFD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117</xdr:row>
      <xdr:rowOff>0</xdr:rowOff>
    </xdr:from>
    <xdr:to>
      <xdr:col>0</xdr:col>
      <xdr:colOff>257175</xdr:colOff>
      <xdr:row>118</xdr:row>
      <xdr:rowOff>133350</xdr:rowOff>
    </xdr:to>
    <xdr:pic>
      <xdr:nvPicPr>
        <xdr:cNvPr id="404" name="Picture 412">
          <a:extLst>
            <a:ext uri="{FF2B5EF4-FFF2-40B4-BE49-F238E27FC236}">
              <a16:creationId xmlns:a16="http://schemas.microsoft.com/office/drawing/2014/main" id="{E4C499EE-A747-454F-9C7E-DCAFEDDC4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68575"/>
          <a:ext cx="247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5" name="Picture 413">
          <a:extLst>
            <a:ext uri="{FF2B5EF4-FFF2-40B4-BE49-F238E27FC236}">
              <a16:creationId xmlns:a16="http://schemas.microsoft.com/office/drawing/2014/main" id="{C1D89FDA-B8B8-46D6-97B6-8F64DD272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6" name="Picture 414">
          <a:extLst>
            <a:ext uri="{FF2B5EF4-FFF2-40B4-BE49-F238E27FC236}">
              <a16:creationId xmlns:a16="http://schemas.microsoft.com/office/drawing/2014/main" id="{5885C2D7-713F-4EDE-B40F-77CD3BEB9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7" name="Picture 415">
          <a:extLst>
            <a:ext uri="{FF2B5EF4-FFF2-40B4-BE49-F238E27FC236}">
              <a16:creationId xmlns:a16="http://schemas.microsoft.com/office/drawing/2014/main" id="{FCC66940-715E-45AC-A9DA-32351327C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8" name="Picture 416">
          <a:extLst>
            <a:ext uri="{FF2B5EF4-FFF2-40B4-BE49-F238E27FC236}">
              <a16:creationId xmlns:a16="http://schemas.microsoft.com/office/drawing/2014/main" id="{F8FEAEEA-F4E6-4D87-9D78-C5B0C6AA6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09" name="Picture 417">
          <a:extLst>
            <a:ext uri="{FF2B5EF4-FFF2-40B4-BE49-F238E27FC236}">
              <a16:creationId xmlns:a16="http://schemas.microsoft.com/office/drawing/2014/main" id="{574DB443-2E61-45DA-91DE-62297F578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0" name="Picture 418">
          <a:extLst>
            <a:ext uri="{FF2B5EF4-FFF2-40B4-BE49-F238E27FC236}">
              <a16:creationId xmlns:a16="http://schemas.microsoft.com/office/drawing/2014/main" id="{85EC55E4-FC24-47FF-9A81-BF81AF2DF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1" name="Picture 419">
          <a:extLst>
            <a:ext uri="{FF2B5EF4-FFF2-40B4-BE49-F238E27FC236}">
              <a16:creationId xmlns:a16="http://schemas.microsoft.com/office/drawing/2014/main" id="{470DF97A-3429-4667-9826-6E7839D54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2" name="Picture 420">
          <a:extLst>
            <a:ext uri="{FF2B5EF4-FFF2-40B4-BE49-F238E27FC236}">
              <a16:creationId xmlns:a16="http://schemas.microsoft.com/office/drawing/2014/main" id="{2C8706A4-4DE1-42C4-A14D-B606F9F3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3" name="Picture 421">
          <a:extLst>
            <a:ext uri="{FF2B5EF4-FFF2-40B4-BE49-F238E27FC236}">
              <a16:creationId xmlns:a16="http://schemas.microsoft.com/office/drawing/2014/main" id="{D4816FF6-7F62-49A6-B91C-1D7BC9C11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4" name="Picture 422">
          <a:extLst>
            <a:ext uri="{FF2B5EF4-FFF2-40B4-BE49-F238E27FC236}">
              <a16:creationId xmlns:a16="http://schemas.microsoft.com/office/drawing/2014/main" id="{38AA1977-6079-4C56-8BD3-FA61E75BF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5" name="Picture 423">
          <a:extLst>
            <a:ext uri="{FF2B5EF4-FFF2-40B4-BE49-F238E27FC236}">
              <a16:creationId xmlns:a16="http://schemas.microsoft.com/office/drawing/2014/main" id="{107271B7-690E-469D-B3CC-B4AECB4B2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6" name="Picture 424">
          <a:extLst>
            <a:ext uri="{FF2B5EF4-FFF2-40B4-BE49-F238E27FC236}">
              <a16:creationId xmlns:a16="http://schemas.microsoft.com/office/drawing/2014/main" id="{0E38B37C-EE6E-4FC9-A8B1-177332AEF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7" name="Picture 425">
          <a:extLst>
            <a:ext uri="{FF2B5EF4-FFF2-40B4-BE49-F238E27FC236}">
              <a16:creationId xmlns:a16="http://schemas.microsoft.com/office/drawing/2014/main" id="{0C520BB8-830B-4864-B881-FE82D7C60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8" name="Picture 426">
          <a:extLst>
            <a:ext uri="{FF2B5EF4-FFF2-40B4-BE49-F238E27FC236}">
              <a16:creationId xmlns:a16="http://schemas.microsoft.com/office/drawing/2014/main" id="{3531DD87-2887-4C57-889D-716E6A293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19" name="Picture 427">
          <a:extLst>
            <a:ext uri="{FF2B5EF4-FFF2-40B4-BE49-F238E27FC236}">
              <a16:creationId xmlns:a16="http://schemas.microsoft.com/office/drawing/2014/main" id="{89F77057-E7E3-41E1-805A-CF94253E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0" name="Picture 428">
          <a:extLst>
            <a:ext uri="{FF2B5EF4-FFF2-40B4-BE49-F238E27FC236}">
              <a16:creationId xmlns:a16="http://schemas.microsoft.com/office/drawing/2014/main" id="{D58EE984-A9E8-4E9F-80E7-6BCFCC455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1" name="Picture 429">
          <a:extLst>
            <a:ext uri="{FF2B5EF4-FFF2-40B4-BE49-F238E27FC236}">
              <a16:creationId xmlns:a16="http://schemas.microsoft.com/office/drawing/2014/main" id="{2F791C2C-B7E6-4835-BDB3-34282F00F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2" name="Picture 430">
          <a:extLst>
            <a:ext uri="{FF2B5EF4-FFF2-40B4-BE49-F238E27FC236}">
              <a16:creationId xmlns:a16="http://schemas.microsoft.com/office/drawing/2014/main" id="{A838C2D0-81A7-418B-ACC0-9969EA0B0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3" name="Picture 431">
          <a:extLst>
            <a:ext uri="{FF2B5EF4-FFF2-40B4-BE49-F238E27FC236}">
              <a16:creationId xmlns:a16="http://schemas.microsoft.com/office/drawing/2014/main" id="{31437482-2D9E-4364-9B8B-DA825C909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4" name="Picture 432">
          <a:extLst>
            <a:ext uri="{FF2B5EF4-FFF2-40B4-BE49-F238E27FC236}">
              <a16:creationId xmlns:a16="http://schemas.microsoft.com/office/drawing/2014/main" id="{5DD9BB24-A608-4DAD-8997-93B331977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5" name="Picture 433">
          <a:extLst>
            <a:ext uri="{FF2B5EF4-FFF2-40B4-BE49-F238E27FC236}">
              <a16:creationId xmlns:a16="http://schemas.microsoft.com/office/drawing/2014/main" id="{4283CD5B-079D-45F0-8DAA-25CFC7BCF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6" name="Picture 434">
          <a:extLst>
            <a:ext uri="{FF2B5EF4-FFF2-40B4-BE49-F238E27FC236}">
              <a16:creationId xmlns:a16="http://schemas.microsoft.com/office/drawing/2014/main" id="{1953B0CE-752A-466F-8463-7B113F657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7" name="Picture 435">
          <a:extLst>
            <a:ext uri="{FF2B5EF4-FFF2-40B4-BE49-F238E27FC236}">
              <a16:creationId xmlns:a16="http://schemas.microsoft.com/office/drawing/2014/main" id="{3DEF44A2-88B1-4CE5-A4E0-6BEBC9095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8" name="Picture 436">
          <a:extLst>
            <a:ext uri="{FF2B5EF4-FFF2-40B4-BE49-F238E27FC236}">
              <a16:creationId xmlns:a16="http://schemas.microsoft.com/office/drawing/2014/main" id="{C2657A67-6FE2-4390-AB7E-CF9FA7EA7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29" name="Picture 437">
          <a:extLst>
            <a:ext uri="{FF2B5EF4-FFF2-40B4-BE49-F238E27FC236}">
              <a16:creationId xmlns:a16="http://schemas.microsoft.com/office/drawing/2014/main" id="{FD6E90EF-B58C-4B9A-BBB9-D6A11BD6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0" name="Picture 438">
          <a:extLst>
            <a:ext uri="{FF2B5EF4-FFF2-40B4-BE49-F238E27FC236}">
              <a16:creationId xmlns:a16="http://schemas.microsoft.com/office/drawing/2014/main" id="{3A95D9DC-46FA-4882-9DC1-769F73003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1" name="Picture 439">
          <a:extLst>
            <a:ext uri="{FF2B5EF4-FFF2-40B4-BE49-F238E27FC236}">
              <a16:creationId xmlns:a16="http://schemas.microsoft.com/office/drawing/2014/main" id="{77E4F0DB-339E-4324-AD24-FE0ABF1C8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2" name="Picture 440">
          <a:extLst>
            <a:ext uri="{FF2B5EF4-FFF2-40B4-BE49-F238E27FC236}">
              <a16:creationId xmlns:a16="http://schemas.microsoft.com/office/drawing/2014/main" id="{6F72FDC5-28C1-4C0F-8547-1AEA47E4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3" name="Picture 441">
          <a:extLst>
            <a:ext uri="{FF2B5EF4-FFF2-40B4-BE49-F238E27FC236}">
              <a16:creationId xmlns:a16="http://schemas.microsoft.com/office/drawing/2014/main" id="{840F8295-68F3-40AA-B9CE-C4C3D345A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4" name="Picture 442">
          <a:extLst>
            <a:ext uri="{FF2B5EF4-FFF2-40B4-BE49-F238E27FC236}">
              <a16:creationId xmlns:a16="http://schemas.microsoft.com/office/drawing/2014/main" id="{C57ECB56-2F88-4D55-8DCA-6B55E569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5" name="Picture 443">
          <a:extLst>
            <a:ext uri="{FF2B5EF4-FFF2-40B4-BE49-F238E27FC236}">
              <a16:creationId xmlns:a16="http://schemas.microsoft.com/office/drawing/2014/main" id="{80323884-0217-4B3C-A0EC-9A2FCDE10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6" name="Picture 444">
          <a:extLst>
            <a:ext uri="{FF2B5EF4-FFF2-40B4-BE49-F238E27FC236}">
              <a16:creationId xmlns:a16="http://schemas.microsoft.com/office/drawing/2014/main" id="{82714889-1B15-431B-8761-87739D818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7" name="Picture 445">
          <a:extLst>
            <a:ext uri="{FF2B5EF4-FFF2-40B4-BE49-F238E27FC236}">
              <a16:creationId xmlns:a16="http://schemas.microsoft.com/office/drawing/2014/main" id="{F7D1F9BD-972F-44E1-8E43-C301514F9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8" name="Picture 446">
          <a:extLst>
            <a:ext uri="{FF2B5EF4-FFF2-40B4-BE49-F238E27FC236}">
              <a16:creationId xmlns:a16="http://schemas.microsoft.com/office/drawing/2014/main" id="{A7F38733-6352-478F-8262-48CDC71C5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39" name="Picture 447">
          <a:extLst>
            <a:ext uri="{FF2B5EF4-FFF2-40B4-BE49-F238E27FC236}">
              <a16:creationId xmlns:a16="http://schemas.microsoft.com/office/drawing/2014/main" id="{8708C786-2241-45E2-B8EF-A7E94AF4D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0" name="Picture 448">
          <a:extLst>
            <a:ext uri="{FF2B5EF4-FFF2-40B4-BE49-F238E27FC236}">
              <a16:creationId xmlns:a16="http://schemas.microsoft.com/office/drawing/2014/main" id="{9EC550B1-70A3-41B4-912D-3751D52A2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1" name="Picture 449">
          <a:extLst>
            <a:ext uri="{FF2B5EF4-FFF2-40B4-BE49-F238E27FC236}">
              <a16:creationId xmlns:a16="http://schemas.microsoft.com/office/drawing/2014/main" id="{CEC08924-D389-40DA-9D91-842119618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2" name="Picture 450">
          <a:extLst>
            <a:ext uri="{FF2B5EF4-FFF2-40B4-BE49-F238E27FC236}">
              <a16:creationId xmlns:a16="http://schemas.microsoft.com/office/drawing/2014/main" id="{FBAE699F-B27F-41CD-937F-D442818AF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3" name="Picture 451">
          <a:extLst>
            <a:ext uri="{FF2B5EF4-FFF2-40B4-BE49-F238E27FC236}">
              <a16:creationId xmlns:a16="http://schemas.microsoft.com/office/drawing/2014/main" id="{86A6F081-6C16-437B-9937-029000A09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4" name="Picture 452">
          <a:extLst>
            <a:ext uri="{FF2B5EF4-FFF2-40B4-BE49-F238E27FC236}">
              <a16:creationId xmlns:a16="http://schemas.microsoft.com/office/drawing/2014/main" id="{A2E55A14-D55E-4F17-A9D1-8FA0D3130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5" name="Picture 453">
          <a:extLst>
            <a:ext uri="{FF2B5EF4-FFF2-40B4-BE49-F238E27FC236}">
              <a16:creationId xmlns:a16="http://schemas.microsoft.com/office/drawing/2014/main" id="{CB9640DF-0AE8-493E-B326-CAAC673BD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6" name="Picture 454">
          <a:extLst>
            <a:ext uri="{FF2B5EF4-FFF2-40B4-BE49-F238E27FC236}">
              <a16:creationId xmlns:a16="http://schemas.microsoft.com/office/drawing/2014/main" id="{3421530E-CD31-4447-974B-3C89BB1E9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7" name="Picture 455">
          <a:extLst>
            <a:ext uri="{FF2B5EF4-FFF2-40B4-BE49-F238E27FC236}">
              <a16:creationId xmlns:a16="http://schemas.microsoft.com/office/drawing/2014/main" id="{BC553B73-ACCA-4251-B80A-ADB6F8EF0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8" name="Picture 456">
          <a:extLst>
            <a:ext uri="{FF2B5EF4-FFF2-40B4-BE49-F238E27FC236}">
              <a16:creationId xmlns:a16="http://schemas.microsoft.com/office/drawing/2014/main" id="{1CB320E9-9EFF-4C59-9AD0-4206BFB23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49" name="Picture 457">
          <a:extLst>
            <a:ext uri="{FF2B5EF4-FFF2-40B4-BE49-F238E27FC236}">
              <a16:creationId xmlns:a16="http://schemas.microsoft.com/office/drawing/2014/main" id="{53B5A426-B838-4D16-967D-77BB55006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0" name="Picture 458">
          <a:extLst>
            <a:ext uri="{FF2B5EF4-FFF2-40B4-BE49-F238E27FC236}">
              <a16:creationId xmlns:a16="http://schemas.microsoft.com/office/drawing/2014/main" id="{840E2B12-CB07-4CFC-979F-4569E44E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1" name="Picture 459">
          <a:extLst>
            <a:ext uri="{FF2B5EF4-FFF2-40B4-BE49-F238E27FC236}">
              <a16:creationId xmlns:a16="http://schemas.microsoft.com/office/drawing/2014/main" id="{840D232F-8399-4DE3-B332-E6B91E6A6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2" name="Picture 460">
          <a:extLst>
            <a:ext uri="{FF2B5EF4-FFF2-40B4-BE49-F238E27FC236}">
              <a16:creationId xmlns:a16="http://schemas.microsoft.com/office/drawing/2014/main" id="{DA9AA75C-B929-48CE-AB01-6381EB8C4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3" name="Picture 461">
          <a:extLst>
            <a:ext uri="{FF2B5EF4-FFF2-40B4-BE49-F238E27FC236}">
              <a16:creationId xmlns:a16="http://schemas.microsoft.com/office/drawing/2014/main" id="{ED255AB1-BBA6-4237-8014-C058DA072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4" name="Picture 462">
          <a:extLst>
            <a:ext uri="{FF2B5EF4-FFF2-40B4-BE49-F238E27FC236}">
              <a16:creationId xmlns:a16="http://schemas.microsoft.com/office/drawing/2014/main" id="{4A13F6A8-2072-4763-A44E-AD2E2953C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5" name="Picture 463">
          <a:extLst>
            <a:ext uri="{FF2B5EF4-FFF2-40B4-BE49-F238E27FC236}">
              <a16:creationId xmlns:a16="http://schemas.microsoft.com/office/drawing/2014/main" id="{59376936-04F8-42F6-AC0D-2D2478780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6" name="Picture 464">
          <a:extLst>
            <a:ext uri="{FF2B5EF4-FFF2-40B4-BE49-F238E27FC236}">
              <a16:creationId xmlns:a16="http://schemas.microsoft.com/office/drawing/2014/main" id="{A9C9248F-24FA-45E6-8720-A674C2FF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7" name="Picture 465">
          <a:extLst>
            <a:ext uri="{FF2B5EF4-FFF2-40B4-BE49-F238E27FC236}">
              <a16:creationId xmlns:a16="http://schemas.microsoft.com/office/drawing/2014/main" id="{4CDF0B4E-6A97-47A3-AE3F-149AFFEF3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8" name="Picture 466">
          <a:extLst>
            <a:ext uri="{FF2B5EF4-FFF2-40B4-BE49-F238E27FC236}">
              <a16:creationId xmlns:a16="http://schemas.microsoft.com/office/drawing/2014/main" id="{58E38AB4-8147-4065-B50B-446C27C0A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59" name="Picture 467">
          <a:extLst>
            <a:ext uri="{FF2B5EF4-FFF2-40B4-BE49-F238E27FC236}">
              <a16:creationId xmlns:a16="http://schemas.microsoft.com/office/drawing/2014/main" id="{81863D62-5028-4994-A889-47F980710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0" name="Picture 468">
          <a:extLst>
            <a:ext uri="{FF2B5EF4-FFF2-40B4-BE49-F238E27FC236}">
              <a16:creationId xmlns:a16="http://schemas.microsoft.com/office/drawing/2014/main" id="{BEA8DAD4-25A1-4913-B58C-D341354BB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1" name="Picture 469">
          <a:extLst>
            <a:ext uri="{FF2B5EF4-FFF2-40B4-BE49-F238E27FC236}">
              <a16:creationId xmlns:a16="http://schemas.microsoft.com/office/drawing/2014/main" id="{E8B5ADC5-F4F0-4992-9A06-55D03CC67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2" name="Picture 470">
          <a:extLst>
            <a:ext uri="{FF2B5EF4-FFF2-40B4-BE49-F238E27FC236}">
              <a16:creationId xmlns:a16="http://schemas.microsoft.com/office/drawing/2014/main" id="{8DC27309-738B-4241-A0F6-A1C1AB625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3" name="Picture 471">
          <a:extLst>
            <a:ext uri="{FF2B5EF4-FFF2-40B4-BE49-F238E27FC236}">
              <a16:creationId xmlns:a16="http://schemas.microsoft.com/office/drawing/2014/main" id="{3C9FF382-C2EC-4DD2-BD36-CBF38489C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4" name="Picture 472">
          <a:extLst>
            <a:ext uri="{FF2B5EF4-FFF2-40B4-BE49-F238E27FC236}">
              <a16:creationId xmlns:a16="http://schemas.microsoft.com/office/drawing/2014/main" id="{BD5AC505-0A69-45C2-8F59-527725D8F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5" name="Picture 473">
          <a:extLst>
            <a:ext uri="{FF2B5EF4-FFF2-40B4-BE49-F238E27FC236}">
              <a16:creationId xmlns:a16="http://schemas.microsoft.com/office/drawing/2014/main" id="{F11BB034-D0DD-4E0D-AC64-1FEB8BDB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6" name="Picture 474">
          <a:extLst>
            <a:ext uri="{FF2B5EF4-FFF2-40B4-BE49-F238E27FC236}">
              <a16:creationId xmlns:a16="http://schemas.microsoft.com/office/drawing/2014/main" id="{7363F4F4-8EA9-4DC7-BC1C-37454ED56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7" name="Picture 475">
          <a:extLst>
            <a:ext uri="{FF2B5EF4-FFF2-40B4-BE49-F238E27FC236}">
              <a16:creationId xmlns:a16="http://schemas.microsoft.com/office/drawing/2014/main" id="{C439544C-5CEF-41E7-A024-73090C5BF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8" name="Picture 476">
          <a:extLst>
            <a:ext uri="{FF2B5EF4-FFF2-40B4-BE49-F238E27FC236}">
              <a16:creationId xmlns:a16="http://schemas.microsoft.com/office/drawing/2014/main" id="{61C57680-F142-4FD8-A601-7299E4257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69" name="Picture 477">
          <a:extLst>
            <a:ext uri="{FF2B5EF4-FFF2-40B4-BE49-F238E27FC236}">
              <a16:creationId xmlns:a16="http://schemas.microsoft.com/office/drawing/2014/main" id="{C9AD5826-8EE9-4B71-9532-2F80235A4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0" name="Picture 478">
          <a:extLst>
            <a:ext uri="{FF2B5EF4-FFF2-40B4-BE49-F238E27FC236}">
              <a16:creationId xmlns:a16="http://schemas.microsoft.com/office/drawing/2014/main" id="{0B096896-8F49-4534-BB32-701ACF85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1" name="Picture 479">
          <a:extLst>
            <a:ext uri="{FF2B5EF4-FFF2-40B4-BE49-F238E27FC236}">
              <a16:creationId xmlns:a16="http://schemas.microsoft.com/office/drawing/2014/main" id="{6E7B384B-550C-45AB-A42D-E03DCC979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2" name="Picture 480">
          <a:extLst>
            <a:ext uri="{FF2B5EF4-FFF2-40B4-BE49-F238E27FC236}">
              <a16:creationId xmlns:a16="http://schemas.microsoft.com/office/drawing/2014/main" id="{386FF9C0-47BD-4694-9F31-4665D733D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3" name="Picture 481">
          <a:extLst>
            <a:ext uri="{FF2B5EF4-FFF2-40B4-BE49-F238E27FC236}">
              <a16:creationId xmlns:a16="http://schemas.microsoft.com/office/drawing/2014/main" id="{EEEC6CDF-AC07-42AC-A505-04B586C41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4" name="Picture 482">
          <a:extLst>
            <a:ext uri="{FF2B5EF4-FFF2-40B4-BE49-F238E27FC236}">
              <a16:creationId xmlns:a16="http://schemas.microsoft.com/office/drawing/2014/main" id="{C8B75801-54D7-442D-B511-F65B1904E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5" name="Picture 483">
          <a:extLst>
            <a:ext uri="{FF2B5EF4-FFF2-40B4-BE49-F238E27FC236}">
              <a16:creationId xmlns:a16="http://schemas.microsoft.com/office/drawing/2014/main" id="{01647AB3-1765-49FC-B351-61E227243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6" name="Picture 484">
          <a:extLst>
            <a:ext uri="{FF2B5EF4-FFF2-40B4-BE49-F238E27FC236}">
              <a16:creationId xmlns:a16="http://schemas.microsoft.com/office/drawing/2014/main" id="{C469AE79-6E02-468A-939B-C541696DC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7" name="Picture 485">
          <a:extLst>
            <a:ext uri="{FF2B5EF4-FFF2-40B4-BE49-F238E27FC236}">
              <a16:creationId xmlns:a16="http://schemas.microsoft.com/office/drawing/2014/main" id="{79783B1F-664F-4E96-A537-0766E42F4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8" name="Picture 486">
          <a:extLst>
            <a:ext uri="{FF2B5EF4-FFF2-40B4-BE49-F238E27FC236}">
              <a16:creationId xmlns:a16="http://schemas.microsoft.com/office/drawing/2014/main" id="{29C199A4-47DF-40D6-8547-DC4C03B64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79" name="Picture 487">
          <a:extLst>
            <a:ext uri="{FF2B5EF4-FFF2-40B4-BE49-F238E27FC236}">
              <a16:creationId xmlns:a16="http://schemas.microsoft.com/office/drawing/2014/main" id="{4A91FAF2-FC2F-4F00-B2AE-81CB3CFE4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0" name="Picture 488">
          <a:extLst>
            <a:ext uri="{FF2B5EF4-FFF2-40B4-BE49-F238E27FC236}">
              <a16:creationId xmlns:a16="http://schemas.microsoft.com/office/drawing/2014/main" id="{FA7A2C5C-14A6-4E19-891C-DA0868A5F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1" name="Picture 489">
          <a:extLst>
            <a:ext uri="{FF2B5EF4-FFF2-40B4-BE49-F238E27FC236}">
              <a16:creationId xmlns:a16="http://schemas.microsoft.com/office/drawing/2014/main" id="{1D67CEA5-F765-4514-97D3-006B47223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2" name="Picture 490">
          <a:extLst>
            <a:ext uri="{FF2B5EF4-FFF2-40B4-BE49-F238E27FC236}">
              <a16:creationId xmlns:a16="http://schemas.microsoft.com/office/drawing/2014/main" id="{83582E26-E39C-4CA8-845A-7C4650091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3" name="Picture 491">
          <a:extLst>
            <a:ext uri="{FF2B5EF4-FFF2-40B4-BE49-F238E27FC236}">
              <a16:creationId xmlns:a16="http://schemas.microsoft.com/office/drawing/2014/main" id="{93F1F1EE-C92D-436F-9DDB-7AE8729E7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4" name="Picture 492">
          <a:extLst>
            <a:ext uri="{FF2B5EF4-FFF2-40B4-BE49-F238E27FC236}">
              <a16:creationId xmlns:a16="http://schemas.microsoft.com/office/drawing/2014/main" id="{2BD6B8D9-F063-42FD-BAA9-BC5607AA8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5" name="Picture 493">
          <a:extLst>
            <a:ext uri="{FF2B5EF4-FFF2-40B4-BE49-F238E27FC236}">
              <a16:creationId xmlns:a16="http://schemas.microsoft.com/office/drawing/2014/main" id="{E20BD492-C65B-4E28-8D13-CB15BB016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6" name="Picture 494">
          <a:extLst>
            <a:ext uri="{FF2B5EF4-FFF2-40B4-BE49-F238E27FC236}">
              <a16:creationId xmlns:a16="http://schemas.microsoft.com/office/drawing/2014/main" id="{978FE335-9DB1-4DF2-BC1F-F498EC10E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7" name="Picture 495">
          <a:extLst>
            <a:ext uri="{FF2B5EF4-FFF2-40B4-BE49-F238E27FC236}">
              <a16:creationId xmlns:a16="http://schemas.microsoft.com/office/drawing/2014/main" id="{C9D9128A-FF8B-410F-88E2-286AC4A02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8" name="Picture 496">
          <a:extLst>
            <a:ext uri="{FF2B5EF4-FFF2-40B4-BE49-F238E27FC236}">
              <a16:creationId xmlns:a16="http://schemas.microsoft.com/office/drawing/2014/main" id="{5EE1AC23-C949-4CB3-A3C7-56764DA73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89" name="Picture 497">
          <a:extLst>
            <a:ext uri="{FF2B5EF4-FFF2-40B4-BE49-F238E27FC236}">
              <a16:creationId xmlns:a16="http://schemas.microsoft.com/office/drawing/2014/main" id="{89DB8E4D-6F5E-44EF-BB1D-55AFA1FEC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0" name="Picture 498">
          <a:extLst>
            <a:ext uri="{FF2B5EF4-FFF2-40B4-BE49-F238E27FC236}">
              <a16:creationId xmlns:a16="http://schemas.microsoft.com/office/drawing/2014/main" id="{AF69FFFD-58BE-4D38-8015-3CE75A561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1" name="Picture 499">
          <a:extLst>
            <a:ext uri="{FF2B5EF4-FFF2-40B4-BE49-F238E27FC236}">
              <a16:creationId xmlns:a16="http://schemas.microsoft.com/office/drawing/2014/main" id="{33F25D0C-0E30-499D-956B-DE2FFF7FC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2" name="Picture 500">
          <a:extLst>
            <a:ext uri="{FF2B5EF4-FFF2-40B4-BE49-F238E27FC236}">
              <a16:creationId xmlns:a16="http://schemas.microsoft.com/office/drawing/2014/main" id="{2B82913B-3366-4861-9AA1-2DD7C3E42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3" name="Picture 501">
          <a:extLst>
            <a:ext uri="{FF2B5EF4-FFF2-40B4-BE49-F238E27FC236}">
              <a16:creationId xmlns:a16="http://schemas.microsoft.com/office/drawing/2014/main" id="{55B3A5FB-6FE9-4A12-B080-861170749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4" name="Picture 502">
          <a:extLst>
            <a:ext uri="{FF2B5EF4-FFF2-40B4-BE49-F238E27FC236}">
              <a16:creationId xmlns:a16="http://schemas.microsoft.com/office/drawing/2014/main" id="{0A4212D3-F365-49F8-9887-E1D97BC8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5" name="Picture 503">
          <a:extLst>
            <a:ext uri="{FF2B5EF4-FFF2-40B4-BE49-F238E27FC236}">
              <a16:creationId xmlns:a16="http://schemas.microsoft.com/office/drawing/2014/main" id="{4FBE6A36-D9AF-4ED8-BBB4-C32636327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6" name="Picture 504">
          <a:extLst>
            <a:ext uri="{FF2B5EF4-FFF2-40B4-BE49-F238E27FC236}">
              <a16:creationId xmlns:a16="http://schemas.microsoft.com/office/drawing/2014/main" id="{03A315AB-91D4-4216-BD58-297F99D3C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7" name="Picture 505">
          <a:extLst>
            <a:ext uri="{FF2B5EF4-FFF2-40B4-BE49-F238E27FC236}">
              <a16:creationId xmlns:a16="http://schemas.microsoft.com/office/drawing/2014/main" id="{DB23B1F3-F6E8-42F2-8780-C02AB0F69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8" name="Picture 506">
          <a:extLst>
            <a:ext uri="{FF2B5EF4-FFF2-40B4-BE49-F238E27FC236}">
              <a16:creationId xmlns:a16="http://schemas.microsoft.com/office/drawing/2014/main" id="{EAFB062C-4C22-4B15-A4F5-40A8D43C1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499" name="Picture 507">
          <a:extLst>
            <a:ext uri="{FF2B5EF4-FFF2-40B4-BE49-F238E27FC236}">
              <a16:creationId xmlns:a16="http://schemas.microsoft.com/office/drawing/2014/main" id="{3A889FA0-4239-4231-A5B0-B2DB3009E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0" name="Picture 508">
          <a:extLst>
            <a:ext uri="{FF2B5EF4-FFF2-40B4-BE49-F238E27FC236}">
              <a16:creationId xmlns:a16="http://schemas.microsoft.com/office/drawing/2014/main" id="{CF66A978-F350-432E-B956-CBCF7FE3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1" name="Picture 509">
          <a:extLst>
            <a:ext uri="{FF2B5EF4-FFF2-40B4-BE49-F238E27FC236}">
              <a16:creationId xmlns:a16="http://schemas.microsoft.com/office/drawing/2014/main" id="{8BE4BC74-CEB4-4C2C-A0CE-2E6684F6B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2" name="Picture 510">
          <a:extLst>
            <a:ext uri="{FF2B5EF4-FFF2-40B4-BE49-F238E27FC236}">
              <a16:creationId xmlns:a16="http://schemas.microsoft.com/office/drawing/2014/main" id="{F14240E2-B59B-4EEE-9786-5446D864D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3" name="Picture 511">
          <a:extLst>
            <a:ext uri="{FF2B5EF4-FFF2-40B4-BE49-F238E27FC236}">
              <a16:creationId xmlns:a16="http://schemas.microsoft.com/office/drawing/2014/main" id="{A165C20A-D8DE-48F9-B051-D18ADD1A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4" name="Picture 512">
          <a:extLst>
            <a:ext uri="{FF2B5EF4-FFF2-40B4-BE49-F238E27FC236}">
              <a16:creationId xmlns:a16="http://schemas.microsoft.com/office/drawing/2014/main" id="{A9911C1C-66E1-49D5-8A8B-CBF33577D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5" name="Picture 513">
          <a:extLst>
            <a:ext uri="{FF2B5EF4-FFF2-40B4-BE49-F238E27FC236}">
              <a16:creationId xmlns:a16="http://schemas.microsoft.com/office/drawing/2014/main" id="{05C33EDC-C52A-440B-A5B6-0413704B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6" name="Picture 514">
          <a:extLst>
            <a:ext uri="{FF2B5EF4-FFF2-40B4-BE49-F238E27FC236}">
              <a16:creationId xmlns:a16="http://schemas.microsoft.com/office/drawing/2014/main" id="{CE21C0C6-DA81-4EDB-978D-6B01B044E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7" name="Picture 515">
          <a:extLst>
            <a:ext uri="{FF2B5EF4-FFF2-40B4-BE49-F238E27FC236}">
              <a16:creationId xmlns:a16="http://schemas.microsoft.com/office/drawing/2014/main" id="{FF78CDB0-C5F0-474F-B6BE-9882F49C6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8" name="Picture 516">
          <a:extLst>
            <a:ext uri="{FF2B5EF4-FFF2-40B4-BE49-F238E27FC236}">
              <a16:creationId xmlns:a16="http://schemas.microsoft.com/office/drawing/2014/main" id="{BC8D14D8-2255-4D3E-B0D7-CC9235E05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09" name="Picture 517">
          <a:extLst>
            <a:ext uri="{FF2B5EF4-FFF2-40B4-BE49-F238E27FC236}">
              <a16:creationId xmlns:a16="http://schemas.microsoft.com/office/drawing/2014/main" id="{841E20F8-B2E5-4F59-8BCC-AC2EE582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0" name="Picture 518">
          <a:extLst>
            <a:ext uri="{FF2B5EF4-FFF2-40B4-BE49-F238E27FC236}">
              <a16:creationId xmlns:a16="http://schemas.microsoft.com/office/drawing/2014/main" id="{1AA45BEF-6C93-4D7C-87E0-FD23E2258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1" name="Picture 519">
          <a:extLst>
            <a:ext uri="{FF2B5EF4-FFF2-40B4-BE49-F238E27FC236}">
              <a16:creationId xmlns:a16="http://schemas.microsoft.com/office/drawing/2014/main" id="{C1F95153-7258-46A4-AE9E-570C6E909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2" name="Picture 520">
          <a:extLst>
            <a:ext uri="{FF2B5EF4-FFF2-40B4-BE49-F238E27FC236}">
              <a16:creationId xmlns:a16="http://schemas.microsoft.com/office/drawing/2014/main" id="{5F02C8BD-99EB-423F-B82C-8EA380110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3" name="Picture 521">
          <a:extLst>
            <a:ext uri="{FF2B5EF4-FFF2-40B4-BE49-F238E27FC236}">
              <a16:creationId xmlns:a16="http://schemas.microsoft.com/office/drawing/2014/main" id="{789E4184-232A-4379-93ED-A461055F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4" name="Picture 522">
          <a:extLst>
            <a:ext uri="{FF2B5EF4-FFF2-40B4-BE49-F238E27FC236}">
              <a16:creationId xmlns:a16="http://schemas.microsoft.com/office/drawing/2014/main" id="{595FC3BA-101D-4852-9C2F-8F2C510AE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5" name="Picture 523">
          <a:extLst>
            <a:ext uri="{FF2B5EF4-FFF2-40B4-BE49-F238E27FC236}">
              <a16:creationId xmlns:a16="http://schemas.microsoft.com/office/drawing/2014/main" id="{8D4AEC6C-CD0E-4170-ACD6-C842C239F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6" name="Picture 524">
          <a:extLst>
            <a:ext uri="{FF2B5EF4-FFF2-40B4-BE49-F238E27FC236}">
              <a16:creationId xmlns:a16="http://schemas.microsoft.com/office/drawing/2014/main" id="{29026A13-C815-42E5-B20A-EEA90B7F5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7" name="Picture 525">
          <a:extLst>
            <a:ext uri="{FF2B5EF4-FFF2-40B4-BE49-F238E27FC236}">
              <a16:creationId xmlns:a16="http://schemas.microsoft.com/office/drawing/2014/main" id="{108D78BC-2F09-47A2-B676-1DBDCDE89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8" name="Picture 526">
          <a:extLst>
            <a:ext uri="{FF2B5EF4-FFF2-40B4-BE49-F238E27FC236}">
              <a16:creationId xmlns:a16="http://schemas.microsoft.com/office/drawing/2014/main" id="{51921527-ED79-4885-B18C-CC361DB60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19" name="Picture 527">
          <a:extLst>
            <a:ext uri="{FF2B5EF4-FFF2-40B4-BE49-F238E27FC236}">
              <a16:creationId xmlns:a16="http://schemas.microsoft.com/office/drawing/2014/main" id="{08038C11-7DDD-444E-9786-776ACFBAC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0" name="Picture 528">
          <a:extLst>
            <a:ext uri="{FF2B5EF4-FFF2-40B4-BE49-F238E27FC236}">
              <a16:creationId xmlns:a16="http://schemas.microsoft.com/office/drawing/2014/main" id="{D7458736-6F13-48FD-BCF2-DEDFC8CA5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1" name="Picture 529">
          <a:extLst>
            <a:ext uri="{FF2B5EF4-FFF2-40B4-BE49-F238E27FC236}">
              <a16:creationId xmlns:a16="http://schemas.microsoft.com/office/drawing/2014/main" id="{CAD8D53B-5657-48A2-8BE3-672EC18F4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2" name="Picture 530">
          <a:extLst>
            <a:ext uri="{FF2B5EF4-FFF2-40B4-BE49-F238E27FC236}">
              <a16:creationId xmlns:a16="http://schemas.microsoft.com/office/drawing/2014/main" id="{7E0ACE9A-C3B8-446F-921B-7BB2B2961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3" name="Picture 531">
          <a:extLst>
            <a:ext uri="{FF2B5EF4-FFF2-40B4-BE49-F238E27FC236}">
              <a16:creationId xmlns:a16="http://schemas.microsoft.com/office/drawing/2014/main" id="{E993F2F6-E8F4-4CBE-A2C8-69DC1003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4" name="Picture 532">
          <a:extLst>
            <a:ext uri="{FF2B5EF4-FFF2-40B4-BE49-F238E27FC236}">
              <a16:creationId xmlns:a16="http://schemas.microsoft.com/office/drawing/2014/main" id="{F60CA021-52AD-4AE3-9836-09298C4A5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5" name="Picture 533">
          <a:extLst>
            <a:ext uri="{FF2B5EF4-FFF2-40B4-BE49-F238E27FC236}">
              <a16:creationId xmlns:a16="http://schemas.microsoft.com/office/drawing/2014/main" id="{B157A317-E645-49ED-92C9-46F031765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6" name="Picture 534">
          <a:extLst>
            <a:ext uri="{FF2B5EF4-FFF2-40B4-BE49-F238E27FC236}">
              <a16:creationId xmlns:a16="http://schemas.microsoft.com/office/drawing/2014/main" id="{5E67D987-9839-4C34-93E7-A29C91F64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7" name="Picture 535">
          <a:extLst>
            <a:ext uri="{FF2B5EF4-FFF2-40B4-BE49-F238E27FC236}">
              <a16:creationId xmlns:a16="http://schemas.microsoft.com/office/drawing/2014/main" id="{AFEE087B-27FB-460B-995C-800C83C21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8" name="Picture 536">
          <a:extLst>
            <a:ext uri="{FF2B5EF4-FFF2-40B4-BE49-F238E27FC236}">
              <a16:creationId xmlns:a16="http://schemas.microsoft.com/office/drawing/2014/main" id="{767FFCBE-FC46-4723-904F-63391540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29" name="Picture 537">
          <a:extLst>
            <a:ext uri="{FF2B5EF4-FFF2-40B4-BE49-F238E27FC236}">
              <a16:creationId xmlns:a16="http://schemas.microsoft.com/office/drawing/2014/main" id="{CBF3B4AC-DDB4-467F-8CF0-C3EA8ECAB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0" name="Picture 538">
          <a:extLst>
            <a:ext uri="{FF2B5EF4-FFF2-40B4-BE49-F238E27FC236}">
              <a16:creationId xmlns:a16="http://schemas.microsoft.com/office/drawing/2014/main" id="{58F4F808-0755-4F7D-AC8F-E60E9D441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1" name="Picture 539">
          <a:extLst>
            <a:ext uri="{FF2B5EF4-FFF2-40B4-BE49-F238E27FC236}">
              <a16:creationId xmlns:a16="http://schemas.microsoft.com/office/drawing/2014/main" id="{C6C6CADF-9553-4717-BC4C-36ABD8D5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2" name="Picture 540">
          <a:extLst>
            <a:ext uri="{FF2B5EF4-FFF2-40B4-BE49-F238E27FC236}">
              <a16:creationId xmlns:a16="http://schemas.microsoft.com/office/drawing/2014/main" id="{E6EC86C9-532D-49FD-9FD5-D78D8518D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3" name="Picture 541">
          <a:extLst>
            <a:ext uri="{FF2B5EF4-FFF2-40B4-BE49-F238E27FC236}">
              <a16:creationId xmlns:a16="http://schemas.microsoft.com/office/drawing/2014/main" id="{F818D064-722C-4F09-9EFE-A3A34A956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4" name="Picture 542">
          <a:extLst>
            <a:ext uri="{FF2B5EF4-FFF2-40B4-BE49-F238E27FC236}">
              <a16:creationId xmlns:a16="http://schemas.microsoft.com/office/drawing/2014/main" id="{3F1BE311-B6D9-46B8-8063-8EC766903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5" name="Picture 543">
          <a:extLst>
            <a:ext uri="{FF2B5EF4-FFF2-40B4-BE49-F238E27FC236}">
              <a16:creationId xmlns:a16="http://schemas.microsoft.com/office/drawing/2014/main" id="{25593852-38A3-4CC0-907B-B749C05DB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6" name="Picture 544">
          <a:extLst>
            <a:ext uri="{FF2B5EF4-FFF2-40B4-BE49-F238E27FC236}">
              <a16:creationId xmlns:a16="http://schemas.microsoft.com/office/drawing/2014/main" id="{8EE836AF-8D3D-4430-AEC2-80539138A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7" name="Picture 545">
          <a:extLst>
            <a:ext uri="{FF2B5EF4-FFF2-40B4-BE49-F238E27FC236}">
              <a16:creationId xmlns:a16="http://schemas.microsoft.com/office/drawing/2014/main" id="{4B726359-420D-4858-B291-5CFB1F198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8" name="Picture 546">
          <a:extLst>
            <a:ext uri="{FF2B5EF4-FFF2-40B4-BE49-F238E27FC236}">
              <a16:creationId xmlns:a16="http://schemas.microsoft.com/office/drawing/2014/main" id="{E8FF0A59-8A59-4D0F-9615-AFF573062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39" name="Picture 547">
          <a:extLst>
            <a:ext uri="{FF2B5EF4-FFF2-40B4-BE49-F238E27FC236}">
              <a16:creationId xmlns:a16="http://schemas.microsoft.com/office/drawing/2014/main" id="{8F0FD4CB-D3A8-4677-BCA3-B986A5E25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0" name="Picture 548">
          <a:extLst>
            <a:ext uri="{FF2B5EF4-FFF2-40B4-BE49-F238E27FC236}">
              <a16:creationId xmlns:a16="http://schemas.microsoft.com/office/drawing/2014/main" id="{DF45E6F3-AFA8-4B6C-913B-0CA0166D7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1" name="Picture 549">
          <a:extLst>
            <a:ext uri="{FF2B5EF4-FFF2-40B4-BE49-F238E27FC236}">
              <a16:creationId xmlns:a16="http://schemas.microsoft.com/office/drawing/2014/main" id="{06526133-4E79-4032-B634-734463B00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2" name="Picture 550">
          <a:extLst>
            <a:ext uri="{FF2B5EF4-FFF2-40B4-BE49-F238E27FC236}">
              <a16:creationId xmlns:a16="http://schemas.microsoft.com/office/drawing/2014/main" id="{0203BB99-CAD4-419C-AFC0-EC2DCA58F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3" name="Picture 551">
          <a:extLst>
            <a:ext uri="{FF2B5EF4-FFF2-40B4-BE49-F238E27FC236}">
              <a16:creationId xmlns:a16="http://schemas.microsoft.com/office/drawing/2014/main" id="{0A3D1533-8325-4BD1-B76C-86B434193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4" name="Picture 552">
          <a:extLst>
            <a:ext uri="{FF2B5EF4-FFF2-40B4-BE49-F238E27FC236}">
              <a16:creationId xmlns:a16="http://schemas.microsoft.com/office/drawing/2014/main" id="{3BC07337-637D-481E-BE87-62F3DE059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5" name="Picture 553">
          <a:extLst>
            <a:ext uri="{FF2B5EF4-FFF2-40B4-BE49-F238E27FC236}">
              <a16:creationId xmlns:a16="http://schemas.microsoft.com/office/drawing/2014/main" id="{B781847E-CD07-4E93-AAA8-15547FD5D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6" name="Picture 554">
          <a:extLst>
            <a:ext uri="{FF2B5EF4-FFF2-40B4-BE49-F238E27FC236}">
              <a16:creationId xmlns:a16="http://schemas.microsoft.com/office/drawing/2014/main" id="{0C66E779-F26E-4C23-95C1-CDAD8660E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7" name="Picture 555">
          <a:extLst>
            <a:ext uri="{FF2B5EF4-FFF2-40B4-BE49-F238E27FC236}">
              <a16:creationId xmlns:a16="http://schemas.microsoft.com/office/drawing/2014/main" id="{154BA370-EE86-42E0-A708-74CE60FA5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8" name="Picture 556">
          <a:extLst>
            <a:ext uri="{FF2B5EF4-FFF2-40B4-BE49-F238E27FC236}">
              <a16:creationId xmlns:a16="http://schemas.microsoft.com/office/drawing/2014/main" id="{563806FE-8CED-400E-BFCA-65A81FA80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49" name="Picture 557">
          <a:extLst>
            <a:ext uri="{FF2B5EF4-FFF2-40B4-BE49-F238E27FC236}">
              <a16:creationId xmlns:a16="http://schemas.microsoft.com/office/drawing/2014/main" id="{C57DD66E-83D4-4FFC-BDDB-96E17EA6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0" name="Picture 558">
          <a:extLst>
            <a:ext uri="{FF2B5EF4-FFF2-40B4-BE49-F238E27FC236}">
              <a16:creationId xmlns:a16="http://schemas.microsoft.com/office/drawing/2014/main" id="{DFC835AE-3A89-44CB-B3B1-9CF2330B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1" name="Picture 559">
          <a:extLst>
            <a:ext uri="{FF2B5EF4-FFF2-40B4-BE49-F238E27FC236}">
              <a16:creationId xmlns:a16="http://schemas.microsoft.com/office/drawing/2014/main" id="{BC2F8F07-1902-472C-ABDA-642A90DFF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2" name="Picture 560">
          <a:extLst>
            <a:ext uri="{FF2B5EF4-FFF2-40B4-BE49-F238E27FC236}">
              <a16:creationId xmlns:a16="http://schemas.microsoft.com/office/drawing/2014/main" id="{37F35915-F316-4178-B695-A49FD4A5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3" name="Picture 561">
          <a:extLst>
            <a:ext uri="{FF2B5EF4-FFF2-40B4-BE49-F238E27FC236}">
              <a16:creationId xmlns:a16="http://schemas.microsoft.com/office/drawing/2014/main" id="{689B0BAF-7E7B-459F-BE9E-006F3F113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4" name="Picture 562">
          <a:extLst>
            <a:ext uri="{FF2B5EF4-FFF2-40B4-BE49-F238E27FC236}">
              <a16:creationId xmlns:a16="http://schemas.microsoft.com/office/drawing/2014/main" id="{37732E72-D72A-446D-9164-87B37EB1C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5" name="Picture 563">
          <a:extLst>
            <a:ext uri="{FF2B5EF4-FFF2-40B4-BE49-F238E27FC236}">
              <a16:creationId xmlns:a16="http://schemas.microsoft.com/office/drawing/2014/main" id="{2576D6F1-1BA6-4ABB-BDC2-C7A3BE4AF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6" name="Picture 564">
          <a:extLst>
            <a:ext uri="{FF2B5EF4-FFF2-40B4-BE49-F238E27FC236}">
              <a16:creationId xmlns:a16="http://schemas.microsoft.com/office/drawing/2014/main" id="{68B4E614-056A-4430-9D25-0F22E1BC9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7" name="Picture 565">
          <a:extLst>
            <a:ext uri="{FF2B5EF4-FFF2-40B4-BE49-F238E27FC236}">
              <a16:creationId xmlns:a16="http://schemas.microsoft.com/office/drawing/2014/main" id="{8B0D3E5E-DD22-4F4B-88FA-E4E933090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8" name="Picture 566">
          <a:extLst>
            <a:ext uri="{FF2B5EF4-FFF2-40B4-BE49-F238E27FC236}">
              <a16:creationId xmlns:a16="http://schemas.microsoft.com/office/drawing/2014/main" id="{1D4952C6-4A3D-4FF4-9B69-2F91FEC33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59" name="Picture 567">
          <a:extLst>
            <a:ext uri="{FF2B5EF4-FFF2-40B4-BE49-F238E27FC236}">
              <a16:creationId xmlns:a16="http://schemas.microsoft.com/office/drawing/2014/main" id="{6AB07958-4A17-44F5-A622-77E457D01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0" name="Picture 568">
          <a:extLst>
            <a:ext uri="{FF2B5EF4-FFF2-40B4-BE49-F238E27FC236}">
              <a16:creationId xmlns:a16="http://schemas.microsoft.com/office/drawing/2014/main" id="{B7C3E004-1F2B-403A-A3BA-FDCF4AD2E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1" name="Picture 569">
          <a:extLst>
            <a:ext uri="{FF2B5EF4-FFF2-40B4-BE49-F238E27FC236}">
              <a16:creationId xmlns:a16="http://schemas.microsoft.com/office/drawing/2014/main" id="{B61FD718-20F2-4E0B-BC42-CBFD31FE1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2" name="Picture 570">
          <a:extLst>
            <a:ext uri="{FF2B5EF4-FFF2-40B4-BE49-F238E27FC236}">
              <a16:creationId xmlns:a16="http://schemas.microsoft.com/office/drawing/2014/main" id="{0FA0EC76-D858-423C-BDEA-00B733D4A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3" name="Picture 571">
          <a:extLst>
            <a:ext uri="{FF2B5EF4-FFF2-40B4-BE49-F238E27FC236}">
              <a16:creationId xmlns:a16="http://schemas.microsoft.com/office/drawing/2014/main" id="{73F88F77-416F-4108-8D9C-5ED8266CA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4" name="Picture 572">
          <a:extLst>
            <a:ext uri="{FF2B5EF4-FFF2-40B4-BE49-F238E27FC236}">
              <a16:creationId xmlns:a16="http://schemas.microsoft.com/office/drawing/2014/main" id="{40366566-F854-415C-93A9-1A5545948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5" name="Picture 573">
          <a:extLst>
            <a:ext uri="{FF2B5EF4-FFF2-40B4-BE49-F238E27FC236}">
              <a16:creationId xmlns:a16="http://schemas.microsoft.com/office/drawing/2014/main" id="{4E87C924-7F3D-4D3D-9EB7-7454528F1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6" name="Picture 574">
          <a:extLst>
            <a:ext uri="{FF2B5EF4-FFF2-40B4-BE49-F238E27FC236}">
              <a16:creationId xmlns:a16="http://schemas.microsoft.com/office/drawing/2014/main" id="{4503E865-19AE-4D2D-8F83-D8C22F338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7" name="Picture 575">
          <a:extLst>
            <a:ext uri="{FF2B5EF4-FFF2-40B4-BE49-F238E27FC236}">
              <a16:creationId xmlns:a16="http://schemas.microsoft.com/office/drawing/2014/main" id="{9EDDFB29-9E21-4EE5-A89E-44371064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8" name="Picture 576">
          <a:extLst>
            <a:ext uri="{FF2B5EF4-FFF2-40B4-BE49-F238E27FC236}">
              <a16:creationId xmlns:a16="http://schemas.microsoft.com/office/drawing/2014/main" id="{17D40F57-5082-447D-873E-45FA0C758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69" name="Picture 577">
          <a:extLst>
            <a:ext uri="{FF2B5EF4-FFF2-40B4-BE49-F238E27FC236}">
              <a16:creationId xmlns:a16="http://schemas.microsoft.com/office/drawing/2014/main" id="{3E844051-3693-4821-B789-5DE35F73B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0" name="Picture 578">
          <a:extLst>
            <a:ext uri="{FF2B5EF4-FFF2-40B4-BE49-F238E27FC236}">
              <a16:creationId xmlns:a16="http://schemas.microsoft.com/office/drawing/2014/main" id="{48DC2B77-514C-4770-BB9C-E6AC1E7EC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1" name="Picture 579">
          <a:extLst>
            <a:ext uri="{FF2B5EF4-FFF2-40B4-BE49-F238E27FC236}">
              <a16:creationId xmlns:a16="http://schemas.microsoft.com/office/drawing/2014/main" id="{017021AC-1138-436B-8109-E6A676503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2" name="Picture 580">
          <a:extLst>
            <a:ext uri="{FF2B5EF4-FFF2-40B4-BE49-F238E27FC236}">
              <a16:creationId xmlns:a16="http://schemas.microsoft.com/office/drawing/2014/main" id="{FF21F8CB-FBA9-42C5-8F3D-A7BA6646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3" name="Picture 581">
          <a:extLst>
            <a:ext uri="{FF2B5EF4-FFF2-40B4-BE49-F238E27FC236}">
              <a16:creationId xmlns:a16="http://schemas.microsoft.com/office/drawing/2014/main" id="{D8650380-5A71-4F80-838E-598DB29AA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4" name="Picture 582">
          <a:extLst>
            <a:ext uri="{FF2B5EF4-FFF2-40B4-BE49-F238E27FC236}">
              <a16:creationId xmlns:a16="http://schemas.microsoft.com/office/drawing/2014/main" id="{BDD1F9DA-1FBA-4510-AF7F-2D018091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5" name="Picture 583">
          <a:extLst>
            <a:ext uri="{FF2B5EF4-FFF2-40B4-BE49-F238E27FC236}">
              <a16:creationId xmlns:a16="http://schemas.microsoft.com/office/drawing/2014/main" id="{1495713E-08A4-452A-9C8E-A6423BED4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6" name="Picture 584">
          <a:extLst>
            <a:ext uri="{FF2B5EF4-FFF2-40B4-BE49-F238E27FC236}">
              <a16:creationId xmlns:a16="http://schemas.microsoft.com/office/drawing/2014/main" id="{0AAEB8C0-90D6-43C5-A74A-AB1A6E0FD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7" name="Picture 585">
          <a:extLst>
            <a:ext uri="{FF2B5EF4-FFF2-40B4-BE49-F238E27FC236}">
              <a16:creationId xmlns:a16="http://schemas.microsoft.com/office/drawing/2014/main" id="{0FE55EC7-B618-4CDF-939E-51D0FF83F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158</xdr:row>
      <xdr:rowOff>0</xdr:rowOff>
    </xdr:from>
    <xdr:to>
      <xdr:col>0</xdr:col>
      <xdr:colOff>257175</xdr:colOff>
      <xdr:row>159</xdr:row>
      <xdr:rowOff>133350</xdr:rowOff>
    </xdr:to>
    <xdr:pic>
      <xdr:nvPicPr>
        <xdr:cNvPr id="578" name="Picture 586">
          <a:extLst>
            <a:ext uri="{FF2B5EF4-FFF2-40B4-BE49-F238E27FC236}">
              <a16:creationId xmlns:a16="http://schemas.microsoft.com/office/drawing/2014/main" id="{6234C347-97AF-4A78-BA85-713CD9A73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1269325"/>
          <a:ext cx="2476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.%20THIAGO%20LIMA/Downloads/1%20MP%20TT%20783%20-%20JOSUE/1&#170;%20M.P.%20%20TESCOM%2000%2000783-2010%20ISA&#205;AS%20(CORRIGIDA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DNIT%20-%2001\01%20-%20DNER%20-%20DNIT\PLANOS%20ANUAIS%20DE%20TRABALHO%20E%20OR&#199;AMENTO\2016-11%20-%20PATO%20-%20BR-116-RS\PATO%20BR-116%20(2017)%20-%20COM%20DESONERA&#199;&#195;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AF2EC6\Pato%20PRRTN%20-%20BR47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Documents%20and%20Settings\renato.chaves\Meus%20documentos\ENGENHARIA\RODOVIAS\ELEMENTOS%202011\BR%20471\PATO%202011\OR&#199;AMENTO_PATO\PATO_471_MAI_2011sicrojan201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ARQUIVOS/MEDI&#199;&#213;ES%20TESCON/MEDI&#199;&#213;ES%20E%20DOCUMENTOS/MEDI&#199;&#213;ES/CONTRATOS/BR-319/TT783.2010/61&#170;%20MP%2009.2015%20-%20MARCUS/51&#170;%20MP%2011.2014%20-%20MARCUS/1%20MP%20TT%20783%20-%20JOSUE/1&#170;%20M.P.%20%20TESCOM%2000%2000783-2010%20ISA&#205;AS%20(CORRIGIDA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&#170;%20JUN%2007%20REAJUSTADA%20Rev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ELEMENTOS%202011\CRUZ%20ALTA\BR%20285\PATO%20BR-285%20Km%20495,7%20-%20Km%20674,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wnloads\UL%20CRUZ%20ALTA\BR%20285\PATO%20BR-285%20Km%20542,2%20-%20Km%20674,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NIT\PATO\PATO%20-%20BR-116%20(2017-11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uni&#227;o/AppData/Local/Microsoft/Windows/INetCache/Content.Outlook/12Y9DGZM/Users/isaias.pinheiro/Desktop/Isaias%20Dnit/CONTRATOS%20BR%20174%20AM/BR%20174%20EBC%20LOTES-2&#186;-3&#186;/X&#170;%20M.P.%20%20EBC%20LOTE%20XX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w_server1\SYS\Dados\Martins\SidecoF\BPLAN%20M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6&#170;_MED_SBS_OUT_201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smb:/Servidor/Engenharia/Meus%20documentos/ANAST%25C3%2581CIO/SERCEL/BR2629906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LICITA&#199;&#195;O\DNIT\BR-101%20-%20SC%20EDITAL%200003-02\LOTE%2028%20apresenta&#231;&#227;o\cd\Lote%2028%20SC\gelson\XLS\CUSTOS\DNER398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ardenparty\Orcamento\2008\2007\Or&#231;amento_2005\Planfi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Desktop\Backup\Meus%20documentos\CONSTRUTORA%20BRASIL\fresagem%20revisadaxlsCONMCREMATE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.480.N.ETAP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Composi&#231;&#227;o%20BR28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.ENG\009MP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%20285\2_CONTRATOS%20VIGENTES\2_TRA&#199;ADO_291,20-415,20\2_MEDI&#199;&#213;ES\10_0082019MP25%20-%20Fevereiro\0000819MP25%20Camp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9MP2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ATO\PATO%20NOVO%20-%202017\Comparativo%20Areia%20Brit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REMARS-LOTE1\Desktop\RELATORIOS\PROJETOS\BR%20285%20-%20PATO\Users\DANIEL\Desktop\DNIT%20-%20UL%20Vacaria\PATO\Modelos%20de%20PATO\PATO%20BR-285%20km%20384,0%20-%20km%20542,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bras%20em%20andamento\Marcegaglia\PASTA%20008-99-1\Pasta%20inicial\PROPOSTAS\sanhidrel\Planilh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158%20-%20SM-Ros&#225;ro%20-%20rev03_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bhzagc-fls001/usuarios/bretas/Petrolina/PETROLINA/valuation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eus%20Documentos\TRACBUQ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RODOVIAS\ELEMENTOS%202010\BR%20153\CREMA%201&#170;%20ETAPA%20TV\MEDI&#199;&#213;ES\9&#170;_MED_PROV_CONS&#211;RCIO_SBS_TV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seneto\Dropbox\Medi&#231;&#245;es\PLA%20MED%20PA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Configura&#231;&#245;es%20locais\Temporary%20Internet%20Files\Content.IE5\LBUTUXPF\ELEMENTOS%202008\BR%20471\CONSORCIO%20MAC%20SBS\MEDI&#199;&#213;ES\12&#170;_MED_PROV_CONS_MAC-SB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Meus%20documentos\DNIT\Aterpa\PD%2015.998.01\WINDOWS\Desktop\Obras%20diversas\Leopoldina\Or&#231;amentos\Orc%20381\Orc%20Trevo%20Takono\OR96088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Users\DANIEL\Desktop\DNIT%20-%20UL%20Vacaria\PATO\Modelos%20de%20PATO\PATO%20BR-285%20km%20384,0%20-%20km%20542,2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nkExternoRecuperado1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9%20-%20BR-262%20(749,2%20a%20797,2)\PROJETO%20FINAL(22_07_09)%20SINAL%20e%20MB\Tec_1\tec1\ARQ\SOLOTEC\BR-476\VIGA\ANALIS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354\BR%20354%20-%20PROJETO%20EXECUTIVO\VOLUME%2004\LOTE06_RJ_BR354_VOLUME04_REV01-PLANILHAS%20DE%20QUANTITATIVOS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101\BR%20101%20-%20PROJETO%20EXECUTIVO\VOLUME%2004\LOTE06_RJ_BR101_VOLUME04_REV02-PLANILHAS%20DE%20QUANTITATIVO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ney.angelo/Dropbox/BR-Legal%20Ray/Planilha%20Geral_BR-408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lmar\Documents\BR%20LEGAL%20DNIT\ESTI%20MAT%20QDADES%20PRELMNAR\QUANTIDADES%20LOTE%2023\LOTE23_BR364%20revisado%2015%20maio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us%20documentos\Rog&#233;rio\Toronto\Licita&#231;&#245;es\Calha%20do%20Madeira\Interior\Compos.Sistema%20Vi&#225;rio\PavimManaus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Meus%20documentos\Rog&#233;rio\Toronto\Licita&#231;&#245;es\Calha%20do%20Madeira\Interior\Compos.Sistema%20Vi&#225;rio\PavimManaus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Interior\Compos.Sistema%20Vi&#225;rio\PavimManaus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WINDOWS\TEMP\Interior\Compos.Sistema%20Vi&#225;rio\PavimManaus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55EC65\Pato%20PRRTN%20-%20BR47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p\depto\ANALISE\EMPRESAS\TEL_SERV\Tele%20Centro%20Sul%20Participa&#231;&#245;es\Brazil%20Telecom%202001\BRP_1Q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ARQUIVOS/MEDI&#199;&#213;ES%20TESCON/MEDI&#199;&#213;ES%20E%20DOCUMENTOS/MEDI&#199;&#213;ES/CONTRATOS/BR-319/TT783.2010/61&#170;%20MP%2009.2015%20-%20MARCUS/51&#170;%20MP%2011.2014%20-%20MARCUS/Meus%20documentos/EGESA/Br-482mg/Volume1/CANA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REMA%20HomeOffice/0-Docs%20Internos%20CDS_CGDESP/IS/ANEXOS%20SEI_revisados/ANEXO%20XII%20e%20XIII%20-%20Projet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BR%20158%2012_05_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3\LOTE06_RJ_BR493_VOLUME04_REV00-PLANILHAS%20DE%20QUANTITATIVO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DER-SP\PLANILHA%20OFICI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386%20(2015)%20Final%20corregida%203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RQUIVOS/MEDI&#199;&#213;ES%20TESCON/MEDI&#199;&#213;ES%20E%20DOCUMENTOS/MEDI&#199;&#213;ES/CONTRATOS/BR-319/TT783.2010/61&#170;%20MP%2009.2015%20-%20MARCUS/51&#170;%20MP%2011.2014%20-%20MARCUS/Meus%20documentos/Proposta/Crema/Ma/Dimensiona%20equipa%20lote%20PA_01%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smb:/Servidor/Engenharia/Meus%20documentos/ANAST%25C3%2581CIO/SERCEL/BR2629908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usuario\CONFIG~1\Temp\Rar$DI03.641\61MCBMI.DNIT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Public\ICON\DNIT\TRIGONAL\LOTE%2006_RJ\BR%20495\BR%20495%20-%20PROJETO%20EXECUTIVO\VOLUME%2004\LOTE06_RJ_BR495_VOLUME04_REV02-PLANILHAS%20DE%20QUANTITATIVOS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nape%20Equipamentos/Downloads/LOTE41_GO_BR251_VOLUME04_QUANTITATIVO_PROJEXECUTIVO_R0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.fernandes/Downloads/EDILENE/SIN_HORIZONTAL_PROJETO_104-%20OK%20-%20Edjane%20Caruaru%20-%2012.07.1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.%20THIAGO%20LIMA/Downloads/Users/USUARIO/Documents/DOCUMENTOS%20-%20EXCEL%20DESKTOP/MARCUS%20F/CONTRATOS/BR-319/TT783.2010/47&#170;%20MP%2006.2014%20-%20MARCUS/GALV&#195;O%20ENGENHARIA/GER&#202;NCIA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3\tecnico\2007\DNIT\344-07-00%20-%20DUPLICA&#199;&#195;O%20BR-101-ES\5)-%20PROPOSTA%20COMERCIAL\PC%20344-07-00-BR101-ES-FIDEN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uy\_01%20Reequil&#237;brio%20-%20arquivos%20revisados\Realinamento%20SET%202017-INCC-mensal%20ANP-DNIT%202019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arjorie.viegas\Meus%20documentos\Pre&#231;os\Convers&#227;o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ffor\Documents\Minhas%20fontes%20de%20dados\MARCOS\00%20M%20FORNASARI%20ENGENHARIA\17%20TERMAS\OR&#199;AMENTO%20TERMAS.xlsx" TargetMode="External"/><Relationship Id="rId1" Type="http://schemas.openxmlformats.org/officeDocument/2006/relationships/externalLinkPath" Target="/Users/mffor/Documents/Minhas%20fontes%20de%20dados/MARCOS/00%20M%20FORNASARI%20ENGENHARIA/17%20TERMAS/OR&#199;AMENTO%20TERMAS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arjorie.viegas\Meus%20documentos\Pre&#231;os\Convers&#227;o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4BEA1EA\Convers&#227;o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EMPRESAS\ENPA\RONDONIA\OBRA_31\Edital%20034\real\Qtd_3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DIVERSOS\Documentos%20do%20Excel\EMPRESAS\ENPA\RONDONIA\OBRA_31\Edital%20034\real\Qtd_3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ntitativos\Or&#231;amento%20&#193;gua%20Croat&#225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Meus%20documentos\ELEMENTOS%202005\BR%20471\SCONNTEC\MEDI&#199;&#213;ES\19&#170;_MED_Sconntec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Desktop\Documents%20and%20Settings\renato.chaves\Meus%20documentos\RODOVIAS\ELEMENTOS%202006\BR%20153\CONS&#211;RCIO%20TV_SBS\MEDI&#199;&#213;ES\22&#170;_MED_CONS_TEC_VIARIA-SBS.xls" TargetMode="External"/></Relationships>
</file>

<file path=xl/externalLinks/_rels/externalLink110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mffor\Documents\Minhas%20fontes%20de%20dados\MARCOS\00%20M%20FORNASARI%20ENGENHARIA\04%20CAMPO%20MOUR&#195;O\11%20SLOMP%20IM&#211;VEIS%20-%20JD.%20SEMIN&#193;RIO\REVISOES\REV02\CUSTOS%20INDIRETOS\CPU%20_Canteiro%20-%20DER%20_PR_Com_Desonera&#231;&#227;o_Agosto_2025_.xlsx" TargetMode="External"/><Relationship Id="rId2" Type="http://schemas.microsoft.com/office/2019/04/relationships/externalLinkLongPath" Target="/Users/mffor/Documents/Minhas%20fontes%20de%20dados/MARCOS/00%20M%20FORNASARI%20ENGENHARIA/04%20CAMPO%20MOUR&#195;O/11%20SLOMP%20IM&#211;VEIS%20-%20JD.%20SEMIN&#193;RIO/REVISOES/REV02/CUSTOS%20INDIRETOS/CPU%20_Canteiro%20-%20DER%20_PR_Com_Desonera&#231;&#227;o_Agosto_2025_.xlsx?8C833B21" TargetMode="External"/><Relationship Id="rId1" Type="http://schemas.openxmlformats.org/officeDocument/2006/relationships/externalLinkPath" Target="file:///\\8C833B21\CPU%20_Canteiro%20-%20DER%20_PR_Com_Desonera&#231;&#227;o_Agosto_2025_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ador11/Downloads/LOTE06_RJ_BR485_QUANTITATIVO_GERAL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.fernandes/Downloads/EDILENE_OR&#199;AMENTO/BR-104/SIN_HORIZONTAL_PROJETO_104-%20OK%20-%20Edjane%20Caruaru%20-%2026.08.14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lima/Downloads/LOTE59_BR222%20plan%20geral%20qtd_%2026%20NOVEMBRO2014%20R01%20COM%20REDU&#199;&#195;O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GNA-ENECON\PATO%20-%20BR-158\PATO%20BR%20158%20-%20SM-Ros&#225;rio%20-%2022-06-20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ronograma\PATO%20BR-285%20(2018)%20V1c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enato.chaves\Meus%20documentos\ENGENHARIA\RODOVIAS\ELEMENTOS%202011\BR%20471\SBS\MEDI&#199;&#213;ES\5&#170;_MED_SBS_SET_201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ONTRATOS/C2008-REVIS&#195;O%20E%20COMPLEMENTA&#199;&#195;O%20DO%20PMI%20CHAMAMENTO%2011_2015-TPI/OR&#199;AMENTO/C-1964_Quadro%20PER%20Valores%2001.06.16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antigos\TO-134\Meus%20Documentos\FV-DNE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1E531A\BR153_99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it\Dept_2007\CONV&#202;NIOS_2007\CONV&#202;NIO%20TT-109%20CONSERVA%20BR-174\AM%20RR%20X%20VILA%20DO%20EQUADOR\PATO%20DE%20ETAPA\PATO%20BR-174%20-%20RESERVA%2012-01-2009%20-%20pato%20inicial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53&#170;%20MP%20OUTUBRO%202008%2008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213;ES%20ANTIGAS\MEDI&#199;&#213;ES%20DNIT\1&#170;%20MP%20SETEMBRO%2020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Documents%20and%20Settings\CLIENTE\Meus%20documentos\BR%20174%20-%20PROSINAL%20AMAZONAS\MEDI&#199;&#213;ES%20DNIT\Documentos\DADOS%20MEDI&#199;AO%20UT-DNIT%20JAN-2009\48&#170;%20MP%20MAI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%20-%20BR-040(471,5%20ao%20532,9)-LOTE%205\Projeto%20Nova%20solu&#231;&#227;o%20(28-07-09)_SINAL.-MB\Projeto%20CREMA%20BR-040(471,5%20ao%20532,9)-LOTE%20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S%20-%20OGU_SET09%20(BM)\27%20-%20BR-452%20(58,4%20a%2091,8%20&amp;%20173,9%20a%20224,9)\PROJETO%20FINAL\Projeto%20%20CREMA%20BR-45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cb-obra-top\documentos\009.2008%20TRAVESSIA%20BR-153\00908MP02TRAV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AFA961\BR153_98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ba%20-%20arquivos\Patos%20-%20Ribeira\Planilha%20em%20Croqui%20Pedreira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ferri\Desktop\PATO\PATO%20BR-476%20E%20BR-153%20Final%20V.1%20-%20alterado%20Elcio%2025.02.2016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audino_borges/AppData/Local/Microsoft/Windows/Temporary%20Internet%20Files/Content.Outlook/42W8L9GA/Valoraserver/projetos/TELECOM/MODELS/PUBLISHED_MODELS/COLT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aloraserver\projetos\TELECOM\MODELS\PUBLISHED_MODELS\COLT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Meus%20Documentos\FV-DNER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ardo\Meus%20documentos\Manaus\BR%20319%202005\Planilha%20Br%20319%202005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LARANJEIRA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\Meus%20documentos\Manaus\BR%20319%202005\Planilha%20Br%20319%202005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JETO\PROCREMA\PRO_CREMA_CGDESP\ZModelos\4-PROJETO\rev.21%20-%20Norma%20408.2019-PAD%20(Canteiro)\Tab%20Ref%20CREMA%20BR_XXX_XX_Lote_XX_NOVO_SICRO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bral\rede\Emergencias%2015%20UNIT%202006\BR%20226.MA%20Lote%202\Ob158\Pato\WINDOWS\TEMP\WINDOWS\Desktop\Obras%20diversas\Leopoldina\Or&#231;amentos\Orc%20381\Orc%20Trevo%20Takono\OR960887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xecucao\lobo%201\Renato%20Lobo\Or&#231;ament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EL\BR116\Produtividade%20e%20Histograma%20116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ZONA%20SUL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e.fernandes/Downloads/EDILENE/LOTE%2052-BR428%20-%20VOLUME%20III%20e%20IV%20-%20PLANILHAS%20NECESSIDADES-R1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OLUME%20IV%20LOTE%2023\LOTE%2023%20RONDONIA%20VOLUME%20IV%20RELATORIOS%20E%20PLANILHAS\LOTE23_BR364%20revisado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KIT%20BR_LEGAL\Viagem-SP-Arquivos\LOTE69_BR153-BR277-BR376-BR466%20E%20BR476-NECESSIDADES-R00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Arquivos\Egesa\BR-116%20Padre%20Para&#237;so\Planilhas%20de%20Projeto\Meus%20Documentos\FV-DNER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.ENG\PATO153(0-53,6)(a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TIVIDADE%202\PROJETO\PROCREMA\PRO_CREMA%201_3&#170;%20FASE\ZModelos\PROJETO\MODELO%20PADR&#195;O\rev.25\5%20anos\Tab%20Ref%20CREMA%20BR_XXX_XX_Lote_XX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DNIT%20-%2001\01%20-%20DNER%20-%20DNIT\PLANOS%20ANUAIS%20DE%20TRABALHO%20E%20OR&#199;AMENTO\2016-11%20-%20PATO%20-%20BR-448-RS\PATO%20BR-448%20(2017)%20-%20SEM%20DESONERA&#199;&#195;O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LHOS%20DNIT/ABAS%20EXTRAS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linda\Planilha-cronograma-Fabrica%20Nova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ce\CREMA%201&#170;%20Etapa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m%20andamento\DNIT\DNIT%20CREMA%20RN%20Planservi\Levantamento%20de%20Campo\Acostamento\Dynatestms_01\meus%20documentos\Meus%20documentos\Egesa-antigos\TO-134\0798\TECNICO\TEACOMP\LOTE06\P09\P10\RELAT610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correncia\PLANEJAMENTO\PL%202004\Amap&#225;\BR-156-AP%20SUL\PL%20BR-156%20AP%20SUL%20atual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icardo%20Mesquita\180105\Meus%20documentos\BR%20242\Vicente\GAUTAMA%20MENSAL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C%20arlos%20%20Machado\My%20Documents\Disco%202\BR-135-MA\2001\Relat&#243;rio\Custos%20Briga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SCON\DNIT%20-%20CONSERVA%20-%20BR%20319%20AM%20-%20TT-783.2010\MEDI&#199;&#213;ES%20DNIT\2&#170;%20MP%2010.2010\VERS&#195;O%20PARA%20ATUALIZA&#199;&#195;O\Ricardo%20Mesquita\180105\Meus%20documentos\BR%20242\Vicente\GAUTAMA%20MENSAL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PATO%20-%20BR%20-%20425%20aditivo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exos%20PGQ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~1.LIM/AppData/Local/Temp/Rar$DIa0.151/LOTE%2047-MS%20-%20PLANILHAS%20-%20CRONOGRAMA/LOTE47_MS_BR158_VOLUME04_REV00-QUANTITATIVO%20OFICIAL%201.xlsx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TO%20-%20BR%20-%20425%20aditivo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R-364%20MT_2_Executivo_Definitivo_10_07_2002\Vol04_Or&#231;amento\Lote_08\Documents%20and%20Settings\bruno\Meus%20documentos\Servi&#231;o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24\server_csd$\CD-01\Projetos\BR-364%20MT2_Exe_Def_10_07_02\Vol04_Or&#231;amento\Lote_08\Documents%20and%20Settings\bruno\Meus%20documentos\Servi&#231;os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oordenacaodeSeguranca\BR-LEGAL\PROJETOS\Projetos%20Executivos\1&#170;%20Etapa\Lote%205%20-%20TT-403.13%20-%20Consladel\CRONOGRAMA%20F&#205;SICO-FINANCEIRO%20-%20LOTE%2005%20-%20vers&#227;o%205.2%20DNIT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corp/depto/Analise/EMPRESAS/Water/Sanepar/prjbrs200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8%20PATO%20BR-470%20Nova%20Prata\PATO%20BR-470%20NP%20PATO%202018\BR470%20-%20RS%20-%20MAR-18_COM%20DESONERA&#199;&#195;O\BR470%20-%20RS%20-%20MAR-18_%20PATO%20NP%20COM%20DESONERA&#199;&#195;O%20V1.xlsx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x01\c\EGS\PLANEJAMENTO\Meus%20documentos\FABRICA%20NOVA\PLAN.%20REVIS&#195;O%20I%20-%20JULHO%2003\REVIS&#195;O%20I%20PLANEJAMENTO%20FABRICA%20NOVA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-bernartt\e-luiz\Meus%20documentos\Differencial\lote%2011%20PATO%20-%20Maio-23,4km%20-%20Foz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%20arlos%20%20Machado\My%20Documents\Disco%201\BR-262-MS(3)\Anexos%20PGQ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S\Ed_231-03-00_PIR_IV_BR-153-158-290-392\Proposta_Acordo_Briga_Final\Acordo\Proposta%20de%20Pre&#231;os%20RS%20Lote12(A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pire\br432%20rr%20-%20tt310.2011%20-%20km%20119%20-%20km165%20-%20constru&#231;&#227;o\TESCON\BR%20174\m.p_OK\34&#186;\34&#176;\OBRAS%20MANAUS\cd\MEDI&#199;&#195;O%20PROSINAL\ANO\2009\33&#186;med%20prosinal%20-%20abril\horizontal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ocuments\Eng.%20Daniel\DNIT%20-%20UL%20Vacaria\PATO\Confec&#231;&#227;o%20PATO%20BR470-285%202012\RESUMO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deu\Documents\DNIT%20-%20SUPERVIS&#195;O\Relat&#243;rios%20Diversos\2018-05%20PATO%20BR-285\PATO%20BR-285%20(2018)%20Invent&#225;rio\jun_2018_Invent&#225;rio%20BR285.xlsx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Received%20Files/Juros%20sobre%20o%20Capital%20Pr&#243;prio%20-%20Dez.03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rainfra-my.sharepoint.com/F:/Applications/Microsoft%20Office%202011/Microsoft%20Excel.app/Contents/MacOS/Worksheet%20in%207140%20Patrim&#244;nio%20L&#237;quido%20-%2030%2009%202003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20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ffor\Documents\Minhas%20fontes%20de%20dados\MARCOS\00%20M%20FORNASARI%20ENGENHARIA\16%20CIANORTE%20-%20AEROPORTO\OR&#199;AMENTO%20FINAL%20-%20PISTA%20AEROPORTO%202025.xlsx" TargetMode="External"/><Relationship Id="rId1" Type="http://schemas.openxmlformats.org/officeDocument/2006/relationships/externalLinkPath" Target="/Users/mffor/Documents/Minhas%20fontes%20de%20dados/MARCOS/00%20M%20FORNASARI%20ENGENHARIA/16%20CIANORTE%20-%20AEROPORTO/OR&#199;AMENTO%20FINAL%20-%20PISTA%20AEROPORT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  <sheetName val="RESUMO"/>
      <sheetName val="Equipamentos"/>
      <sheetName val="Anual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  <sheetName val="QuQuant"/>
      <sheetName val="DMT modelo"/>
      <sheetName val="RELATÓRIO"/>
      <sheetName val="Página 16"/>
      <sheetName val="00. BR-470 - LOTE 03"/>
      <sheetName val="Planta Retigráfica L3"/>
      <sheetName val="SEG. 01"/>
      <sheetName val="SEG. 02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1ª M.P"/>
      <sheetName val="Plan1"/>
      <sheetName val="CP TERRAPLENAGEM"/>
    </sheetNames>
    <sheetDataSet>
      <sheetData sheetId="0" refreshError="1">
        <row r="10">
          <cell r="C10">
            <v>0</v>
          </cell>
          <cell r="D10">
            <v>177.8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P A T O 99 B"/>
      <sheetName val="RESUMO_AUT1"/>
      <sheetName val="BSTC 0,60"/>
      <sheetName val="BOCA BSTC 0,60"/>
      <sheetName val="traço cbuq faixa c Carpizza CON"/>
      <sheetName val="Resumo Financeiro"/>
      <sheetName val="rmle157"/>
      <sheetName val="Vínculo (2)"/>
      <sheetName val="curvas_tratamento"/>
      <sheetName val="Defensas_necessidades"/>
      <sheetName val="sin_vertical_necessidades"/>
      <sheetName val="tachas_necessidades"/>
      <sheetName val="61M-CBMI"/>
      <sheetName val="projeto"/>
      <sheetName val="P reaj x P atual"/>
      <sheetName val="Transportes -IN37"/>
      <sheetName val="eq"/>
      <sheetName val="mo"/>
      <sheetName val="Mat Asf"/>
      <sheetName val="Desmat 0,15"/>
      <sheetName val="alteração"/>
      <sheetName val="PRANCHA"/>
      <sheetName val="SNV (2)"/>
      <sheetName val="f. mediçao"/>
      <sheetName val="compunit"/>
      <sheetName val="Orçamentária"/>
      <sheetName val="fresagem de pista ago-98"/>
      <sheetName val="pro-08"/>
      <sheetName val="TPU-MARÇO_2002"/>
      <sheetName val="RESUMO"/>
      <sheetName val="ORÇAMENTO"/>
      <sheetName val="COMP"/>
      <sheetName val="CRONOGRAMA (8 MESES)"/>
      <sheetName val="CURVA ABC"/>
      <sheetName val="Mapa de Cotação"/>
      <sheetName val="BDI 21,35 NÃO DESONERADO "/>
      <sheetName val="Mobilização"/>
      <sheetName val="OAC_NPAV"/>
      <sheetName val="BDI Prod. Betum."/>
      <sheetName val="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>
        <row r="3">
          <cell r="A3" t="str">
            <v>LOCAL:</v>
          </cell>
        </row>
      </sheetData>
      <sheetData sheetId="93">
        <row r="3">
          <cell r="A3" t="str">
            <v>LOCAL:</v>
          </cell>
        </row>
      </sheetData>
      <sheetData sheetId="94">
        <row r="3">
          <cell r="A3" t="str">
            <v>LOCAL:</v>
          </cell>
        </row>
      </sheetData>
      <sheetData sheetId="95">
        <row r="3">
          <cell r="A3" t="str">
            <v>LOCAL:</v>
          </cell>
        </row>
      </sheetData>
      <sheetData sheetId="96" refreshError="1"/>
      <sheetData sheetId="97" refreshError="1"/>
      <sheetData sheetId="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ção"/>
      <sheetName val="Verificação de dados_CC"/>
      <sheetName val="Verificação%20de%20dados_CC.xls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RELAT610"/>
      <sheetName val="PQ"/>
      <sheetName val="CARTA PROPOSTA"/>
      <sheetName val="PROJETO BR_146 (2)"/>
      <sheetName val="TABELA"/>
      <sheetName val="Quadro de qntd"/>
      <sheetName val="FIDENS-R$mil"/>
      <sheetName val="PLANILHA CONTRATUAL"/>
      <sheetName val="8ª MP_BR_459"/>
      <sheetName val="8ª MP_BR-459"/>
      <sheetName val="geral"/>
      <sheetName val="Mat. Betum. - Port. 1078.15"/>
      <sheetName val="RESUMO"/>
      <sheetName val="Medição"/>
      <sheetName val="Orçamento"/>
      <sheetName val="PT"/>
      <sheetName val="TRANSP"/>
      <sheetName val="TCB5"/>
      <sheetName val="Mat"/>
      <sheetName val="ficha medição"/>
      <sheetName val="PLANILHA ATUALIZADA"/>
      <sheetName val="Resumo Financeir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MT - DEPARTAMENTO NACIONAL DE INFRA-ESTRUTURA DE TRANSPORTES - DNIT</v>
          </cell>
        </row>
        <row r="21">
          <cell r="D21">
            <v>183.8</v>
          </cell>
          <cell r="G21">
            <v>270.39999999999998</v>
          </cell>
        </row>
        <row r="22">
          <cell r="D22">
            <v>0</v>
          </cell>
          <cell r="G22">
            <v>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  <sheetName val="Readequação%20Terraplenagem.xls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 A T O 99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  <sheetName val="COMP.SERVIÇOS"/>
    </sheetNames>
    <sheetDataSet>
      <sheetData sheetId="0" refreshError="1">
        <row r="5">
          <cell r="B5">
            <v>2.08</v>
          </cell>
        </row>
        <row r="100">
          <cell r="A100">
            <v>0</v>
          </cell>
        </row>
        <row r="101">
          <cell r="A101">
            <v>0</v>
          </cell>
          <cell r="B101">
            <v>0</v>
          </cell>
        </row>
        <row r="103">
          <cell r="A103">
            <v>471.6</v>
          </cell>
        </row>
        <row r="104">
          <cell r="A104">
            <v>692.6</v>
          </cell>
          <cell r="B104">
            <v>221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Resumo Vertical"/>
      <sheetName val="PATO - BR - 425 aditivo"/>
      <sheetName val="DG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Equipamentos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QuQuant"/>
      <sheetName val="PLMUSEU"/>
      <sheetName val="Paulo de Carvalho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Desemp_"/>
      <sheetName val="AVANCO"/>
      <sheetName val="Ficha"/>
      <sheetName val="RemendoProf_Manual"/>
      <sheetName val="Tapa Buraco"/>
      <sheetName val="Solo para Base"/>
      <sheetName val="MBUQ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MP"/>
      <sheetName val="CROQUI"/>
      <sheetName val="CROQUI _2_"/>
      <sheetName val="TapaBuraco"/>
      <sheetName val="PintLig"/>
      <sheetName val="Roçada Manual "/>
      <sheetName val="Limpeza"/>
      <sheetName val="TransLocalBasc10m³"/>
      <sheetName val="Plan1"/>
      <sheetName val="CP TERRAPLENAGEM"/>
    </sheetNames>
    <sheetDataSet>
      <sheetData sheetId="0">
        <row r="1">
          <cell r="B1" t="str">
            <v>TESCON ENGENHARIA LTDA</v>
          </cell>
        </row>
        <row r="3">
          <cell r="B3">
            <v>40456</v>
          </cell>
        </row>
        <row r="4">
          <cell r="B4" t="str">
            <v xml:space="preserve">  18/09/2010 a 30/09/2010</v>
          </cell>
        </row>
        <row r="10">
          <cell r="C10">
            <v>0</v>
          </cell>
          <cell r="D10">
            <v>177.8</v>
          </cell>
          <cell r="E10">
            <v>0</v>
          </cell>
        </row>
        <row r="13">
          <cell r="B13">
            <v>40436</v>
          </cell>
        </row>
        <row r="14">
          <cell r="B14">
            <v>40439</v>
          </cell>
        </row>
        <row r="15">
          <cell r="B15">
            <v>39814</v>
          </cell>
        </row>
        <row r="17">
          <cell r="B17" t="str">
            <v>SRD/AM/RR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SERVIÇOS"/>
      <sheetName val="CONS_CORR"/>
      <sheetName val="eq"/>
      <sheetName val="mo"/>
      <sheetName val="comp_completa"/>
      <sheetName val="Mão de Obra"/>
    </sheetNames>
    <sheetDataSet>
      <sheetData sheetId="0" refreshError="1"/>
      <sheetData sheetId="1" refreshError="1"/>
      <sheetData sheetId="2" refreshError="1"/>
      <sheetData sheetId="3">
        <row r="6">
          <cell r="A6">
            <v>39083</v>
          </cell>
          <cell r="I6">
            <v>39114</v>
          </cell>
          <cell r="Q6">
            <v>39142</v>
          </cell>
        </row>
        <row r="15">
          <cell r="A15">
            <v>39173</v>
          </cell>
          <cell r="I15">
            <v>39203</v>
          </cell>
          <cell r="Q15">
            <v>39234</v>
          </cell>
        </row>
        <row r="24">
          <cell r="A24">
            <v>39264</v>
          </cell>
          <cell r="I24">
            <v>39295</v>
          </cell>
          <cell r="Q24">
            <v>39326</v>
          </cell>
        </row>
        <row r="33">
          <cell r="A33">
            <v>39356</v>
          </cell>
          <cell r="I33">
            <v>39387</v>
          </cell>
          <cell r="Q33">
            <v>39417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jeto"/>
      <sheetName val="plmuseu"/>
      <sheetName val="INSUMOS"/>
      <sheetName val="CADASTRO"/>
      <sheetName val="p a t o 99 b"/>
    </sheetNames>
    <sheetDataSet>
      <sheetData sheetId="0" refreshError="1">
        <row r="4">
          <cell r="B4" t="str">
            <v>DIV. SP/MS - ENTR. BR-163(A) (N. ALVORADA)</v>
          </cell>
        </row>
        <row r="10">
          <cell r="C10">
            <v>8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B4" t="str">
            <v>DIV. SP/MS - ENTR. BR-163(A) (N. ALVORADA)</v>
          </cell>
        </row>
      </sheetData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  <sheetName val="Planilha1"/>
      <sheetName val="Sheet6"/>
      <sheetName val="projeto"/>
      <sheetName val="p a t o 99 b"/>
    </sheetNames>
    <sheetDataSet>
      <sheetData sheetId="0">
        <row r="12">
          <cell r="E12">
            <v>19.410399999999999</v>
          </cell>
        </row>
        <row r="13">
          <cell r="E13">
            <v>19.410399999999999</v>
          </cell>
        </row>
        <row r="14">
          <cell r="E14">
            <v>17.312000000000001</v>
          </cell>
        </row>
        <row r="15">
          <cell r="E15">
            <v>36.722299999999997</v>
          </cell>
        </row>
        <row r="18">
          <cell r="E18">
            <v>7.8166000000000002</v>
          </cell>
        </row>
        <row r="19">
          <cell r="E19">
            <v>7.8166000000000002</v>
          </cell>
        </row>
        <row r="20">
          <cell r="E20">
            <v>7.8166000000000002</v>
          </cell>
        </row>
        <row r="21">
          <cell r="E21">
            <v>7.8166000000000002</v>
          </cell>
        </row>
        <row r="27">
          <cell r="E27">
            <v>5.2984999999999998</v>
          </cell>
        </row>
      </sheetData>
      <sheetData sheetId="1"/>
      <sheetData sheetId="2">
        <row r="36">
          <cell r="K36">
            <v>40.049999999999997</v>
          </cell>
        </row>
      </sheetData>
      <sheetData sheetId="3">
        <row r="12">
          <cell r="E12">
            <v>1757.3</v>
          </cell>
        </row>
        <row r="25">
          <cell r="F25">
            <v>143.06</v>
          </cell>
        </row>
      </sheetData>
      <sheetData sheetId="4"/>
      <sheetData sheetId="5"/>
      <sheetData sheetId="6">
        <row r="42">
          <cell r="G42">
            <v>3240</v>
          </cell>
        </row>
      </sheetData>
      <sheetData sheetId="7"/>
      <sheetData sheetId="8">
        <row r="34">
          <cell r="I34">
            <v>144307.78700000001</v>
          </cell>
        </row>
      </sheetData>
      <sheetData sheetId="9">
        <row r="25">
          <cell r="I25">
            <v>90599.827999999994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"/>
      <sheetName val="RESUMO"/>
      <sheetName val="ORÇAMENT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PLANILHA ORÇAMENTÁRIA"/>
      <sheetName val="CRONOGRAMA"/>
      <sheetName val="Croqui do Mat  Pesquisados"/>
      <sheetName val="Estudo da Areia"/>
      <sheetName val="ESTUDO ECONÔMICO"/>
      <sheetName val="Estudo da Brita"/>
      <sheetName val="Estudo Localiz da Usina"/>
      <sheetName val="Croqui Loc Mat Adotados e Usina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</sheetNames>
    <sheetDataSet>
      <sheetData sheetId="0" refreshError="1">
        <row r="67">
          <cell r="C67">
            <v>1.4E-3</v>
          </cell>
        </row>
        <row r="107">
          <cell r="C107">
            <v>132.69999999999993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EIRO DE UTILIZAÇÃO"/>
      <sheetName val="procedimentos"/>
      <sheetName val="CUSTO"/>
      <sheetName val="MATERIAIS"/>
      <sheetName val="EQUIPAMENTO"/>
      <sheetName val="MÃO DE OBRA"/>
      <sheetName val="CAPA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ao"/>
      <sheetName val="justif.inc.veículo"/>
      <sheetName val="COMP.AUTOMÓVEL"/>
      <sheetName val="inst.cant.obra"/>
      <sheetName val="LAY OUT CANTEIRO DE OBRAS"/>
      <sheetName val="MEMÓRIA CONSERVAÇÃO"/>
      <sheetName val="MEMÓRIA CONS MAT BET CONS"/>
      <sheetName val="ESTUDO ECONÔMICO BETONEIRA"/>
      <sheetName val="DISTÂNCIAS DE TRANSP"/>
      <sheetName val="COMP_SERVIÇOS"/>
      <sheetName val="COMP_MAT_BET_"/>
      <sheetName val="COMP_AUTOMÓVEL"/>
      <sheetName val="Identificação da Obra"/>
      <sheetName val="Mapa"/>
      <sheetName val="ISSQN"/>
      <sheetName val="CAL MAT BET RECUPERAÇÃO"/>
      <sheetName val="TRANSPORTE RECUPERAÇÃO"/>
      <sheetName val="Croqui do Mat  Pesquisados"/>
      <sheetName val="Croqui do Mat  Adotados"/>
      <sheetName val="ESTUDO ECONÔMICO"/>
      <sheetName val="Justificação do Valor 042 t km"/>
      <sheetName val="Inst Cant Obras"/>
      <sheetName val="MEMÓRIA RECUPERAÇÃO"/>
      <sheetName val="MEMÓRIA MAT BET RECUPERAÇÃO"/>
    </sheetNames>
    <sheetDataSet>
      <sheetData sheetId="0" refreshError="1"/>
      <sheetData sheetId="1" refreshError="1">
        <row r="7">
          <cell r="C7">
            <v>2.4249999999999998</v>
          </cell>
        </row>
        <row r="103">
          <cell r="B103">
            <v>0</v>
          </cell>
        </row>
        <row r="104">
          <cell r="B104">
            <v>0</v>
          </cell>
          <cell r="C104">
            <v>0</v>
          </cell>
        </row>
        <row r="106">
          <cell r="B106">
            <v>542.20000000000005</v>
          </cell>
        </row>
        <row r="107">
          <cell r="B107">
            <v>674.9</v>
          </cell>
          <cell r="C107">
            <v>132.69999999999993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>
        <row r="12">
          <cell r="C12" t="str">
            <v>BR-116/RS</v>
          </cell>
        </row>
        <row r="21">
          <cell r="D21">
            <v>183.8</v>
          </cell>
          <cell r="G21">
            <v>270.39999999999998</v>
          </cell>
        </row>
        <row r="22">
          <cell r="D22">
            <v>0</v>
          </cell>
          <cell r="G22">
            <v>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Rec_ Mecanizada de Aterro"/>
      <sheetName val="Desemp_"/>
      <sheetName val="AVANCO"/>
      <sheetName val="Ficha"/>
      <sheetName val="Escavação e Carga"/>
      <sheetName val="RemoMecRev"/>
      <sheetName val="RemoMecCamGran"/>
      <sheetName val="RecompCamGran"/>
      <sheetName val="Imprimacao da Recomp"/>
      <sheetName val="PintLig"/>
      <sheetName val="Recomp_rev"/>
      <sheetName val="TapaBuraco"/>
      <sheetName val="RemendoProf_Manual"/>
      <sheetName val="RemendoProf_Mecan"/>
      <sheetName val="Solo para Base"/>
      <sheetName val="MAAUQ"/>
      <sheetName val="Roçada Manual "/>
      <sheetName val="Limpeza"/>
      <sheetName val="TransLocalBasc10m³"/>
      <sheetName val="TransComerc_Basc10m³"/>
      <sheetName val="TransLocalMat p Remendo"/>
      <sheetName val="CA20P_AQ"/>
      <sheetName val="CAP_TR"/>
      <sheetName val="CM_30_AQ REM_ PROF_ MANUAL"/>
      <sheetName val="CM_30_TR REM_ PROF_ MAN_"/>
      <sheetName val="CM_30_AQ REM_ PROF_ MEC"/>
      <sheetName val="CM_30_TR REM_ PROF_ MEC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PATROL"/>
      <sheetName val="ESCAV HIDR"/>
      <sheetName val="RETRO"/>
      <sheetName val="CAM_ BASC_"/>
      <sheetName val="SERVENTES"/>
      <sheetName val="ENCARR_ TURMA"/>
      <sheetName val="MP"/>
      <sheetName val="TRECHOS REC_ CAM GRANULAR"/>
      <sheetName val="CROQUI"/>
      <sheetName val="CROQUI _2_"/>
    </sheetNames>
    <sheetDataSet>
      <sheetData sheetId="0">
        <row r="1">
          <cell r="B1" t="str">
            <v>DELTA CONSTRUÇÕES S/A</v>
          </cell>
        </row>
        <row r="4">
          <cell r="D4">
            <v>39661</v>
          </cell>
          <cell r="E4">
            <v>39691</v>
          </cell>
        </row>
        <row r="10">
          <cell r="E10">
            <v>990.8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ATO"/>
      <sheetName val="TLCB5"/>
      <sheetName val="TLMR"/>
      <sheetName val="MB"/>
      <sheetName val="Mão de Obra"/>
      <sheetName val="CROQUIS"/>
      <sheetName val="Planilha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Produto 09"/>
      <sheetName val="Produto 10"/>
      <sheetName val="Produto 01"/>
      <sheetName val="Prod. 03A CREMA-CIB"/>
      <sheetName val="Planilha1"/>
      <sheetName val="1.6"/>
      <sheetName val="Produto Novo - I"/>
      <sheetName val="Contrato Inicial"/>
      <sheetName val="PNV 2008 - V1"/>
      <sheetName val="indices caracterizadores"/>
      <sheetName val="aux"/>
      <sheetName val="Proposta"/>
      <sheetName val="Vínculo"/>
      <sheetName val="BRASIL"/>
      <sheetName val="horário"/>
      <sheetName val="calendário"/>
      <sheetName val="Percentual"/>
      <sheetName val="6-Recursos"/>
      <sheetName val="3-Recursos"/>
      <sheetName val="2-Resumo Ct"/>
      <sheetName val="cadastro"/>
      <sheetName val="3- Recursos"/>
      <sheetName val="procedimentos"/>
      <sheetName val="quantidades"/>
      <sheetName val="RESUMO"/>
      <sheetName val="compos1"/>
      <sheetName val="projeto"/>
      <sheetName val="NF 131"/>
      <sheetName val="Subcontratados_Formal"/>
      <sheetName val="Plan 2.7"/>
      <sheetName val="fresagem de pista ago-98"/>
      <sheetName val="VISTEM"/>
      <sheetName val="Resumo-SIS"/>
      <sheetName val="2.6-Diárias"/>
      <sheetName val="Equi-SIS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B3">
            <v>0</v>
          </cell>
        </row>
      </sheetData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85.3199462890625</v>
          </cell>
        </row>
      </sheetData>
      <sheetData sheetId="13">
        <row r="3">
          <cell r="B3">
            <v>0</v>
          </cell>
        </row>
      </sheetData>
      <sheetData sheetId="14">
        <row r="3">
          <cell r="B3">
            <v>85.3199462890625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roduto 09"/>
      <sheetName val="Produto 10"/>
      <sheetName val="Produto 01"/>
      <sheetName val="Prod. 03A CREMA-CIB"/>
      <sheetName val="p a t o 99 b"/>
      <sheetName val="DADOS"/>
      <sheetName val="INVENTÁRIO262"/>
      <sheetName val="SERVIÇOS"/>
      <sheetName val="61M-CBMI"/>
      <sheetName val="Orçam. AET"/>
      <sheetName val="Tab. Consultoria-Set-12"/>
      <sheetName val="Calendário"/>
      <sheetName val="1.6"/>
      <sheetName val="Reaproveitamento_de_formas"/>
      <sheetName val="PCOMP-06-11-2006"/>
      <sheetName val="inventário"/>
      <sheetName val="Orçamento Total"/>
      <sheetName val="Percentual"/>
      <sheetName val="IDENTIFICAÇÃO"/>
      <sheetName val="Insumos"/>
      <sheetName val="elétrica"/>
      <sheetName val="MB"/>
      <sheetName val="Cadastro Medição"/>
      <sheetName val="Geral"/>
      <sheetName val="8ª mp_br_459"/>
      <sheetName val="projeto"/>
      <sheetName val="resumo_aut1"/>
      <sheetName val="QUADRO COMPARATIVO"/>
      <sheetName val="P reaj x P atual"/>
      <sheetName val="fresagem de pista ago-98"/>
      <sheetName val="Página 16"/>
      <sheetName val="tab. consultoria jan-11"/>
      <sheetName val="PPV revisão_13.02.08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LAN MES"/>
      <sheetName val="CONSSID12-96"/>
      <sheetName val="REFERENCIA"/>
      <sheetName val="Fluxo de Caixa Apresentação"/>
      <sheetName val="BPLAN_MES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Feriados"/>
      <sheetName val="Conversão"/>
      <sheetName val="Super_Calendário"/>
      <sheetName val="Dados Iniciais"/>
      <sheetName val="projeto"/>
    </sheetNames>
    <sheetDataSet>
      <sheetData sheetId="0">
        <row r="4">
          <cell r="B4">
            <v>39083</v>
          </cell>
        </row>
      </sheetData>
      <sheetData sheetId="1">
        <row r="4">
          <cell r="B4">
            <v>39083</v>
          </cell>
        </row>
        <row r="5">
          <cell r="B5">
            <v>39188</v>
          </cell>
        </row>
        <row r="6">
          <cell r="B6">
            <v>39190</v>
          </cell>
        </row>
        <row r="7">
          <cell r="B7">
            <v>39193</v>
          </cell>
        </row>
        <row r="8">
          <cell r="B8">
            <v>39203</v>
          </cell>
        </row>
        <row r="9">
          <cell r="B9">
            <v>39250</v>
          </cell>
        </row>
        <row r="10">
          <cell r="B10">
            <v>39332</v>
          </cell>
        </row>
        <row r="11">
          <cell r="B11">
            <v>39367</v>
          </cell>
        </row>
        <row r="12">
          <cell r="B12">
            <v>39388</v>
          </cell>
        </row>
        <row r="13">
          <cell r="B13">
            <v>39401</v>
          </cell>
        </row>
        <row r="14">
          <cell r="B14">
            <v>39441</v>
          </cell>
        </row>
        <row r="17">
          <cell r="B17">
            <v>39143</v>
          </cell>
        </row>
        <row r="18">
          <cell r="B18">
            <v>39183</v>
          </cell>
        </row>
        <row r="19">
          <cell r="B19">
            <v>39189</v>
          </cell>
        </row>
        <row r="20">
          <cell r="B20">
            <v>39215</v>
          </cell>
        </row>
        <row r="21">
          <cell r="B21">
            <v>39245</v>
          </cell>
        </row>
        <row r="22">
          <cell r="B22">
            <v>39367</v>
          </cell>
        </row>
        <row r="23">
          <cell r="B23">
            <v>39306</v>
          </cell>
        </row>
        <row r="24">
          <cell r="B24">
            <v>39355</v>
          </cell>
        </row>
        <row r="27">
          <cell r="B27">
            <v>39097</v>
          </cell>
        </row>
        <row r="28">
          <cell r="B28">
            <v>39132</v>
          </cell>
        </row>
        <row r="29">
          <cell r="B29">
            <v>39230</v>
          </cell>
        </row>
        <row r="30">
          <cell r="B30">
            <v>39267</v>
          </cell>
        </row>
        <row r="31">
          <cell r="B31">
            <v>39328</v>
          </cell>
        </row>
        <row r="32">
          <cell r="B32">
            <v>39363</v>
          </cell>
        </row>
        <row r="33">
          <cell r="B33">
            <v>39397</v>
          </cell>
        </row>
        <row r="34">
          <cell r="B34">
            <v>39408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>
        <row r="3">
          <cell r="A3" t="str">
            <v xml:space="preserve">DNIT - DEPARTAMENTO NACIONAL DE INFRA-ESTRUTURA DE TRANSPORTES </v>
          </cell>
        </row>
        <row r="4">
          <cell r="A4" t="str">
            <v xml:space="preserve">DNIT </v>
          </cell>
        </row>
        <row r="5">
          <cell r="A5" t="str">
            <v>Sup.Reg./RS</v>
          </cell>
        </row>
        <row r="11">
          <cell r="A11" t="str">
            <v>CONTRATO: 10.1.0.00.0267/2011</v>
          </cell>
        </row>
        <row r="14">
          <cell r="A14" t="str">
            <v>MEDIÇÃO: 6ª PROVISÓRIA</v>
          </cell>
        </row>
        <row r="18">
          <cell r="A18" t="str">
            <v>PERÍODO ACUMULADO: 20/05/2011 A 31/10/2011</v>
          </cell>
        </row>
        <row r="19">
          <cell r="A19" t="str">
            <v>PERÍODO: 01/10/2011 à 31/10/2011</v>
          </cell>
        </row>
        <row r="20">
          <cell r="A20" t="str">
            <v>MÊS : OUTUBRO/2011</v>
          </cell>
        </row>
        <row r="26">
          <cell r="A26" t="str">
            <v>Pelotas, 1.11.2011</v>
          </cell>
        </row>
        <row r="27">
          <cell r="A27" t="str">
            <v>Em, 1 / 11 / 2011</v>
          </cell>
        </row>
      </sheetData>
      <sheetData sheetId="1" refreshError="1">
        <row r="2">
          <cell r="G2">
            <v>0</v>
          </cell>
        </row>
        <row r="31">
          <cell r="G31">
            <v>446808.09</v>
          </cell>
          <cell r="H3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C86">
            <v>0</v>
          </cell>
          <cell r="D86">
            <v>0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C87">
            <v>0</v>
          </cell>
          <cell r="D87">
            <v>0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C88">
            <v>0</v>
          </cell>
          <cell r="D88">
            <v>0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C89">
            <v>0</v>
          </cell>
          <cell r="D89">
            <v>0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C90">
            <v>0</v>
          </cell>
          <cell r="D90">
            <v>0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C91">
            <v>0</v>
          </cell>
          <cell r="D91">
            <v>0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C92">
            <v>0</v>
          </cell>
          <cell r="D92">
            <v>0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>
            <v>0</v>
          </cell>
          <cell r="D101">
            <v>0</v>
          </cell>
          <cell r="E101" t="str">
            <v>m3</v>
          </cell>
          <cell r="F101" t="str">
            <v>SUB-TOTAL</v>
          </cell>
          <cell r="G101">
            <v>8.75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>
            <v>0</v>
          </cell>
          <cell r="D102">
            <v>0</v>
          </cell>
          <cell r="E102" t="str">
            <v>m3</v>
          </cell>
          <cell r="F102">
            <v>11.56</v>
          </cell>
          <cell r="G102">
            <v>4.1399999999999997</v>
          </cell>
        </row>
        <row r="103">
          <cell r="A103" t="str">
            <v>DER52120b</v>
          </cell>
          <cell r="B103" t="str">
            <v>PAVIMENTAÇÃO</v>
          </cell>
          <cell r="C103">
            <v>0</v>
          </cell>
          <cell r="D103">
            <v>0</v>
          </cell>
          <cell r="E103" t="str">
            <v>m3</v>
          </cell>
          <cell r="F103">
            <v>11.71</v>
          </cell>
          <cell r="G103">
            <v>4.1900000000000004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>
            <v>0</v>
          </cell>
          <cell r="D112">
            <v>0</v>
          </cell>
          <cell r="E112" t="str">
            <v>m3</v>
          </cell>
          <cell r="F112" t="str">
            <v>SUB-TOTAL</v>
          </cell>
          <cell r="G112">
            <v>1.24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>
            <v>0</v>
          </cell>
          <cell r="D113">
            <v>0</v>
          </cell>
          <cell r="E113" t="str">
            <v>m3</v>
          </cell>
          <cell r="F113">
            <v>3.49</v>
          </cell>
          <cell r="G113">
            <v>1.25</v>
          </cell>
        </row>
        <row r="114">
          <cell r="A114" t="str">
            <v>DER52102</v>
          </cell>
          <cell r="B114" t="str">
            <v>DRENAGEM</v>
          </cell>
          <cell r="C114">
            <v>0</v>
          </cell>
          <cell r="D114">
            <v>0</v>
          </cell>
          <cell r="E114" t="str">
            <v>m3</v>
          </cell>
          <cell r="F114">
            <v>3.54</v>
          </cell>
          <cell r="G114">
            <v>1.27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>
            <v>0</v>
          </cell>
          <cell r="E162" t="str">
            <v>t</v>
          </cell>
          <cell r="F162" t="str">
            <v>SUB-TOTAL</v>
          </cell>
          <cell r="G162">
            <v>17.831980000000001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>
            <v>0</v>
          </cell>
          <cell r="E163" t="str">
            <v>t</v>
          </cell>
          <cell r="F163">
            <v>647.13</v>
          </cell>
          <cell r="G163">
            <v>231.67254</v>
          </cell>
        </row>
        <row r="164">
          <cell r="A164" t="str">
            <v>02.550.00</v>
          </cell>
          <cell r="B164" t="str">
            <v>OBRAS DE ARTE CORRENTES</v>
          </cell>
          <cell r="D164">
            <v>0</v>
          </cell>
          <cell r="E164" t="str">
            <v>m3</v>
          </cell>
          <cell r="G164">
            <v>0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>
            <v>0</v>
          </cell>
          <cell r="D201">
            <v>0</v>
          </cell>
          <cell r="E201" t="str">
            <v>un</v>
          </cell>
          <cell r="F201">
            <v>3651.27</v>
          </cell>
          <cell r="G201">
            <v>1307.1546599999999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>
            <v>0</v>
          </cell>
          <cell r="D202">
            <v>0</v>
          </cell>
          <cell r="E202" t="str">
            <v>un</v>
          </cell>
          <cell r="F202" t="str">
            <v>SUB-TOTAL</v>
          </cell>
          <cell r="G202">
            <v>581.20583999999997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>
            <v>0</v>
          </cell>
          <cell r="D203">
            <v>0</v>
          </cell>
          <cell r="E203" t="str">
            <v>un</v>
          </cell>
          <cell r="F203">
            <v>1502.51</v>
          </cell>
          <cell r="G203">
            <v>537.89857999999992</v>
          </cell>
        </row>
        <row r="204">
          <cell r="A204" t="str">
            <v>OAE11</v>
          </cell>
          <cell r="B204" t="str">
            <v>OBRAS COMPLEMENTARES</v>
          </cell>
          <cell r="C204">
            <v>0</v>
          </cell>
          <cell r="D204">
            <v>0</v>
          </cell>
          <cell r="E204" t="str">
            <v>un</v>
          </cell>
          <cell r="F204">
            <v>925.66</v>
          </cell>
          <cell r="G204">
            <v>331.38628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A226" t="str">
            <v>03.321.01</v>
          </cell>
          <cell r="B226" t="str">
            <v>Placas de aproximação( 02 unidades)p/Viaduto nº1</v>
          </cell>
          <cell r="C226">
            <v>0</v>
          </cell>
          <cell r="D226">
            <v>0</v>
          </cell>
          <cell r="E226" t="str">
            <v>m3</v>
          </cell>
          <cell r="F226">
            <v>93.32</v>
          </cell>
          <cell r="G226">
            <v>33.408559999999994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A230" t="str">
            <v>03.323.01</v>
          </cell>
          <cell r="B230" t="str">
            <v>Placas de aproximação( 02 unidades)p/Viaduto nº2</v>
          </cell>
          <cell r="C230">
            <v>0</v>
          </cell>
          <cell r="D230">
            <v>0</v>
          </cell>
          <cell r="E230" t="str">
            <v>m3</v>
          </cell>
          <cell r="F230">
            <v>113.99</v>
          </cell>
          <cell r="G230">
            <v>40.808419999999998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>
            <v>0</v>
          </cell>
          <cell r="D234">
            <v>0</v>
          </cell>
          <cell r="E234" t="str">
            <v>m3</v>
          </cell>
          <cell r="F234">
            <v>118.3</v>
          </cell>
          <cell r="G234">
            <v>42.351399999999998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>
            <v>0</v>
          </cell>
          <cell r="D235">
            <v>0</v>
          </cell>
          <cell r="E235" t="str">
            <v>m3</v>
          </cell>
          <cell r="F235">
            <v>120.19</v>
          </cell>
          <cell r="G235" t="str">
            <v>SUB-TOTAL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>
            <v>0</v>
          </cell>
          <cell r="D236">
            <v>0</v>
          </cell>
          <cell r="E236" t="str">
            <v>m3</v>
          </cell>
          <cell r="F236">
            <v>122.27</v>
          </cell>
          <cell r="G236">
            <v>43.772659999999995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>
            <v>0</v>
          </cell>
          <cell r="D237">
            <v>0</v>
          </cell>
          <cell r="E237" t="str">
            <v>m3</v>
          </cell>
          <cell r="F237">
            <v>126.05</v>
          </cell>
          <cell r="G237" t="str">
            <v>TOTAL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>
            <v>0</v>
          </cell>
          <cell r="D238">
            <v>0</v>
          </cell>
          <cell r="E238" t="str">
            <v>m3</v>
          </cell>
          <cell r="F238">
            <v>106.28</v>
          </cell>
          <cell r="G238">
            <v>38.04824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>
            <v>0</v>
          </cell>
          <cell r="D239">
            <v>0</v>
          </cell>
          <cell r="E239" t="str">
            <v>m3</v>
          </cell>
          <cell r="F239">
            <v>114.01</v>
          </cell>
          <cell r="G239">
            <v>40.815579999999997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>
            <v>0</v>
          </cell>
          <cell r="D240">
            <v>0</v>
          </cell>
          <cell r="E240" t="str">
            <v>m3</v>
          </cell>
          <cell r="F240">
            <v>89.37</v>
          </cell>
          <cell r="G240">
            <v>31.99446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>
            <v>0</v>
          </cell>
          <cell r="D241">
            <v>0</v>
          </cell>
          <cell r="E241" t="str">
            <v>m3</v>
          </cell>
          <cell r="F241">
            <v>97.47</v>
          </cell>
          <cell r="G241">
            <v>34.894259999999996</v>
          </cell>
        </row>
        <row r="242">
          <cell r="A242" t="str">
            <v>03.330.00</v>
          </cell>
          <cell r="B242" t="str">
            <v>Concreto fck= 35 MPa-contr. raz. uso ger.</v>
          </cell>
          <cell r="C242">
            <v>0</v>
          </cell>
          <cell r="D242">
            <v>0</v>
          </cell>
          <cell r="E242" t="str">
            <v>m3</v>
          </cell>
          <cell r="F242">
            <v>122.81</v>
          </cell>
          <cell r="G242">
            <v>43.965980000000002</v>
          </cell>
        </row>
        <row r="243">
          <cell r="A243" t="str">
            <v>03.340.00</v>
          </cell>
          <cell r="B243" t="str">
            <v>Argamassa cimento-areia 1-3</v>
          </cell>
          <cell r="C243">
            <v>0</v>
          </cell>
          <cell r="D243">
            <v>0</v>
          </cell>
          <cell r="E243" t="str">
            <v>m3</v>
          </cell>
          <cell r="F243">
            <v>111.95</v>
          </cell>
          <cell r="G243">
            <v>40.078099999999999</v>
          </cell>
        </row>
        <row r="244">
          <cell r="A244" t="str">
            <v>03.341.00</v>
          </cell>
          <cell r="B244" t="str">
            <v>Argamassa cimento-areia 1-4</v>
          </cell>
          <cell r="C244">
            <v>0</v>
          </cell>
          <cell r="D244">
            <v>0</v>
          </cell>
          <cell r="E244" t="str">
            <v>m3</v>
          </cell>
          <cell r="F244">
            <v>94.93</v>
          </cell>
          <cell r="G244">
            <v>33.984940000000002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>
            <v>0</v>
          </cell>
          <cell r="D245">
            <v>0</v>
          </cell>
          <cell r="E245" t="str">
            <v>kg</v>
          </cell>
          <cell r="F245">
            <v>1.91</v>
          </cell>
          <cell r="G245">
            <v>0.68377999999999994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>
            <v>0</v>
          </cell>
          <cell r="D246">
            <v>0</v>
          </cell>
          <cell r="E246" t="str">
            <v>kg</v>
          </cell>
          <cell r="F246">
            <v>2.1</v>
          </cell>
          <cell r="G246">
            <v>0.75180000000000002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>
            <v>0</v>
          </cell>
          <cell r="D247">
            <v>0</v>
          </cell>
          <cell r="E247" t="str">
            <v>kg</v>
          </cell>
          <cell r="F247">
            <v>1.79</v>
          </cell>
          <cell r="G247">
            <v>0.64081999999999995</v>
          </cell>
        </row>
        <row r="248">
          <cell r="A248" t="str">
            <v>03.370.00</v>
          </cell>
          <cell r="B248" t="str">
            <v>Formas comuns de madeira</v>
          </cell>
          <cell r="C248">
            <v>0</v>
          </cell>
          <cell r="D248">
            <v>0</v>
          </cell>
          <cell r="E248" t="str">
            <v>m2</v>
          </cell>
          <cell r="F248">
            <v>16.059999999999999</v>
          </cell>
          <cell r="G248">
            <v>5.7494799999999993</v>
          </cell>
        </row>
        <row r="249">
          <cell r="A249" t="str">
            <v>03.371.00</v>
          </cell>
          <cell r="B249" t="str">
            <v>Formas de madeira compensada</v>
          </cell>
          <cell r="C249">
            <v>0</v>
          </cell>
          <cell r="D249">
            <v>0</v>
          </cell>
          <cell r="E249" t="str">
            <v>m2</v>
          </cell>
          <cell r="F249">
            <v>16.100000000000001</v>
          </cell>
          <cell r="G249">
            <v>5.7638000000000007</v>
          </cell>
        </row>
        <row r="250">
          <cell r="A250" t="str">
            <v>03.371.01</v>
          </cell>
          <cell r="B250" t="str">
            <v>Formas de placa compensada resinada</v>
          </cell>
          <cell r="C250">
            <v>0</v>
          </cell>
          <cell r="D250">
            <v>0</v>
          </cell>
          <cell r="E250" t="str">
            <v>m2</v>
          </cell>
          <cell r="F250">
            <v>16.100000000000001</v>
          </cell>
          <cell r="G250">
            <v>5.7638000000000007</v>
          </cell>
        </row>
        <row r="251">
          <cell r="A251" t="str">
            <v>03.371.02</v>
          </cell>
          <cell r="B251" t="str">
            <v>Formas de placa compensada plastificada</v>
          </cell>
          <cell r="C251">
            <v>0</v>
          </cell>
          <cell r="D251">
            <v>0</v>
          </cell>
          <cell r="E251" t="str">
            <v>m2</v>
          </cell>
          <cell r="F251">
            <v>22.65</v>
          </cell>
          <cell r="G251">
            <v>8.1086999999999989</v>
          </cell>
        </row>
        <row r="252">
          <cell r="A252" t="str">
            <v>03.372.01</v>
          </cell>
          <cell r="B252" t="str">
            <v>Formas para tubulão</v>
          </cell>
          <cell r="C252">
            <v>0</v>
          </cell>
          <cell r="D252">
            <v>0</v>
          </cell>
          <cell r="E252" t="str">
            <v>m2</v>
          </cell>
          <cell r="G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>
            <v>0</v>
          </cell>
          <cell r="D253">
            <v>0</v>
          </cell>
          <cell r="E253" t="str">
            <v>m</v>
          </cell>
          <cell r="G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>
            <v>0</v>
          </cell>
          <cell r="D254">
            <v>0</v>
          </cell>
          <cell r="E254" t="str">
            <v>m</v>
          </cell>
          <cell r="G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>
            <v>0</v>
          </cell>
          <cell r="D255">
            <v>0</v>
          </cell>
          <cell r="E255" t="str">
            <v>m</v>
          </cell>
          <cell r="G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>
            <v>0</v>
          </cell>
          <cell r="D256">
            <v>0</v>
          </cell>
          <cell r="E256" t="str">
            <v>m</v>
          </cell>
          <cell r="G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>
            <v>0</v>
          </cell>
          <cell r="D257">
            <v>0</v>
          </cell>
          <cell r="E257" t="str">
            <v>m</v>
          </cell>
          <cell r="G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>
            <v>0</v>
          </cell>
          <cell r="D258">
            <v>0</v>
          </cell>
          <cell r="E258" t="str">
            <v>m</v>
          </cell>
          <cell r="G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>
            <v>0</v>
          </cell>
          <cell r="D259">
            <v>0</v>
          </cell>
          <cell r="E259" t="str">
            <v>m</v>
          </cell>
          <cell r="G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>
            <v>0</v>
          </cell>
          <cell r="D260">
            <v>0</v>
          </cell>
          <cell r="E260" t="str">
            <v>m</v>
          </cell>
          <cell r="G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>
            <v>0</v>
          </cell>
          <cell r="D261">
            <v>0</v>
          </cell>
          <cell r="E261" t="str">
            <v>m</v>
          </cell>
          <cell r="G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>
            <v>0</v>
          </cell>
          <cell r="D262">
            <v>0</v>
          </cell>
          <cell r="E262" t="str">
            <v>m</v>
          </cell>
          <cell r="G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>
            <v>0</v>
          </cell>
          <cell r="D263">
            <v>0</v>
          </cell>
          <cell r="E263" t="str">
            <v>m</v>
          </cell>
          <cell r="G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>
            <v>0</v>
          </cell>
          <cell r="D264">
            <v>0</v>
          </cell>
          <cell r="E264" t="str">
            <v>m</v>
          </cell>
          <cell r="G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>
            <v>0</v>
          </cell>
          <cell r="D265">
            <v>0</v>
          </cell>
          <cell r="E265" t="str">
            <v>m</v>
          </cell>
          <cell r="G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>
            <v>0</v>
          </cell>
          <cell r="D266">
            <v>0</v>
          </cell>
          <cell r="E266" t="str">
            <v>m</v>
          </cell>
          <cell r="G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>
            <v>0</v>
          </cell>
          <cell r="D267">
            <v>0</v>
          </cell>
          <cell r="E267" t="str">
            <v>m</v>
          </cell>
          <cell r="G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>
            <v>0</v>
          </cell>
          <cell r="D268">
            <v>0</v>
          </cell>
          <cell r="E268" t="str">
            <v>m</v>
          </cell>
          <cell r="G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>
            <v>0</v>
          </cell>
          <cell r="D269">
            <v>0</v>
          </cell>
          <cell r="E269" t="str">
            <v>m</v>
          </cell>
          <cell r="G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>
            <v>0</v>
          </cell>
          <cell r="D270">
            <v>0</v>
          </cell>
          <cell r="E270" t="str">
            <v>m</v>
          </cell>
          <cell r="G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>
            <v>0</v>
          </cell>
          <cell r="D271">
            <v>0</v>
          </cell>
          <cell r="E271" t="str">
            <v>m</v>
          </cell>
          <cell r="G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>
            <v>0</v>
          </cell>
          <cell r="D272">
            <v>0</v>
          </cell>
          <cell r="E272" t="str">
            <v>m</v>
          </cell>
          <cell r="G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>
            <v>0</v>
          </cell>
          <cell r="D273">
            <v>0</v>
          </cell>
          <cell r="E273" t="str">
            <v>m</v>
          </cell>
          <cell r="G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>
            <v>0</v>
          </cell>
          <cell r="D274">
            <v>0</v>
          </cell>
          <cell r="E274" t="str">
            <v>m</v>
          </cell>
          <cell r="G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>
            <v>0</v>
          </cell>
          <cell r="D275">
            <v>0</v>
          </cell>
          <cell r="E275" t="str">
            <v>m</v>
          </cell>
          <cell r="G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>
            <v>0</v>
          </cell>
          <cell r="D276">
            <v>0</v>
          </cell>
          <cell r="E276" t="str">
            <v>m</v>
          </cell>
          <cell r="G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>
            <v>0</v>
          </cell>
          <cell r="D277">
            <v>0</v>
          </cell>
          <cell r="E277" t="str">
            <v>m</v>
          </cell>
          <cell r="G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>
            <v>0</v>
          </cell>
          <cell r="D278">
            <v>0</v>
          </cell>
          <cell r="E278" t="str">
            <v>m</v>
          </cell>
          <cell r="G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>
            <v>0</v>
          </cell>
          <cell r="D279">
            <v>0</v>
          </cell>
          <cell r="E279" t="str">
            <v>m</v>
          </cell>
          <cell r="G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>
            <v>0</v>
          </cell>
          <cell r="D280">
            <v>0</v>
          </cell>
          <cell r="E280" t="str">
            <v>m</v>
          </cell>
          <cell r="G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>
            <v>0</v>
          </cell>
          <cell r="D281">
            <v>0</v>
          </cell>
          <cell r="E281" t="str">
            <v>m</v>
          </cell>
          <cell r="G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>
            <v>0</v>
          </cell>
          <cell r="D282">
            <v>0</v>
          </cell>
          <cell r="E282" t="str">
            <v>m</v>
          </cell>
          <cell r="G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>
            <v>0</v>
          </cell>
          <cell r="D283">
            <v>0</v>
          </cell>
          <cell r="E283" t="str">
            <v>m</v>
          </cell>
          <cell r="G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>
            <v>0</v>
          </cell>
          <cell r="D284">
            <v>0</v>
          </cell>
          <cell r="E284" t="str">
            <v>m</v>
          </cell>
          <cell r="G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>
            <v>0</v>
          </cell>
          <cell r="D285">
            <v>0</v>
          </cell>
          <cell r="E285" t="str">
            <v>m</v>
          </cell>
          <cell r="G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>
            <v>0</v>
          </cell>
          <cell r="D286">
            <v>0</v>
          </cell>
          <cell r="E286" t="str">
            <v>m</v>
          </cell>
          <cell r="G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>
            <v>0</v>
          </cell>
          <cell r="D287">
            <v>0</v>
          </cell>
          <cell r="E287" t="str">
            <v>m</v>
          </cell>
          <cell r="G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>
            <v>0</v>
          </cell>
          <cell r="D288">
            <v>0</v>
          </cell>
          <cell r="E288" t="str">
            <v>m</v>
          </cell>
          <cell r="G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>
            <v>0</v>
          </cell>
          <cell r="D289">
            <v>0</v>
          </cell>
          <cell r="E289" t="str">
            <v>m</v>
          </cell>
          <cell r="G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>
            <v>0</v>
          </cell>
          <cell r="D290">
            <v>0</v>
          </cell>
          <cell r="E290" t="str">
            <v>m</v>
          </cell>
          <cell r="G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>
            <v>0</v>
          </cell>
          <cell r="D291">
            <v>0</v>
          </cell>
          <cell r="E291" t="str">
            <v>m</v>
          </cell>
          <cell r="G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>
            <v>0</v>
          </cell>
          <cell r="D292">
            <v>0</v>
          </cell>
          <cell r="E292" t="str">
            <v>m</v>
          </cell>
          <cell r="G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>
            <v>0</v>
          </cell>
          <cell r="D293">
            <v>0</v>
          </cell>
          <cell r="E293" t="str">
            <v>m</v>
          </cell>
          <cell r="G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>
            <v>0</v>
          </cell>
          <cell r="D294">
            <v>0</v>
          </cell>
          <cell r="E294" t="str">
            <v>m3</v>
          </cell>
          <cell r="F294">
            <v>136.15</v>
          </cell>
          <cell r="G294">
            <v>48.741700000000002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>
            <v>0</v>
          </cell>
          <cell r="D295">
            <v>0</v>
          </cell>
          <cell r="E295" t="str">
            <v>m3</v>
          </cell>
          <cell r="F295">
            <v>471.91</v>
          </cell>
          <cell r="G295">
            <v>168.94378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>
            <v>0</v>
          </cell>
          <cell r="D296">
            <v>0</v>
          </cell>
          <cell r="E296" t="str">
            <v>m3</v>
          </cell>
          <cell r="F296">
            <v>546.41999999999996</v>
          </cell>
          <cell r="G296">
            <v>195.61835999999997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>
            <v>0</v>
          </cell>
          <cell r="D297">
            <v>0</v>
          </cell>
          <cell r="E297" t="str">
            <v>m3</v>
          </cell>
          <cell r="F297">
            <v>849.96</v>
          </cell>
          <cell r="G297">
            <v>304.28568000000001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>
            <v>0</v>
          </cell>
          <cell r="D298">
            <v>0</v>
          </cell>
          <cell r="E298" t="str">
            <v>m</v>
          </cell>
          <cell r="G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>
            <v>0</v>
          </cell>
          <cell r="D299">
            <v>0</v>
          </cell>
          <cell r="E299" t="str">
            <v>m</v>
          </cell>
          <cell r="G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>
            <v>0</v>
          </cell>
          <cell r="D300">
            <v>0</v>
          </cell>
          <cell r="E300" t="str">
            <v>m3</v>
          </cell>
          <cell r="F300">
            <v>546.20000000000005</v>
          </cell>
          <cell r="G300">
            <v>195.53960000000001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>
            <v>0</v>
          </cell>
          <cell r="D301">
            <v>0</v>
          </cell>
          <cell r="E301" t="str">
            <v>m3</v>
          </cell>
          <cell r="F301">
            <v>607.66999999999996</v>
          </cell>
          <cell r="G301">
            <v>217.54585999999998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>
            <v>0</v>
          </cell>
          <cell r="D302">
            <v>0</v>
          </cell>
          <cell r="E302" t="str">
            <v>m3</v>
          </cell>
          <cell r="F302">
            <v>830.29</v>
          </cell>
          <cell r="G302">
            <v>297.24381999999997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>
            <v>0</v>
          </cell>
          <cell r="D303">
            <v>0</v>
          </cell>
          <cell r="E303" t="str">
            <v>m3</v>
          </cell>
          <cell r="G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>
            <v>0</v>
          </cell>
          <cell r="D304">
            <v>0</v>
          </cell>
          <cell r="E304" t="str">
            <v>m3</v>
          </cell>
          <cell r="G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>
            <v>0</v>
          </cell>
          <cell r="D305">
            <v>0</v>
          </cell>
          <cell r="E305" t="str">
            <v>m3</v>
          </cell>
          <cell r="G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>
            <v>0</v>
          </cell>
          <cell r="D306">
            <v>0</v>
          </cell>
          <cell r="E306" t="str">
            <v>m3</v>
          </cell>
          <cell r="G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>
            <v>0</v>
          </cell>
          <cell r="D307">
            <v>0</v>
          </cell>
          <cell r="E307" t="str">
            <v>m3</v>
          </cell>
          <cell r="G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>
            <v>0</v>
          </cell>
          <cell r="D308">
            <v>0</v>
          </cell>
          <cell r="E308" t="str">
            <v>m3</v>
          </cell>
          <cell r="G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>
            <v>0</v>
          </cell>
          <cell r="D309">
            <v>0</v>
          </cell>
          <cell r="E309" t="str">
            <v>m3</v>
          </cell>
          <cell r="G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>
            <v>0</v>
          </cell>
          <cell r="D310">
            <v>0</v>
          </cell>
          <cell r="E310" t="str">
            <v>kg</v>
          </cell>
          <cell r="F310">
            <v>64.02</v>
          </cell>
          <cell r="G310">
            <v>22.919159999999998</v>
          </cell>
        </row>
        <row r="311">
          <cell r="A311" t="str">
            <v>03.700.01</v>
          </cell>
          <cell r="B311" t="str">
            <v>Guarda corpo em concreto Fck = 18 MPa</v>
          </cell>
          <cell r="C311">
            <v>0</v>
          </cell>
          <cell r="D311">
            <v>0</v>
          </cell>
          <cell r="E311" t="str">
            <v>m</v>
          </cell>
          <cell r="F311">
            <v>59.02</v>
          </cell>
          <cell r="G311">
            <v>21.129159999999999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>
            <v>0</v>
          </cell>
          <cell r="D312">
            <v>0</v>
          </cell>
          <cell r="E312" t="str">
            <v>m3</v>
          </cell>
          <cell r="G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>
            <v>0</v>
          </cell>
          <cell r="D313">
            <v>0</v>
          </cell>
          <cell r="E313" t="str">
            <v>m3</v>
          </cell>
          <cell r="G313">
            <v>0</v>
          </cell>
        </row>
        <row r="314">
          <cell r="A314" t="str">
            <v>03.930.00</v>
          </cell>
          <cell r="B314" t="str">
            <v>Junta de cantoneira</v>
          </cell>
          <cell r="C314">
            <v>0</v>
          </cell>
          <cell r="D314">
            <v>0</v>
          </cell>
          <cell r="E314" t="str">
            <v>m</v>
          </cell>
          <cell r="G314">
            <v>0</v>
          </cell>
        </row>
        <row r="315">
          <cell r="A315" t="str">
            <v>03.940.00</v>
          </cell>
          <cell r="B315" t="str">
            <v>Apiloamento manual</v>
          </cell>
          <cell r="C315">
            <v>0</v>
          </cell>
          <cell r="D315">
            <v>0</v>
          </cell>
          <cell r="E315" t="str">
            <v>m3</v>
          </cell>
          <cell r="F315">
            <v>3.35</v>
          </cell>
          <cell r="G315">
            <v>1.1993</v>
          </cell>
        </row>
        <row r="316">
          <cell r="A316" t="str">
            <v>03.940.01</v>
          </cell>
          <cell r="B316" t="str">
            <v>Reaterro e compactação manual de bueiros</v>
          </cell>
          <cell r="C316">
            <v>0</v>
          </cell>
          <cell r="D316">
            <v>0</v>
          </cell>
          <cell r="E316" t="str">
            <v>m3</v>
          </cell>
          <cell r="F316">
            <v>3.35</v>
          </cell>
          <cell r="G316">
            <v>1.1993</v>
          </cell>
        </row>
        <row r="317">
          <cell r="A317" t="str">
            <v>03.951.01</v>
          </cell>
          <cell r="B317" t="str">
            <v>Pintura com nata de cimento</v>
          </cell>
          <cell r="C317">
            <v>0</v>
          </cell>
          <cell r="D317">
            <v>0</v>
          </cell>
          <cell r="E317" t="str">
            <v>m2</v>
          </cell>
          <cell r="G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>
            <v>0</v>
          </cell>
          <cell r="D318">
            <v>0</v>
          </cell>
          <cell r="E318" t="str">
            <v>kg</v>
          </cell>
          <cell r="G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>
            <v>0</v>
          </cell>
          <cell r="D319">
            <v>0</v>
          </cell>
          <cell r="E319" t="str">
            <v>kg</v>
          </cell>
          <cell r="G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>
            <v>0</v>
          </cell>
          <cell r="D320">
            <v>0</v>
          </cell>
          <cell r="E320" t="str">
            <v>kg</v>
          </cell>
          <cell r="G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>
            <v>0</v>
          </cell>
          <cell r="D321">
            <v>0</v>
          </cell>
          <cell r="E321" t="str">
            <v>kg</v>
          </cell>
          <cell r="F321">
            <v>3.68</v>
          </cell>
          <cell r="G321">
            <v>1.3174399999999999</v>
          </cell>
        </row>
        <row r="322">
          <cell r="A322" t="str">
            <v>03.991.01</v>
          </cell>
          <cell r="B322" t="str">
            <v>Dreno de PVC D= 75 mm</v>
          </cell>
          <cell r="C322">
            <v>0</v>
          </cell>
          <cell r="D322">
            <v>0</v>
          </cell>
          <cell r="E322" t="str">
            <v>un</v>
          </cell>
          <cell r="G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>
            <v>0</v>
          </cell>
          <cell r="D323">
            <v>0</v>
          </cell>
          <cell r="E323" t="str">
            <v>un</v>
          </cell>
          <cell r="F323">
            <v>2.17</v>
          </cell>
          <cell r="G323">
            <v>0.77685999999999999</v>
          </cell>
        </row>
        <row r="324">
          <cell r="A324" t="str">
            <v>P 03.991.01a</v>
          </cell>
          <cell r="B324" t="str">
            <v>Dreno de FF D= 30 mm x 750mm</v>
          </cell>
          <cell r="C324">
            <v>0</v>
          </cell>
          <cell r="D324">
            <v>0</v>
          </cell>
          <cell r="E324" t="str">
            <v>un</v>
          </cell>
          <cell r="F324">
            <v>4.5999999999999996</v>
          </cell>
          <cell r="G324">
            <v>1.6467999999999998</v>
          </cell>
        </row>
        <row r="325">
          <cell r="A325" t="str">
            <v>P 03.991.01b</v>
          </cell>
          <cell r="B325" t="str">
            <v>Dreno de FF D= 50 mm x 500mm</v>
          </cell>
          <cell r="C325">
            <v>0</v>
          </cell>
          <cell r="D325">
            <v>0</v>
          </cell>
          <cell r="E325" t="str">
            <v>un</v>
          </cell>
          <cell r="F325">
            <v>4.88</v>
          </cell>
          <cell r="G325">
            <v>1.7470399999999999</v>
          </cell>
        </row>
        <row r="326">
          <cell r="A326" t="str">
            <v>P 03.991.01c</v>
          </cell>
          <cell r="B326" t="str">
            <v>Dreno de FF D= 100 mm x 500mm</v>
          </cell>
          <cell r="C326">
            <v>0</v>
          </cell>
          <cell r="D326">
            <v>0</v>
          </cell>
          <cell r="E326" t="str">
            <v>un</v>
          </cell>
          <cell r="F326">
            <v>11.52</v>
          </cell>
          <cell r="G326">
            <v>4.1241599999999998</v>
          </cell>
        </row>
        <row r="327">
          <cell r="A327" t="str">
            <v>P 03.991.01d</v>
          </cell>
          <cell r="B327" t="str">
            <v>Dreno de FF D= 150 mm x 500mm</v>
          </cell>
          <cell r="C327">
            <v>0</v>
          </cell>
          <cell r="D327">
            <v>0</v>
          </cell>
          <cell r="E327" t="str">
            <v>un</v>
          </cell>
          <cell r="F327">
            <v>18.34</v>
          </cell>
          <cell r="G327">
            <v>6.5657199999999998</v>
          </cell>
        </row>
        <row r="328">
          <cell r="A328" t="str">
            <v>P 03.991.01f</v>
          </cell>
          <cell r="B328" t="str">
            <v>Dreno de FF D= 150 mm x 400mm</v>
          </cell>
          <cell r="C328">
            <v>0</v>
          </cell>
          <cell r="D328">
            <v>0</v>
          </cell>
          <cell r="E328" t="str">
            <v>un</v>
          </cell>
          <cell r="F328">
            <v>15</v>
          </cell>
          <cell r="G328">
            <v>5.37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>
            <v>0</v>
          </cell>
          <cell r="D329">
            <v>0</v>
          </cell>
          <cell r="E329" t="str">
            <v>m</v>
          </cell>
          <cell r="G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>
            <v>0</v>
          </cell>
          <cell r="D330">
            <v>0</v>
          </cell>
          <cell r="E330" t="str">
            <v>m</v>
          </cell>
          <cell r="F330">
            <v>114.24</v>
          </cell>
          <cell r="G330">
            <v>40.897919999999999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>
            <v>0</v>
          </cell>
          <cell r="D331">
            <v>0</v>
          </cell>
          <cell r="E331" t="str">
            <v>m</v>
          </cell>
          <cell r="F331">
            <v>35.4</v>
          </cell>
          <cell r="G331">
            <v>12.6732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>
            <v>0</v>
          </cell>
          <cell r="D332">
            <v>0</v>
          </cell>
          <cell r="E332" t="str">
            <v>m</v>
          </cell>
          <cell r="F332">
            <v>25.92</v>
          </cell>
          <cell r="G332">
            <v>9.2793600000000005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>
            <v>0</v>
          </cell>
          <cell r="D334">
            <v>0</v>
          </cell>
          <cell r="E334" t="str">
            <v>un</v>
          </cell>
          <cell r="G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>
            <v>0</v>
          </cell>
          <cell r="D335">
            <v>0</v>
          </cell>
          <cell r="E335" t="str">
            <v>un</v>
          </cell>
          <cell r="G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>
            <v>0</v>
          </cell>
          <cell r="D336">
            <v>0</v>
          </cell>
          <cell r="E336" t="str">
            <v>un</v>
          </cell>
          <cell r="G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>
            <v>0</v>
          </cell>
          <cell r="D339">
            <v>0</v>
          </cell>
          <cell r="E339" t="str">
            <v>m3</v>
          </cell>
          <cell r="F339">
            <v>12.94</v>
          </cell>
          <cell r="G339">
            <v>4.6325199999999995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>
            <v>0</v>
          </cell>
          <cell r="D340">
            <v>0</v>
          </cell>
          <cell r="E340" t="str">
            <v>m3</v>
          </cell>
          <cell r="F340">
            <v>16.440000000000001</v>
          </cell>
          <cell r="G340">
            <v>5.8855200000000005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>
            <v>0</v>
          </cell>
          <cell r="D341">
            <v>0</v>
          </cell>
          <cell r="E341" t="str">
            <v>m3</v>
          </cell>
          <cell r="F341">
            <v>1.54</v>
          </cell>
          <cell r="G341">
            <v>0.55132000000000003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>
            <v>0</v>
          </cell>
          <cell r="D342">
            <v>0</v>
          </cell>
          <cell r="E342" t="str">
            <v>m3</v>
          </cell>
          <cell r="F342">
            <v>2.23</v>
          </cell>
          <cell r="G342">
            <v>0.79833999999999994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>
            <v>0</v>
          </cell>
          <cell r="D343">
            <v>0</v>
          </cell>
          <cell r="E343" t="str">
            <v>m3</v>
          </cell>
          <cell r="G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>
            <v>0</v>
          </cell>
          <cell r="D344">
            <v>0</v>
          </cell>
          <cell r="E344" t="str">
            <v>m3</v>
          </cell>
          <cell r="F344">
            <v>6.37</v>
          </cell>
          <cell r="G344">
            <v>2.2804600000000002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>
            <v>0</v>
          </cell>
          <cell r="D345">
            <v>0</v>
          </cell>
          <cell r="E345" t="str">
            <v>m3</v>
          </cell>
          <cell r="F345">
            <v>9.5299999999999994</v>
          </cell>
          <cell r="G345">
            <v>3.4117399999999996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>
            <v>0</v>
          </cell>
          <cell r="D346">
            <v>0</v>
          </cell>
          <cell r="E346" t="str">
            <v>m3</v>
          </cell>
          <cell r="F346">
            <v>0.66</v>
          </cell>
          <cell r="G346">
            <v>0.23627999999999999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>
            <v>0</v>
          </cell>
          <cell r="D347">
            <v>0</v>
          </cell>
          <cell r="E347" t="str">
            <v>m3</v>
          </cell>
          <cell r="F347">
            <v>1.1100000000000001</v>
          </cell>
          <cell r="G347">
            <v>0.39738000000000001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>
            <v>0</v>
          </cell>
          <cell r="D348">
            <v>0</v>
          </cell>
          <cell r="E348" t="str">
            <v>m3</v>
          </cell>
          <cell r="G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>
            <v>0</v>
          </cell>
          <cell r="D349">
            <v>0</v>
          </cell>
          <cell r="E349" t="str">
            <v xml:space="preserve">m </v>
          </cell>
          <cell r="F349">
            <v>21.15</v>
          </cell>
          <cell r="G349">
            <v>7.571699999999999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>
            <v>0</v>
          </cell>
          <cell r="E350" t="str">
            <v xml:space="preserve">m </v>
          </cell>
          <cell r="F350">
            <v>102.51</v>
          </cell>
          <cell r="G350">
            <v>36.69858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>
            <v>0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>
            <v>0</v>
          </cell>
          <cell r="E352" t="str">
            <v xml:space="preserve">m </v>
          </cell>
          <cell r="F352">
            <v>206.43</v>
          </cell>
          <cell r="G352">
            <v>73.901939999999996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>
            <v>0</v>
          </cell>
          <cell r="E353" t="str">
            <v xml:space="preserve">m </v>
          </cell>
          <cell r="F353">
            <v>280.83</v>
          </cell>
          <cell r="G353">
            <v>100.53713999999999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>
            <v>0</v>
          </cell>
          <cell r="E354" t="str">
            <v xml:space="preserve">m </v>
          </cell>
          <cell r="F354">
            <v>420.76</v>
          </cell>
          <cell r="G354">
            <v>150.63208</v>
          </cell>
        </row>
        <row r="355">
          <cell r="A355" t="str">
            <v>P 04.100.06</v>
          </cell>
          <cell r="B355" t="str">
            <v>Galeria D=0,40m envelopada</v>
          </cell>
          <cell r="D355">
            <v>0</v>
          </cell>
          <cell r="E355" t="str">
            <v>m</v>
          </cell>
          <cell r="F355">
            <v>76.12</v>
          </cell>
          <cell r="G355">
            <v>27.250959999999999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>
            <v>0</v>
          </cell>
          <cell r="E356" t="str">
            <v>m</v>
          </cell>
          <cell r="F356">
            <v>30.69</v>
          </cell>
          <cell r="G356">
            <v>10.987019999999999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>
            <v>0</v>
          </cell>
          <cell r="E357" t="str">
            <v>m</v>
          </cell>
          <cell r="F357">
            <v>43.19</v>
          </cell>
          <cell r="G357">
            <v>15.462019999999999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>
            <v>0</v>
          </cell>
          <cell r="E358" t="str">
            <v>m</v>
          </cell>
          <cell r="F358">
            <v>43.19</v>
          </cell>
          <cell r="G358">
            <v>15.462019999999999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>
            <v>0</v>
          </cell>
          <cell r="E359" t="str">
            <v>m</v>
          </cell>
          <cell r="F359">
            <v>74.13</v>
          </cell>
          <cell r="G359">
            <v>26.538539999999998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>
            <v>0</v>
          </cell>
          <cell r="E360" t="str">
            <v>m</v>
          </cell>
          <cell r="F360">
            <v>96.95</v>
          </cell>
          <cell r="G360">
            <v>34.708100000000002</v>
          </cell>
        </row>
        <row r="361">
          <cell r="A361" t="str">
            <v>P 04.100.11</v>
          </cell>
          <cell r="B361" t="str">
            <v>Galeria D=0,80m envelopada</v>
          </cell>
          <cell r="D361">
            <v>0</v>
          </cell>
          <cell r="E361" t="str">
            <v>m</v>
          </cell>
          <cell r="F361">
            <v>193.7</v>
          </cell>
          <cell r="G361">
            <v>69.3446</v>
          </cell>
        </row>
        <row r="362">
          <cell r="A362" t="str">
            <v>P 04.100.12</v>
          </cell>
          <cell r="B362" t="str">
            <v>Galeria D=0,60m envelopada</v>
          </cell>
          <cell r="D362">
            <v>0</v>
          </cell>
          <cell r="E362" t="str">
            <v>m</v>
          </cell>
          <cell r="F362">
            <v>141.16</v>
          </cell>
          <cell r="G362">
            <v>50.53528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>
            <v>0</v>
          </cell>
          <cell r="E363" t="str">
            <v>m</v>
          </cell>
          <cell r="F363">
            <v>39.64</v>
          </cell>
          <cell r="G363">
            <v>14.19112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>
            <v>0</v>
          </cell>
          <cell r="E369" t="str">
            <v>m</v>
          </cell>
          <cell r="F369">
            <v>679.74</v>
          </cell>
          <cell r="G369">
            <v>243.34691999999998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>
            <v>0</v>
          </cell>
          <cell r="E370" t="str">
            <v>m</v>
          </cell>
          <cell r="F370">
            <v>758.04</v>
          </cell>
          <cell r="G370">
            <v>271.37831999999997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>
            <v>0</v>
          </cell>
          <cell r="E371" t="str">
            <v>m</v>
          </cell>
          <cell r="F371">
            <v>1009.36</v>
          </cell>
          <cell r="G371">
            <v>361.35088000000002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>
            <v>0</v>
          </cell>
          <cell r="E372" t="str">
            <v>m</v>
          </cell>
          <cell r="F372">
            <v>357.9</v>
          </cell>
          <cell r="G372">
            <v>128.12819999999999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>
            <v>0</v>
          </cell>
          <cell r="E373" t="str">
            <v>m</v>
          </cell>
          <cell r="F373">
            <v>376.14</v>
          </cell>
          <cell r="G373">
            <v>134.65812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>
            <v>0</v>
          </cell>
          <cell r="E374" t="str">
            <v>m</v>
          </cell>
          <cell r="F374">
            <v>482.07</v>
          </cell>
          <cell r="G374">
            <v>172.58105999999998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>
            <v>0</v>
          </cell>
          <cell r="E375" t="str">
            <v>m</v>
          </cell>
          <cell r="F375">
            <v>145.33000000000001</v>
          </cell>
          <cell r="G375">
            <v>52.02814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</row>
        <row r="377">
          <cell r="A377" t="str">
            <v>04.101.01</v>
          </cell>
          <cell r="B377" t="str">
            <v>Boca de BSTC D=0.60m-normal</v>
          </cell>
          <cell r="D377">
            <v>0</v>
          </cell>
          <cell r="E377" t="str">
            <v>un</v>
          </cell>
          <cell r="F377">
            <v>220.63</v>
          </cell>
          <cell r="G377">
            <v>78.98554</v>
          </cell>
        </row>
        <row r="378">
          <cell r="A378" t="str">
            <v>04.101.02</v>
          </cell>
          <cell r="B378" t="str">
            <v>Boca de BSTC D=0.80m-normal</v>
          </cell>
          <cell r="C378">
            <v>0</v>
          </cell>
          <cell r="D378">
            <v>0</v>
          </cell>
          <cell r="E378" t="str">
            <v>un</v>
          </cell>
          <cell r="F378">
            <v>363.81</v>
          </cell>
          <cell r="G378">
            <v>130.24397999999999</v>
          </cell>
        </row>
        <row r="379">
          <cell r="A379" t="str">
            <v>04.101.03</v>
          </cell>
          <cell r="B379" t="str">
            <v>Boca de BSTC D=1.00m-normal</v>
          </cell>
          <cell r="C379">
            <v>0</v>
          </cell>
          <cell r="D379">
            <v>0</v>
          </cell>
          <cell r="E379" t="str">
            <v>un</v>
          </cell>
          <cell r="F379">
            <v>557.85</v>
          </cell>
          <cell r="G379">
            <v>199.71029999999999</v>
          </cell>
        </row>
        <row r="380">
          <cell r="A380" t="str">
            <v>04.101.04</v>
          </cell>
          <cell r="B380" t="str">
            <v>Boca de BSTC D=1.20m-normal</v>
          </cell>
          <cell r="C380">
            <v>0</v>
          </cell>
          <cell r="D380">
            <v>0</v>
          </cell>
          <cell r="E380" t="str">
            <v>un</v>
          </cell>
          <cell r="F380">
            <v>800.57</v>
          </cell>
          <cell r="G380">
            <v>286.60406</v>
          </cell>
        </row>
        <row r="381">
          <cell r="A381" t="str">
            <v>04.101.05</v>
          </cell>
          <cell r="B381" t="str">
            <v>Boca de BSTC D=1.50m-normal</v>
          </cell>
          <cell r="C381">
            <v>0</v>
          </cell>
          <cell r="D381">
            <v>0</v>
          </cell>
          <cell r="E381" t="str">
            <v>un</v>
          </cell>
          <cell r="F381">
            <v>1430.13</v>
          </cell>
          <cell r="G381">
            <v>511.98653999999999</v>
          </cell>
        </row>
        <row r="382">
          <cell r="A382" t="str">
            <v>DER72950</v>
          </cell>
          <cell r="B382" t="str">
            <v>Boca de BSTC D=2,00m-normal</v>
          </cell>
          <cell r="C382">
            <v>0</v>
          </cell>
          <cell r="D382">
            <v>0</v>
          </cell>
          <cell r="E382" t="str">
            <v>un</v>
          </cell>
          <cell r="F382">
            <v>1082.3800000000001</v>
          </cell>
          <cell r="G382">
            <v>387.49204000000003</v>
          </cell>
        </row>
        <row r="383">
          <cell r="A383" t="str">
            <v>04.101.06</v>
          </cell>
          <cell r="B383" t="str">
            <v>Boca de BSTC D=0.60m-esc=15°</v>
          </cell>
          <cell r="C383">
            <v>0</v>
          </cell>
          <cell r="D383">
            <v>0</v>
          </cell>
          <cell r="E383" t="str">
            <v>un</v>
          </cell>
          <cell r="G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>
            <v>0</v>
          </cell>
          <cell r="D384">
            <v>0</v>
          </cell>
          <cell r="E384" t="str">
            <v>un</v>
          </cell>
          <cell r="F384">
            <v>382.86</v>
          </cell>
          <cell r="G384">
            <v>137.06388000000001</v>
          </cell>
        </row>
        <row r="385">
          <cell r="A385" t="str">
            <v>04.101.08</v>
          </cell>
          <cell r="B385" t="str">
            <v>Boca de BSTC D=1.00m-esc=15°</v>
          </cell>
          <cell r="C385">
            <v>0</v>
          </cell>
          <cell r="D385">
            <v>0</v>
          </cell>
          <cell r="E385" t="str">
            <v>un</v>
          </cell>
          <cell r="F385">
            <v>585.09</v>
          </cell>
          <cell r="G385">
            <v>209.46222</v>
          </cell>
        </row>
        <row r="386">
          <cell r="A386" t="str">
            <v>04.101.09</v>
          </cell>
          <cell r="B386" t="str">
            <v>Boca de BSTC D=1.20m-esc=15°</v>
          </cell>
          <cell r="C386">
            <v>0</v>
          </cell>
          <cell r="D386">
            <v>0</v>
          </cell>
          <cell r="E386" t="str">
            <v>un</v>
          </cell>
          <cell r="G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>
            <v>0</v>
          </cell>
          <cell r="D387">
            <v>0</v>
          </cell>
          <cell r="E387" t="str">
            <v>un</v>
          </cell>
          <cell r="G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>
            <v>0</v>
          </cell>
          <cell r="D388">
            <v>0</v>
          </cell>
          <cell r="E388" t="str">
            <v>un</v>
          </cell>
          <cell r="G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>
            <v>0</v>
          </cell>
          <cell r="D389">
            <v>0</v>
          </cell>
          <cell r="E389" t="str">
            <v>un</v>
          </cell>
          <cell r="G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>
            <v>0</v>
          </cell>
          <cell r="D390">
            <v>0</v>
          </cell>
          <cell r="E390" t="str">
            <v>un</v>
          </cell>
          <cell r="F390">
            <v>650.46</v>
          </cell>
          <cell r="G390">
            <v>232.86467999999999</v>
          </cell>
        </row>
        <row r="391">
          <cell r="A391" t="str">
            <v>04.101.14</v>
          </cell>
          <cell r="B391" t="str">
            <v>Boca de BSTC D=1.20m-esc=30°</v>
          </cell>
          <cell r="C391">
            <v>0</v>
          </cell>
          <cell r="D391">
            <v>0</v>
          </cell>
          <cell r="E391" t="str">
            <v>un</v>
          </cell>
          <cell r="G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>
            <v>0</v>
          </cell>
          <cell r="D392">
            <v>0</v>
          </cell>
          <cell r="E392" t="str">
            <v>un</v>
          </cell>
          <cell r="G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>
            <v>0</v>
          </cell>
          <cell r="D393">
            <v>0</v>
          </cell>
          <cell r="E393" t="str">
            <v>un</v>
          </cell>
          <cell r="G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>
            <v>0</v>
          </cell>
          <cell r="D394">
            <v>0</v>
          </cell>
          <cell r="E394" t="str">
            <v>un</v>
          </cell>
          <cell r="G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>
            <v>0</v>
          </cell>
          <cell r="D395">
            <v>0</v>
          </cell>
          <cell r="E395" t="str">
            <v>un</v>
          </cell>
          <cell r="G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>
            <v>0</v>
          </cell>
          <cell r="D396">
            <v>0</v>
          </cell>
          <cell r="E396" t="str">
            <v>un</v>
          </cell>
          <cell r="G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>
            <v>0</v>
          </cell>
          <cell r="D397">
            <v>0</v>
          </cell>
          <cell r="E397" t="str">
            <v>un</v>
          </cell>
          <cell r="G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>
            <v>0</v>
          </cell>
          <cell r="E399" t="str">
            <v>m</v>
          </cell>
          <cell r="F399">
            <v>421.31</v>
          </cell>
          <cell r="G399">
            <v>150.82898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>
            <v>0</v>
          </cell>
          <cell r="E400" t="str">
            <v>m</v>
          </cell>
          <cell r="F400">
            <v>548.88</v>
          </cell>
          <cell r="G400">
            <v>196.49903999999998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>
            <v>0</v>
          </cell>
          <cell r="E401" t="str">
            <v>m</v>
          </cell>
          <cell r="F401">
            <v>826.11</v>
          </cell>
          <cell r="G401">
            <v>295.74737999999996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</row>
        <row r="403">
          <cell r="A403" t="str">
            <v>04.111.01</v>
          </cell>
          <cell r="B403" t="str">
            <v>Boca de BDTC D=1.00m-normal</v>
          </cell>
          <cell r="C403">
            <v>0</v>
          </cell>
          <cell r="D403">
            <v>0</v>
          </cell>
          <cell r="E403" t="str">
            <v>un</v>
          </cell>
          <cell r="F403">
            <v>778.07</v>
          </cell>
          <cell r="G403">
            <v>278.54906</v>
          </cell>
        </row>
        <row r="404">
          <cell r="A404" t="str">
            <v>04.111.02</v>
          </cell>
          <cell r="B404" t="str">
            <v>Boca de BDTC D=1.20m-normal</v>
          </cell>
          <cell r="C404">
            <v>0</v>
          </cell>
          <cell r="D404">
            <v>0</v>
          </cell>
          <cell r="E404" t="str">
            <v>un</v>
          </cell>
          <cell r="F404">
            <v>1120.43</v>
          </cell>
          <cell r="G404">
            <v>401.11394000000001</v>
          </cell>
        </row>
        <row r="405">
          <cell r="A405" t="str">
            <v>04.111.03</v>
          </cell>
          <cell r="B405" t="str">
            <v>Boca de BDTC D=1.50m-normal</v>
          </cell>
          <cell r="C405">
            <v>0</v>
          </cell>
          <cell r="D405">
            <v>0</v>
          </cell>
          <cell r="E405" t="str">
            <v>un</v>
          </cell>
          <cell r="F405">
            <v>1949.87</v>
          </cell>
          <cell r="G405">
            <v>698.05345999999997</v>
          </cell>
        </row>
        <row r="406">
          <cell r="A406" t="str">
            <v>04.111.05</v>
          </cell>
          <cell r="B406" t="str">
            <v>Boca de BDTC D=1.00m-esc=15°</v>
          </cell>
          <cell r="C406">
            <v>0</v>
          </cell>
          <cell r="D406">
            <v>0</v>
          </cell>
          <cell r="E406" t="str">
            <v>un</v>
          </cell>
          <cell r="F406">
            <v>812.88</v>
          </cell>
          <cell r="G406">
            <v>291.01103999999998</v>
          </cell>
        </row>
        <row r="407">
          <cell r="A407" t="str">
            <v>04.111.06</v>
          </cell>
          <cell r="B407" t="str">
            <v>Boca de BDTC D=1.20m-esc=15°</v>
          </cell>
          <cell r="C407">
            <v>0</v>
          </cell>
          <cell r="D407">
            <v>0</v>
          </cell>
          <cell r="E407" t="str">
            <v>un</v>
          </cell>
          <cell r="G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>
            <v>0</v>
          </cell>
          <cell r="D408">
            <v>0</v>
          </cell>
          <cell r="E408" t="str">
            <v>un</v>
          </cell>
          <cell r="G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>
            <v>0</v>
          </cell>
          <cell r="D409">
            <v>0</v>
          </cell>
          <cell r="E409" t="str">
            <v>un</v>
          </cell>
          <cell r="F409">
            <v>905.03</v>
          </cell>
          <cell r="G409">
            <v>324.00073999999995</v>
          </cell>
        </row>
        <row r="410">
          <cell r="A410" t="str">
            <v>04.111.09</v>
          </cell>
          <cell r="B410" t="str">
            <v>Boca de BDTC D=1.20m-esc=30°</v>
          </cell>
          <cell r="C410">
            <v>0</v>
          </cell>
          <cell r="D410">
            <v>0</v>
          </cell>
          <cell r="E410" t="str">
            <v>un</v>
          </cell>
          <cell r="G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>
            <v>0</v>
          </cell>
          <cell r="D411">
            <v>0</v>
          </cell>
          <cell r="E411" t="str">
            <v>un</v>
          </cell>
          <cell r="G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>
            <v>0</v>
          </cell>
          <cell r="D412">
            <v>0</v>
          </cell>
          <cell r="E412" t="str">
            <v>un</v>
          </cell>
          <cell r="G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>
            <v>0</v>
          </cell>
          <cell r="D413">
            <v>0</v>
          </cell>
          <cell r="E413" t="str">
            <v>un</v>
          </cell>
          <cell r="G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>
            <v>0</v>
          </cell>
          <cell r="D414">
            <v>0</v>
          </cell>
          <cell r="E414" t="str">
            <v>un</v>
          </cell>
          <cell r="G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>
            <v>0</v>
          </cell>
          <cell r="E415" t="str">
            <v>m</v>
          </cell>
          <cell r="F415">
            <v>441.8</v>
          </cell>
          <cell r="G415">
            <v>158.1644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>
            <v>0</v>
          </cell>
          <cell r="E416" t="str">
            <v>m</v>
          </cell>
          <cell r="F416">
            <v>595.58000000000004</v>
          </cell>
          <cell r="G416">
            <v>213.21764000000002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>
            <v>0</v>
          </cell>
          <cell r="E417" t="str">
            <v>m</v>
          </cell>
          <cell r="F417">
            <v>817.55</v>
          </cell>
          <cell r="G417">
            <v>292.68289999999996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>
            <v>0</v>
          </cell>
          <cell r="E418" t="str">
            <v>m</v>
          </cell>
          <cell r="G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>
            <v>0</v>
          </cell>
          <cell r="D419">
            <v>0</v>
          </cell>
          <cell r="E419" t="str">
            <v>un</v>
          </cell>
          <cell r="F419">
            <v>504.73</v>
          </cell>
          <cell r="G419">
            <v>180.69334000000001</v>
          </cell>
        </row>
        <row r="420">
          <cell r="A420" t="str">
            <v>04.121.01</v>
          </cell>
          <cell r="B420" t="str">
            <v>Boca de BTTC D=1.00m-normal</v>
          </cell>
          <cell r="C420">
            <v>0</v>
          </cell>
          <cell r="D420">
            <v>0</v>
          </cell>
          <cell r="E420" t="str">
            <v>un</v>
          </cell>
          <cell r="F420">
            <v>999.17</v>
          </cell>
          <cell r="G420">
            <v>357.70285999999999</v>
          </cell>
        </row>
        <row r="421">
          <cell r="A421" t="str">
            <v>04.121.02</v>
          </cell>
          <cell r="B421" t="str">
            <v>Boca de BTTC D=1.20m-normal</v>
          </cell>
          <cell r="C421">
            <v>0</v>
          </cell>
          <cell r="D421">
            <v>0</v>
          </cell>
          <cell r="E421" t="str">
            <v>un</v>
          </cell>
          <cell r="F421">
            <v>1440.05</v>
          </cell>
          <cell r="G421">
            <v>515.53789999999992</v>
          </cell>
        </row>
        <row r="422">
          <cell r="A422" t="str">
            <v>04.121.03</v>
          </cell>
          <cell r="B422" t="str">
            <v>Boca de BTTC D=1.50m-normal</v>
          </cell>
          <cell r="C422">
            <v>0</v>
          </cell>
          <cell r="D422">
            <v>0</v>
          </cell>
          <cell r="E422" t="str">
            <v>un</v>
          </cell>
          <cell r="G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>
            <v>0</v>
          </cell>
          <cell r="D423">
            <v>0</v>
          </cell>
          <cell r="E423" t="str">
            <v>un</v>
          </cell>
          <cell r="G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>
            <v>0</v>
          </cell>
          <cell r="D424">
            <v>0</v>
          </cell>
          <cell r="E424" t="str">
            <v>un</v>
          </cell>
          <cell r="G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>
            <v>0</v>
          </cell>
          <cell r="D425">
            <v>0</v>
          </cell>
          <cell r="E425" t="str">
            <v>un</v>
          </cell>
          <cell r="G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>
            <v>0</v>
          </cell>
          <cell r="D426">
            <v>0</v>
          </cell>
          <cell r="E426" t="str">
            <v>un</v>
          </cell>
          <cell r="G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>
            <v>0</v>
          </cell>
          <cell r="D427">
            <v>0</v>
          </cell>
          <cell r="E427" t="str">
            <v>un</v>
          </cell>
          <cell r="G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>
            <v>0</v>
          </cell>
          <cell r="D428">
            <v>0</v>
          </cell>
          <cell r="E428" t="str">
            <v>un</v>
          </cell>
          <cell r="G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>
            <v>0</v>
          </cell>
          <cell r="D429">
            <v>0</v>
          </cell>
          <cell r="E429" t="str">
            <v>un</v>
          </cell>
          <cell r="G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>
            <v>0</v>
          </cell>
          <cell r="D430">
            <v>0</v>
          </cell>
          <cell r="E430" t="str">
            <v>un</v>
          </cell>
          <cell r="G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>
            <v>0</v>
          </cell>
          <cell r="D431">
            <v>0</v>
          </cell>
          <cell r="E431" t="str">
            <v>un</v>
          </cell>
          <cell r="G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>
            <v>0</v>
          </cell>
          <cell r="E432" t="str">
            <v>m</v>
          </cell>
          <cell r="F432">
            <v>388.87</v>
          </cell>
          <cell r="G432">
            <v>139.21546000000001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>
            <v>0</v>
          </cell>
          <cell r="E433" t="str">
            <v>m</v>
          </cell>
          <cell r="F433">
            <v>543.29999999999995</v>
          </cell>
          <cell r="G433">
            <v>194.50139999999999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>
            <v>0</v>
          </cell>
          <cell r="E434" t="str">
            <v>m</v>
          </cell>
          <cell r="F434">
            <v>762.56</v>
          </cell>
          <cell r="G434">
            <v>272.99647999999996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>
            <v>0</v>
          </cell>
          <cell r="E435" t="str">
            <v>m</v>
          </cell>
          <cell r="F435">
            <v>998.67</v>
          </cell>
          <cell r="G435">
            <v>357.52385999999996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>
            <v>0</v>
          </cell>
          <cell r="E436" t="str">
            <v>m</v>
          </cell>
          <cell r="F436">
            <v>345.02</v>
          </cell>
          <cell r="G436">
            <v>123.51715999999999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>
            <v>0</v>
          </cell>
          <cell r="E437" t="str">
            <v>m</v>
          </cell>
          <cell r="F437">
            <v>487.46</v>
          </cell>
          <cell r="G437">
            <v>174.51067999999998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>
            <v>0</v>
          </cell>
          <cell r="E438" t="str">
            <v>m</v>
          </cell>
          <cell r="F438">
            <v>718.65</v>
          </cell>
          <cell r="G438">
            <v>257.27670000000001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>
            <v>0</v>
          </cell>
          <cell r="E439" t="str">
            <v>m</v>
          </cell>
          <cell r="F439">
            <v>986.67</v>
          </cell>
          <cell r="G439">
            <v>353.22785999999996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>
            <v>0</v>
          </cell>
          <cell r="E440" t="str">
            <v>m</v>
          </cell>
          <cell r="F440">
            <v>374.93</v>
          </cell>
          <cell r="G440">
            <v>134.22494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>
            <v>0</v>
          </cell>
          <cell r="E441" t="str">
            <v>m</v>
          </cell>
          <cell r="F441">
            <v>571.76</v>
          </cell>
          <cell r="G441">
            <v>204.69007999999999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>
            <v>0</v>
          </cell>
          <cell r="E442" t="str">
            <v>m</v>
          </cell>
          <cell r="F442">
            <v>824.35</v>
          </cell>
          <cell r="G442">
            <v>295.1173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>
            <v>0</v>
          </cell>
          <cell r="E443" t="str">
            <v>m</v>
          </cell>
          <cell r="G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>
            <v>0</v>
          </cell>
          <cell r="E444" t="str">
            <v>m</v>
          </cell>
          <cell r="G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>
            <v>0</v>
          </cell>
          <cell r="E445" t="str">
            <v>m</v>
          </cell>
          <cell r="F445">
            <v>641.59</v>
          </cell>
          <cell r="G445">
            <v>229.68922000000001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>
            <v>0</v>
          </cell>
          <cell r="E446" t="str">
            <v>m</v>
          </cell>
          <cell r="F446">
            <v>925.52</v>
          </cell>
          <cell r="G446">
            <v>331.33616000000001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>
            <v>0</v>
          </cell>
          <cell r="E447" t="str">
            <v>m</v>
          </cell>
          <cell r="G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>
            <v>0</v>
          </cell>
          <cell r="E448" t="str">
            <v>m</v>
          </cell>
          <cell r="G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>
            <v>0</v>
          </cell>
          <cell r="E449" t="str">
            <v>m</v>
          </cell>
          <cell r="G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>
            <v>0</v>
          </cell>
          <cell r="E450" t="str">
            <v>m</v>
          </cell>
          <cell r="G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>
            <v>0</v>
          </cell>
          <cell r="E451" t="str">
            <v>m</v>
          </cell>
          <cell r="G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>
            <v>0</v>
          </cell>
          <cell r="E452" t="str">
            <v>m</v>
          </cell>
          <cell r="G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>
            <v>0</v>
          </cell>
          <cell r="E453" t="str">
            <v>m</v>
          </cell>
          <cell r="G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>
            <v>0</v>
          </cell>
          <cell r="E454" t="str">
            <v>m</v>
          </cell>
          <cell r="G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>
            <v>0</v>
          </cell>
          <cell r="E455" t="str">
            <v>m</v>
          </cell>
          <cell r="G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>
            <v>0</v>
          </cell>
          <cell r="E456" t="str">
            <v>m</v>
          </cell>
          <cell r="G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>
            <v>0</v>
          </cell>
          <cell r="E457" t="str">
            <v>m</v>
          </cell>
          <cell r="G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>
            <v>0</v>
          </cell>
          <cell r="E458" t="str">
            <v>m</v>
          </cell>
          <cell r="G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>
            <v>0</v>
          </cell>
          <cell r="E459" t="str">
            <v>m</v>
          </cell>
          <cell r="G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>
            <v>0</v>
          </cell>
          <cell r="D460">
            <v>0</v>
          </cell>
          <cell r="E460" t="str">
            <v>un</v>
          </cell>
          <cell r="F460">
            <v>2319.15</v>
          </cell>
          <cell r="G460">
            <v>830.25570000000005</v>
          </cell>
        </row>
        <row r="461">
          <cell r="A461" t="str">
            <v>04.201.02</v>
          </cell>
          <cell r="B461" t="str">
            <v>Boca de BSCC 2.00x2.00m - normal</v>
          </cell>
          <cell r="C461">
            <v>0</v>
          </cell>
          <cell r="D461">
            <v>0</v>
          </cell>
          <cell r="E461" t="str">
            <v>un</v>
          </cell>
          <cell r="F461">
            <v>3589.28</v>
          </cell>
          <cell r="G461">
            <v>1284.9622400000001</v>
          </cell>
        </row>
        <row r="462">
          <cell r="A462" t="str">
            <v>04.201.03</v>
          </cell>
          <cell r="B462" t="str">
            <v>Boca de BSCC 2.50x2.50m - normal</v>
          </cell>
          <cell r="C462">
            <v>0</v>
          </cell>
          <cell r="D462">
            <v>0</v>
          </cell>
          <cell r="E462" t="str">
            <v>un</v>
          </cell>
          <cell r="F462">
            <v>4845.04</v>
          </cell>
          <cell r="G462">
            <v>1734.52432</v>
          </cell>
        </row>
        <row r="463">
          <cell r="A463" t="str">
            <v>04.201.04</v>
          </cell>
          <cell r="B463" t="str">
            <v>Boca de BSCC 3.00x3.00m - normal</v>
          </cell>
          <cell r="C463">
            <v>0</v>
          </cell>
          <cell r="D463">
            <v>0</v>
          </cell>
          <cell r="E463" t="str">
            <v>un</v>
          </cell>
          <cell r="F463">
            <v>6854.77</v>
          </cell>
          <cell r="G463">
            <v>2454.0076600000002</v>
          </cell>
        </row>
        <row r="464">
          <cell r="A464" t="str">
            <v>04.201.05</v>
          </cell>
          <cell r="B464" t="str">
            <v>Boca de BSCC 1.50x1.50m - esc=15º</v>
          </cell>
          <cell r="C464">
            <v>0</v>
          </cell>
          <cell r="D464">
            <v>0</v>
          </cell>
          <cell r="E464" t="str">
            <v>un</v>
          </cell>
          <cell r="G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>
            <v>0</v>
          </cell>
          <cell r="D465">
            <v>0</v>
          </cell>
          <cell r="E465" t="str">
            <v>un</v>
          </cell>
          <cell r="F465">
            <v>3653.28</v>
          </cell>
          <cell r="G465">
            <v>1307.8742400000001</v>
          </cell>
        </row>
        <row r="466">
          <cell r="A466" t="str">
            <v>04.201.07</v>
          </cell>
          <cell r="B466" t="str">
            <v>Boca de BSCC 2.50x2.50m - esc=15º</v>
          </cell>
          <cell r="C466">
            <v>0</v>
          </cell>
          <cell r="D466">
            <v>0</v>
          </cell>
          <cell r="E466" t="str">
            <v>un</v>
          </cell>
          <cell r="F466">
            <v>5106.16</v>
          </cell>
          <cell r="G466">
            <v>1828.0052799999999</v>
          </cell>
        </row>
        <row r="467">
          <cell r="A467" t="str">
            <v>04.201.08</v>
          </cell>
          <cell r="B467" t="str">
            <v>Boca de BSCC 3.00x3.00m - esc=15º</v>
          </cell>
          <cell r="C467">
            <v>0</v>
          </cell>
          <cell r="D467">
            <v>0</v>
          </cell>
          <cell r="E467" t="str">
            <v>un</v>
          </cell>
          <cell r="G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>
            <v>0</v>
          </cell>
          <cell r="D468">
            <v>0</v>
          </cell>
          <cell r="E468" t="str">
            <v>un</v>
          </cell>
          <cell r="G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>
            <v>0</v>
          </cell>
          <cell r="D469">
            <v>0</v>
          </cell>
          <cell r="E469" t="str">
            <v>un</v>
          </cell>
          <cell r="G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>
            <v>0</v>
          </cell>
          <cell r="D470">
            <v>0</v>
          </cell>
          <cell r="E470" t="str">
            <v>un</v>
          </cell>
          <cell r="G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>
            <v>0</v>
          </cell>
          <cell r="D471">
            <v>0</v>
          </cell>
          <cell r="E471" t="str">
            <v>un</v>
          </cell>
          <cell r="G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>
            <v>0</v>
          </cell>
          <cell r="D472">
            <v>0</v>
          </cell>
          <cell r="E472" t="str">
            <v>un</v>
          </cell>
          <cell r="G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>
            <v>0</v>
          </cell>
          <cell r="D473">
            <v>0</v>
          </cell>
          <cell r="E473" t="str">
            <v>un</v>
          </cell>
          <cell r="G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>
            <v>0</v>
          </cell>
          <cell r="D474">
            <v>0</v>
          </cell>
          <cell r="E474" t="str">
            <v>un</v>
          </cell>
          <cell r="G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>
            <v>0</v>
          </cell>
          <cell r="D475">
            <v>0</v>
          </cell>
          <cell r="E475" t="str">
            <v>un</v>
          </cell>
          <cell r="G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>
            <v>0</v>
          </cell>
          <cell r="E476" t="str">
            <v>m</v>
          </cell>
          <cell r="F476">
            <v>636.33000000000004</v>
          </cell>
          <cell r="G476">
            <v>227.80614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>
            <v>0</v>
          </cell>
          <cell r="E477" t="str">
            <v>m</v>
          </cell>
          <cell r="G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>
            <v>0</v>
          </cell>
          <cell r="E478" t="str">
            <v>m</v>
          </cell>
          <cell r="G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>
            <v>0</v>
          </cell>
          <cell r="E479" t="str">
            <v>m</v>
          </cell>
          <cell r="G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>
            <v>0</v>
          </cell>
          <cell r="E480" t="str">
            <v>m</v>
          </cell>
          <cell r="F480">
            <v>556.6</v>
          </cell>
          <cell r="G480">
            <v>199.2628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>
            <v>0</v>
          </cell>
          <cell r="E481" t="str">
            <v>m</v>
          </cell>
          <cell r="G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>
            <v>0</v>
          </cell>
          <cell r="E482" t="str">
            <v>m</v>
          </cell>
          <cell r="G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>
            <v>0</v>
          </cell>
          <cell r="E483" t="str">
            <v>m</v>
          </cell>
          <cell r="G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>
            <v>0</v>
          </cell>
          <cell r="E484" t="str">
            <v>m</v>
          </cell>
          <cell r="G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>
            <v>0</v>
          </cell>
          <cell r="E485" t="str">
            <v>m</v>
          </cell>
          <cell r="G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>
            <v>0</v>
          </cell>
          <cell r="E486" t="str">
            <v>m</v>
          </cell>
          <cell r="G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>
            <v>0</v>
          </cell>
          <cell r="E487" t="str">
            <v>m</v>
          </cell>
          <cell r="G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>
            <v>0</v>
          </cell>
          <cell r="E488" t="str">
            <v>m</v>
          </cell>
          <cell r="G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>
            <v>0</v>
          </cell>
          <cell r="E489" t="str">
            <v>m</v>
          </cell>
          <cell r="G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>
            <v>0</v>
          </cell>
          <cell r="E490" t="str">
            <v>m</v>
          </cell>
          <cell r="G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>
            <v>0</v>
          </cell>
          <cell r="E491" t="str">
            <v>m</v>
          </cell>
          <cell r="G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>
            <v>0</v>
          </cell>
          <cell r="E492" t="str">
            <v>m</v>
          </cell>
          <cell r="G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>
            <v>0</v>
          </cell>
          <cell r="E493" t="str">
            <v>m</v>
          </cell>
          <cell r="G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>
            <v>0</v>
          </cell>
          <cell r="E494" t="str">
            <v>m</v>
          </cell>
          <cell r="G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>
            <v>0</v>
          </cell>
          <cell r="E495" t="str">
            <v>m</v>
          </cell>
          <cell r="G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>
            <v>0</v>
          </cell>
          <cell r="E496" t="str">
            <v>m</v>
          </cell>
          <cell r="G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>
            <v>0</v>
          </cell>
          <cell r="E497" t="str">
            <v>m</v>
          </cell>
          <cell r="G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>
            <v>0</v>
          </cell>
          <cell r="E498" t="str">
            <v>m</v>
          </cell>
          <cell r="G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>
            <v>0</v>
          </cell>
          <cell r="E499" t="str">
            <v>m</v>
          </cell>
          <cell r="G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>
            <v>0</v>
          </cell>
          <cell r="E500" t="str">
            <v>m</v>
          </cell>
          <cell r="G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>
            <v>0</v>
          </cell>
          <cell r="E501" t="str">
            <v>m</v>
          </cell>
          <cell r="G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>
            <v>0</v>
          </cell>
          <cell r="E502" t="str">
            <v>m</v>
          </cell>
          <cell r="G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>
            <v>0</v>
          </cell>
          <cell r="E503" t="str">
            <v>m</v>
          </cell>
          <cell r="G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>
            <v>0</v>
          </cell>
          <cell r="D504">
            <v>0</v>
          </cell>
          <cell r="E504" t="str">
            <v>un</v>
          </cell>
          <cell r="F504">
            <v>2682.37</v>
          </cell>
          <cell r="G504">
            <v>960.28845999999987</v>
          </cell>
        </row>
        <row r="505">
          <cell r="A505" t="str">
            <v>04.211.02</v>
          </cell>
          <cell r="B505" t="str">
            <v>Boca de BDCC 2.00x2.00m - normal</v>
          </cell>
          <cell r="C505">
            <v>0</v>
          </cell>
          <cell r="D505">
            <v>0</v>
          </cell>
          <cell r="E505" t="str">
            <v>un</v>
          </cell>
          <cell r="G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>
            <v>0</v>
          </cell>
          <cell r="D506">
            <v>0</v>
          </cell>
          <cell r="E506" t="str">
            <v>un</v>
          </cell>
          <cell r="G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>
            <v>0</v>
          </cell>
          <cell r="D507">
            <v>0</v>
          </cell>
          <cell r="E507" t="str">
            <v>un</v>
          </cell>
          <cell r="G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>
            <v>0</v>
          </cell>
          <cell r="D508">
            <v>0</v>
          </cell>
          <cell r="E508" t="str">
            <v>un</v>
          </cell>
          <cell r="G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>
            <v>0</v>
          </cell>
          <cell r="D509">
            <v>0</v>
          </cell>
          <cell r="E509" t="str">
            <v>un</v>
          </cell>
          <cell r="G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>
            <v>0</v>
          </cell>
          <cell r="D510">
            <v>0</v>
          </cell>
          <cell r="E510" t="str">
            <v>un</v>
          </cell>
          <cell r="G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>
            <v>0</v>
          </cell>
          <cell r="D511">
            <v>0</v>
          </cell>
          <cell r="E511" t="str">
            <v>un</v>
          </cell>
          <cell r="G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>
            <v>0</v>
          </cell>
          <cell r="D512">
            <v>0</v>
          </cell>
          <cell r="E512" t="str">
            <v>un</v>
          </cell>
          <cell r="F512">
            <v>3161.55</v>
          </cell>
          <cell r="G512">
            <v>1131.8349000000001</v>
          </cell>
        </row>
        <row r="513">
          <cell r="A513" t="str">
            <v>04.211.10</v>
          </cell>
          <cell r="B513" t="str">
            <v>Boca de BDCC 2.00x2.00m - esc=30°</v>
          </cell>
          <cell r="C513">
            <v>0</v>
          </cell>
          <cell r="D513">
            <v>0</v>
          </cell>
          <cell r="E513" t="str">
            <v>un</v>
          </cell>
          <cell r="G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>
            <v>0</v>
          </cell>
          <cell r="D514">
            <v>0</v>
          </cell>
          <cell r="E514" t="str">
            <v>un</v>
          </cell>
          <cell r="G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>
            <v>0</v>
          </cell>
          <cell r="D515">
            <v>0</v>
          </cell>
          <cell r="E515" t="str">
            <v>un</v>
          </cell>
          <cell r="G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>
            <v>0</v>
          </cell>
          <cell r="D516">
            <v>0</v>
          </cell>
          <cell r="E516" t="str">
            <v>un</v>
          </cell>
          <cell r="G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>
            <v>0</v>
          </cell>
          <cell r="D517">
            <v>0</v>
          </cell>
          <cell r="E517" t="str">
            <v>un</v>
          </cell>
          <cell r="G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>
            <v>0</v>
          </cell>
          <cell r="D518">
            <v>0</v>
          </cell>
          <cell r="E518" t="str">
            <v>un</v>
          </cell>
          <cell r="G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>
            <v>0</v>
          </cell>
          <cell r="D519">
            <v>0</v>
          </cell>
          <cell r="E519" t="str">
            <v>un</v>
          </cell>
          <cell r="G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>
            <v>0</v>
          </cell>
          <cell r="E520" t="str">
            <v>m</v>
          </cell>
          <cell r="G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>
            <v>0</v>
          </cell>
          <cell r="E521" t="str">
            <v>m</v>
          </cell>
          <cell r="G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>
            <v>0</v>
          </cell>
          <cell r="E522" t="str">
            <v>m</v>
          </cell>
          <cell r="G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>
            <v>0</v>
          </cell>
          <cell r="E523" t="str">
            <v>m</v>
          </cell>
          <cell r="G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>
            <v>0</v>
          </cell>
          <cell r="E524" t="str">
            <v>m</v>
          </cell>
          <cell r="F524">
            <v>825.87</v>
          </cell>
          <cell r="G524">
            <v>295.66145999999998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>
            <v>0</v>
          </cell>
          <cell r="E525" t="str">
            <v>m</v>
          </cell>
          <cell r="F525">
            <v>1187.6199999999999</v>
          </cell>
          <cell r="G525">
            <v>425.16795999999994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>
            <v>0</v>
          </cell>
          <cell r="E526" t="str">
            <v>m</v>
          </cell>
          <cell r="G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>
            <v>0</v>
          </cell>
          <cell r="E527" t="str">
            <v>m</v>
          </cell>
          <cell r="G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>
            <v>0</v>
          </cell>
          <cell r="E528" t="str">
            <v>m</v>
          </cell>
          <cell r="F528">
            <v>899.7</v>
          </cell>
          <cell r="G528">
            <v>322.0926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>
            <v>0</v>
          </cell>
          <cell r="E529" t="str">
            <v>m</v>
          </cell>
          <cell r="G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>
            <v>0</v>
          </cell>
          <cell r="E530" t="str">
            <v>m</v>
          </cell>
          <cell r="G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>
            <v>0</v>
          </cell>
          <cell r="E531" t="str">
            <v>m</v>
          </cell>
          <cell r="G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>
            <v>0</v>
          </cell>
          <cell r="E532" t="str">
            <v>m</v>
          </cell>
          <cell r="G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>
            <v>0</v>
          </cell>
          <cell r="E533" t="str">
            <v>m</v>
          </cell>
          <cell r="G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>
            <v>0</v>
          </cell>
          <cell r="E534" t="str">
            <v>m</v>
          </cell>
          <cell r="G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>
            <v>0</v>
          </cell>
          <cell r="E535" t="str">
            <v>m</v>
          </cell>
          <cell r="G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>
            <v>0</v>
          </cell>
          <cell r="E536" t="str">
            <v>m</v>
          </cell>
          <cell r="G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>
            <v>0</v>
          </cell>
          <cell r="E537" t="str">
            <v>m</v>
          </cell>
          <cell r="G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>
            <v>0</v>
          </cell>
          <cell r="E538" t="str">
            <v>m</v>
          </cell>
          <cell r="G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>
            <v>0</v>
          </cell>
          <cell r="E539" t="str">
            <v>m</v>
          </cell>
          <cell r="G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>
            <v>0</v>
          </cell>
          <cell r="E540" t="str">
            <v>m</v>
          </cell>
          <cell r="G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>
            <v>0</v>
          </cell>
          <cell r="E541" t="str">
            <v>m</v>
          </cell>
          <cell r="G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>
            <v>0</v>
          </cell>
          <cell r="E542" t="str">
            <v>m</v>
          </cell>
          <cell r="G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>
            <v>0</v>
          </cell>
          <cell r="E543" t="str">
            <v>m</v>
          </cell>
          <cell r="G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>
            <v>0</v>
          </cell>
          <cell r="E544" t="str">
            <v>m</v>
          </cell>
          <cell r="G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>
            <v>0</v>
          </cell>
          <cell r="E545" t="str">
            <v>m</v>
          </cell>
          <cell r="G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>
            <v>0</v>
          </cell>
          <cell r="E546" t="str">
            <v>m</v>
          </cell>
          <cell r="G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>
            <v>0</v>
          </cell>
          <cell r="E547" t="str">
            <v>m</v>
          </cell>
          <cell r="G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>
            <v>0</v>
          </cell>
          <cell r="D548">
            <v>0</v>
          </cell>
          <cell r="E548" t="str">
            <v>un</v>
          </cell>
          <cell r="F548">
            <v>3358.97</v>
          </cell>
          <cell r="G548">
            <v>1202.5112599999998</v>
          </cell>
        </row>
        <row r="549">
          <cell r="A549" t="str">
            <v>04.221.02</v>
          </cell>
          <cell r="B549" t="str">
            <v>Boca de BTCC 2.00x2.00m - normal</v>
          </cell>
          <cell r="C549">
            <v>0</v>
          </cell>
          <cell r="D549">
            <v>0</v>
          </cell>
          <cell r="E549" t="str">
            <v>un</v>
          </cell>
          <cell r="G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>
            <v>0</v>
          </cell>
          <cell r="D550">
            <v>0</v>
          </cell>
          <cell r="E550" t="str">
            <v>un</v>
          </cell>
          <cell r="G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>
            <v>0</v>
          </cell>
          <cell r="D551">
            <v>0</v>
          </cell>
          <cell r="E551" t="str">
            <v>un</v>
          </cell>
          <cell r="G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>
            <v>0</v>
          </cell>
          <cell r="D552">
            <v>0</v>
          </cell>
          <cell r="E552" t="str">
            <v>un</v>
          </cell>
          <cell r="G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>
            <v>0</v>
          </cell>
          <cell r="D553">
            <v>0</v>
          </cell>
          <cell r="E553" t="str">
            <v>un</v>
          </cell>
          <cell r="G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>
            <v>0</v>
          </cell>
          <cell r="D554">
            <v>0</v>
          </cell>
          <cell r="E554" t="str">
            <v>un</v>
          </cell>
          <cell r="G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>
            <v>0</v>
          </cell>
          <cell r="D555">
            <v>0</v>
          </cell>
          <cell r="E555" t="str">
            <v>un</v>
          </cell>
          <cell r="G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>
            <v>0</v>
          </cell>
          <cell r="D556">
            <v>0</v>
          </cell>
          <cell r="E556" t="str">
            <v>un</v>
          </cell>
          <cell r="G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>
            <v>0</v>
          </cell>
          <cell r="D557">
            <v>0</v>
          </cell>
          <cell r="E557" t="str">
            <v>un</v>
          </cell>
          <cell r="G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>
            <v>0</v>
          </cell>
          <cell r="D558">
            <v>0</v>
          </cell>
          <cell r="E558" t="str">
            <v>un</v>
          </cell>
          <cell r="G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>
            <v>0</v>
          </cell>
          <cell r="D559">
            <v>0</v>
          </cell>
          <cell r="E559" t="str">
            <v>un</v>
          </cell>
          <cell r="G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>
            <v>0</v>
          </cell>
          <cell r="D560">
            <v>0</v>
          </cell>
          <cell r="E560" t="str">
            <v>un</v>
          </cell>
          <cell r="G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>
            <v>0</v>
          </cell>
          <cell r="D561">
            <v>0</v>
          </cell>
          <cell r="E561" t="str">
            <v>un</v>
          </cell>
          <cell r="G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>
            <v>0</v>
          </cell>
          <cell r="D562">
            <v>0</v>
          </cell>
          <cell r="E562" t="str">
            <v>un</v>
          </cell>
          <cell r="G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>
            <v>0</v>
          </cell>
          <cell r="D563">
            <v>0</v>
          </cell>
          <cell r="E563" t="str">
            <v>un</v>
          </cell>
          <cell r="G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>
            <v>0</v>
          </cell>
          <cell r="D564">
            <v>0</v>
          </cell>
          <cell r="E564" t="str">
            <v>m</v>
          </cell>
          <cell r="F564">
            <v>23.25</v>
          </cell>
          <cell r="G564">
            <v>8.3234999999999992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>
            <v>0</v>
          </cell>
          <cell r="D565">
            <v>0</v>
          </cell>
          <cell r="E565" t="str">
            <v>m</v>
          </cell>
          <cell r="F565">
            <v>17.11</v>
          </cell>
          <cell r="G565">
            <v>6.1253799999999998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>
            <v>0</v>
          </cell>
          <cell r="D566">
            <v>0</v>
          </cell>
          <cell r="E566" t="str">
            <v>m</v>
          </cell>
          <cell r="F566">
            <v>29.22</v>
          </cell>
          <cell r="G566">
            <v>10.460759999999999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>
            <v>0</v>
          </cell>
          <cell r="D567">
            <v>0</v>
          </cell>
          <cell r="E567" t="str">
            <v>m</v>
          </cell>
          <cell r="G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>
            <v>0</v>
          </cell>
          <cell r="D568">
            <v>0</v>
          </cell>
          <cell r="E568" t="str">
            <v>m</v>
          </cell>
          <cell r="F568">
            <v>23.55</v>
          </cell>
          <cell r="G568">
            <v>8.4308999999999994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>
            <v>0</v>
          </cell>
          <cell r="D569">
            <v>0</v>
          </cell>
          <cell r="E569" t="str">
            <v>m</v>
          </cell>
          <cell r="F569">
            <v>17.91</v>
          </cell>
          <cell r="G569">
            <v>6.4117799999999994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>
            <v>0</v>
          </cell>
          <cell r="D570">
            <v>0</v>
          </cell>
          <cell r="E570" t="str">
            <v>m</v>
          </cell>
          <cell r="G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>
            <v>0</v>
          </cell>
          <cell r="D571">
            <v>0</v>
          </cell>
          <cell r="E571" t="str">
            <v>m</v>
          </cell>
          <cell r="G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>
            <v>0</v>
          </cell>
          <cell r="D572">
            <v>0</v>
          </cell>
          <cell r="E572" t="str">
            <v>m</v>
          </cell>
          <cell r="G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>
            <v>0</v>
          </cell>
          <cell r="D573">
            <v>0</v>
          </cell>
          <cell r="E573" t="str">
            <v>m</v>
          </cell>
          <cell r="G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>
            <v>0</v>
          </cell>
          <cell r="E574" t="str">
            <v>m</v>
          </cell>
          <cell r="G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>
            <v>0</v>
          </cell>
          <cell r="E575" t="str">
            <v>m</v>
          </cell>
          <cell r="F575">
            <v>12.86</v>
          </cell>
          <cell r="G575">
            <v>4.6038799999999993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>
            <v>0</v>
          </cell>
          <cell r="E576" t="str">
            <v>m</v>
          </cell>
          <cell r="G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>
            <v>0</v>
          </cell>
          <cell r="E577" t="str">
            <v>m</v>
          </cell>
          <cell r="G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>
            <v>0</v>
          </cell>
          <cell r="E578" t="str">
            <v>m</v>
          </cell>
          <cell r="G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>
            <v>0</v>
          </cell>
          <cell r="E579" t="str">
            <v>m</v>
          </cell>
          <cell r="F579">
            <v>25.73</v>
          </cell>
          <cell r="G579">
            <v>9.2113399999999999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>
            <v>0</v>
          </cell>
          <cell r="E580" t="str">
            <v>m</v>
          </cell>
          <cell r="G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>
            <v>0</v>
          </cell>
          <cell r="E581" t="str">
            <v>m</v>
          </cell>
          <cell r="G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>
            <v>0</v>
          </cell>
          <cell r="E582" t="str">
            <v>m</v>
          </cell>
          <cell r="G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>
            <v>0</v>
          </cell>
          <cell r="E583" t="str">
            <v>m</v>
          </cell>
          <cell r="G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>
            <v>0</v>
          </cell>
          <cell r="E584" t="str">
            <v>m</v>
          </cell>
          <cell r="F584">
            <v>11.2</v>
          </cell>
          <cell r="G584">
            <v>4.0095999999999998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>
            <v>0</v>
          </cell>
          <cell r="E585" t="str">
            <v>m</v>
          </cell>
          <cell r="G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>
            <v>0</v>
          </cell>
          <cell r="E586" t="str">
            <v>m</v>
          </cell>
          <cell r="G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>
            <v>0</v>
          </cell>
          <cell r="D587">
            <v>0</v>
          </cell>
          <cell r="E587" t="str">
            <v>un</v>
          </cell>
          <cell r="G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>
            <v>0</v>
          </cell>
          <cell r="D588">
            <v>0</v>
          </cell>
          <cell r="E588" t="str">
            <v>un</v>
          </cell>
          <cell r="F588">
            <v>36.14</v>
          </cell>
          <cell r="G588">
            <v>12.93812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>
            <v>0</v>
          </cell>
          <cell r="E589" t="str">
            <v>m</v>
          </cell>
          <cell r="G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>
            <v>0</v>
          </cell>
          <cell r="E590" t="str">
            <v>m</v>
          </cell>
          <cell r="G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>
            <v>0</v>
          </cell>
          <cell r="E591" t="str">
            <v>m</v>
          </cell>
          <cell r="F591">
            <v>2.73</v>
          </cell>
          <cell r="G591">
            <v>0.97733999999999999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>
            <v>0</v>
          </cell>
          <cell r="E592" t="str">
            <v>m</v>
          </cell>
          <cell r="G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>
            <v>0</v>
          </cell>
          <cell r="D593">
            <v>0</v>
          </cell>
          <cell r="E593" t="str">
            <v>un</v>
          </cell>
          <cell r="F593">
            <v>15.36</v>
          </cell>
          <cell r="G593">
            <v>5.4988799999999998</v>
          </cell>
        </row>
        <row r="594">
          <cell r="A594" t="str">
            <v>04.520.01</v>
          </cell>
          <cell r="B594" t="str">
            <v>Dreno sub- horizontal- DSH 01</v>
          </cell>
          <cell r="C594">
            <v>0</v>
          </cell>
          <cell r="D594">
            <v>0</v>
          </cell>
          <cell r="E594" t="str">
            <v>m</v>
          </cell>
          <cell r="G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>
            <v>0</v>
          </cell>
          <cell r="E595" t="str">
            <v>un</v>
          </cell>
          <cell r="G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>
            <v>0</v>
          </cell>
          <cell r="D596">
            <v>0</v>
          </cell>
          <cell r="E596" t="str">
            <v>m3</v>
          </cell>
          <cell r="F596">
            <v>13.99</v>
          </cell>
          <cell r="G596">
            <v>5.0084200000000001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>
            <v>0</v>
          </cell>
          <cell r="D597">
            <v>0</v>
          </cell>
          <cell r="E597" t="str">
            <v>m2</v>
          </cell>
          <cell r="F597">
            <v>30</v>
          </cell>
          <cell r="G597">
            <v>10.74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>
            <v>0</v>
          </cell>
          <cell r="E598" t="str">
            <v>m</v>
          </cell>
          <cell r="F598">
            <v>19.13</v>
          </cell>
          <cell r="G598">
            <v>6.848539999999999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>
            <v>0</v>
          </cell>
          <cell r="E599" t="str">
            <v>m</v>
          </cell>
          <cell r="F599">
            <v>13.49</v>
          </cell>
          <cell r="G599">
            <v>4.8294199999999998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>
            <v>0</v>
          </cell>
          <cell r="E600" t="str">
            <v>m</v>
          </cell>
          <cell r="F600">
            <v>11.8</v>
          </cell>
          <cell r="G600">
            <v>4.2244000000000002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>
            <v>0</v>
          </cell>
          <cell r="E601" t="str">
            <v>m</v>
          </cell>
          <cell r="F601">
            <v>9.52</v>
          </cell>
          <cell r="G601">
            <v>3.4081599999999996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>
            <v>0</v>
          </cell>
          <cell r="E602" t="str">
            <v>m</v>
          </cell>
          <cell r="G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>
            <v>0</v>
          </cell>
          <cell r="E603" t="str">
            <v>m</v>
          </cell>
          <cell r="G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>
            <v>0</v>
          </cell>
          <cell r="E604" t="str">
            <v>m</v>
          </cell>
          <cell r="G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>
            <v>0</v>
          </cell>
          <cell r="E605" t="str">
            <v>m</v>
          </cell>
          <cell r="G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>
            <v>0</v>
          </cell>
          <cell r="E606" t="str">
            <v>m</v>
          </cell>
          <cell r="F606">
            <v>10.199999999999999</v>
          </cell>
          <cell r="G606">
            <v>3.6515999999999997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>
            <v>0</v>
          </cell>
          <cell r="E607" t="str">
            <v>m</v>
          </cell>
          <cell r="F607">
            <v>14.12</v>
          </cell>
          <cell r="G607">
            <v>5.0549599999999995</v>
          </cell>
        </row>
        <row r="608">
          <cell r="A608" t="str">
            <v>04.900.31</v>
          </cell>
          <cell r="B608" t="str">
            <v>Sarjeta triangular de grama-STG 01</v>
          </cell>
          <cell r="C608">
            <v>0</v>
          </cell>
          <cell r="D608">
            <v>0</v>
          </cell>
          <cell r="E608" t="str">
            <v>m</v>
          </cell>
          <cell r="F608">
            <v>10.8</v>
          </cell>
          <cell r="G608">
            <v>3.8664000000000001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>
            <v>0</v>
          </cell>
          <cell r="D609">
            <v>0</v>
          </cell>
          <cell r="E609" t="str">
            <v>m</v>
          </cell>
          <cell r="F609">
            <v>8.94</v>
          </cell>
          <cell r="G609">
            <v>3.2005199999999996</v>
          </cell>
        </row>
        <row r="610">
          <cell r="A610" t="str">
            <v>04.900.33</v>
          </cell>
          <cell r="B610" t="str">
            <v>Sarjeta triangular de grama-STG 03</v>
          </cell>
          <cell r="C610">
            <v>0</v>
          </cell>
          <cell r="D610">
            <v>0</v>
          </cell>
          <cell r="E610" t="str">
            <v>m</v>
          </cell>
          <cell r="F610">
            <v>7.81</v>
          </cell>
          <cell r="G610">
            <v>2.7959799999999997</v>
          </cell>
        </row>
        <row r="611">
          <cell r="A611" t="str">
            <v>04.900.34</v>
          </cell>
          <cell r="B611" t="str">
            <v>Sarjeta triangular de grama-STG 04</v>
          </cell>
          <cell r="C611">
            <v>0</v>
          </cell>
          <cell r="D611">
            <v>0</v>
          </cell>
          <cell r="E611" t="str">
            <v>m</v>
          </cell>
          <cell r="F611">
            <v>6.24</v>
          </cell>
          <cell r="G611">
            <v>2.2339199999999999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>
            <v>0</v>
          </cell>
          <cell r="D612">
            <v>0</v>
          </cell>
          <cell r="E612" t="str">
            <v>m</v>
          </cell>
          <cell r="G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>
            <v>0</v>
          </cell>
          <cell r="D613">
            <v>0</v>
          </cell>
          <cell r="E613" t="str">
            <v>m</v>
          </cell>
          <cell r="G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>
            <v>0</v>
          </cell>
          <cell r="D614">
            <v>0</v>
          </cell>
          <cell r="E614" t="str">
            <v>m</v>
          </cell>
          <cell r="G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>
            <v>0</v>
          </cell>
          <cell r="D615">
            <v>0</v>
          </cell>
          <cell r="E615" t="str">
            <v>m</v>
          </cell>
          <cell r="G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>
            <v>0</v>
          </cell>
          <cell r="D616">
            <v>0</v>
          </cell>
          <cell r="E616" t="str">
            <v>m</v>
          </cell>
          <cell r="F616">
            <v>12.19</v>
          </cell>
          <cell r="G616">
            <v>4.36402</v>
          </cell>
        </row>
        <row r="617">
          <cell r="A617" t="str">
            <v>P 04.901.11</v>
          </cell>
          <cell r="B617" t="str">
            <v>Cimento asfático (Transporte)</v>
          </cell>
          <cell r="C617">
            <v>0</v>
          </cell>
          <cell r="D617">
            <v>0</v>
          </cell>
          <cell r="E617" t="str">
            <v>Kg</v>
          </cell>
          <cell r="F617">
            <v>0.01</v>
          </cell>
          <cell r="G617">
            <v>3.5799999999999998E-3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>
            <v>0</v>
          </cell>
          <cell r="E618" t="str">
            <v>m</v>
          </cell>
          <cell r="F618">
            <v>14.73</v>
          </cell>
          <cell r="G618">
            <v>5.2733400000000001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>
            <v>0</v>
          </cell>
          <cell r="E619" t="str">
            <v>m</v>
          </cell>
          <cell r="F619">
            <v>10.18</v>
          </cell>
          <cell r="G619">
            <v>3.6444399999999999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>
            <v>0</v>
          </cell>
          <cell r="E620" t="str">
            <v>m</v>
          </cell>
          <cell r="F620">
            <v>12.24</v>
          </cell>
          <cell r="G620">
            <v>4.38192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>
            <v>0</v>
          </cell>
          <cell r="E621" t="str">
            <v>m</v>
          </cell>
          <cell r="F621">
            <v>21.21</v>
          </cell>
          <cell r="G621">
            <v>7.5931800000000003</v>
          </cell>
        </row>
        <row r="622">
          <cell r="A622" t="str">
            <v>04.901.31</v>
          </cell>
          <cell r="B622" t="str">
            <v>Sarjeta trapezoidal de grama- SZG 01</v>
          </cell>
          <cell r="C622">
            <v>0</v>
          </cell>
          <cell r="D622">
            <v>0</v>
          </cell>
          <cell r="E622" t="str">
            <v>m</v>
          </cell>
          <cell r="G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>
            <v>0</v>
          </cell>
          <cell r="D623">
            <v>0</v>
          </cell>
          <cell r="E623" t="str">
            <v>m</v>
          </cell>
          <cell r="G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>
            <v>0</v>
          </cell>
          <cell r="D624">
            <v>0</v>
          </cell>
          <cell r="E624" t="str">
            <v>m</v>
          </cell>
          <cell r="G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>
            <v>0</v>
          </cell>
          <cell r="D625">
            <v>0</v>
          </cell>
          <cell r="E625" t="str">
            <v>m</v>
          </cell>
          <cell r="G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>
            <v>0</v>
          </cell>
          <cell r="E627" t="str">
            <v>m</v>
          </cell>
          <cell r="G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>
            <v>0</v>
          </cell>
          <cell r="E628" t="str">
            <v>m</v>
          </cell>
          <cell r="G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>
            <v>0</v>
          </cell>
          <cell r="E629" t="str">
            <v>m</v>
          </cell>
          <cell r="F629">
            <v>8.27</v>
          </cell>
          <cell r="G629">
            <v>2.9606599999999998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>
            <v>0</v>
          </cell>
          <cell r="E630" t="str">
            <v>m</v>
          </cell>
          <cell r="G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>
            <v>0</v>
          </cell>
          <cell r="E631" t="str">
            <v>m</v>
          </cell>
          <cell r="F631">
            <v>7.76</v>
          </cell>
          <cell r="G631">
            <v>2.7780799999999997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>
            <v>0</v>
          </cell>
          <cell r="E632" t="str">
            <v>m</v>
          </cell>
          <cell r="G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>
            <v>0</v>
          </cell>
          <cell r="E633" t="str">
            <v>m</v>
          </cell>
          <cell r="G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>
            <v>0</v>
          </cell>
          <cell r="E634" t="str">
            <v>m</v>
          </cell>
          <cell r="G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>
            <v>0</v>
          </cell>
          <cell r="E635" t="str">
            <v>un</v>
          </cell>
          <cell r="F635">
            <v>418.89</v>
          </cell>
          <cell r="G635">
            <v>149.96261999999999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>
            <v>0</v>
          </cell>
          <cell r="E636" t="str">
            <v>un</v>
          </cell>
          <cell r="F636">
            <v>409.15</v>
          </cell>
          <cell r="G636">
            <v>146.47569999999999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>
            <v>0</v>
          </cell>
          <cell r="E637" t="str">
            <v>un</v>
          </cell>
          <cell r="F637">
            <v>399.4</v>
          </cell>
          <cell r="G637">
            <v>142.98519999999999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>
            <v>0</v>
          </cell>
          <cell r="E638" t="str">
            <v>un</v>
          </cell>
          <cell r="G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>
            <v>0</v>
          </cell>
          <cell r="E639" t="str">
            <v>un</v>
          </cell>
          <cell r="F639">
            <v>526.63</v>
          </cell>
          <cell r="G639">
            <v>188.53353999999999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>
            <v>0</v>
          </cell>
          <cell r="E640" t="str">
            <v>un</v>
          </cell>
          <cell r="F640">
            <v>516.30999999999995</v>
          </cell>
          <cell r="G640">
            <v>184.83897999999996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>
            <v>0</v>
          </cell>
          <cell r="E641" t="str">
            <v>un</v>
          </cell>
          <cell r="F641">
            <v>505.99</v>
          </cell>
          <cell r="G641">
            <v>181.14442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>
            <v>0</v>
          </cell>
          <cell r="E642" t="str">
            <v>un</v>
          </cell>
          <cell r="G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>
            <v>0</v>
          </cell>
          <cell r="E643" t="str">
            <v>un</v>
          </cell>
          <cell r="F643">
            <v>633.79999999999995</v>
          </cell>
          <cell r="G643">
            <v>226.90039999999996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>
            <v>0</v>
          </cell>
          <cell r="E644" t="str">
            <v>un</v>
          </cell>
          <cell r="F644">
            <v>623.48</v>
          </cell>
          <cell r="G644">
            <v>223.20583999999999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>
            <v>0</v>
          </cell>
          <cell r="E645" t="str">
            <v>un</v>
          </cell>
          <cell r="F645">
            <v>613.16</v>
          </cell>
          <cell r="G645">
            <v>219.51127999999997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>
            <v>0</v>
          </cell>
          <cell r="E646" t="str">
            <v>un</v>
          </cell>
          <cell r="G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>
            <v>0</v>
          </cell>
          <cell r="E647" t="str">
            <v>un</v>
          </cell>
          <cell r="G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>
            <v>0</v>
          </cell>
          <cell r="E648" t="str">
            <v>un</v>
          </cell>
          <cell r="G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>
            <v>0</v>
          </cell>
          <cell r="E649" t="str">
            <v>un</v>
          </cell>
          <cell r="G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>
            <v>0</v>
          </cell>
          <cell r="E650" t="str">
            <v>un</v>
          </cell>
          <cell r="G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>
            <v>0</v>
          </cell>
          <cell r="E651" t="str">
            <v>un</v>
          </cell>
          <cell r="G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>
            <v>0</v>
          </cell>
          <cell r="E652" t="str">
            <v>un</v>
          </cell>
          <cell r="G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>
            <v>0</v>
          </cell>
          <cell r="E653" t="str">
            <v>un</v>
          </cell>
          <cell r="G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>
            <v>0</v>
          </cell>
          <cell r="E654" t="str">
            <v>un</v>
          </cell>
          <cell r="G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>
            <v>0</v>
          </cell>
          <cell r="E675" t="str">
            <v>un</v>
          </cell>
          <cell r="F675">
            <v>425.88</v>
          </cell>
          <cell r="G675">
            <v>152.46503999999999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>
            <v>0</v>
          </cell>
          <cell r="E676" t="str">
            <v>un</v>
          </cell>
          <cell r="F676">
            <v>415.57</v>
          </cell>
          <cell r="G676">
            <v>148.77405999999999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>
            <v>0</v>
          </cell>
          <cell r="E677" t="str">
            <v>un</v>
          </cell>
          <cell r="F677">
            <v>406.22</v>
          </cell>
          <cell r="G677">
            <v>145.42676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>
            <v>0</v>
          </cell>
          <cell r="E678" t="str">
            <v>un</v>
          </cell>
          <cell r="F678">
            <v>571.04999999999995</v>
          </cell>
          <cell r="G678">
            <v>204.43589999999998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>
            <v>0</v>
          </cell>
          <cell r="E679" t="str">
            <v>un</v>
          </cell>
          <cell r="F679">
            <v>563.19000000000005</v>
          </cell>
          <cell r="G679">
            <v>201.62202000000002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>
            <v>0</v>
          </cell>
          <cell r="E680" t="str">
            <v>un</v>
          </cell>
          <cell r="F680">
            <v>555.33000000000004</v>
          </cell>
          <cell r="G680">
            <v>198.80814000000001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>
            <v>0</v>
          </cell>
          <cell r="E681" t="str">
            <v>un</v>
          </cell>
          <cell r="F681">
            <v>662.94</v>
          </cell>
          <cell r="G681">
            <v>237.33252000000002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>
            <v>0</v>
          </cell>
          <cell r="E682" t="str">
            <v>un</v>
          </cell>
          <cell r="F682">
            <v>655.08000000000004</v>
          </cell>
          <cell r="G682">
            <v>234.51864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>
            <v>0</v>
          </cell>
          <cell r="E683" t="str">
            <v>un</v>
          </cell>
          <cell r="F683">
            <v>647.22</v>
          </cell>
          <cell r="G683">
            <v>231.70475999999999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>
            <v>0</v>
          </cell>
          <cell r="E684" t="str">
            <v>un</v>
          </cell>
          <cell r="F684">
            <v>639.36</v>
          </cell>
          <cell r="G684">
            <v>228.89087999999998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>
            <v>0</v>
          </cell>
          <cell r="E685" t="str">
            <v>un</v>
          </cell>
          <cell r="F685">
            <v>131.63</v>
          </cell>
          <cell r="G685">
            <v>47.123539999999998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>
            <v>0</v>
          </cell>
          <cell r="E686" t="str">
            <v>un</v>
          </cell>
          <cell r="F686">
            <v>197.14</v>
          </cell>
          <cell r="G686">
            <v>70.576119999999989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>
            <v>0</v>
          </cell>
          <cell r="E687" t="str">
            <v>un</v>
          </cell>
          <cell r="F687">
            <v>425.88</v>
          </cell>
          <cell r="G687">
            <v>152.46503999999999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>
            <v>0</v>
          </cell>
          <cell r="E688" t="str">
            <v>un</v>
          </cell>
          <cell r="F688">
            <v>415.57</v>
          </cell>
          <cell r="G688">
            <v>148.77405999999999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>
            <v>0</v>
          </cell>
          <cell r="E689" t="str">
            <v>un</v>
          </cell>
          <cell r="F689">
            <v>318.66000000000003</v>
          </cell>
          <cell r="G689">
            <v>114.08028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>
            <v>0</v>
          </cell>
          <cell r="E690" t="str">
            <v>un</v>
          </cell>
          <cell r="F690">
            <v>310.06</v>
          </cell>
          <cell r="G690">
            <v>111.00148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>
            <v>0</v>
          </cell>
          <cell r="E691" t="str">
            <v>un</v>
          </cell>
          <cell r="F691">
            <v>417.28</v>
          </cell>
          <cell r="G691">
            <v>149.38623999999999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>
            <v>0</v>
          </cell>
          <cell r="E692" t="str">
            <v>un</v>
          </cell>
          <cell r="F692">
            <v>409.82</v>
          </cell>
          <cell r="G692">
            <v>146.71555999999998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>
            <v>0</v>
          </cell>
          <cell r="E693" t="str">
            <v>un</v>
          </cell>
          <cell r="F693">
            <v>402.7</v>
          </cell>
          <cell r="G693">
            <v>144.16659999999999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>
            <v>0</v>
          </cell>
          <cell r="E694" t="str">
            <v>un</v>
          </cell>
          <cell r="F694">
            <v>425.14</v>
          </cell>
          <cell r="G694">
            <v>152.20012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>
            <v>0</v>
          </cell>
          <cell r="E695" t="str">
            <v>m</v>
          </cell>
          <cell r="G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>
            <v>0</v>
          </cell>
          <cell r="E696" t="str">
            <v>m</v>
          </cell>
          <cell r="F696">
            <v>42.18</v>
          </cell>
          <cell r="G696">
            <v>15.100439999999999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>
            <v>0</v>
          </cell>
          <cell r="E697" t="str">
            <v>m</v>
          </cell>
          <cell r="F697">
            <v>31.84</v>
          </cell>
          <cell r="G697">
            <v>11.398719999999999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>
            <v>0</v>
          </cell>
          <cell r="E698" t="str">
            <v>m</v>
          </cell>
          <cell r="G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>
            <v>0</v>
          </cell>
          <cell r="E699" t="str">
            <v>m</v>
          </cell>
          <cell r="G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>
            <v>0</v>
          </cell>
          <cell r="E700" t="str">
            <v>m</v>
          </cell>
          <cell r="F700">
            <v>41.8</v>
          </cell>
          <cell r="G700">
            <v>14.964399999999998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>
            <v>0</v>
          </cell>
          <cell r="E701" t="str">
            <v>m</v>
          </cell>
          <cell r="F701">
            <v>58.89</v>
          </cell>
          <cell r="G701">
            <v>21.082619999999999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>
            <v>0</v>
          </cell>
          <cell r="E702" t="str">
            <v>m</v>
          </cell>
          <cell r="G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>
            <v>0</v>
          </cell>
          <cell r="E703" t="str">
            <v>m</v>
          </cell>
          <cell r="G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>
            <v>0</v>
          </cell>
          <cell r="E704" t="str">
            <v>m</v>
          </cell>
          <cell r="G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>
            <v>0</v>
          </cell>
          <cell r="E705" t="str">
            <v>m</v>
          </cell>
          <cell r="G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>
            <v>0</v>
          </cell>
          <cell r="E706" t="str">
            <v>m</v>
          </cell>
          <cell r="F706">
            <v>150.01</v>
          </cell>
          <cell r="G706">
            <v>53.703579999999995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>
            <v>0</v>
          </cell>
          <cell r="E707" t="str">
            <v>m</v>
          </cell>
          <cell r="G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>
            <v>0</v>
          </cell>
          <cell r="E708" t="str">
            <v>m</v>
          </cell>
          <cell r="G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>
            <v>0</v>
          </cell>
          <cell r="E709" t="str">
            <v>m</v>
          </cell>
          <cell r="G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>
            <v>0</v>
          </cell>
          <cell r="E710" t="str">
            <v>m</v>
          </cell>
          <cell r="G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>
            <v>0</v>
          </cell>
          <cell r="E711" t="str">
            <v>m</v>
          </cell>
          <cell r="G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>
            <v>0</v>
          </cell>
          <cell r="E712" t="str">
            <v>m</v>
          </cell>
          <cell r="F712">
            <v>211.26</v>
          </cell>
          <cell r="G712">
            <v>75.631079999999997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>
            <v>0</v>
          </cell>
          <cell r="E713" t="str">
            <v>m</v>
          </cell>
          <cell r="G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>
            <v>0</v>
          </cell>
          <cell r="E714" t="str">
            <v>m</v>
          </cell>
          <cell r="G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>
            <v>0</v>
          </cell>
          <cell r="E715" t="str">
            <v>m</v>
          </cell>
          <cell r="G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>
            <v>0</v>
          </cell>
          <cell r="E716" t="str">
            <v>m</v>
          </cell>
          <cell r="G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>
            <v>0</v>
          </cell>
          <cell r="E717" t="str">
            <v>m</v>
          </cell>
          <cell r="G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>
            <v>0</v>
          </cell>
          <cell r="E718" t="str">
            <v>m</v>
          </cell>
          <cell r="G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>
            <v>0</v>
          </cell>
          <cell r="E719" t="str">
            <v>m</v>
          </cell>
          <cell r="G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>
            <v>0</v>
          </cell>
          <cell r="E720" t="str">
            <v>m</v>
          </cell>
          <cell r="G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>
            <v>0</v>
          </cell>
          <cell r="E721" t="str">
            <v>un</v>
          </cell>
          <cell r="F721">
            <v>12</v>
          </cell>
          <cell r="G721">
            <v>4.2959999999999994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>
            <v>0</v>
          </cell>
          <cell r="E722" t="str">
            <v>un</v>
          </cell>
          <cell r="G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>
            <v>0</v>
          </cell>
          <cell r="E723" t="str">
            <v>un</v>
          </cell>
          <cell r="F723">
            <v>68.48</v>
          </cell>
          <cell r="G723">
            <v>24.515840000000001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>
            <v>0</v>
          </cell>
          <cell r="E724" t="str">
            <v>un</v>
          </cell>
          <cell r="F724">
            <v>81.430000000000007</v>
          </cell>
          <cell r="G724">
            <v>29.15194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>
            <v>0</v>
          </cell>
          <cell r="E725" t="str">
            <v>un</v>
          </cell>
          <cell r="F725">
            <v>97.11</v>
          </cell>
          <cell r="G725">
            <v>34.76538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>
            <v>0</v>
          </cell>
          <cell r="E726" t="str">
            <v>un</v>
          </cell>
          <cell r="G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>
            <v>0</v>
          </cell>
          <cell r="E727" t="str">
            <v>un</v>
          </cell>
          <cell r="F727">
            <v>74.739999999999995</v>
          </cell>
          <cell r="G727">
            <v>26.756919999999997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>
            <v>0</v>
          </cell>
          <cell r="E728" t="str">
            <v>un</v>
          </cell>
          <cell r="F728">
            <v>251.57</v>
          </cell>
          <cell r="G728">
            <v>90.062059999999988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>
            <v>0</v>
          </cell>
          <cell r="E729" t="str">
            <v>un</v>
          </cell>
          <cell r="F729">
            <v>403.37</v>
          </cell>
          <cell r="G729">
            <v>144.40645999999998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>
            <v>0</v>
          </cell>
          <cell r="E730" t="str">
            <v>un</v>
          </cell>
          <cell r="F730">
            <v>593.01</v>
          </cell>
          <cell r="G730">
            <v>212.29757999999998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>
            <v>0</v>
          </cell>
          <cell r="E731" t="str">
            <v>un</v>
          </cell>
          <cell r="G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>
            <v>0</v>
          </cell>
          <cell r="E732" t="str">
            <v>un</v>
          </cell>
          <cell r="G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>
            <v>0</v>
          </cell>
          <cell r="E733" t="str">
            <v>un</v>
          </cell>
          <cell r="F733">
            <v>842.49</v>
          </cell>
          <cell r="G733">
            <v>301.61142000000001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>
            <v>0</v>
          </cell>
          <cell r="E734" t="str">
            <v>un</v>
          </cell>
          <cell r="G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>
            <v>0</v>
          </cell>
          <cell r="E735" t="str">
            <v>un</v>
          </cell>
          <cell r="G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>
            <v>0</v>
          </cell>
          <cell r="E736" t="str">
            <v>un</v>
          </cell>
          <cell r="F736">
            <v>1092.3814400000001</v>
          </cell>
          <cell r="G736">
            <v>391.07255552000004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>
            <v>0</v>
          </cell>
          <cell r="E737" t="str">
            <v>un</v>
          </cell>
          <cell r="G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>
            <v>0</v>
          </cell>
          <cell r="E738" t="str">
            <v>un</v>
          </cell>
          <cell r="G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>
            <v>0</v>
          </cell>
          <cell r="E739" t="str">
            <v>un</v>
          </cell>
          <cell r="G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>
            <v>0</v>
          </cell>
          <cell r="D740">
            <v>0</v>
          </cell>
          <cell r="E740" t="str">
            <v>un</v>
          </cell>
          <cell r="F740">
            <v>149.86000000000001</v>
          </cell>
          <cell r="G740">
            <v>53.649880000000003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>
            <v>0</v>
          </cell>
          <cell r="D741">
            <v>0</v>
          </cell>
          <cell r="E741" t="str">
            <v>un</v>
          </cell>
          <cell r="F741">
            <v>189.87</v>
          </cell>
          <cell r="G741">
            <v>67.973460000000003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>
            <v>0</v>
          </cell>
          <cell r="D742">
            <v>0</v>
          </cell>
          <cell r="E742" t="str">
            <v>un</v>
          </cell>
          <cell r="F742">
            <v>229.92</v>
          </cell>
          <cell r="G742">
            <v>82.311359999999993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>
            <v>0</v>
          </cell>
          <cell r="D743">
            <v>0</v>
          </cell>
          <cell r="E743" t="str">
            <v>un</v>
          </cell>
          <cell r="F743">
            <v>269.93</v>
          </cell>
          <cell r="G743">
            <v>96.63494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>
            <v>0</v>
          </cell>
          <cell r="D744">
            <v>0</v>
          </cell>
          <cell r="E744" t="str">
            <v>un</v>
          </cell>
          <cell r="F744">
            <v>308.58999999999997</v>
          </cell>
          <cell r="G744">
            <v>110.47521999999999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>
            <v>0</v>
          </cell>
          <cell r="D745">
            <v>0</v>
          </cell>
          <cell r="E745" t="str">
            <v>un</v>
          </cell>
          <cell r="G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>
            <v>0</v>
          </cell>
          <cell r="D746">
            <v>0</v>
          </cell>
          <cell r="E746" t="str">
            <v>un</v>
          </cell>
          <cell r="G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>
            <v>0</v>
          </cell>
          <cell r="D747">
            <v>0</v>
          </cell>
          <cell r="E747" t="str">
            <v>un</v>
          </cell>
          <cell r="F747">
            <v>233.02584148497962</v>
          </cell>
          <cell r="G747">
            <v>83.423251251622702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>
            <v>0</v>
          </cell>
          <cell r="D748">
            <v>0</v>
          </cell>
          <cell r="E748" t="str">
            <v>un</v>
          </cell>
          <cell r="F748">
            <v>350.93</v>
          </cell>
          <cell r="G748">
            <v>125.63293999999999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>
            <v>0</v>
          </cell>
          <cell r="D749">
            <v>0</v>
          </cell>
          <cell r="E749" t="str">
            <v>un</v>
          </cell>
          <cell r="G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>
            <v>0</v>
          </cell>
          <cell r="D750">
            <v>0</v>
          </cell>
          <cell r="E750" t="str">
            <v>un</v>
          </cell>
          <cell r="G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>
            <v>0</v>
          </cell>
          <cell r="D751">
            <v>0</v>
          </cell>
          <cell r="E751" t="str">
            <v>un</v>
          </cell>
          <cell r="G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>
            <v>0</v>
          </cell>
          <cell r="D752">
            <v>0</v>
          </cell>
          <cell r="E752" t="str">
            <v>un</v>
          </cell>
          <cell r="G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>
            <v>0</v>
          </cell>
          <cell r="D753">
            <v>0</v>
          </cell>
          <cell r="E753" t="str">
            <v>un</v>
          </cell>
          <cell r="G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>
            <v>0</v>
          </cell>
          <cell r="E754" t="str">
            <v>un</v>
          </cell>
          <cell r="F754">
            <v>273.22000000000003</v>
          </cell>
          <cell r="G754">
            <v>97.812760000000011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>
            <v>0</v>
          </cell>
          <cell r="E755" t="str">
            <v>un</v>
          </cell>
          <cell r="F755">
            <v>265.04000000000002</v>
          </cell>
          <cell r="G755">
            <v>94.884320000000002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>
            <v>0</v>
          </cell>
          <cell r="E756" t="str">
            <v>un</v>
          </cell>
          <cell r="F756">
            <v>371.37</v>
          </cell>
          <cell r="G756">
            <v>132.95045999999999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>
            <v>0</v>
          </cell>
          <cell r="E757" t="str">
            <v>un</v>
          </cell>
          <cell r="F757">
            <v>475.68</v>
          </cell>
          <cell r="G757">
            <v>170.29344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>
            <v>0</v>
          </cell>
          <cell r="E758" t="str">
            <v>un</v>
          </cell>
          <cell r="G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>
            <v>0</v>
          </cell>
          <cell r="E759" t="str">
            <v>un</v>
          </cell>
          <cell r="G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>
            <v>0</v>
          </cell>
          <cell r="E760" t="str">
            <v>un</v>
          </cell>
          <cell r="F760">
            <v>326.36</v>
          </cell>
          <cell r="G760">
            <v>116.83687999999999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>
            <v>0</v>
          </cell>
          <cell r="E761" t="str">
            <v>un</v>
          </cell>
          <cell r="F761">
            <v>317.82</v>
          </cell>
          <cell r="G761">
            <v>113.77955999999999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>
            <v>0</v>
          </cell>
          <cell r="E762" t="str">
            <v>un</v>
          </cell>
          <cell r="G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>
            <v>0</v>
          </cell>
          <cell r="E763" t="str">
            <v>un</v>
          </cell>
          <cell r="G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>
            <v>0</v>
          </cell>
          <cell r="E764" t="str">
            <v>un</v>
          </cell>
          <cell r="G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>
            <v>0</v>
          </cell>
          <cell r="E765" t="str">
            <v>un</v>
          </cell>
          <cell r="G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>
            <v>0</v>
          </cell>
          <cell r="E766" t="str">
            <v>un</v>
          </cell>
          <cell r="G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>
            <v>0</v>
          </cell>
          <cell r="E767" t="str">
            <v>un</v>
          </cell>
          <cell r="G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>
            <v>0</v>
          </cell>
          <cell r="E768" t="str">
            <v>un</v>
          </cell>
          <cell r="F768">
            <v>503</v>
          </cell>
          <cell r="G768">
            <v>180.07399999999998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>
            <v>0</v>
          </cell>
          <cell r="E769" t="str">
            <v>un</v>
          </cell>
          <cell r="G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>
            <v>0</v>
          </cell>
          <cell r="E770" t="str">
            <v>un</v>
          </cell>
          <cell r="G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>
            <v>0</v>
          </cell>
          <cell r="E771" t="str">
            <v>un</v>
          </cell>
          <cell r="G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>
            <v>0</v>
          </cell>
          <cell r="D772">
            <v>0</v>
          </cell>
          <cell r="E772" t="str">
            <v>un</v>
          </cell>
          <cell r="F772">
            <v>363.11</v>
          </cell>
          <cell r="G772">
            <v>129.99338</v>
          </cell>
        </row>
        <row r="773">
          <cell r="A773" t="str">
            <v>04.963.02</v>
          </cell>
          <cell r="B773" t="str">
            <v>Poço de visita- PVI 02</v>
          </cell>
          <cell r="C773">
            <v>0</v>
          </cell>
          <cell r="D773">
            <v>0</v>
          </cell>
          <cell r="E773" t="str">
            <v>un</v>
          </cell>
          <cell r="F773">
            <v>354.56</v>
          </cell>
          <cell r="G773">
            <v>126.93248</v>
          </cell>
        </row>
        <row r="774">
          <cell r="A774" t="str">
            <v>04.963.03</v>
          </cell>
          <cell r="B774" t="str">
            <v>Poço de visita- PVI 03</v>
          </cell>
          <cell r="C774">
            <v>0</v>
          </cell>
          <cell r="D774">
            <v>0</v>
          </cell>
          <cell r="E774" t="str">
            <v>un</v>
          </cell>
          <cell r="F774">
            <v>419.21</v>
          </cell>
          <cell r="G774">
            <v>150.07718</v>
          </cell>
        </row>
        <row r="775">
          <cell r="A775" t="str">
            <v>04.963.04</v>
          </cell>
          <cell r="B775" t="str">
            <v>Poço de visita- PVI 04</v>
          </cell>
          <cell r="C775">
            <v>0</v>
          </cell>
          <cell r="D775">
            <v>0</v>
          </cell>
          <cell r="E775" t="str">
            <v>un</v>
          </cell>
          <cell r="G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>
            <v>0</v>
          </cell>
          <cell r="D776">
            <v>0</v>
          </cell>
          <cell r="E776" t="str">
            <v>un</v>
          </cell>
          <cell r="G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>
            <v>0</v>
          </cell>
          <cell r="D777">
            <v>0</v>
          </cell>
          <cell r="E777" t="str">
            <v>un</v>
          </cell>
          <cell r="G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>
            <v>0</v>
          </cell>
          <cell r="D778">
            <v>0</v>
          </cell>
          <cell r="E778" t="str">
            <v>un</v>
          </cell>
          <cell r="G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>
            <v>0</v>
          </cell>
          <cell r="D779">
            <v>0</v>
          </cell>
          <cell r="E779" t="str">
            <v>un</v>
          </cell>
          <cell r="G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>
            <v>0</v>
          </cell>
          <cell r="D780">
            <v>0</v>
          </cell>
          <cell r="E780" t="str">
            <v>un</v>
          </cell>
          <cell r="G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>
            <v>0</v>
          </cell>
          <cell r="D781">
            <v>0</v>
          </cell>
          <cell r="E781" t="str">
            <v>un</v>
          </cell>
          <cell r="G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>
            <v>0</v>
          </cell>
          <cell r="D782">
            <v>0</v>
          </cell>
          <cell r="E782" t="str">
            <v>un</v>
          </cell>
          <cell r="G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>
            <v>0</v>
          </cell>
          <cell r="D783">
            <v>0</v>
          </cell>
          <cell r="E783" t="str">
            <v>un</v>
          </cell>
          <cell r="G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>
            <v>0</v>
          </cell>
          <cell r="D784">
            <v>0</v>
          </cell>
          <cell r="E784" t="str">
            <v>un</v>
          </cell>
          <cell r="G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>
            <v>0</v>
          </cell>
          <cell r="D785">
            <v>0</v>
          </cell>
          <cell r="E785" t="str">
            <v>un</v>
          </cell>
          <cell r="G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>
            <v>0</v>
          </cell>
          <cell r="D786">
            <v>0</v>
          </cell>
          <cell r="E786" t="str">
            <v>un</v>
          </cell>
          <cell r="G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>
            <v>0</v>
          </cell>
          <cell r="D787">
            <v>0</v>
          </cell>
          <cell r="E787" t="str">
            <v>un</v>
          </cell>
          <cell r="G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>
            <v>0</v>
          </cell>
          <cell r="D788">
            <v>0</v>
          </cell>
          <cell r="E788" t="str">
            <v>un</v>
          </cell>
          <cell r="G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>
            <v>0</v>
          </cell>
          <cell r="D789">
            <v>0</v>
          </cell>
          <cell r="E789" t="str">
            <v>un</v>
          </cell>
          <cell r="G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>
            <v>0</v>
          </cell>
          <cell r="D790">
            <v>0</v>
          </cell>
          <cell r="E790" t="str">
            <v>un</v>
          </cell>
          <cell r="F790">
            <v>271.2</v>
          </cell>
          <cell r="G790">
            <v>97.08959999999999</v>
          </cell>
        </row>
        <row r="791">
          <cell r="A791" t="str">
            <v>04.963.32</v>
          </cell>
          <cell r="B791" t="str">
            <v>Chaminé dos poços de visita- CPV 02</v>
          </cell>
          <cell r="C791">
            <v>0</v>
          </cell>
          <cell r="D791">
            <v>0</v>
          </cell>
          <cell r="E791" t="str">
            <v>un</v>
          </cell>
          <cell r="G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>
            <v>0</v>
          </cell>
          <cell r="D792">
            <v>0</v>
          </cell>
          <cell r="E792" t="str">
            <v>un</v>
          </cell>
          <cell r="G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>
            <v>0</v>
          </cell>
          <cell r="D793">
            <v>0</v>
          </cell>
          <cell r="E793" t="str">
            <v>un</v>
          </cell>
          <cell r="G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>
            <v>0</v>
          </cell>
          <cell r="D794">
            <v>0</v>
          </cell>
          <cell r="E794" t="str">
            <v>un</v>
          </cell>
          <cell r="G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>
            <v>0</v>
          </cell>
          <cell r="D795">
            <v>0</v>
          </cell>
          <cell r="E795" t="str">
            <v>un</v>
          </cell>
          <cell r="G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>
            <v>0</v>
          </cell>
          <cell r="D796">
            <v>0</v>
          </cell>
          <cell r="E796" t="str">
            <v>un</v>
          </cell>
          <cell r="G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>
            <v>0</v>
          </cell>
          <cell r="E797" t="str">
            <v>m</v>
          </cell>
          <cell r="F797">
            <v>44.13</v>
          </cell>
          <cell r="G797">
            <v>15.798540000000001</v>
          </cell>
        </row>
        <row r="798">
          <cell r="A798" t="str">
            <v>04.964.02</v>
          </cell>
          <cell r="B798" t="str">
            <v>Tubulação drenagem urbana- D=60 s/berço</v>
          </cell>
          <cell r="C798">
            <v>0</v>
          </cell>
          <cell r="D798">
            <v>0</v>
          </cell>
          <cell r="E798" t="str">
            <v>m</v>
          </cell>
          <cell r="F798">
            <v>79.260000000000005</v>
          </cell>
          <cell r="G798">
            <v>28.375080000000001</v>
          </cell>
        </row>
        <row r="799">
          <cell r="A799" t="str">
            <v>04.964.03</v>
          </cell>
          <cell r="B799" t="str">
            <v>Tubulação drenagem urbana- D=80 s/berço</v>
          </cell>
          <cell r="C799">
            <v>0</v>
          </cell>
          <cell r="D799">
            <v>0</v>
          </cell>
          <cell r="E799" t="str">
            <v>m</v>
          </cell>
          <cell r="G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>
            <v>0</v>
          </cell>
          <cell r="D800">
            <v>0</v>
          </cell>
          <cell r="E800" t="str">
            <v>m</v>
          </cell>
          <cell r="G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>
            <v>0</v>
          </cell>
          <cell r="D801">
            <v>0</v>
          </cell>
          <cell r="E801" t="str">
            <v>m</v>
          </cell>
          <cell r="G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>
            <v>0</v>
          </cell>
          <cell r="D802">
            <v>0</v>
          </cell>
          <cell r="E802" t="str">
            <v>m</v>
          </cell>
          <cell r="G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>
            <v>0</v>
          </cell>
          <cell r="E803" t="str">
            <v>m</v>
          </cell>
          <cell r="F803">
            <v>42.77</v>
          </cell>
          <cell r="G803">
            <v>15.31166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>
            <v>0</v>
          </cell>
          <cell r="E804" t="str">
            <v>m</v>
          </cell>
          <cell r="G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>
            <v>0</v>
          </cell>
          <cell r="E805" t="str">
            <v>m</v>
          </cell>
          <cell r="F805">
            <v>77.73</v>
          </cell>
          <cell r="G805">
            <v>27.82734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>
            <v>0</v>
          </cell>
          <cell r="E806" t="str">
            <v>m</v>
          </cell>
          <cell r="G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>
            <v>0</v>
          </cell>
          <cell r="E807" t="str">
            <v>m</v>
          </cell>
          <cell r="G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>
            <v>0</v>
          </cell>
          <cell r="E808" t="str">
            <v>m</v>
          </cell>
          <cell r="F808">
            <v>58.19</v>
          </cell>
          <cell r="G808">
            <v>20.83202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>
            <v>0</v>
          </cell>
          <cell r="D809">
            <v>0</v>
          </cell>
          <cell r="E809" t="str">
            <v>un</v>
          </cell>
          <cell r="F809">
            <v>35.6</v>
          </cell>
          <cell r="G809">
            <v>12.7448</v>
          </cell>
        </row>
        <row r="810">
          <cell r="A810" t="str">
            <v>04.991.02</v>
          </cell>
          <cell r="B810" t="str">
            <v>Tampa de ferro p/ caixa coletora- TCC 02</v>
          </cell>
          <cell r="C810">
            <v>0</v>
          </cell>
          <cell r="D810">
            <v>0</v>
          </cell>
          <cell r="E810" t="str">
            <v>un</v>
          </cell>
          <cell r="G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>
            <v>0</v>
          </cell>
          <cell r="D811">
            <v>0</v>
          </cell>
          <cell r="E811" t="str">
            <v>m</v>
          </cell>
          <cell r="F811">
            <v>9.6199999999999992</v>
          </cell>
          <cell r="G811">
            <v>3.4439599999999997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>
            <v>0</v>
          </cell>
          <cell r="D812">
            <v>0</v>
          </cell>
          <cell r="E812" t="str">
            <v>m</v>
          </cell>
          <cell r="F812">
            <v>32.53</v>
          </cell>
          <cell r="G812">
            <v>11.64574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>
            <v>0</v>
          </cell>
          <cell r="E813" t="str">
            <v>m3</v>
          </cell>
          <cell r="F813">
            <v>9.26</v>
          </cell>
          <cell r="G813">
            <v>3.3150799999999996</v>
          </cell>
        </row>
        <row r="814">
          <cell r="A814" t="str">
            <v>04.999.03</v>
          </cell>
          <cell r="B814" t="str">
            <v>Escoramento de bueiros celulares</v>
          </cell>
          <cell r="C814">
            <v>0</v>
          </cell>
          <cell r="D814">
            <v>0</v>
          </cell>
          <cell r="E814" t="str">
            <v>m3</v>
          </cell>
          <cell r="F814">
            <v>8.75</v>
          </cell>
          <cell r="G814">
            <v>3.1324999999999998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>
            <v>0</v>
          </cell>
          <cell r="E815" t="str">
            <v>m3</v>
          </cell>
          <cell r="G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>
            <v>0</v>
          </cell>
          <cell r="E816" t="str">
            <v>m3</v>
          </cell>
          <cell r="G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>
            <v>0</v>
          </cell>
          <cell r="D817">
            <v>0</v>
          </cell>
          <cell r="E817" t="str">
            <v>m3</v>
          </cell>
          <cell r="F817">
            <v>8.39</v>
          </cell>
          <cell r="G817">
            <v>3.0036200000000002</v>
          </cell>
        </row>
        <row r="818">
          <cell r="A818" t="str">
            <v>04.999.07</v>
          </cell>
          <cell r="B818" t="str">
            <v>Lastro de brita</v>
          </cell>
          <cell r="C818">
            <v>0</v>
          </cell>
          <cell r="D818">
            <v>0</v>
          </cell>
          <cell r="E818" t="str">
            <v>m3</v>
          </cell>
          <cell r="F818">
            <v>23.74</v>
          </cell>
          <cell r="G818">
            <v>8.4989199999999983</v>
          </cell>
        </row>
        <row r="819">
          <cell r="A819" t="str">
            <v>05.000.03</v>
          </cell>
          <cell r="B819" t="str">
            <v>Guia de madeira- 2,5x7 cm</v>
          </cell>
          <cell r="C819">
            <v>0</v>
          </cell>
          <cell r="D819">
            <v>0</v>
          </cell>
          <cell r="E819" t="str">
            <v>m</v>
          </cell>
          <cell r="F819">
            <v>1.29</v>
          </cell>
          <cell r="G819">
            <v>0.46182000000000001</v>
          </cell>
        </row>
        <row r="820">
          <cell r="A820" t="str">
            <v>05.000.04</v>
          </cell>
          <cell r="B820" t="str">
            <v>Guia de madeira- 2,5x10 cm</v>
          </cell>
          <cell r="C820">
            <v>0</v>
          </cell>
          <cell r="D820">
            <v>0</v>
          </cell>
          <cell r="E820" t="str">
            <v>m</v>
          </cell>
          <cell r="G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>
            <v>0</v>
          </cell>
          <cell r="D821">
            <v>0</v>
          </cell>
          <cell r="E821" t="str">
            <v>m</v>
          </cell>
          <cell r="G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>
            <v>0</v>
          </cell>
          <cell r="D822">
            <v>0</v>
          </cell>
          <cell r="E822" t="str">
            <v>un</v>
          </cell>
          <cell r="G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>
            <v>0</v>
          </cell>
          <cell r="D823">
            <v>0</v>
          </cell>
          <cell r="E823" t="str">
            <v>un</v>
          </cell>
          <cell r="G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>
            <v>0</v>
          </cell>
          <cell r="D824">
            <v>0</v>
          </cell>
          <cell r="E824" t="str">
            <v>un</v>
          </cell>
          <cell r="G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>
            <v>0</v>
          </cell>
          <cell r="D825">
            <v>0</v>
          </cell>
          <cell r="E825" t="str">
            <v>un</v>
          </cell>
          <cell r="G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>
            <v>0</v>
          </cell>
          <cell r="D826">
            <v>0</v>
          </cell>
          <cell r="E826" t="str">
            <v>un</v>
          </cell>
          <cell r="G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>
            <v>0</v>
          </cell>
          <cell r="D827">
            <v>0</v>
          </cell>
          <cell r="E827" t="str">
            <v>un</v>
          </cell>
          <cell r="G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>
            <v>0</v>
          </cell>
          <cell r="D828">
            <v>0</v>
          </cell>
          <cell r="E828" t="str">
            <v>un</v>
          </cell>
          <cell r="G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>
            <v>0</v>
          </cell>
          <cell r="D829">
            <v>0</v>
          </cell>
          <cell r="E829" t="str">
            <v>un</v>
          </cell>
          <cell r="G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>
            <v>0</v>
          </cell>
          <cell r="E837" t="str">
            <v>m2</v>
          </cell>
          <cell r="F837">
            <v>1.52</v>
          </cell>
          <cell r="G837">
            <v>0.54415999999999998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>
            <v>0</v>
          </cell>
          <cell r="E838" t="str">
            <v>m2</v>
          </cell>
          <cell r="F838">
            <v>10.41</v>
          </cell>
          <cell r="G838">
            <v>3.7267799999999998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>
            <v>0</v>
          </cell>
          <cell r="E839" t="str">
            <v>un</v>
          </cell>
          <cell r="F839">
            <v>4.43</v>
          </cell>
          <cell r="G839">
            <v>1.5859399999999999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>
            <v>0</v>
          </cell>
          <cell r="E840" t="str">
            <v>m</v>
          </cell>
          <cell r="F840">
            <v>28.23</v>
          </cell>
          <cell r="G840">
            <v>10.106339999999999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>
            <v>0</v>
          </cell>
          <cell r="E842" t="str">
            <v>m2</v>
          </cell>
          <cell r="F842">
            <v>0.36</v>
          </cell>
          <cell r="G842">
            <v>0.12887999999999999</v>
          </cell>
        </row>
        <row r="843">
          <cell r="A843" t="str">
            <v>05.300.01</v>
          </cell>
          <cell r="B843" t="str">
            <v>Alvenaria de pedra arrumada</v>
          </cell>
          <cell r="C843">
            <v>0</v>
          </cell>
          <cell r="D843">
            <v>0</v>
          </cell>
          <cell r="E843" t="str">
            <v>m3</v>
          </cell>
          <cell r="F843">
            <v>29.96</v>
          </cell>
          <cell r="G843">
            <v>10.725680000000001</v>
          </cell>
        </row>
        <row r="844">
          <cell r="A844" t="str">
            <v>05.300.02</v>
          </cell>
          <cell r="B844" t="str">
            <v>Enrocamento de pedra jogada</v>
          </cell>
          <cell r="C844">
            <v>0</v>
          </cell>
          <cell r="D844">
            <v>0</v>
          </cell>
          <cell r="E844" t="str">
            <v>m3</v>
          </cell>
          <cell r="F844">
            <v>20.21</v>
          </cell>
          <cell r="G844">
            <v>7.2351799999999997</v>
          </cell>
        </row>
        <row r="845">
          <cell r="A845" t="str">
            <v>DER 45340</v>
          </cell>
          <cell r="B845" t="str">
            <v>Enrocamento de pedra arrumada</v>
          </cell>
          <cell r="C845">
            <v>0</v>
          </cell>
          <cell r="D845">
            <v>0</v>
          </cell>
          <cell r="E845" t="str">
            <v>m3</v>
          </cell>
          <cell r="F845">
            <v>24.57</v>
          </cell>
          <cell r="G845">
            <v>8.7960599999999989</v>
          </cell>
        </row>
        <row r="846">
          <cell r="A846" t="str">
            <v>05.301.00</v>
          </cell>
          <cell r="B846" t="str">
            <v>Alvenaria de pedra argamassada</v>
          </cell>
          <cell r="C846">
            <v>0</v>
          </cell>
          <cell r="D846">
            <v>0</v>
          </cell>
          <cell r="E846" t="str">
            <v>m3</v>
          </cell>
          <cell r="F846">
            <v>74.8</v>
          </cell>
          <cell r="G846">
            <v>26.778399999999998</v>
          </cell>
        </row>
        <row r="847">
          <cell r="A847" t="str">
            <v>05.301.01</v>
          </cell>
          <cell r="B847" t="str">
            <v>Alvenaria tijolos</v>
          </cell>
          <cell r="C847">
            <v>0</v>
          </cell>
          <cell r="D847">
            <v>0</v>
          </cell>
          <cell r="E847" t="str">
            <v>m2</v>
          </cell>
          <cell r="F847">
            <v>17.91</v>
          </cell>
          <cell r="G847">
            <v>6.4117799999999994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>
            <v>0</v>
          </cell>
          <cell r="D848">
            <v>0</v>
          </cell>
          <cell r="E848" t="str">
            <v>m2</v>
          </cell>
          <cell r="F848">
            <v>6.58</v>
          </cell>
          <cell r="G848">
            <v>2.3556399999999997</v>
          </cell>
        </row>
        <row r="849">
          <cell r="A849" t="str">
            <v>P 05.300.00</v>
          </cell>
          <cell r="B849" t="str">
            <v>Abrigos para passageiros</v>
          </cell>
          <cell r="C849">
            <v>0</v>
          </cell>
          <cell r="D849">
            <v>0</v>
          </cell>
          <cell r="E849" t="str">
            <v>un</v>
          </cell>
          <cell r="F849">
            <v>613.17999999999995</v>
          </cell>
          <cell r="G849">
            <v>219.51843999999997</v>
          </cell>
        </row>
        <row r="850">
          <cell r="A850" t="str">
            <v>P 06.030.00</v>
          </cell>
          <cell r="B850" t="str">
            <v>Barreira de segurança simples</v>
          </cell>
          <cell r="C850">
            <v>0</v>
          </cell>
          <cell r="D850">
            <v>0</v>
          </cell>
          <cell r="E850" t="str">
            <v>m</v>
          </cell>
          <cell r="F850">
            <v>38.409999999999997</v>
          </cell>
          <cell r="G850">
            <v>13.750779999999999</v>
          </cell>
        </row>
        <row r="851">
          <cell r="A851" t="str">
            <v>P 06.030.02</v>
          </cell>
          <cell r="B851" t="str">
            <v>Barreira Classe II</v>
          </cell>
          <cell r="C851">
            <v>0</v>
          </cell>
          <cell r="D851">
            <v>0</v>
          </cell>
          <cell r="E851" t="str">
            <v>un</v>
          </cell>
          <cell r="F851">
            <v>38.49</v>
          </cell>
          <cell r="G851">
            <v>13.77942</v>
          </cell>
        </row>
        <row r="852">
          <cell r="A852" t="str">
            <v>P 06.030.03</v>
          </cell>
          <cell r="B852" t="str">
            <v>Barreira Classe III</v>
          </cell>
          <cell r="C852">
            <v>0</v>
          </cell>
          <cell r="D852">
            <v>0</v>
          </cell>
          <cell r="E852" t="str">
            <v>un</v>
          </cell>
          <cell r="F852">
            <v>51.9</v>
          </cell>
          <cell r="G852">
            <v>18.580199999999998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>
            <v>0</v>
          </cell>
          <cell r="E853" t="str">
            <v>m</v>
          </cell>
          <cell r="G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>
            <v>0</v>
          </cell>
          <cell r="E854" t="str">
            <v>m2</v>
          </cell>
          <cell r="G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>
            <v>0</v>
          </cell>
          <cell r="E855" t="str">
            <v>m2</v>
          </cell>
          <cell r="G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>
            <v>0</v>
          </cell>
          <cell r="D879">
            <v>0</v>
          </cell>
          <cell r="E879" t="str">
            <v>un</v>
          </cell>
          <cell r="G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>
            <v>0</v>
          </cell>
          <cell r="D880">
            <v>0</v>
          </cell>
          <cell r="E880" t="str">
            <v>un</v>
          </cell>
          <cell r="G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>
            <v>0</v>
          </cell>
          <cell r="D881">
            <v>0</v>
          </cell>
          <cell r="E881" t="str">
            <v>un</v>
          </cell>
          <cell r="G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>
            <v>0</v>
          </cell>
          <cell r="D882">
            <v>0</v>
          </cell>
          <cell r="E882" t="str">
            <v>un</v>
          </cell>
          <cell r="G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>
            <v>0</v>
          </cell>
          <cell r="D883">
            <v>0</v>
          </cell>
          <cell r="E883" t="str">
            <v>un</v>
          </cell>
          <cell r="G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>
            <v>0</v>
          </cell>
          <cell r="D884">
            <v>0</v>
          </cell>
          <cell r="E884" t="str">
            <v>un</v>
          </cell>
          <cell r="G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>
            <v>0</v>
          </cell>
          <cell r="D885">
            <v>0</v>
          </cell>
          <cell r="E885" t="str">
            <v>un</v>
          </cell>
          <cell r="G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>
            <v>0</v>
          </cell>
          <cell r="D886">
            <v>0</v>
          </cell>
          <cell r="E886" t="str">
            <v>un</v>
          </cell>
          <cell r="G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>
            <v>0</v>
          </cell>
          <cell r="D887">
            <v>0</v>
          </cell>
          <cell r="E887" t="str">
            <v>un</v>
          </cell>
          <cell r="G887">
            <v>0</v>
          </cell>
        </row>
        <row r="888">
          <cell r="A888" t="str">
            <v>06.210.01</v>
          </cell>
          <cell r="B888" t="str">
            <v>Pórtico metálico</v>
          </cell>
          <cell r="C888">
            <v>0</v>
          </cell>
          <cell r="D888">
            <v>0</v>
          </cell>
          <cell r="E888" t="str">
            <v>un</v>
          </cell>
          <cell r="F888">
            <v>19915.3</v>
          </cell>
          <cell r="G888">
            <v>7129.6773999999996</v>
          </cell>
        </row>
        <row r="889">
          <cell r="A889" t="str">
            <v>P06.210.02</v>
          </cell>
          <cell r="B889" t="str">
            <v>Bandeira simples 5,10 x 6,50m</v>
          </cell>
          <cell r="C889">
            <v>0</v>
          </cell>
          <cell r="D889">
            <v>0</v>
          </cell>
          <cell r="E889" t="str">
            <v>un</v>
          </cell>
          <cell r="F889">
            <v>5800</v>
          </cell>
          <cell r="G889">
            <v>2076.4</v>
          </cell>
        </row>
        <row r="890">
          <cell r="A890" t="str">
            <v>06.230.00</v>
          </cell>
          <cell r="B890" t="str">
            <v>Balizadores</v>
          </cell>
          <cell r="C890">
            <v>0</v>
          </cell>
          <cell r="D890">
            <v>0</v>
          </cell>
          <cell r="E890" t="str">
            <v>un</v>
          </cell>
          <cell r="G890">
            <v>0</v>
          </cell>
        </row>
        <row r="891">
          <cell r="A891" t="str">
            <v>06.240.00</v>
          </cell>
          <cell r="B891" t="str">
            <v>Marco quilométrico</v>
          </cell>
          <cell r="C891">
            <v>0</v>
          </cell>
          <cell r="D891">
            <v>0</v>
          </cell>
          <cell r="E891" t="str">
            <v>un</v>
          </cell>
          <cell r="G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>
            <v>0</v>
          </cell>
          <cell r="D892">
            <v>0</v>
          </cell>
          <cell r="E892" t="str">
            <v>m</v>
          </cell>
          <cell r="F892">
            <v>0.49</v>
          </cell>
          <cell r="G892">
            <v>0.17541999999999999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>
            <v>0</v>
          </cell>
          <cell r="E894" t="str">
            <v>m</v>
          </cell>
          <cell r="F894">
            <v>6.45</v>
          </cell>
          <cell r="G894">
            <v>2.3090999999999999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>
            <v>0</v>
          </cell>
          <cell r="E895" t="str">
            <v>m</v>
          </cell>
          <cell r="F895">
            <v>4.12</v>
          </cell>
          <cell r="G895">
            <v>1.47496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>
            <v>0</v>
          </cell>
          <cell r="E896" t="str">
            <v>m</v>
          </cell>
          <cell r="G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>
            <v>0</v>
          </cell>
          <cell r="E897" t="str">
            <v>m</v>
          </cell>
          <cell r="G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>
            <v>0</v>
          </cell>
          <cell r="E898" t="str">
            <v>m</v>
          </cell>
          <cell r="G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>
            <v>0</v>
          </cell>
          <cell r="E899" t="str">
            <v>m</v>
          </cell>
          <cell r="G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>
            <v>0</v>
          </cell>
          <cell r="D900">
            <v>0</v>
          </cell>
          <cell r="E900" t="str">
            <v>m</v>
          </cell>
          <cell r="F900">
            <v>3.39</v>
          </cell>
          <cell r="G900">
            <v>1.2136199999999999</v>
          </cell>
        </row>
        <row r="901">
          <cell r="A901" t="str">
            <v>09.512.03</v>
          </cell>
          <cell r="B901" t="str">
            <v>Confecção de tubos de concreto D = 0,30</v>
          </cell>
          <cell r="C901">
            <v>0</v>
          </cell>
          <cell r="D901">
            <v>0</v>
          </cell>
          <cell r="E901" t="str">
            <v>m</v>
          </cell>
          <cell r="G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>
            <v>0</v>
          </cell>
          <cell r="D902">
            <v>0</v>
          </cell>
          <cell r="E902" t="str">
            <v>m</v>
          </cell>
          <cell r="G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>
            <v>0</v>
          </cell>
          <cell r="D903">
            <v>0</v>
          </cell>
          <cell r="E903" t="str">
            <v>m</v>
          </cell>
          <cell r="F903">
            <v>58.28</v>
          </cell>
          <cell r="G903">
            <v>20.864239999999999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>
            <v>0</v>
          </cell>
          <cell r="D904">
            <v>0</v>
          </cell>
          <cell r="E904" t="str">
            <v>m</v>
          </cell>
          <cell r="F904">
            <v>89.96</v>
          </cell>
          <cell r="G904">
            <v>32.205679999999994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>
            <v>0</v>
          </cell>
          <cell r="D905">
            <v>0</v>
          </cell>
          <cell r="E905" t="str">
            <v>m</v>
          </cell>
          <cell r="G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>
            <v>0</v>
          </cell>
          <cell r="D906">
            <v>0</v>
          </cell>
          <cell r="E906" t="str">
            <v>m</v>
          </cell>
          <cell r="G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>
            <v>0</v>
          </cell>
          <cell r="D907">
            <v>0</v>
          </cell>
          <cell r="E907" t="str">
            <v>m</v>
          </cell>
          <cell r="G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>
            <v>0</v>
          </cell>
          <cell r="D908">
            <v>0</v>
          </cell>
          <cell r="E908" t="str">
            <v>m</v>
          </cell>
          <cell r="F908">
            <v>23.72</v>
          </cell>
          <cell r="G908">
            <v>8.4917599999999993</v>
          </cell>
        </row>
        <row r="909">
          <cell r="A909" t="str">
            <v>09.517.01</v>
          </cell>
          <cell r="B909" t="str">
            <v>Areia extraída</v>
          </cell>
          <cell r="C909">
            <v>0</v>
          </cell>
          <cell r="D909">
            <v>0</v>
          </cell>
          <cell r="E909" t="str">
            <v>m3</v>
          </cell>
          <cell r="F909">
            <v>1.58</v>
          </cell>
          <cell r="G909">
            <v>0.56564000000000003</v>
          </cell>
        </row>
        <row r="910">
          <cell r="A910" t="str">
            <v>09.517.02</v>
          </cell>
          <cell r="B910" t="str">
            <v>Rocha p/ britagem</v>
          </cell>
          <cell r="C910">
            <v>0</v>
          </cell>
          <cell r="D910">
            <v>0</v>
          </cell>
          <cell r="E910" t="str">
            <v>m3</v>
          </cell>
          <cell r="F910">
            <v>3.53</v>
          </cell>
          <cell r="G910">
            <v>1.2637399999999999</v>
          </cell>
        </row>
        <row r="911">
          <cell r="A911" t="str">
            <v>09.517.03</v>
          </cell>
          <cell r="B911" t="str">
            <v>Rocha fragmentada por fogacho</v>
          </cell>
          <cell r="C911">
            <v>0</v>
          </cell>
          <cell r="D911">
            <v>0</v>
          </cell>
          <cell r="E911" t="str">
            <v>m3</v>
          </cell>
          <cell r="F911">
            <v>8.7799999999999994</v>
          </cell>
          <cell r="G911">
            <v>3.1432399999999996</v>
          </cell>
        </row>
        <row r="912">
          <cell r="A912" t="str">
            <v>09.517.04</v>
          </cell>
          <cell r="B912" t="str">
            <v>Pedra de mão</v>
          </cell>
          <cell r="C912">
            <v>0</v>
          </cell>
          <cell r="D912">
            <v>0</v>
          </cell>
          <cell r="E912" t="str">
            <v>m3</v>
          </cell>
          <cell r="F912">
            <v>8.7799999999999994</v>
          </cell>
          <cell r="G912">
            <v>3.1432399999999996</v>
          </cell>
        </row>
        <row r="913">
          <cell r="A913" t="str">
            <v>09.517.05</v>
          </cell>
          <cell r="B913" t="str">
            <v>Brita produzida</v>
          </cell>
          <cell r="C913">
            <v>0</v>
          </cell>
          <cell r="D913">
            <v>0</v>
          </cell>
          <cell r="E913" t="str">
            <v>m3</v>
          </cell>
          <cell r="F913">
            <v>10.119999999999999</v>
          </cell>
          <cell r="G913">
            <v>3.6229599999999995</v>
          </cell>
        </row>
        <row r="914">
          <cell r="A914" t="str">
            <v>09.519.01</v>
          </cell>
          <cell r="B914" t="str">
            <v>Obtenção de grama em placas</v>
          </cell>
          <cell r="C914">
            <v>0</v>
          </cell>
          <cell r="D914">
            <v>0</v>
          </cell>
          <cell r="E914" t="str">
            <v>m2</v>
          </cell>
          <cell r="F914">
            <v>0.81</v>
          </cell>
          <cell r="G914">
            <v>0.28998000000000002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>
            <v>0</v>
          </cell>
          <cell r="D915">
            <v>0</v>
          </cell>
          <cell r="E915" t="str">
            <v>t</v>
          </cell>
          <cell r="F915">
            <v>455.45</v>
          </cell>
          <cell r="G915">
            <v>163.05109999999999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>
            <v>0</v>
          </cell>
          <cell r="D916">
            <v>0</v>
          </cell>
          <cell r="E916" t="str">
            <v>t</v>
          </cell>
          <cell r="F916">
            <v>470.65</v>
          </cell>
          <cell r="G916">
            <v>168.49269999999999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>
            <v>0</v>
          </cell>
          <cell r="D917">
            <v>0</v>
          </cell>
          <cell r="E917" t="str">
            <v>t</v>
          </cell>
          <cell r="F917">
            <v>633.95000000000005</v>
          </cell>
          <cell r="G917">
            <v>226.95410000000001</v>
          </cell>
        </row>
        <row r="918">
          <cell r="A918" t="str">
            <v>09.601.03</v>
          </cell>
          <cell r="B918" t="str">
            <v>Transporte CAP 50/60</v>
          </cell>
          <cell r="C918">
            <v>0</v>
          </cell>
          <cell r="D918">
            <v>0</v>
          </cell>
          <cell r="E918" t="str">
            <v>kg</v>
          </cell>
          <cell r="G918">
            <v>0</v>
          </cell>
        </row>
        <row r="919">
          <cell r="A919" t="str">
            <v>09.601.04</v>
          </cell>
          <cell r="B919" t="str">
            <v>Transporte CAP 20</v>
          </cell>
          <cell r="C919">
            <v>0</v>
          </cell>
          <cell r="D919">
            <v>0</v>
          </cell>
          <cell r="E919" t="str">
            <v>t</v>
          </cell>
          <cell r="F919">
            <v>500.46</v>
          </cell>
          <cell r="G919">
            <v>179.16467999999998</v>
          </cell>
        </row>
        <row r="920">
          <cell r="A920" t="str">
            <v>09.601.05</v>
          </cell>
          <cell r="B920" t="str">
            <v>Transporte CAP 40</v>
          </cell>
          <cell r="C920">
            <v>0</v>
          </cell>
          <cell r="D920">
            <v>0</v>
          </cell>
          <cell r="E920" t="str">
            <v>t</v>
          </cell>
          <cell r="G920">
            <v>0</v>
          </cell>
        </row>
        <row r="921">
          <cell r="A921" t="str">
            <v>09.999.01</v>
          </cell>
          <cell r="B921" t="str">
            <v>Torre de madeira</v>
          </cell>
          <cell r="C921">
            <v>0</v>
          </cell>
          <cell r="D921">
            <v>0</v>
          </cell>
          <cell r="E921" t="str">
            <v>und</v>
          </cell>
          <cell r="F921">
            <v>62.2</v>
          </cell>
          <cell r="G921">
            <v>22.267600000000002</v>
          </cell>
        </row>
        <row r="922">
          <cell r="A922" t="str">
            <v>P06.800.01</v>
          </cell>
          <cell r="B922" t="str">
            <v>Iluminação de viadutos</v>
          </cell>
          <cell r="C922">
            <v>0</v>
          </cell>
          <cell r="D922">
            <v>0</v>
          </cell>
          <cell r="E922" t="str">
            <v>un</v>
          </cell>
          <cell r="G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>
            <v>0</v>
          </cell>
          <cell r="D923">
            <v>0</v>
          </cell>
          <cell r="E923" t="str">
            <v>un</v>
          </cell>
          <cell r="G923">
            <v>0</v>
          </cell>
        </row>
        <row r="924">
          <cell r="A924" t="str">
            <v>5.1</v>
          </cell>
          <cell r="B924" t="str">
            <v>PROJETO DE ILUMINAÇÃO</v>
          </cell>
          <cell r="C924">
            <v>0</v>
          </cell>
          <cell r="D924">
            <v>0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>
            <v>0</v>
          </cell>
          <cell r="D925">
            <v>0</v>
          </cell>
          <cell r="E925" t="str">
            <v>un</v>
          </cell>
          <cell r="G925">
            <v>0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>
            <v>0</v>
          </cell>
          <cell r="D926">
            <v>0</v>
          </cell>
          <cell r="E926" t="str">
            <v>un</v>
          </cell>
          <cell r="G926">
            <v>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>
            <v>0</v>
          </cell>
          <cell r="D927">
            <v>0</v>
          </cell>
          <cell r="E927" t="str">
            <v>un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>
            <v>0</v>
          </cell>
          <cell r="D928">
            <v>0</v>
          </cell>
          <cell r="E928" t="str">
            <v>un</v>
          </cell>
          <cell r="G928">
            <v>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>
            <v>0</v>
          </cell>
          <cell r="D929">
            <v>0</v>
          </cell>
          <cell r="E929" t="str">
            <v>un</v>
          </cell>
          <cell r="G929">
            <v>0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>
            <v>0</v>
          </cell>
          <cell r="D930">
            <v>0</v>
          </cell>
          <cell r="E930" t="str">
            <v>un</v>
          </cell>
          <cell r="G930">
            <v>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>
            <v>0</v>
          </cell>
          <cell r="D931">
            <v>0</v>
          </cell>
          <cell r="E931" t="str">
            <v>un</v>
          </cell>
          <cell r="G931">
            <v>0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>
            <v>0</v>
          </cell>
          <cell r="D932">
            <v>0</v>
          </cell>
          <cell r="E932" t="str">
            <v>un</v>
          </cell>
          <cell r="G932">
            <v>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>
            <v>0</v>
          </cell>
          <cell r="D933">
            <v>0</v>
          </cell>
          <cell r="E933" t="str">
            <v>un</v>
          </cell>
          <cell r="G933">
            <v>0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>
            <v>0</v>
          </cell>
          <cell r="D934">
            <v>0</v>
          </cell>
          <cell r="E934" t="str">
            <v>un</v>
          </cell>
          <cell r="G934">
            <v>0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>
            <v>0</v>
          </cell>
          <cell r="D935">
            <v>0</v>
          </cell>
          <cell r="E935" t="str">
            <v>un</v>
          </cell>
          <cell r="G935">
            <v>0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>
            <v>0</v>
          </cell>
          <cell r="D936">
            <v>0</v>
          </cell>
          <cell r="E936" t="str">
            <v>un</v>
          </cell>
          <cell r="G936">
            <v>0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>
            <v>0</v>
          </cell>
          <cell r="D937">
            <v>0</v>
          </cell>
          <cell r="E937" t="str">
            <v>un</v>
          </cell>
          <cell r="G937">
            <v>0</v>
          </cell>
        </row>
        <row r="938">
          <cell r="A938" t="str">
            <v>PI 13</v>
          </cell>
          <cell r="B938" t="str">
            <v>Eletroduto de aço 20mm, vara de 3m</v>
          </cell>
          <cell r="C938">
            <v>0</v>
          </cell>
          <cell r="D938">
            <v>0</v>
          </cell>
          <cell r="E938" t="str">
            <v>un</v>
          </cell>
          <cell r="G938">
            <v>0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>
            <v>0</v>
          </cell>
          <cell r="D939">
            <v>0</v>
          </cell>
          <cell r="E939" t="str">
            <v>un</v>
          </cell>
          <cell r="G939">
            <v>0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>
            <v>0</v>
          </cell>
          <cell r="D940">
            <v>0</v>
          </cell>
          <cell r="E940" t="str">
            <v>un</v>
          </cell>
          <cell r="G940">
            <v>0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>
            <v>0</v>
          </cell>
          <cell r="D941">
            <v>0</v>
          </cell>
          <cell r="E941" t="str">
            <v>un</v>
          </cell>
          <cell r="G941">
            <v>0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>
            <v>0</v>
          </cell>
          <cell r="D942">
            <v>0</v>
          </cell>
          <cell r="E942" t="str">
            <v>un</v>
          </cell>
          <cell r="G942">
            <v>0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>
            <v>0</v>
          </cell>
          <cell r="D943">
            <v>0</v>
          </cell>
          <cell r="E943" t="str">
            <v>un</v>
          </cell>
          <cell r="G943">
            <v>0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>
            <v>0</v>
          </cell>
          <cell r="D944">
            <v>0</v>
          </cell>
          <cell r="E944" t="str">
            <v>un</v>
          </cell>
          <cell r="G944">
            <v>0</v>
          </cell>
        </row>
        <row r="945">
          <cell r="A945" t="str">
            <v>PI 20</v>
          </cell>
          <cell r="B945" t="str">
            <v>Poste de concreto duplo T 10m, 150 daN</v>
          </cell>
          <cell r="C945">
            <v>0</v>
          </cell>
          <cell r="D945">
            <v>0</v>
          </cell>
          <cell r="E945" t="str">
            <v>un</v>
          </cell>
          <cell r="G945">
            <v>0</v>
          </cell>
        </row>
        <row r="946">
          <cell r="A946" t="str">
            <v>PI 21</v>
          </cell>
          <cell r="B946" t="str">
            <v>Lâmpada à vapor de mercúrio 80W</v>
          </cell>
          <cell r="C946">
            <v>0</v>
          </cell>
          <cell r="D946">
            <v>0</v>
          </cell>
          <cell r="E946" t="str">
            <v>un</v>
          </cell>
          <cell r="G946">
            <v>0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>
            <v>0</v>
          </cell>
          <cell r="D947">
            <v>0</v>
          </cell>
          <cell r="E947" t="str">
            <v>un</v>
          </cell>
          <cell r="G947">
            <v>0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>
            <v>0</v>
          </cell>
          <cell r="D948">
            <v>0</v>
          </cell>
          <cell r="E948" t="str">
            <v>un</v>
          </cell>
          <cell r="G948">
            <v>0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>
            <v>0</v>
          </cell>
          <cell r="D949">
            <v>0</v>
          </cell>
          <cell r="E949" t="str">
            <v>un</v>
          </cell>
          <cell r="G949">
            <v>0</v>
          </cell>
        </row>
        <row r="950">
          <cell r="A950" t="str">
            <v>PI 25</v>
          </cell>
          <cell r="B950" t="str">
            <v>Fita adesiva plástica isolante</v>
          </cell>
          <cell r="C950">
            <v>0</v>
          </cell>
          <cell r="D950">
            <v>0</v>
          </cell>
          <cell r="E950" t="str">
            <v>un</v>
          </cell>
          <cell r="G950">
            <v>0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>
            <v>0</v>
          </cell>
          <cell r="D951">
            <v>0</v>
          </cell>
          <cell r="E951" t="str">
            <v>un</v>
          </cell>
          <cell r="G951">
            <v>0</v>
          </cell>
        </row>
        <row r="952">
          <cell r="A952" t="str">
            <v>PI 27</v>
          </cell>
          <cell r="B952" t="str">
            <v>Cabo isolado p/ 1000V, bitola 35mm²</v>
          </cell>
          <cell r="C952">
            <v>0</v>
          </cell>
          <cell r="D952">
            <v>0</v>
          </cell>
          <cell r="E952" t="str">
            <v>m</v>
          </cell>
          <cell r="G952">
            <v>0</v>
          </cell>
        </row>
        <row r="953">
          <cell r="A953" t="str">
            <v>PI 28</v>
          </cell>
          <cell r="B953" t="str">
            <v>Eletroduto de aço tipo pesado 100mm</v>
          </cell>
          <cell r="C953">
            <v>0</v>
          </cell>
          <cell r="D953">
            <v>0</v>
          </cell>
          <cell r="E953" t="str">
            <v>m</v>
          </cell>
          <cell r="G953">
            <v>0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>
            <v>0</v>
          </cell>
          <cell r="D954">
            <v>0</v>
          </cell>
          <cell r="E954" t="str">
            <v>un</v>
          </cell>
          <cell r="G954">
            <v>0</v>
          </cell>
        </row>
        <row r="955">
          <cell r="A955" t="str">
            <v>PI 30</v>
          </cell>
          <cell r="B955" t="str">
            <v>Haste para aterramento aço-cobre D 13x2400mm</v>
          </cell>
          <cell r="C955">
            <v>0</v>
          </cell>
          <cell r="D955">
            <v>0</v>
          </cell>
          <cell r="E955" t="str">
            <v>un</v>
          </cell>
          <cell r="G955">
            <v>0</v>
          </cell>
        </row>
        <row r="956">
          <cell r="A956" t="str">
            <v>PI 31</v>
          </cell>
          <cell r="B956" t="str">
            <v>Cabo de cobre nú meio duro, 7 fios 2AWG</v>
          </cell>
          <cell r="C956">
            <v>0</v>
          </cell>
          <cell r="D956">
            <v>0</v>
          </cell>
          <cell r="E956" t="str">
            <v>kg</v>
          </cell>
          <cell r="G956">
            <v>0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>
            <v>0</v>
          </cell>
          <cell r="D957">
            <v>0</v>
          </cell>
          <cell r="E957" t="str">
            <v>un</v>
          </cell>
          <cell r="G957">
            <v>0</v>
          </cell>
        </row>
        <row r="958">
          <cell r="A958" t="str">
            <v>PI 33</v>
          </cell>
          <cell r="B958" t="str">
            <v>Tubo de aço galvanizado, vara de 6m e 50mm</v>
          </cell>
          <cell r="C958">
            <v>0</v>
          </cell>
          <cell r="D958">
            <v>0</v>
          </cell>
          <cell r="E958" t="str">
            <v>un</v>
          </cell>
          <cell r="G958">
            <v>0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>
            <v>0</v>
          </cell>
          <cell r="D959">
            <v>0</v>
          </cell>
          <cell r="E959" t="str">
            <v>un</v>
          </cell>
          <cell r="G959">
            <v>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>
            <v>0</v>
          </cell>
          <cell r="D960">
            <v>0</v>
          </cell>
          <cell r="E960" t="str">
            <v>un</v>
          </cell>
          <cell r="G960">
            <v>0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>
            <v>0</v>
          </cell>
          <cell r="D961">
            <v>0</v>
          </cell>
          <cell r="E961" t="str">
            <v>un</v>
          </cell>
          <cell r="G961">
            <v>0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>
            <v>0</v>
          </cell>
          <cell r="D962">
            <v>0</v>
          </cell>
          <cell r="E962" t="str">
            <v>m</v>
          </cell>
          <cell r="G962">
            <v>0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>
            <v>0</v>
          </cell>
          <cell r="D963">
            <v>0</v>
          </cell>
          <cell r="E963" t="str">
            <v>un</v>
          </cell>
          <cell r="G963">
            <v>0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>
            <v>0</v>
          </cell>
          <cell r="D964">
            <v>0</v>
          </cell>
          <cell r="E964" t="str">
            <v>un</v>
          </cell>
          <cell r="G964">
            <v>0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>
            <v>0</v>
          </cell>
          <cell r="D965">
            <v>0</v>
          </cell>
          <cell r="E965" t="str">
            <v>un</v>
          </cell>
          <cell r="G965">
            <v>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>
            <v>0</v>
          </cell>
          <cell r="D966">
            <v>0</v>
          </cell>
          <cell r="E966" t="str">
            <v>un</v>
          </cell>
          <cell r="G966">
            <v>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>
            <v>0</v>
          </cell>
          <cell r="D967">
            <v>0</v>
          </cell>
          <cell r="E967" t="str">
            <v>un</v>
          </cell>
          <cell r="G967">
            <v>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>
            <v>0</v>
          </cell>
          <cell r="D968">
            <v>0</v>
          </cell>
          <cell r="E968" t="str">
            <v>m</v>
          </cell>
          <cell r="G968">
            <v>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>
            <v>0</v>
          </cell>
          <cell r="D969">
            <v>0</v>
          </cell>
          <cell r="E969" t="str">
            <v>un</v>
          </cell>
          <cell r="G969">
            <v>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>
            <v>0</v>
          </cell>
          <cell r="D970">
            <v>0</v>
          </cell>
          <cell r="E970" t="str">
            <v>un</v>
          </cell>
          <cell r="G970">
            <v>0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>
            <v>0</v>
          </cell>
          <cell r="D971">
            <v>0</v>
          </cell>
          <cell r="E971" t="str">
            <v>un</v>
          </cell>
          <cell r="G971">
            <v>0</v>
          </cell>
        </row>
        <row r="972">
          <cell r="A972" t="str">
            <v>PI 47</v>
          </cell>
          <cell r="B972" t="str">
            <v>Poste de concreto duplo T, 10/300 daN</v>
          </cell>
          <cell r="C972">
            <v>0</v>
          </cell>
          <cell r="D972">
            <v>0</v>
          </cell>
          <cell r="E972" t="str">
            <v>un</v>
          </cell>
          <cell r="G972">
            <v>0</v>
          </cell>
        </row>
        <row r="973">
          <cell r="A973" t="str">
            <v>PI 48</v>
          </cell>
          <cell r="B973" t="str">
            <v>Armação secundária p/ 2 estribo</v>
          </cell>
          <cell r="C973">
            <v>0</v>
          </cell>
          <cell r="D973">
            <v>0</v>
          </cell>
          <cell r="E973" t="str">
            <v>un</v>
          </cell>
          <cell r="G973">
            <v>0</v>
          </cell>
        </row>
        <row r="974">
          <cell r="A974" t="str">
            <v>PI 49</v>
          </cell>
          <cell r="B974" t="str">
            <v>Armação secundária p/ 1 estribo</v>
          </cell>
          <cell r="C974">
            <v>0</v>
          </cell>
          <cell r="D974">
            <v>0</v>
          </cell>
          <cell r="E974" t="str">
            <v>un</v>
          </cell>
          <cell r="G974">
            <v>0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>
            <v>0</v>
          </cell>
          <cell r="D975">
            <v>0</v>
          </cell>
          <cell r="E975" t="str">
            <v>m</v>
          </cell>
          <cell r="G975">
            <v>0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>
            <v>0</v>
          </cell>
          <cell r="D976">
            <v>0</v>
          </cell>
          <cell r="E976" t="str">
            <v>m</v>
          </cell>
          <cell r="G976">
            <v>0</v>
          </cell>
        </row>
        <row r="977">
          <cell r="A977" t="str">
            <v>PI 52</v>
          </cell>
          <cell r="B977" t="str">
            <v>Luminária IMB C-300 ou similar</v>
          </cell>
          <cell r="C977">
            <v>0</v>
          </cell>
          <cell r="D977">
            <v>0</v>
          </cell>
          <cell r="E977" t="str">
            <v>un</v>
          </cell>
          <cell r="G977">
            <v>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>
            <v>0</v>
          </cell>
          <cell r="D978">
            <v>0</v>
          </cell>
          <cell r="E978" t="str">
            <v>m</v>
          </cell>
          <cell r="G978">
            <v>0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>
            <v>0</v>
          </cell>
          <cell r="D979">
            <v>0</v>
          </cell>
          <cell r="E979" t="str">
            <v>m</v>
          </cell>
          <cell r="G979">
            <v>0</v>
          </cell>
        </row>
        <row r="980">
          <cell r="A980" t="str">
            <v>PI 55</v>
          </cell>
          <cell r="B980" t="str">
            <v>Cabo de cobre nú, 25 mm²</v>
          </cell>
          <cell r="C980">
            <v>0</v>
          </cell>
          <cell r="D980">
            <v>0</v>
          </cell>
          <cell r="E980" t="str">
            <v>m</v>
          </cell>
          <cell r="G980">
            <v>0</v>
          </cell>
        </row>
        <row r="981">
          <cell r="A981" t="str">
            <v>PI 56</v>
          </cell>
          <cell r="B981" t="str">
            <v>Cabo isolado p/ 1000V, 4 mm² de alumínio</v>
          </cell>
          <cell r="C981">
            <v>0</v>
          </cell>
          <cell r="D981">
            <v>0</v>
          </cell>
          <cell r="E981" t="str">
            <v>m</v>
          </cell>
          <cell r="G981">
            <v>0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>
            <v>0</v>
          </cell>
          <cell r="D982">
            <v>0</v>
          </cell>
          <cell r="E982" t="str">
            <v>m</v>
          </cell>
          <cell r="G982">
            <v>0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>
            <v>0</v>
          </cell>
          <cell r="D983">
            <v>0</v>
          </cell>
          <cell r="E983" t="str">
            <v>un</v>
          </cell>
          <cell r="G983">
            <v>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>
            <v>0</v>
          </cell>
          <cell r="D984">
            <v>0</v>
          </cell>
          <cell r="E984" t="str">
            <v>un</v>
          </cell>
          <cell r="G984">
            <v>0</v>
          </cell>
        </row>
        <row r="985">
          <cell r="A985" t="str">
            <v>PI 60</v>
          </cell>
          <cell r="B985" t="str">
            <v>Lâmpada a vapor de mercúrio 250W</v>
          </cell>
          <cell r="C985">
            <v>0</v>
          </cell>
          <cell r="D985">
            <v>0</v>
          </cell>
          <cell r="E985" t="str">
            <v>un</v>
          </cell>
          <cell r="G985">
            <v>0</v>
          </cell>
        </row>
        <row r="986">
          <cell r="A986" t="str">
            <v>PI 61</v>
          </cell>
          <cell r="B986" t="str">
            <v>Isolador de roldana</v>
          </cell>
          <cell r="C986">
            <v>0</v>
          </cell>
          <cell r="D986">
            <v>0</v>
          </cell>
          <cell r="E986" t="str">
            <v>un</v>
          </cell>
          <cell r="G986">
            <v>0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>
            <v>0</v>
          </cell>
          <cell r="D987">
            <v>0</v>
          </cell>
          <cell r="E987" t="str">
            <v>un</v>
          </cell>
          <cell r="G987">
            <v>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>
            <v>0</v>
          </cell>
          <cell r="D988">
            <v>0</v>
          </cell>
          <cell r="E988" t="str">
            <v>un</v>
          </cell>
          <cell r="G988">
            <v>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>
            <v>0</v>
          </cell>
          <cell r="D989">
            <v>0</v>
          </cell>
          <cell r="E989" t="str">
            <v>un</v>
          </cell>
          <cell r="G989">
            <v>0</v>
          </cell>
        </row>
        <row r="990">
          <cell r="A990" t="str">
            <v>PI 65</v>
          </cell>
          <cell r="B990" t="str">
            <v>Cabo de alumínio 1/0</v>
          </cell>
          <cell r="C990">
            <v>0</v>
          </cell>
          <cell r="D990">
            <v>0</v>
          </cell>
          <cell r="E990" t="str">
            <v>m</v>
          </cell>
          <cell r="G990">
            <v>0</v>
          </cell>
        </row>
        <row r="991">
          <cell r="A991" t="str">
            <v>PI 66</v>
          </cell>
          <cell r="B991" t="str">
            <v>Cabo isolado p/ 1000 V, 6 mm2 de alumínio</v>
          </cell>
          <cell r="C991">
            <v>0</v>
          </cell>
          <cell r="D991">
            <v>0</v>
          </cell>
          <cell r="E991" t="str">
            <v>m</v>
          </cell>
          <cell r="G991">
            <v>0</v>
          </cell>
        </row>
        <row r="992">
          <cell r="A992" t="str">
            <v>PI 67</v>
          </cell>
          <cell r="B992" t="str">
            <v>Cabo isolado p/ 1000 V, 2,5 mm2 de alumínio</v>
          </cell>
          <cell r="C992">
            <v>0</v>
          </cell>
          <cell r="D992">
            <v>0</v>
          </cell>
          <cell r="E992" t="str">
            <v>m</v>
          </cell>
          <cell r="G992">
            <v>0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>
            <v>0</v>
          </cell>
          <cell r="D993">
            <v>0</v>
          </cell>
          <cell r="E993" t="str">
            <v>un</v>
          </cell>
          <cell r="G993">
            <v>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>
            <v>0</v>
          </cell>
          <cell r="D994">
            <v>0</v>
          </cell>
          <cell r="E994" t="str">
            <v>un</v>
          </cell>
          <cell r="G994">
            <v>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>
            <v>0</v>
          </cell>
          <cell r="D995">
            <v>0</v>
          </cell>
          <cell r="E995" t="str">
            <v>un</v>
          </cell>
          <cell r="G995">
            <v>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>
            <v>0</v>
          </cell>
          <cell r="D996">
            <v>0</v>
          </cell>
          <cell r="E996" t="str">
            <v>m</v>
          </cell>
          <cell r="G996">
            <v>0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>
            <v>0</v>
          </cell>
          <cell r="D998">
            <v>0</v>
          </cell>
          <cell r="E998" t="str">
            <v>un</v>
          </cell>
          <cell r="G998">
            <v>0</v>
          </cell>
        </row>
        <row r="999">
          <cell r="A999" t="str">
            <v>PI 74</v>
          </cell>
          <cell r="B999" t="str">
            <v>Chave de iluminação pública</v>
          </cell>
          <cell r="C999">
            <v>0</v>
          </cell>
          <cell r="D999">
            <v>0</v>
          </cell>
          <cell r="E999" t="str">
            <v>un</v>
          </cell>
          <cell r="G999">
            <v>0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>
            <v>0</v>
          </cell>
          <cell r="D1003">
            <v>0</v>
          </cell>
          <cell r="E1003" t="str">
            <v>m</v>
          </cell>
          <cell r="G1003">
            <v>0</v>
          </cell>
        </row>
        <row r="1004">
          <cell r="A1004" t="str">
            <v>R2</v>
          </cell>
          <cell r="B1004" t="str">
            <v>Remanejamento de Rede de Alta Tensão (138kV)</v>
          </cell>
          <cell r="C1004">
            <v>0</v>
          </cell>
          <cell r="D1004">
            <v>0</v>
          </cell>
          <cell r="E1004" t="str">
            <v>m</v>
          </cell>
          <cell r="G1004">
            <v>0</v>
          </cell>
        </row>
        <row r="1005">
          <cell r="A1005" t="str">
            <v>R3</v>
          </cell>
          <cell r="B1005" t="str">
            <v>Remanejamento de Rede de Telefonia</v>
          </cell>
          <cell r="C1005">
            <v>0</v>
          </cell>
          <cell r="D1005">
            <v>0</v>
          </cell>
          <cell r="E1005" t="str">
            <v>m</v>
          </cell>
          <cell r="G1005">
            <v>0</v>
          </cell>
        </row>
        <row r="1006">
          <cell r="A1006" t="str">
            <v>R4</v>
          </cell>
          <cell r="B1006" t="str">
            <v>Remanejamento de Rede de Alta e Baixa Tensão</v>
          </cell>
          <cell r="C1006">
            <v>0</v>
          </cell>
          <cell r="D1006">
            <v>0</v>
          </cell>
          <cell r="E1006" t="str">
            <v>m</v>
          </cell>
          <cell r="G1006">
            <v>0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>
            <v>0</v>
          </cell>
          <cell r="D1007">
            <v>0</v>
          </cell>
          <cell r="E1007" t="str">
            <v>m</v>
          </cell>
          <cell r="G1007">
            <v>0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>
            <v>0</v>
          </cell>
          <cell r="D1008">
            <v>0</v>
          </cell>
          <cell r="E1008" t="str">
            <v>m</v>
          </cell>
          <cell r="G1008">
            <v>0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>
            <v>0</v>
          </cell>
          <cell r="D1009">
            <v>0</v>
          </cell>
          <cell r="E1009" t="str">
            <v>m</v>
          </cell>
          <cell r="G1009">
            <v>0</v>
          </cell>
        </row>
        <row r="1010">
          <cell r="A1010" t="str">
            <v>R8</v>
          </cell>
          <cell r="B1010" t="str">
            <v>Remanejamento de Poste de Concreto 9/150</v>
          </cell>
          <cell r="C1010">
            <v>0</v>
          </cell>
          <cell r="D1010">
            <v>0</v>
          </cell>
          <cell r="E1010" t="str">
            <v>un</v>
          </cell>
          <cell r="G1010">
            <v>0</v>
          </cell>
        </row>
        <row r="1011">
          <cell r="A1011" t="str">
            <v>R9</v>
          </cell>
          <cell r="B1011" t="str">
            <v>Remanejamento de Poste de Concreto 9/300</v>
          </cell>
          <cell r="C1011">
            <v>0</v>
          </cell>
          <cell r="D1011">
            <v>0</v>
          </cell>
          <cell r="E1011" t="str">
            <v>un</v>
          </cell>
          <cell r="G1011">
            <v>0</v>
          </cell>
        </row>
        <row r="1012">
          <cell r="A1012" t="str">
            <v>R10</v>
          </cell>
          <cell r="B1012" t="str">
            <v>Remanejamento de Poste de Concreto 10/150</v>
          </cell>
          <cell r="C1012">
            <v>0</v>
          </cell>
          <cell r="D1012">
            <v>0</v>
          </cell>
          <cell r="E1012" t="str">
            <v>un</v>
          </cell>
          <cell r="G1012">
            <v>0</v>
          </cell>
        </row>
        <row r="1013">
          <cell r="A1013" t="str">
            <v>R11</v>
          </cell>
          <cell r="B1013" t="str">
            <v>Remanejamento de Poste de Concreto 10/300</v>
          </cell>
          <cell r="C1013">
            <v>0</v>
          </cell>
          <cell r="D1013">
            <v>0</v>
          </cell>
          <cell r="E1013" t="str">
            <v>un</v>
          </cell>
          <cell r="G1013">
            <v>0</v>
          </cell>
        </row>
        <row r="1014">
          <cell r="A1014" t="str">
            <v>R12</v>
          </cell>
          <cell r="B1014" t="str">
            <v>Remanejamento de Poste de Concreto 10/600</v>
          </cell>
          <cell r="C1014">
            <v>0</v>
          </cell>
          <cell r="D1014">
            <v>0</v>
          </cell>
          <cell r="E1014" t="str">
            <v>un</v>
          </cell>
          <cell r="G1014">
            <v>0</v>
          </cell>
        </row>
        <row r="1015">
          <cell r="A1015" t="str">
            <v>R13</v>
          </cell>
          <cell r="B1015" t="str">
            <v>Remanejamento de Poste de Concreto 11/150</v>
          </cell>
          <cell r="C1015">
            <v>0</v>
          </cell>
          <cell r="D1015">
            <v>0</v>
          </cell>
          <cell r="E1015" t="str">
            <v>un</v>
          </cell>
          <cell r="G1015">
            <v>0</v>
          </cell>
        </row>
        <row r="1016">
          <cell r="A1016" t="str">
            <v>R14</v>
          </cell>
          <cell r="B1016" t="str">
            <v>Remanejamento de Poste de Concreto 11/300</v>
          </cell>
          <cell r="C1016">
            <v>0</v>
          </cell>
          <cell r="D1016">
            <v>0</v>
          </cell>
          <cell r="E1016" t="str">
            <v>un</v>
          </cell>
          <cell r="G1016">
            <v>0</v>
          </cell>
        </row>
        <row r="1017">
          <cell r="A1017" t="str">
            <v>R15</v>
          </cell>
          <cell r="B1017" t="str">
            <v>Remanejamento de Poste de Concreto 11/500</v>
          </cell>
          <cell r="C1017">
            <v>0</v>
          </cell>
          <cell r="D1017">
            <v>0</v>
          </cell>
          <cell r="E1017" t="str">
            <v>un</v>
          </cell>
          <cell r="G1017">
            <v>0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>
            <v>0</v>
          </cell>
          <cell r="D1018">
            <v>0</v>
          </cell>
          <cell r="E1018" t="str">
            <v>un</v>
          </cell>
          <cell r="G1018">
            <v>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>
            <v>0</v>
          </cell>
          <cell r="D1019">
            <v>0</v>
          </cell>
          <cell r="E1019" t="str">
            <v>un</v>
          </cell>
          <cell r="G1019">
            <v>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>
            <v>0</v>
          </cell>
          <cell r="D1020">
            <v>0</v>
          </cell>
          <cell r="E1020" t="str">
            <v>un</v>
          </cell>
          <cell r="G1020">
            <v>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>
            <v>0</v>
          </cell>
          <cell r="D1021">
            <v>0</v>
          </cell>
          <cell r="E1021" t="str">
            <v>un</v>
          </cell>
          <cell r="G1021">
            <v>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>
            <v>0</v>
          </cell>
          <cell r="D1022">
            <v>0</v>
          </cell>
          <cell r="E1022" t="str">
            <v>un</v>
          </cell>
          <cell r="G1022">
            <v>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>
            <v>0</v>
          </cell>
          <cell r="D1023">
            <v>0</v>
          </cell>
          <cell r="E1023" t="str">
            <v>un</v>
          </cell>
          <cell r="G1023">
            <v>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>
            <v>0</v>
          </cell>
          <cell r="D1024">
            <v>0</v>
          </cell>
          <cell r="E1024" t="str">
            <v>un</v>
          </cell>
          <cell r="G1024">
            <v>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>
            <v>0</v>
          </cell>
          <cell r="D1025">
            <v>0</v>
          </cell>
          <cell r="E1025" t="str">
            <v>un</v>
          </cell>
          <cell r="G1025">
            <v>0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>
            <v>0</v>
          </cell>
          <cell r="E37" t="str">
            <v>m3</v>
          </cell>
          <cell r="F37" t="str">
            <v>SUB-TOTAL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>
            <v>0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PAVIMENTAÇÃO</v>
          </cell>
          <cell r="C39" t="str">
            <v>DNER-ES280/97</v>
          </cell>
          <cell r="D39">
            <v>0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>
            <v>0</v>
          </cell>
          <cell r="E42" t="str">
            <v>m3</v>
          </cell>
          <cell r="F42" t="str">
            <v>SUB-TOTAL</v>
          </cell>
          <cell r="G42">
            <v>4.51</v>
          </cell>
        </row>
        <row r="43">
          <cell r="A43" t="str">
            <v>DER51250</v>
          </cell>
          <cell r="B43" t="str">
            <v>DRENAGEM</v>
          </cell>
          <cell r="C43">
            <v>0</v>
          </cell>
          <cell r="D43">
            <v>0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A66" t="str">
            <v>04.000.00</v>
          </cell>
          <cell r="B66" t="str">
            <v>Escavação manual em material de 1a categoria</v>
          </cell>
          <cell r="C66">
            <v>0</v>
          </cell>
          <cell r="D66">
            <v>0</v>
          </cell>
          <cell r="E66" t="str">
            <v>m3</v>
          </cell>
          <cell r="F66" t="str">
            <v>SUB-TOTAL</v>
          </cell>
          <cell r="G66">
            <v>17.57</v>
          </cell>
        </row>
        <row r="67">
          <cell r="A67" t="str">
            <v>04.001.00</v>
          </cell>
          <cell r="B67" t="str">
            <v>OBRAS COMPLEMENTARES</v>
          </cell>
          <cell r="C67">
            <v>0</v>
          </cell>
          <cell r="D67">
            <v>0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  <row r="71">
          <cell r="A71" t="str">
            <v>04.500.06</v>
          </cell>
        </row>
        <row r="72">
          <cell r="A72" t="str">
            <v>04.502.02</v>
          </cell>
        </row>
        <row r="73">
          <cell r="A73" t="str">
            <v>04.510.03</v>
          </cell>
        </row>
        <row r="74">
          <cell r="A74" t="str">
            <v>04.511.01</v>
          </cell>
        </row>
        <row r="75">
          <cell r="A75" t="str">
            <v>04.900.21</v>
          </cell>
        </row>
        <row r="76">
          <cell r="A76" t="str">
            <v>04.900.22</v>
          </cell>
        </row>
        <row r="77">
          <cell r="A77" t="str">
            <v>04.900.03</v>
          </cell>
        </row>
        <row r="78">
          <cell r="A78" t="str">
            <v>04.910.05</v>
          </cell>
        </row>
        <row r="79">
          <cell r="A79" t="str">
            <v>DER78150b</v>
          </cell>
        </row>
        <row r="80">
          <cell r="A80" t="str">
            <v>DER78150c</v>
          </cell>
        </row>
        <row r="81">
          <cell r="A81" t="str">
            <v>DER78150a</v>
          </cell>
        </row>
        <row r="82">
          <cell r="A82" t="str">
            <v>04.930.01</v>
          </cell>
        </row>
        <row r="83">
          <cell r="A83" t="str">
            <v>04.931.03</v>
          </cell>
        </row>
        <row r="84">
          <cell r="A84" t="str">
            <v>04.931.02</v>
          </cell>
        </row>
        <row r="85">
          <cell r="A85" t="str">
            <v>04.960.01</v>
          </cell>
        </row>
        <row r="86">
          <cell r="A86" t="str">
            <v>04.960.02</v>
          </cell>
        </row>
        <row r="87">
          <cell r="A87" t="str">
            <v>04.960.03</v>
          </cell>
        </row>
        <row r="88">
          <cell r="A88" t="str">
            <v>04.961.02</v>
          </cell>
        </row>
        <row r="89">
          <cell r="A89" t="str">
            <v>04.999.01</v>
          </cell>
        </row>
        <row r="90">
          <cell r="A90" t="str">
            <v>04.999.02</v>
          </cell>
        </row>
        <row r="91">
          <cell r="A91" t="str">
            <v>P 04.100.07</v>
          </cell>
        </row>
        <row r="92">
          <cell r="A92" t="str">
            <v>P 04.100.09</v>
          </cell>
        </row>
        <row r="93">
          <cell r="A93" t="str">
            <v>P 04.100.08</v>
          </cell>
        </row>
        <row r="94">
          <cell r="A94" t="str">
            <v>P 04.100.10</v>
          </cell>
        </row>
        <row r="95">
          <cell r="A95" t="str">
            <v>DER72350b</v>
          </cell>
        </row>
        <row r="96">
          <cell r="A96" t="str">
            <v>04.101.01</v>
          </cell>
        </row>
        <row r="97">
          <cell r="A97" t="str">
            <v>P 04.100.06</v>
          </cell>
        </row>
        <row r="98">
          <cell r="A98" t="str">
            <v>P 04.100.12</v>
          </cell>
        </row>
        <row r="99">
          <cell r="A99" t="str">
            <v>P.04.100.14</v>
          </cell>
        </row>
        <row r="100">
          <cell r="A100" t="str">
            <v>P.04.100.15</v>
          </cell>
        </row>
        <row r="101">
          <cell r="A101" t="str">
            <v>P.04.100.16</v>
          </cell>
        </row>
        <row r="102">
          <cell r="A102" t="str">
            <v>04.962.01</v>
          </cell>
        </row>
        <row r="103">
          <cell r="A103" t="str">
            <v>04.962.02</v>
          </cell>
        </row>
        <row r="104">
          <cell r="A104" t="str">
            <v>04.962.07</v>
          </cell>
        </row>
        <row r="105">
          <cell r="A105" t="str">
            <v>04.962.08</v>
          </cell>
        </row>
        <row r="106">
          <cell r="A106" t="str">
            <v>04.963.01</v>
          </cell>
        </row>
        <row r="107">
          <cell r="A107" t="str">
            <v>04.963.02</v>
          </cell>
        </row>
        <row r="108">
          <cell r="A108" t="str">
            <v>04.963.31</v>
          </cell>
        </row>
        <row r="112">
          <cell r="A112" t="str">
            <v>04.001.01</v>
          </cell>
        </row>
        <row r="113">
          <cell r="A113" t="str">
            <v>DER66050</v>
          </cell>
        </row>
        <row r="114">
          <cell r="A114" t="str">
            <v>DER72350a</v>
          </cell>
        </row>
        <row r="115">
          <cell r="A115" t="str">
            <v>04.100.02</v>
          </cell>
        </row>
        <row r="116">
          <cell r="A116" t="str">
            <v>04.100.03</v>
          </cell>
        </row>
        <row r="117">
          <cell r="A117" t="str">
            <v>04.101.02</v>
          </cell>
        </row>
        <row r="118">
          <cell r="A118" t="str">
            <v>04.101.03</v>
          </cell>
        </row>
        <row r="119">
          <cell r="A119" t="str">
            <v>04.101.05</v>
          </cell>
        </row>
        <row r="120">
          <cell r="A120" t="str">
            <v>04.110.01</v>
          </cell>
        </row>
        <row r="121">
          <cell r="A121" t="str">
            <v>04.110.02</v>
          </cell>
        </row>
        <row r="122">
          <cell r="A122" t="str">
            <v>04.111.01</v>
          </cell>
        </row>
        <row r="123">
          <cell r="A123" t="str">
            <v>04.111.02</v>
          </cell>
        </row>
        <row r="124">
          <cell r="A124" t="str">
            <v>DER67700</v>
          </cell>
        </row>
        <row r="125">
          <cell r="A125" t="str">
            <v>DER73550</v>
          </cell>
        </row>
        <row r="126">
          <cell r="A126" t="str">
            <v>P 04.100.23</v>
          </cell>
        </row>
        <row r="129">
          <cell r="A129" t="str">
            <v>05.100.00</v>
          </cell>
        </row>
        <row r="130">
          <cell r="A130" t="str">
            <v>P 05.100.02</v>
          </cell>
        </row>
        <row r="131">
          <cell r="A131" t="str">
            <v>05.102.00</v>
          </cell>
        </row>
        <row r="132">
          <cell r="A132" t="str">
            <v>DER81950</v>
          </cell>
        </row>
        <row r="133">
          <cell r="A133" t="str">
            <v>05.301.01</v>
          </cell>
        </row>
        <row r="134">
          <cell r="A134" t="str">
            <v>P 05.300.00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>
            <v>0</v>
          </cell>
          <cell r="E52" t="str">
            <v>un</v>
          </cell>
          <cell r="F52" t="str">
            <v>SUB-TOTAL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>
            <v>0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PAVIMENTAÇÃO</v>
          </cell>
          <cell r="C54" t="str">
            <v>DNER-ES283/97</v>
          </cell>
          <cell r="D54">
            <v>0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>
            <v>0</v>
          </cell>
          <cell r="E64" t="str">
            <v>un</v>
          </cell>
          <cell r="F64" t="str">
            <v>SUB-TOTAL</v>
          </cell>
          <cell r="G64">
            <v>299.62</v>
          </cell>
        </row>
        <row r="65">
          <cell r="A65" t="str">
            <v>04.963.03</v>
          </cell>
          <cell r="B65" t="str">
            <v>DRENAGEM</v>
          </cell>
          <cell r="C65">
            <v>0</v>
          </cell>
          <cell r="D65">
            <v>0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>
            <v>0</v>
          </cell>
          <cell r="D109">
            <v>0</v>
          </cell>
          <cell r="E109" t="str">
            <v>un</v>
          </cell>
          <cell r="F109" t="str">
            <v>SUB-TOTAL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>
            <v>0</v>
          </cell>
          <cell r="D110">
            <v>0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OBRAS DE ARTE CORRENTES</v>
          </cell>
          <cell r="C111">
            <v>0</v>
          </cell>
          <cell r="D111">
            <v>0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A127" t="str">
            <v>PI 28</v>
          </cell>
          <cell r="B127" t="str">
            <v>Eletroduto de aço tipo pesado 100mm</v>
          </cell>
          <cell r="C127">
            <v>0</v>
          </cell>
          <cell r="D127">
            <v>0</v>
          </cell>
          <cell r="E127" t="str">
            <v>m</v>
          </cell>
          <cell r="F127" t="str">
            <v>SUB-TOTAL</v>
          </cell>
          <cell r="G127">
            <v>28.55</v>
          </cell>
        </row>
        <row r="128">
          <cell r="A128" t="str">
            <v>PI 29</v>
          </cell>
          <cell r="B128" t="str">
            <v>OBRAS COMPLEMENTARES</v>
          </cell>
          <cell r="C128">
            <v>0</v>
          </cell>
          <cell r="D128">
            <v>0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  <row r="135">
          <cell r="A135" t="str">
            <v>PI 36</v>
          </cell>
        </row>
        <row r="136">
          <cell r="A136" t="str">
            <v>PI 38</v>
          </cell>
        </row>
        <row r="137">
          <cell r="A137" t="str">
            <v>PI 39</v>
          </cell>
        </row>
        <row r="138">
          <cell r="A138" t="str">
            <v>PI 40</v>
          </cell>
        </row>
        <row r="139">
          <cell r="A139" t="str">
            <v>PI 41</v>
          </cell>
        </row>
        <row r="140">
          <cell r="A140" t="str">
            <v>PI 42</v>
          </cell>
        </row>
        <row r="141">
          <cell r="A141" t="str">
            <v>PI 43</v>
          </cell>
        </row>
        <row r="142">
          <cell r="A142" t="str">
            <v>PI 44</v>
          </cell>
        </row>
        <row r="143">
          <cell r="A143" t="str">
            <v>PI 46</v>
          </cell>
        </row>
        <row r="144">
          <cell r="A144" t="str">
            <v>PI 51</v>
          </cell>
        </row>
        <row r="145">
          <cell r="A145" t="str">
            <v>PI 56</v>
          </cell>
        </row>
        <row r="146">
          <cell r="A146" t="str">
            <v>PI 63</v>
          </cell>
        </row>
        <row r="147">
          <cell r="A147" t="str">
            <v>PI 64</v>
          </cell>
        </row>
        <row r="148">
          <cell r="A148" t="str">
            <v>PI 65</v>
          </cell>
        </row>
        <row r="149">
          <cell r="A149" t="str">
            <v>PI 66</v>
          </cell>
        </row>
        <row r="150">
          <cell r="A150" t="str">
            <v>PI 68</v>
          </cell>
        </row>
        <row r="151">
          <cell r="A151" t="str">
            <v>PI 57</v>
          </cell>
        </row>
        <row r="152">
          <cell r="A152" t="str">
            <v>PI 37</v>
          </cell>
        </row>
        <row r="153">
          <cell r="A153" t="str">
            <v>PI 69</v>
          </cell>
        </row>
        <row r="154">
          <cell r="A154" t="str">
            <v>R1</v>
          </cell>
        </row>
        <row r="155">
          <cell r="A155" t="str">
            <v>R2</v>
          </cell>
        </row>
        <row r="156">
          <cell r="A156" t="str">
            <v>R10</v>
          </cell>
        </row>
        <row r="157">
          <cell r="A157" t="str">
            <v>R11</v>
          </cell>
        </row>
        <row r="158">
          <cell r="A158" t="str">
            <v>R12</v>
          </cell>
        </row>
        <row r="159">
          <cell r="A159" t="str">
            <v>R14</v>
          </cell>
        </row>
        <row r="160">
          <cell r="A160" t="str">
            <v>R27</v>
          </cell>
        </row>
        <row r="161">
          <cell r="A161" t="str">
            <v>R20</v>
          </cell>
        </row>
        <row r="162">
          <cell r="A162" t="str">
            <v>R20A</v>
          </cell>
        </row>
        <row r="163">
          <cell r="A163" t="str">
            <v>R18</v>
          </cell>
        </row>
        <row r="164">
          <cell r="A164" t="str">
            <v>R3</v>
          </cell>
        </row>
        <row r="165">
          <cell r="A165" t="str">
            <v>R29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>
            <v>0</v>
          </cell>
          <cell r="E25" t="str">
            <v>m3</v>
          </cell>
          <cell r="F25" t="str">
            <v>SUB-TOTAL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>
            <v>0</v>
          </cell>
          <cell r="D26">
            <v>0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PAVIMENTAÇÃO</v>
          </cell>
          <cell r="C27">
            <v>0</v>
          </cell>
          <cell r="D27">
            <v>0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>
            <v>0</v>
          </cell>
          <cell r="E36" t="str">
            <v>m3</v>
          </cell>
          <cell r="F36" t="str">
            <v>SUB-TOTAL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>
            <v>0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DRENAGEM</v>
          </cell>
          <cell r="C38" t="str">
            <v>DNER-ES307/97</v>
          </cell>
          <cell r="D38">
            <v>0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>
            <v>0</v>
          </cell>
          <cell r="D67">
            <v>0</v>
          </cell>
          <cell r="E67" t="str">
            <v>m</v>
          </cell>
          <cell r="F67" t="str">
            <v>SUB-TOTAL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>
            <v>0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OBRAS DE ARTE ESPECIAIS</v>
          </cell>
          <cell r="C69">
            <v>0</v>
          </cell>
          <cell r="D69">
            <v>0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Infra e Mesoestrutura</v>
          </cell>
          <cell r="C70">
            <v>0</v>
          </cell>
          <cell r="D70">
            <v>0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A79" t="str">
            <v>DER90180</v>
          </cell>
          <cell r="B79" t="str">
            <v>Superestrutura</v>
          </cell>
          <cell r="C79">
            <v>0</v>
          </cell>
          <cell r="D79">
            <v>0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A88" t="str">
            <v>03.330.00</v>
          </cell>
          <cell r="B88" t="str">
            <v>Diversos</v>
          </cell>
          <cell r="C88">
            <v>0</v>
          </cell>
          <cell r="D88">
            <v>0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A91" t="str">
            <v>03.371.01</v>
          </cell>
          <cell r="B91" t="str">
            <v>Barreiras de segurança (C.A.) Tipo New Jersey (312 m)</v>
          </cell>
          <cell r="C91">
            <v>0</v>
          </cell>
          <cell r="D91">
            <v>0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A95" t="str">
            <v>03.371.00</v>
          </cell>
          <cell r="B95" t="str">
            <v>Placas de aproximação( 04 unidades)</v>
          </cell>
          <cell r="C95">
            <v>0</v>
          </cell>
          <cell r="D95">
            <v>0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A99" t="str">
            <v>P 03.991.01f</v>
          </cell>
          <cell r="B99" t="str">
            <v>Drenos</v>
          </cell>
          <cell r="C99">
            <v>0</v>
          </cell>
          <cell r="D99">
            <v>0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A103" t="str">
            <v>DER53460a</v>
          </cell>
          <cell r="B103" t="str">
            <v>Calçamento com briquetes de 6 cm</v>
          </cell>
          <cell r="C103">
            <v>0</v>
          </cell>
          <cell r="D103">
            <v>0</v>
          </cell>
          <cell r="E103" t="str">
            <v>m2</v>
          </cell>
          <cell r="F103" t="str">
            <v>SUB-TOTAL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>
            <v>0</v>
          </cell>
          <cell r="D104">
            <v>0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OBRAS COMPLEMENTARES</v>
          </cell>
          <cell r="C105">
            <v>0</v>
          </cell>
          <cell r="D105">
            <v>0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>
            <v>0</v>
          </cell>
          <cell r="E31" t="str">
            <v>m2</v>
          </cell>
          <cell r="F31" t="str">
            <v>SUB-TOTAL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>
            <v>0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PAVIMENTAÇÃO</v>
          </cell>
          <cell r="C33" t="str">
            <v>DNER-ES313/97</v>
          </cell>
          <cell r="D33">
            <v>0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>
            <v>0</v>
          </cell>
          <cell r="E42" t="str">
            <v>m</v>
          </cell>
          <cell r="F42" t="str">
            <v>SUB-TOTAL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>
            <v>0</v>
          </cell>
          <cell r="D43">
            <v>0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DRENAGEM</v>
          </cell>
          <cell r="C44" t="str">
            <v>DNER-ES288/97</v>
          </cell>
          <cell r="D44">
            <v>0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B71" t="str">
            <v>Infra e Mesoestrutura</v>
          </cell>
          <cell r="F71" t="str">
            <v>SUB-TOTAL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>
            <v>0</v>
          </cell>
          <cell r="D72">
            <v>0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OBRAS DE ARTE ESPECIAIS</v>
          </cell>
          <cell r="C73">
            <v>0</v>
          </cell>
          <cell r="D73">
            <v>0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(Quatro tabuleiros)</v>
          </cell>
          <cell r="C74">
            <v>0</v>
          </cell>
          <cell r="D74">
            <v>0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Infra e Mesoestrutura</v>
          </cell>
          <cell r="C75">
            <v>0</v>
          </cell>
          <cell r="D75">
            <v>0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A83" t="str">
            <v>OAE18</v>
          </cell>
          <cell r="B83" t="str">
            <v>Superestrutura</v>
          </cell>
          <cell r="C83">
            <v>0</v>
          </cell>
          <cell r="D83">
            <v>0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A89" t="str">
            <v>P 03.327.01</v>
          </cell>
          <cell r="B89" t="str">
            <v>Diversos</v>
          </cell>
          <cell r="C89">
            <v>0</v>
          </cell>
          <cell r="D89">
            <v>0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A98" t="str">
            <v>05.100.00</v>
          </cell>
          <cell r="B98" t="str">
            <v>Drenos</v>
          </cell>
          <cell r="C98" t="str">
            <v>DNER-ES341/97</v>
          </cell>
          <cell r="D98">
            <v>0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>
            <v>0</v>
          </cell>
          <cell r="D100">
            <v>0</v>
          </cell>
          <cell r="E100" t="str">
            <v>un</v>
          </cell>
          <cell r="F100" t="str">
            <v>SUB-TOTAL</v>
          </cell>
          <cell r="G100">
            <v>6.02</v>
          </cell>
        </row>
        <row r="101">
          <cell r="A101" t="str">
            <v>05.102.00</v>
          </cell>
          <cell r="B101" t="str">
            <v>OBRAS COMPLEMENTARES</v>
          </cell>
          <cell r="C101" t="str">
            <v>DNER-ES341/97</v>
          </cell>
          <cell r="D101">
            <v>0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>
            <v>0</v>
          </cell>
          <cell r="D25">
            <v>0</v>
          </cell>
          <cell r="E25" t="str">
            <v>un</v>
          </cell>
          <cell r="F25" t="str">
            <v>SUB-TOTAL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>
            <v>0</v>
          </cell>
          <cell r="D26">
            <v>0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PAVIMENTAÇÃO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>
            <v>0</v>
          </cell>
          <cell r="E36" t="str">
            <v>m2</v>
          </cell>
          <cell r="F36" t="str">
            <v>SUB-TOTAL</v>
          </cell>
          <cell r="G36">
            <v>0.41</v>
          </cell>
        </row>
        <row r="37">
          <cell r="A37" t="str">
            <v>02.540.01</v>
          </cell>
          <cell r="B37" t="str">
            <v>DRENAGEM</v>
          </cell>
          <cell r="C37" t="str">
            <v>DNER-ES313/97</v>
          </cell>
          <cell r="D37">
            <v>0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A60" t="str">
            <v>P.04.100.18</v>
          </cell>
          <cell r="B60" t="str">
            <v>Caixa coletora de canaleta c/ H=2,00m</v>
          </cell>
          <cell r="C60">
            <v>0</v>
          </cell>
          <cell r="D60">
            <v>0</v>
          </cell>
          <cell r="E60" t="str">
            <v>un</v>
          </cell>
          <cell r="F60" t="str">
            <v>SUB-TOTAL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>
            <v>0</v>
          </cell>
          <cell r="D61">
            <v>0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B62" t="str">
            <v>OBRAS DE ARTE CORRENTES</v>
          </cell>
          <cell r="F62" t="str">
            <v>SUB-TOTAL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>
            <v>0</v>
          </cell>
          <cell r="D68">
            <v>0</v>
          </cell>
          <cell r="E68" t="str">
            <v>kg</v>
          </cell>
          <cell r="F68" t="str">
            <v>SUB-TOTAL</v>
          </cell>
          <cell r="G68">
            <v>19.28</v>
          </cell>
        </row>
        <row r="69">
          <cell r="A69" t="str">
            <v>OAE17</v>
          </cell>
          <cell r="B69" t="str">
            <v>OBRAS DE ARTE ESPECIAIS</v>
          </cell>
          <cell r="C69">
            <v>0</v>
          </cell>
          <cell r="D69">
            <v>0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(Quatro tabuleiros)</v>
          </cell>
          <cell r="C70">
            <v>0</v>
          </cell>
          <cell r="D70">
            <v>0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Infra e Mesoestrutura</v>
          </cell>
          <cell r="C71">
            <v>0</v>
          </cell>
          <cell r="D71">
            <v>0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A85" t="str">
            <v>P 03.991.01c</v>
          </cell>
          <cell r="B85" t="str">
            <v>Diversos</v>
          </cell>
          <cell r="C85">
            <v>0</v>
          </cell>
          <cell r="D85">
            <v>0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B86" t="str">
            <v>Barreiras de segurança (C.A.) Tipo New Jersey (312 m)</v>
          </cell>
          <cell r="F86" t="str">
            <v>SUB-TOTAL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A90" t="str">
            <v>P 06.030.00</v>
          </cell>
          <cell r="B90" t="str">
            <v>Placas de aproximação( 08 unidades)</v>
          </cell>
          <cell r="C90">
            <v>0</v>
          </cell>
          <cell r="D90">
            <v>0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A94" t="str">
            <v>PI 62</v>
          </cell>
          <cell r="B94" t="str">
            <v>Drenos</v>
          </cell>
          <cell r="C94">
            <v>0</v>
          </cell>
          <cell r="D94">
            <v>0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>
            <v>0</v>
          </cell>
          <cell r="D96">
            <v>0</v>
          </cell>
          <cell r="E96" t="str">
            <v>un</v>
          </cell>
          <cell r="F96" t="str">
            <v>SUB-TOTAL</v>
          </cell>
          <cell r="G96">
            <v>6.33</v>
          </cell>
        </row>
        <row r="97">
          <cell r="A97" t="str">
            <v>PI 22</v>
          </cell>
          <cell r="B97" t="str">
            <v>OBRAS COMPLEMENTARES</v>
          </cell>
          <cell r="C97">
            <v>0</v>
          </cell>
          <cell r="D97">
            <v>0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>
            <v>0</v>
          </cell>
          <cell r="D62">
            <v>0</v>
          </cell>
          <cell r="E62" t="str">
            <v>kg</v>
          </cell>
          <cell r="F62" t="str">
            <v>SUB-TOTAL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>
            <v>0</v>
          </cell>
          <cell r="D63">
            <v>0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OBRAS DE ARTE ESPECIAIS</v>
          </cell>
          <cell r="C64">
            <v>0</v>
          </cell>
          <cell r="D64">
            <v>0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A75" t="str">
            <v>03.371.00</v>
          </cell>
          <cell r="B75" t="str">
            <v>Barreiras de segurança (C.A.) Tipo New Jersey (129,2 m)</v>
          </cell>
          <cell r="C75">
            <v>0</v>
          </cell>
          <cell r="D75">
            <v>0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A79" t="str">
            <v>P 03.991.01d</v>
          </cell>
          <cell r="B79" t="str">
            <v>Placas de aproximação( 04 unidades)(dimensão 4,00m x 11,2m x 0,30m)</v>
          </cell>
          <cell r="C79">
            <v>0</v>
          </cell>
          <cell r="D79">
            <v>0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A83" t="str">
            <v>05.100.00</v>
          </cell>
          <cell r="B83" t="str">
            <v>Drenos</v>
          </cell>
          <cell r="C83" t="str">
            <v>DNER-ES341/97</v>
          </cell>
          <cell r="D83">
            <v>0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>
            <v>0</v>
          </cell>
          <cell r="D86">
            <v>0</v>
          </cell>
          <cell r="E86" t="str">
            <v>un</v>
          </cell>
          <cell r="F86" t="str">
            <v>SUB-TOTAL</v>
          </cell>
          <cell r="G86">
            <v>400</v>
          </cell>
        </row>
        <row r="87">
          <cell r="A87" t="str">
            <v>PI 04</v>
          </cell>
          <cell r="B87" t="str">
            <v>OBRAS COMPLEMENTARES</v>
          </cell>
          <cell r="C87">
            <v>0</v>
          </cell>
          <cell r="D87">
            <v>0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A29" t="str">
            <v>02.000.00</v>
          </cell>
          <cell r="B29" t="str">
            <v>Regularização do subleito</v>
          </cell>
          <cell r="C29">
            <v>0</v>
          </cell>
          <cell r="D29">
            <v>0</v>
          </cell>
          <cell r="E29" t="str">
            <v>m2</v>
          </cell>
          <cell r="F29" t="str">
            <v>SUB-TOTAL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>
            <v>0</v>
          </cell>
          <cell r="D30">
            <v>0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PAVIMENTAÇÃO</v>
          </cell>
          <cell r="C31" t="str">
            <v>DNER-ES303/97</v>
          </cell>
          <cell r="D31">
            <v>0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A40" t="str">
            <v>04.000.00</v>
          </cell>
          <cell r="B40" t="str">
            <v>Escavação manual em material de 1a categoria</v>
          </cell>
          <cell r="C40">
            <v>0</v>
          </cell>
          <cell r="D40">
            <v>0</v>
          </cell>
          <cell r="E40" t="str">
            <v>m3</v>
          </cell>
          <cell r="F40" t="str">
            <v>SUB-TOTAL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>
            <v>0</v>
          </cell>
          <cell r="D41">
            <v>0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DRENAGEM</v>
          </cell>
          <cell r="C42">
            <v>0</v>
          </cell>
          <cell r="D42">
            <v>0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A57" t="str">
            <v>DER72350b</v>
          </cell>
          <cell r="B57" t="str">
            <v>Boca para BSTC D=40cm - Normal</v>
          </cell>
          <cell r="C57">
            <v>0</v>
          </cell>
          <cell r="D57">
            <v>0</v>
          </cell>
          <cell r="E57" t="str">
            <v>un</v>
          </cell>
          <cell r="F57" t="str">
            <v>SUB-TOTAL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>
            <v>0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OBRAS DE ARTE ESPECIAIS</v>
          </cell>
          <cell r="C59">
            <v>0</v>
          </cell>
          <cell r="D59">
            <v>0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A70" t="str">
            <v>04.111.01</v>
          </cell>
          <cell r="B70" t="str">
            <v>Barreiras de segurança (C.A.) Tipo New Jersey (129,2 m)</v>
          </cell>
          <cell r="C70" t="str">
            <v>DNER-ES284/97</v>
          </cell>
          <cell r="D70">
            <v>0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A74" t="str">
            <v>04.999.02</v>
          </cell>
          <cell r="B74" t="str">
            <v>Placas de aproximação( 04 unidades)(dimensão 4,00m x 11,2m x 0,30m)</v>
          </cell>
          <cell r="C74" t="str">
            <v>DNER-ES296/97</v>
          </cell>
          <cell r="D74">
            <v>0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>
            <v>0</v>
          </cell>
          <cell r="D81">
            <v>0</v>
          </cell>
          <cell r="E81" t="str">
            <v>m3</v>
          </cell>
          <cell r="F81" t="str">
            <v>SUB-TOTAL</v>
          </cell>
          <cell r="G81">
            <v>19.760000000000002</v>
          </cell>
        </row>
        <row r="82">
          <cell r="A82" t="str">
            <v>OAE5</v>
          </cell>
          <cell r="B82" t="str">
            <v>OBRAS COMPLEMENTARES</v>
          </cell>
          <cell r="C82">
            <v>0</v>
          </cell>
          <cell r="D82">
            <v>0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  <row r="134">
          <cell r="A134" t="str">
            <v>PI 37</v>
          </cell>
        </row>
        <row r="135">
          <cell r="A135" t="str">
            <v>PI 38</v>
          </cell>
        </row>
        <row r="136">
          <cell r="A136" t="str">
            <v>PI 39</v>
          </cell>
        </row>
        <row r="137">
          <cell r="A137" t="str">
            <v>PI 41</v>
          </cell>
        </row>
        <row r="138">
          <cell r="A138" t="str">
            <v>PI 43</v>
          </cell>
        </row>
        <row r="139">
          <cell r="A139" t="str">
            <v>PI 44</v>
          </cell>
        </row>
        <row r="140">
          <cell r="A140" t="str">
            <v>PI 58</v>
          </cell>
        </row>
        <row r="141">
          <cell r="A141" t="str">
            <v>PI 59</v>
          </cell>
        </row>
        <row r="142">
          <cell r="A142" t="str">
            <v>PI 01</v>
          </cell>
        </row>
        <row r="143">
          <cell r="A143" t="str">
            <v>PI 07</v>
          </cell>
        </row>
        <row r="144">
          <cell r="A144" t="str">
            <v>PI 04</v>
          </cell>
        </row>
        <row r="145">
          <cell r="A145" t="str">
            <v>PI 03</v>
          </cell>
        </row>
        <row r="146">
          <cell r="A146" t="str">
            <v>PI 09</v>
          </cell>
        </row>
        <row r="147">
          <cell r="A147" t="str">
            <v>PI 35</v>
          </cell>
        </row>
        <row r="148">
          <cell r="A148" t="str">
            <v>PI 42</v>
          </cell>
        </row>
        <row r="149">
          <cell r="A149" t="str">
            <v>PI 69</v>
          </cell>
        </row>
        <row r="150">
          <cell r="A150" t="str">
            <v>PI 27</v>
          </cell>
        </row>
        <row r="151">
          <cell r="A151" t="str">
            <v>PI 65</v>
          </cell>
        </row>
        <row r="152">
          <cell r="A152" t="str">
            <v>PI 66</v>
          </cell>
        </row>
        <row r="153">
          <cell r="A153" t="str">
            <v>PI 67</v>
          </cell>
        </row>
        <row r="154">
          <cell r="A154" t="str">
            <v>R1</v>
          </cell>
        </row>
        <row r="155">
          <cell r="A155" t="str">
            <v>R2</v>
          </cell>
        </row>
        <row r="156">
          <cell r="A156" t="str">
            <v>R10</v>
          </cell>
        </row>
        <row r="157">
          <cell r="A157" t="str">
            <v>R11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>
            <v>0</v>
          </cell>
          <cell r="D58">
            <v>0</v>
          </cell>
          <cell r="E58" t="str">
            <v>m3</v>
          </cell>
          <cell r="F58" t="str">
            <v>SUB-TOTAL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>
            <v>0</v>
          </cell>
          <cell r="D59">
            <v>0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PAVIMENTAÇÃO</v>
          </cell>
          <cell r="C60">
            <v>0</v>
          </cell>
          <cell r="D60">
            <v>0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>
            <v>0</v>
          </cell>
          <cell r="D63">
            <v>0</v>
          </cell>
          <cell r="E63" t="str">
            <v>m3</v>
          </cell>
          <cell r="F63" t="str">
            <v>SUB-TOTAL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>
            <v>0</v>
          </cell>
          <cell r="D64">
            <v>0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DRENAGEM</v>
          </cell>
          <cell r="C65">
            <v>0</v>
          </cell>
          <cell r="D65">
            <v>0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>
            <v>0</v>
          </cell>
          <cell r="E93" t="str">
            <v>m3</v>
          </cell>
          <cell r="F93" t="str">
            <v>SUB-TOTAL</v>
          </cell>
          <cell r="G93">
            <v>0.79</v>
          </cell>
        </row>
        <row r="94">
          <cell r="A94" t="str">
            <v>01.511.00</v>
          </cell>
          <cell r="B94" t="str">
            <v>OBRAS DE ARTE CORRENTES</v>
          </cell>
          <cell r="C94" t="str">
            <v>DNER-ES282/97</v>
          </cell>
          <cell r="D94">
            <v>0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>
            <v>0</v>
          </cell>
          <cell r="D115">
            <v>0</v>
          </cell>
          <cell r="E115" t="str">
            <v>m3</v>
          </cell>
          <cell r="F115" t="str">
            <v>SUB-TOTAL</v>
          </cell>
          <cell r="G115">
            <v>17.57</v>
          </cell>
        </row>
        <row r="116">
          <cell r="A116" t="str">
            <v>04.001.00</v>
          </cell>
          <cell r="B116" t="str">
            <v>OBRAS COMPLEMENTARES</v>
          </cell>
          <cell r="C116">
            <v>0</v>
          </cell>
          <cell r="D116">
            <v>0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  <row r="124">
          <cell r="A124" t="str">
            <v>04.510.03</v>
          </cell>
        </row>
        <row r="125">
          <cell r="A125" t="str">
            <v>04.511.01</v>
          </cell>
        </row>
        <row r="126">
          <cell r="A126" t="str">
            <v>04.900.03</v>
          </cell>
        </row>
        <row r="127">
          <cell r="A127" t="str">
            <v>04.900.04</v>
          </cell>
        </row>
        <row r="128">
          <cell r="A128" t="str">
            <v>04.900.21</v>
          </cell>
        </row>
        <row r="129">
          <cell r="A129" t="str">
            <v>04.900.22</v>
          </cell>
        </row>
        <row r="130">
          <cell r="A130" t="str">
            <v>DER78150b</v>
          </cell>
        </row>
        <row r="131">
          <cell r="A131" t="str">
            <v>DER78150c</v>
          </cell>
        </row>
        <row r="132">
          <cell r="A132" t="str">
            <v>DER78150d</v>
          </cell>
        </row>
        <row r="133">
          <cell r="A133" t="str">
            <v>DER78150a</v>
          </cell>
        </row>
        <row r="134">
          <cell r="A134" t="str">
            <v>04.101.01</v>
          </cell>
        </row>
        <row r="135">
          <cell r="A135" t="str">
            <v>04.930.01</v>
          </cell>
        </row>
        <row r="136">
          <cell r="A136" t="str">
            <v>04.930.02</v>
          </cell>
        </row>
        <row r="137">
          <cell r="A137" t="str">
            <v>04.930.03</v>
          </cell>
        </row>
        <row r="138">
          <cell r="A138" t="str">
            <v>04.930.05</v>
          </cell>
        </row>
        <row r="139">
          <cell r="A139" t="str">
            <v>04.930.09</v>
          </cell>
        </row>
        <row r="140">
          <cell r="A140" t="str">
            <v>04.930.10</v>
          </cell>
        </row>
        <row r="141">
          <cell r="A141" t="str">
            <v>04.930.11</v>
          </cell>
        </row>
        <row r="142">
          <cell r="A142" t="str">
            <v>DER78300</v>
          </cell>
        </row>
        <row r="143">
          <cell r="A143" t="str">
            <v>DER77150a</v>
          </cell>
        </row>
        <row r="144">
          <cell r="A144" t="str">
            <v>DER77150b</v>
          </cell>
        </row>
        <row r="145">
          <cell r="A145" t="str">
            <v>DER77150c</v>
          </cell>
        </row>
        <row r="146">
          <cell r="A146" t="str">
            <v>DER77150</v>
          </cell>
        </row>
        <row r="147">
          <cell r="A147" t="str">
            <v>04.960.01</v>
          </cell>
        </row>
        <row r="148">
          <cell r="A148" t="str">
            <v>04.960.02</v>
          </cell>
        </row>
        <row r="149">
          <cell r="A149" t="str">
            <v>P 04.100.07</v>
          </cell>
        </row>
        <row r="150">
          <cell r="A150" t="str">
            <v>P 04.100.09</v>
          </cell>
        </row>
        <row r="151">
          <cell r="A151" t="str">
            <v>P 04.100.13</v>
          </cell>
        </row>
        <row r="152">
          <cell r="A152" t="str">
            <v>P 04.100.08</v>
          </cell>
        </row>
        <row r="153">
          <cell r="A153" t="str">
            <v>P 04.100.10</v>
          </cell>
        </row>
        <row r="154">
          <cell r="A154" t="str">
            <v>DER72350b</v>
          </cell>
        </row>
        <row r="155">
          <cell r="A155" t="str">
            <v>04.100.01</v>
          </cell>
        </row>
        <row r="156">
          <cell r="A156" t="str">
            <v>DER72450</v>
          </cell>
        </row>
        <row r="157">
          <cell r="A157" t="str">
            <v>P 04.100.06</v>
          </cell>
        </row>
        <row r="158">
          <cell r="A158" t="str">
            <v>04.963.01</v>
          </cell>
        </row>
        <row r="159">
          <cell r="A159" t="str">
            <v>04.940.02</v>
          </cell>
        </row>
        <row r="160">
          <cell r="A160" t="str">
            <v>P 04.100.08a</v>
          </cell>
        </row>
        <row r="161">
          <cell r="A161" t="str">
            <v>04.990.06</v>
          </cell>
        </row>
        <row r="165">
          <cell r="A165" t="str">
            <v>04.001.01</v>
          </cell>
        </row>
        <row r="166">
          <cell r="A166" t="str">
            <v>04.100.01</v>
          </cell>
        </row>
        <row r="167">
          <cell r="A167" t="str">
            <v>04.100.02</v>
          </cell>
        </row>
        <row r="168">
          <cell r="A168" t="str">
            <v>P 04.100.11</v>
          </cell>
        </row>
        <row r="169">
          <cell r="A169" t="str">
            <v>04.100.03</v>
          </cell>
        </row>
        <row r="170">
          <cell r="A170" t="str">
            <v>04.100.04</v>
          </cell>
        </row>
        <row r="171">
          <cell r="A171" t="str">
            <v>04.101.01</v>
          </cell>
        </row>
        <row r="172">
          <cell r="A172" t="str">
            <v>04.101.02</v>
          </cell>
        </row>
        <row r="173">
          <cell r="A173" t="str">
            <v>04.101.03</v>
          </cell>
        </row>
        <row r="174">
          <cell r="A174" t="str">
            <v>04.101.04</v>
          </cell>
        </row>
        <row r="175">
          <cell r="A175" t="str">
            <v>04.101.05</v>
          </cell>
        </row>
        <row r="176">
          <cell r="A176" t="str">
            <v>04.110.01</v>
          </cell>
        </row>
        <row r="177">
          <cell r="A177" t="str">
            <v>04.110.02</v>
          </cell>
        </row>
        <row r="178">
          <cell r="A178" t="str">
            <v>P04.110.00</v>
          </cell>
        </row>
        <row r="179">
          <cell r="A179" t="str">
            <v>04.111.01</v>
          </cell>
        </row>
        <row r="180">
          <cell r="A180" t="str">
            <v>04.111.02</v>
          </cell>
        </row>
        <row r="181">
          <cell r="A181" t="str">
            <v>P04.111.01</v>
          </cell>
        </row>
        <row r="182">
          <cell r="A182" t="str">
            <v>04.120.01</v>
          </cell>
        </row>
        <row r="183">
          <cell r="A183" t="str">
            <v>04.120.02</v>
          </cell>
        </row>
        <row r="184">
          <cell r="A184" t="str">
            <v>04.121.01</v>
          </cell>
        </row>
        <row r="185">
          <cell r="A185" t="str">
            <v>04.121.02</v>
          </cell>
        </row>
        <row r="186">
          <cell r="A186" t="str">
            <v>04.200.06</v>
          </cell>
        </row>
        <row r="187">
          <cell r="A187" t="str">
            <v>04.200.07</v>
          </cell>
        </row>
        <row r="188">
          <cell r="A188" t="str">
            <v>04.201.02</v>
          </cell>
        </row>
        <row r="189">
          <cell r="A189" t="str">
            <v>04.201.03</v>
          </cell>
        </row>
        <row r="190">
          <cell r="A190" t="str">
            <v>04.210.01</v>
          </cell>
        </row>
        <row r="191">
          <cell r="A191" t="str">
            <v>04.211.01</v>
          </cell>
        </row>
        <row r="192">
          <cell r="A192" t="str">
            <v>04.220.09</v>
          </cell>
        </row>
        <row r="193">
          <cell r="A193" t="str">
            <v>04.221.01</v>
          </cell>
        </row>
        <row r="194">
          <cell r="A194" t="str">
            <v>04.999.01</v>
          </cell>
        </row>
        <row r="195">
          <cell r="A195" t="str">
            <v>04.999.01a</v>
          </cell>
        </row>
        <row r="196">
          <cell r="A196" t="str">
            <v>04.999.02</v>
          </cell>
        </row>
        <row r="197">
          <cell r="A197" t="str">
            <v>P 04.100.23</v>
          </cell>
        </row>
        <row r="198">
          <cell r="A198" t="str">
            <v>P 04.100.19</v>
          </cell>
        </row>
        <row r="199">
          <cell r="A199" t="str">
            <v>P 04.100.20</v>
          </cell>
        </row>
        <row r="200">
          <cell r="A200" t="str">
            <v>DER72450a</v>
          </cell>
        </row>
        <row r="205">
          <cell r="A205" t="str">
            <v>05.100.00</v>
          </cell>
        </row>
        <row r="206">
          <cell r="A206" t="str">
            <v>05.102.00</v>
          </cell>
        </row>
        <row r="207">
          <cell r="A207" t="str">
            <v>P 05.100.02</v>
          </cell>
        </row>
        <row r="208">
          <cell r="A208" t="str">
            <v>DER80050</v>
          </cell>
        </row>
        <row r="209">
          <cell r="A209" t="str">
            <v>06.400.01</v>
          </cell>
        </row>
        <row r="210">
          <cell r="A210" t="str">
            <v>P 05.100.04</v>
          </cell>
        </row>
        <row r="211">
          <cell r="A211" t="str">
            <v>P 05.100.05</v>
          </cell>
        </row>
        <row r="212">
          <cell r="A212" t="str">
            <v>P 05.300.00</v>
          </cell>
        </row>
        <row r="213">
          <cell r="A213" t="str">
            <v>R1</v>
          </cell>
        </row>
        <row r="214">
          <cell r="A214" t="str">
            <v>R2</v>
          </cell>
        </row>
        <row r="215">
          <cell r="A215" t="str">
            <v>R8</v>
          </cell>
        </row>
        <row r="216">
          <cell r="A216" t="str">
            <v>R9</v>
          </cell>
        </row>
        <row r="217">
          <cell r="A217" t="str">
            <v>R22</v>
          </cell>
        </row>
        <row r="218">
          <cell r="A218" t="str">
            <v>R10</v>
          </cell>
        </row>
        <row r="219">
          <cell r="A219" t="str">
            <v>R11</v>
          </cell>
        </row>
        <row r="220">
          <cell r="A220" t="str">
            <v>R12</v>
          </cell>
        </row>
        <row r="221">
          <cell r="A221" t="str">
            <v>R18</v>
          </cell>
        </row>
        <row r="222">
          <cell r="A222" t="str">
            <v>R25</v>
          </cell>
        </row>
        <row r="223">
          <cell r="A223" t="str">
            <v>R26</v>
          </cell>
        </row>
        <row r="224">
          <cell r="A224" t="str">
            <v>R3</v>
          </cell>
        </row>
        <row r="225">
          <cell r="A225" t="str">
            <v>R28</v>
          </cell>
        </row>
        <row r="227">
          <cell r="A227" t="str">
            <v>03.371.01</v>
          </cell>
        </row>
        <row r="228">
          <cell r="A228" t="str">
            <v>03.353.00</v>
          </cell>
        </row>
        <row r="229">
          <cell r="A229" t="str">
            <v>P 03.327.01</v>
          </cell>
        </row>
        <row r="231">
          <cell r="A231" t="str">
            <v>03.371.01</v>
          </cell>
        </row>
        <row r="232">
          <cell r="A232" t="str">
            <v>03.353.00</v>
          </cell>
        </row>
        <row r="233">
          <cell r="A233" t="str">
            <v>P 03.327.01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>
            <v>0</v>
          </cell>
          <cell r="D27">
            <v>0</v>
          </cell>
          <cell r="E27" t="str">
            <v>m3</v>
          </cell>
          <cell r="F27" t="str">
            <v>SUB-TOTAL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>
            <v>0</v>
          </cell>
          <cell r="D28">
            <v>0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PAVIMENTAÇÃO</v>
          </cell>
          <cell r="C29">
            <v>0</v>
          </cell>
          <cell r="D29">
            <v>0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>
            <v>0</v>
          </cell>
          <cell r="E36" t="str">
            <v>m3</v>
          </cell>
          <cell r="F36" t="str">
            <v>SUB-TOTAL</v>
          </cell>
          <cell r="G36">
            <v>1.36</v>
          </cell>
        </row>
        <row r="37">
          <cell r="B37" t="str">
            <v>DRENAGEM</v>
          </cell>
          <cell r="F37" t="str">
            <v>SUB-TOTAL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OBRAS DE ARTE CORRENTES</v>
          </cell>
          <cell r="C68" t="str">
            <v>DNER-ES341/97</v>
          </cell>
          <cell r="D68">
            <v>0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OR EXTENSO"/>
      <sheetName val="projeto"/>
      <sheetName val="1.6"/>
      <sheetName val="Sub Base sim"/>
      <sheetName val="composições"/>
      <sheetName val="Mão de Obra"/>
      <sheetName val="p a t o 99 b"/>
      <sheetName val="61M-CBMI"/>
      <sheetName val="pro-08"/>
      <sheetName val="Price List"/>
      <sheetName val="P reaj x P atual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8ª mp_br_459"/>
    </sheetNames>
    <sheetDataSet>
      <sheetData sheetId="0">
        <row r="1">
          <cell r="A1" t="str">
            <v>CÓDIGO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Indexadores"/>
      <sheetName val="Curva 1 folha"/>
      <sheetName val="Resumo"/>
      <sheetName val="HIST MO IND SEMANAS"/>
      <sheetName val="Modelo Atual (2)"/>
      <sheetName val="orc_csdareal_eng"/>
      <sheetName val="HISTOGRAMA-M.O"/>
      <sheetName val="Compromissado"/>
      <sheetName val="025"/>
      <sheetName val="A_comprometer"/>
      <sheetName val="Realizado"/>
      <sheetName val="Aportes"/>
      <sheetName val="Comprometido_a_Receber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Orc_Pad_Edif_Analítico"/>
      <sheetName val="Orc_Compl_Analítico"/>
      <sheetName val="List"/>
      <sheetName val="BD2"/>
    </sheetNames>
    <sheetDataSet>
      <sheetData sheetId="0" refreshError="1">
        <row r="11">
          <cell r="F11">
            <v>1</v>
          </cell>
          <cell r="G11">
            <v>2</v>
          </cell>
          <cell r="H11">
            <v>3</v>
          </cell>
          <cell r="I11">
            <v>4</v>
          </cell>
          <cell r="J11">
            <v>5</v>
          </cell>
          <cell r="K11">
            <v>6</v>
          </cell>
          <cell r="L11">
            <v>7</v>
          </cell>
          <cell r="M11">
            <v>8</v>
          </cell>
          <cell r="N11">
            <v>9</v>
          </cell>
          <cell r="O11">
            <v>10</v>
          </cell>
          <cell r="P11">
            <v>11</v>
          </cell>
          <cell r="Q11">
            <v>12</v>
          </cell>
          <cell r="R11">
            <v>13</v>
          </cell>
          <cell r="S11">
            <v>14</v>
          </cell>
          <cell r="T11">
            <v>15</v>
          </cell>
          <cell r="U11">
            <v>16</v>
          </cell>
          <cell r="V11">
            <v>17</v>
          </cell>
          <cell r="W11">
            <v>18</v>
          </cell>
          <cell r="X11">
            <v>19</v>
          </cell>
          <cell r="Y11">
            <v>20</v>
          </cell>
          <cell r="Z11">
            <v>21</v>
          </cell>
          <cell r="AA11">
            <v>22</v>
          </cell>
          <cell r="AB11">
            <v>23</v>
          </cell>
          <cell r="AC11">
            <v>24</v>
          </cell>
          <cell r="AD11">
            <v>25</v>
          </cell>
          <cell r="AE11">
            <v>26</v>
          </cell>
          <cell r="AF11">
            <v>27</v>
          </cell>
          <cell r="AG11">
            <v>28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ção"/>
      <sheetName val="Ano-base"/>
      <sheetName val="Dialog"/>
      <sheetName val="Premissas"/>
      <sheetName val="Demonstração de resultados"/>
      <sheetName val="Balanço patrimonial"/>
      <sheetName val="Fluxo de caixa"/>
      <sheetName val="Gráfico da demonstração de resu"/>
      <sheetName val="Gráfico do balanço patrimonial"/>
      <sheetName val="Gráfico do fluxo de caixa"/>
      <sheetName val="Gráfico do fluxo de caixa livre"/>
      <sheetName val="MyDialog"/>
      <sheetName val="VDlg"/>
      <sheetName val="Module1"/>
      <sheetName val="Input"/>
      <sheetName val="Controle"/>
      <sheetName val="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ÇÃO DE MASSA_2"/>
      <sheetName val="DURAN"/>
      <sheetName val="PRODUÇÃO DIARIA"/>
      <sheetName val="Fresagem e Remendos profundos"/>
    </sheetNames>
    <sheetDataSet>
      <sheetData sheetId="0"/>
      <sheetData sheetId="1"/>
      <sheetData sheetId="2"/>
      <sheetData sheetId="3">
        <row r="2">
          <cell r="C2" t="str">
            <v>PLANILHA DE FRESAGEM LOTE 4</v>
          </cell>
        </row>
        <row r="6">
          <cell r="A6" t="str">
            <v>Estacas</v>
          </cell>
          <cell r="G6" t="str">
            <v>Compr.</v>
          </cell>
          <cell r="H6" t="str">
            <v>Larg.</v>
          </cell>
          <cell r="I6" t="str">
            <v>Esp.</v>
          </cell>
          <cell r="J6" t="str">
            <v>Area</v>
          </cell>
          <cell r="K6" t="str">
            <v>Volume</v>
          </cell>
          <cell r="L6" t="str">
            <v>Lado</v>
          </cell>
        </row>
        <row r="7">
          <cell r="A7" t="str">
            <v xml:space="preserve">Inicial </v>
          </cell>
          <cell r="D7" t="str">
            <v>Final</v>
          </cell>
          <cell r="J7" t="str">
            <v>m²</v>
          </cell>
          <cell r="K7" t="str">
            <v>m³</v>
          </cell>
        </row>
        <row r="8">
          <cell r="A8">
            <v>7</v>
          </cell>
          <cell r="B8" t="str">
            <v>+</v>
          </cell>
          <cell r="C8">
            <v>19</v>
          </cell>
          <cell r="D8">
            <v>8</v>
          </cell>
          <cell r="E8" t="str">
            <v>+</v>
          </cell>
          <cell r="F8">
            <v>2.5</v>
          </cell>
          <cell r="G8">
            <v>3.5</v>
          </cell>
          <cell r="H8">
            <v>1.9</v>
          </cell>
          <cell r="I8">
            <v>0.06</v>
          </cell>
          <cell r="J8">
            <v>6.6499999999999995</v>
          </cell>
          <cell r="K8">
            <v>0.39899999999999997</v>
          </cell>
        </row>
        <row r="9">
          <cell r="A9">
            <v>8</v>
          </cell>
          <cell r="B9" t="str">
            <v>+</v>
          </cell>
          <cell r="C9">
            <v>11.8</v>
          </cell>
          <cell r="D9">
            <v>8</v>
          </cell>
          <cell r="E9" t="str">
            <v>+</v>
          </cell>
          <cell r="F9">
            <v>19.299999999999997</v>
          </cell>
          <cell r="G9">
            <v>7.5</v>
          </cell>
          <cell r="H9">
            <v>1</v>
          </cell>
          <cell r="I9">
            <v>0.05</v>
          </cell>
          <cell r="J9">
            <v>7.5</v>
          </cell>
          <cell r="K9">
            <v>0.375</v>
          </cell>
        </row>
        <row r="10">
          <cell r="A10">
            <v>9</v>
          </cell>
          <cell r="B10" t="str">
            <v>+</v>
          </cell>
          <cell r="C10">
            <v>12.3</v>
          </cell>
          <cell r="D10">
            <v>10</v>
          </cell>
          <cell r="E10" t="str">
            <v>+</v>
          </cell>
          <cell r="F10">
            <v>0.80000000000001847</v>
          </cell>
          <cell r="G10">
            <v>8.5</v>
          </cell>
          <cell r="H10">
            <v>2</v>
          </cell>
          <cell r="I10">
            <v>0.04</v>
          </cell>
          <cell r="J10">
            <v>17</v>
          </cell>
          <cell r="K10">
            <v>0.68</v>
          </cell>
        </row>
        <row r="11">
          <cell r="A11">
            <v>13</v>
          </cell>
          <cell r="B11" t="str">
            <v>+</v>
          </cell>
          <cell r="C11">
            <v>5.5</v>
          </cell>
          <cell r="D11">
            <v>13</v>
          </cell>
          <cell r="E11" t="str">
            <v>+</v>
          </cell>
          <cell r="F11">
            <v>13.100000000000023</v>
          </cell>
          <cell r="G11">
            <v>7.6</v>
          </cell>
          <cell r="H11">
            <v>2</v>
          </cell>
          <cell r="I11">
            <v>0.05</v>
          </cell>
          <cell r="J11">
            <v>15.2</v>
          </cell>
          <cell r="K11">
            <v>0.76</v>
          </cell>
        </row>
        <row r="12">
          <cell r="A12">
            <v>14</v>
          </cell>
          <cell r="B12" t="str">
            <v>+</v>
          </cell>
          <cell r="C12">
            <v>15.5</v>
          </cell>
          <cell r="D12">
            <v>15</v>
          </cell>
          <cell r="E12" t="str">
            <v>+</v>
          </cell>
          <cell r="F12">
            <v>4.3999999999999773</v>
          </cell>
          <cell r="G12">
            <v>8.9</v>
          </cell>
          <cell r="H12">
            <v>1</v>
          </cell>
          <cell r="I12">
            <v>0.05</v>
          </cell>
          <cell r="J12">
            <v>8.9</v>
          </cell>
          <cell r="K12">
            <v>0.44500000000000006</v>
          </cell>
        </row>
        <row r="13">
          <cell r="A13">
            <v>15</v>
          </cell>
          <cell r="B13" t="str">
            <v>+</v>
          </cell>
          <cell r="C13">
            <v>5.5</v>
          </cell>
          <cell r="D13">
            <v>15</v>
          </cell>
          <cell r="E13" t="str">
            <v>+</v>
          </cell>
          <cell r="F13">
            <v>15.300000000000011</v>
          </cell>
          <cell r="G13">
            <v>9.8000000000000007</v>
          </cell>
          <cell r="H13">
            <v>1.9</v>
          </cell>
          <cell r="I13">
            <v>0.06</v>
          </cell>
          <cell r="J13">
            <v>18.62</v>
          </cell>
          <cell r="K13">
            <v>1.1172</v>
          </cell>
        </row>
        <row r="14">
          <cell r="A14">
            <v>16</v>
          </cell>
          <cell r="B14" t="str">
            <v>+</v>
          </cell>
          <cell r="C14">
            <v>5.6</v>
          </cell>
          <cell r="D14">
            <v>16</v>
          </cell>
          <cell r="E14" t="str">
            <v>+</v>
          </cell>
          <cell r="F14">
            <v>17.5</v>
          </cell>
          <cell r="G14">
            <v>11.9</v>
          </cell>
          <cell r="H14">
            <v>1</v>
          </cell>
          <cell r="I14">
            <v>0.04</v>
          </cell>
          <cell r="J14">
            <v>11.9</v>
          </cell>
          <cell r="K14">
            <v>0.47600000000000003</v>
          </cell>
        </row>
        <row r="15">
          <cell r="A15">
            <v>16</v>
          </cell>
          <cell r="B15" t="str">
            <v>+</v>
          </cell>
          <cell r="C15">
            <v>12</v>
          </cell>
          <cell r="D15">
            <v>17</v>
          </cell>
          <cell r="E15" t="str">
            <v>+</v>
          </cell>
          <cell r="F15">
            <v>1.7000000000000171</v>
          </cell>
          <cell r="G15">
            <v>9.6999999999999993</v>
          </cell>
          <cell r="H15">
            <v>1</v>
          </cell>
          <cell r="I15">
            <v>0.05</v>
          </cell>
          <cell r="J15">
            <v>9.6999999999999993</v>
          </cell>
          <cell r="K15">
            <v>0.48499999999999999</v>
          </cell>
        </row>
        <row r="16">
          <cell r="A16">
            <v>18</v>
          </cell>
          <cell r="B16" t="str">
            <v>+</v>
          </cell>
          <cell r="C16">
            <v>8</v>
          </cell>
          <cell r="D16">
            <v>18</v>
          </cell>
          <cell r="E16" t="str">
            <v>+</v>
          </cell>
          <cell r="F16">
            <v>19.80000000000004</v>
          </cell>
          <cell r="G16">
            <v>11.8</v>
          </cell>
          <cell r="H16">
            <v>1.95</v>
          </cell>
          <cell r="I16">
            <v>0.06</v>
          </cell>
          <cell r="J16">
            <v>23.01</v>
          </cell>
          <cell r="K16">
            <v>1.3806</v>
          </cell>
        </row>
        <row r="17">
          <cell r="A17">
            <v>18</v>
          </cell>
          <cell r="B17" t="str">
            <v>+</v>
          </cell>
          <cell r="C17">
            <v>9.4</v>
          </cell>
          <cell r="D17">
            <v>19</v>
          </cell>
          <cell r="E17" t="str">
            <v>+</v>
          </cell>
          <cell r="F17">
            <v>13.299999999999983</v>
          </cell>
          <cell r="G17">
            <v>23.9</v>
          </cell>
          <cell r="H17">
            <v>1</v>
          </cell>
          <cell r="I17">
            <v>0.05</v>
          </cell>
          <cell r="J17">
            <v>23.9</v>
          </cell>
          <cell r="K17">
            <v>1.1950000000000001</v>
          </cell>
        </row>
        <row r="18">
          <cell r="A18">
            <v>20</v>
          </cell>
          <cell r="B18" t="str">
            <v>+</v>
          </cell>
          <cell r="D18">
            <v>20</v>
          </cell>
          <cell r="E18" t="str">
            <v>+</v>
          </cell>
          <cell r="F18">
            <v>13.800000000000026</v>
          </cell>
          <cell r="G18">
            <v>13.8</v>
          </cell>
          <cell r="H18">
            <v>3.5</v>
          </cell>
          <cell r="I18">
            <v>0.06</v>
          </cell>
          <cell r="J18">
            <v>48.300000000000004</v>
          </cell>
          <cell r="K18">
            <v>2.8980000000000001</v>
          </cell>
        </row>
        <row r="19">
          <cell r="A19">
            <v>22</v>
          </cell>
          <cell r="B19" t="str">
            <v>+</v>
          </cell>
          <cell r="C19">
            <v>1</v>
          </cell>
          <cell r="D19">
            <v>22</v>
          </cell>
          <cell r="E19" t="str">
            <v>+</v>
          </cell>
          <cell r="F19">
            <v>9.6999999999999886</v>
          </cell>
          <cell r="G19">
            <v>8.6999999999999993</v>
          </cell>
          <cell r="H19">
            <v>1</v>
          </cell>
          <cell r="I19">
            <v>0.05</v>
          </cell>
          <cell r="J19">
            <v>8.6999999999999993</v>
          </cell>
          <cell r="K19">
            <v>0.435</v>
          </cell>
        </row>
        <row r="20">
          <cell r="A20">
            <v>24</v>
          </cell>
          <cell r="B20" t="str">
            <v>+</v>
          </cell>
          <cell r="C20">
            <v>3</v>
          </cell>
          <cell r="D20">
            <v>24</v>
          </cell>
          <cell r="E20" t="str">
            <v>+</v>
          </cell>
          <cell r="F20">
            <v>14.299999999999997</v>
          </cell>
          <cell r="G20">
            <v>11.3</v>
          </cell>
          <cell r="H20">
            <v>1</v>
          </cell>
          <cell r="I20">
            <v>0.05</v>
          </cell>
          <cell r="J20">
            <v>11.3</v>
          </cell>
          <cell r="K20">
            <v>0.56500000000000006</v>
          </cell>
        </row>
        <row r="21">
          <cell r="A21">
            <v>25</v>
          </cell>
          <cell r="B21" t="str">
            <v>+</v>
          </cell>
          <cell r="C21">
            <v>6.7</v>
          </cell>
          <cell r="D21">
            <v>25</v>
          </cell>
          <cell r="E21" t="str">
            <v>+</v>
          </cell>
          <cell r="F21">
            <v>17.000000000000028</v>
          </cell>
          <cell r="G21">
            <v>10.3</v>
          </cell>
          <cell r="H21">
            <v>1</v>
          </cell>
          <cell r="I21">
            <v>0.05</v>
          </cell>
          <cell r="J21">
            <v>10.3</v>
          </cell>
          <cell r="K21">
            <v>0.51500000000000001</v>
          </cell>
        </row>
        <row r="22">
          <cell r="A22">
            <v>25</v>
          </cell>
          <cell r="B22" t="str">
            <v>+</v>
          </cell>
          <cell r="C22">
            <v>18</v>
          </cell>
          <cell r="D22">
            <v>26</v>
          </cell>
          <cell r="E22" t="str">
            <v>+</v>
          </cell>
          <cell r="F22">
            <v>14.70000000000006</v>
          </cell>
          <cell r="G22">
            <v>16.7</v>
          </cell>
          <cell r="H22">
            <v>2.9</v>
          </cell>
          <cell r="I22">
            <v>0.06</v>
          </cell>
          <cell r="J22">
            <v>48.43</v>
          </cell>
          <cell r="K22">
            <v>2.9057999999999997</v>
          </cell>
        </row>
        <row r="23">
          <cell r="A23">
            <v>26</v>
          </cell>
          <cell r="B23" t="str">
            <v>+</v>
          </cell>
          <cell r="C23">
            <v>19</v>
          </cell>
          <cell r="D23">
            <v>27</v>
          </cell>
          <cell r="E23" t="str">
            <v>+</v>
          </cell>
          <cell r="F23">
            <v>19.149999999999991</v>
          </cell>
          <cell r="G23">
            <v>20.149999999999999</v>
          </cell>
          <cell r="H23">
            <v>1</v>
          </cell>
          <cell r="I23">
            <v>0.05</v>
          </cell>
          <cell r="J23">
            <v>20.149999999999999</v>
          </cell>
          <cell r="K23">
            <v>1.0075000000000001</v>
          </cell>
        </row>
        <row r="24">
          <cell r="A24">
            <v>29</v>
          </cell>
          <cell r="B24" t="str">
            <v>+</v>
          </cell>
          <cell r="C24">
            <v>18</v>
          </cell>
          <cell r="D24">
            <v>30</v>
          </cell>
          <cell r="E24" t="str">
            <v>+</v>
          </cell>
          <cell r="F24">
            <v>15.799999999999983</v>
          </cell>
          <cell r="G24">
            <v>17.8</v>
          </cell>
          <cell r="H24">
            <v>1.9</v>
          </cell>
          <cell r="I24">
            <v>0.06</v>
          </cell>
          <cell r="J24">
            <v>33.82</v>
          </cell>
          <cell r="K24">
            <v>2.0291999999999999</v>
          </cell>
        </row>
        <row r="25">
          <cell r="A25">
            <v>30</v>
          </cell>
          <cell r="B25" t="str">
            <v>+</v>
          </cell>
          <cell r="C25">
            <v>16.3</v>
          </cell>
          <cell r="D25">
            <v>31</v>
          </cell>
          <cell r="E25" t="str">
            <v>+</v>
          </cell>
          <cell r="F25">
            <v>5</v>
          </cell>
          <cell r="G25">
            <v>8.6999999999999993</v>
          </cell>
          <cell r="H25">
            <v>3</v>
          </cell>
          <cell r="I25">
            <v>0.05</v>
          </cell>
          <cell r="J25">
            <v>26.099999999999998</v>
          </cell>
          <cell r="K25">
            <v>1.3049999999999999</v>
          </cell>
        </row>
        <row r="26">
          <cell r="A26">
            <v>32</v>
          </cell>
          <cell r="B26" t="str">
            <v>+</v>
          </cell>
          <cell r="C26">
            <v>10.1</v>
          </cell>
          <cell r="D26">
            <v>32</v>
          </cell>
          <cell r="E26" t="str">
            <v>+</v>
          </cell>
          <cell r="F26">
            <v>15.600000000000023</v>
          </cell>
          <cell r="G26">
            <v>5.5</v>
          </cell>
          <cell r="H26">
            <v>1</v>
          </cell>
          <cell r="I26">
            <v>0.05</v>
          </cell>
          <cell r="J26">
            <v>5.5</v>
          </cell>
          <cell r="K26">
            <v>0.27500000000000002</v>
          </cell>
        </row>
        <row r="27">
          <cell r="A27">
            <v>32</v>
          </cell>
          <cell r="B27" t="str">
            <v>+</v>
          </cell>
          <cell r="C27">
            <v>7.7</v>
          </cell>
          <cell r="D27">
            <v>32</v>
          </cell>
          <cell r="E27" t="str">
            <v>+</v>
          </cell>
          <cell r="F27">
            <v>10.100000000000051</v>
          </cell>
          <cell r="G27">
            <v>2.4</v>
          </cell>
          <cell r="H27">
            <v>1.94</v>
          </cell>
          <cell r="I27">
            <v>7.0000000000000007E-2</v>
          </cell>
          <cell r="J27">
            <v>4.6559999999999997</v>
          </cell>
          <cell r="K27">
            <v>0.32591999999999999</v>
          </cell>
        </row>
        <row r="28">
          <cell r="A28">
            <v>33</v>
          </cell>
          <cell r="B28" t="str">
            <v>+</v>
          </cell>
          <cell r="D28">
            <v>33</v>
          </cell>
          <cell r="E28" t="str">
            <v>+</v>
          </cell>
          <cell r="F28">
            <v>5.9000000000000341</v>
          </cell>
          <cell r="G28">
            <v>5.9</v>
          </cell>
          <cell r="H28">
            <v>2</v>
          </cell>
          <cell r="I28">
            <v>0.06</v>
          </cell>
          <cell r="J28">
            <v>11.8</v>
          </cell>
          <cell r="K28">
            <v>0.70799999999999996</v>
          </cell>
        </row>
        <row r="29">
          <cell r="A29">
            <v>33</v>
          </cell>
          <cell r="B29" t="str">
            <v>+</v>
          </cell>
          <cell r="C29">
            <v>6</v>
          </cell>
          <cell r="D29">
            <v>35</v>
          </cell>
          <cell r="E29" t="str">
            <v>+</v>
          </cell>
          <cell r="F29">
            <v>0.99999999999994316</v>
          </cell>
          <cell r="G29">
            <v>35</v>
          </cell>
          <cell r="H29">
            <v>3.5</v>
          </cell>
          <cell r="I29">
            <v>0.05</v>
          </cell>
          <cell r="J29">
            <v>122.5</v>
          </cell>
          <cell r="K29">
            <v>6.125</v>
          </cell>
        </row>
        <row r="30">
          <cell r="A30">
            <v>34</v>
          </cell>
          <cell r="B30" t="str">
            <v>+</v>
          </cell>
          <cell r="C30">
            <v>5.5</v>
          </cell>
          <cell r="D30">
            <v>35</v>
          </cell>
          <cell r="E30" t="str">
            <v>+</v>
          </cell>
          <cell r="F30">
            <v>0.49999999999997158</v>
          </cell>
          <cell r="G30">
            <v>15</v>
          </cell>
          <cell r="H30">
            <v>1</v>
          </cell>
          <cell r="I30">
            <v>0.04</v>
          </cell>
          <cell r="J30">
            <v>15</v>
          </cell>
          <cell r="K30">
            <v>0.6</v>
          </cell>
        </row>
        <row r="31">
          <cell r="A31">
            <v>34</v>
          </cell>
          <cell r="B31" t="str">
            <v>+</v>
          </cell>
          <cell r="C31">
            <v>17.5</v>
          </cell>
          <cell r="D31">
            <v>35</v>
          </cell>
          <cell r="E31" t="str">
            <v>+</v>
          </cell>
          <cell r="F31">
            <v>2.1000000000000796</v>
          </cell>
          <cell r="G31">
            <v>4.5999999999999996</v>
          </cell>
          <cell r="H31">
            <v>1.8</v>
          </cell>
          <cell r="I31">
            <v>0.06</v>
          </cell>
          <cell r="J31">
            <v>8.2799999999999994</v>
          </cell>
          <cell r="K31">
            <v>0.49679999999999996</v>
          </cell>
        </row>
        <row r="32">
          <cell r="A32">
            <v>34</v>
          </cell>
          <cell r="B32" t="str">
            <v>+</v>
          </cell>
          <cell r="C32">
            <v>14.2</v>
          </cell>
          <cell r="D32">
            <v>35</v>
          </cell>
          <cell r="E32" t="str">
            <v>+</v>
          </cell>
          <cell r="F32">
            <v>0.80000000000012506</v>
          </cell>
          <cell r="G32">
            <v>6.6</v>
          </cell>
          <cell r="H32">
            <v>1</v>
          </cell>
          <cell r="I32">
            <v>0.06</v>
          </cell>
          <cell r="J32">
            <v>6.6</v>
          </cell>
          <cell r="K32">
            <v>0.39599999999999996</v>
          </cell>
        </row>
        <row r="33">
          <cell r="A33">
            <v>35</v>
          </cell>
          <cell r="B33" t="str">
            <v>+</v>
          </cell>
          <cell r="C33">
            <v>1</v>
          </cell>
          <cell r="D33">
            <v>35</v>
          </cell>
          <cell r="E33" t="str">
            <v>+</v>
          </cell>
          <cell r="F33">
            <v>7.1000000000000796</v>
          </cell>
          <cell r="G33">
            <v>6.1</v>
          </cell>
          <cell r="H33">
            <v>1</v>
          </cell>
          <cell r="I33">
            <v>0.05</v>
          </cell>
          <cell r="J33">
            <v>6.1</v>
          </cell>
          <cell r="K33">
            <v>0.30499999999999999</v>
          </cell>
        </row>
        <row r="34">
          <cell r="A34">
            <v>36</v>
          </cell>
          <cell r="B34" t="str">
            <v>+</v>
          </cell>
          <cell r="C34">
            <v>6.7</v>
          </cell>
          <cell r="D34">
            <v>36</v>
          </cell>
          <cell r="E34" t="str">
            <v>+</v>
          </cell>
          <cell r="F34">
            <v>9.8499999999999943</v>
          </cell>
          <cell r="G34">
            <v>3.15</v>
          </cell>
          <cell r="H34">
            <v>2</v>
          </cell>
          <cell r="I34">
            <v>0.04</v>
          </cell>
          <cell r="J34">
            <v>6.3</v>
          </cell>
          <cell r="K34">
            <v>0.252</v>
          </cell>
        </row>
        <row r="35">
          <cell r="A35">
            <v>36</v>
          </cell>
          <cell r="B35" t="str">
            <v>+</v>
          </cell>
          <cell r="C35">
            <v>16</v>
          </cell>
          <cell r="D35">
            <v>37</v>
          </cell>
          <cell r="E35" t="str">
            <v>+</v>
          </cell>
          <cell r="F35">
            <v>1.5000000000000568</v>
          </cell>
          <cell r="G35">
            <v>5.5</v>
          </cell>
          <cell r="H35">
            <v>2</v>
          </cell>
          <cell r="I35">
            <v>0.04</v>
          </cell>
          <cell r="J35">
            <v>11</v>
          </cell>
          <cell r="K35">
            <v>0.44</v>
          </cell>
        </row>
        <row r="36">
          <cell r="A36">
            <v>37</v>
          </cell>
          <cell r="B36" t="str">
            <v>+</v>
          </cell>
          <cell r="C36">
            <v>2</v>
          </cell>
          <cell r="D36">
            <v>37</v>
          </cell>
          <cell r="E36" t="str">
            <v>+</v>
          </cell>
          <cell r="F36">
            <v>16.799999999999926</v>
          </cell>
          <cell r="G36">
            <v>14.8</v>
          </cell>
          <cell r="H36">
            <v>2.9</v>
          </cell>
          <cell r="I36">
            <v>0.05</v>
          </cell>
          <cell r="J36">
            <v>42.92</v>
          </cell>
          <cell r="K36">
            <v>2.1460000000000004</v>
          </cell>
        </row>
        <row r="37">
          <cell r="A37">
            <v>38</v>
          </cell>
          <cell r="B37" t="str">
            <v>+</v>
          </cell>
          <cell r="C37">
            <v>10.9</v>
          </cell>
          <cell r="D37">
            <v>38</v>
          </cell>
          <cell r="E37" t="str">
            <v>+</v>
          </cell>
          <cell r="F37">
            <v>13.449999999999989</v>
          </cell>
          <cell r="G37">
            <v>2.5499999999999998</v>
          </cell>
          <cell r="H37">
            <v>2.9</v>
          </cell>
          <cell r="I37">
            <v>0.05</v>
          </cell>
          <cell r="J37">
            <v>7.3949999999999996</v>
          </cell>
          <cell r="K37">
            <v>0.36975000000000002</v>
          </cell>
        </row>
        <row r="38">
          <cell r="A38">
            <v>33</v>
          </cell>
          <cell r="B38" t="str">
            <v>+</v>
          </cell>
          <cell r="C38">
            <v>5.5</v>
          </cell>
          <cell r="D38">
            <v>33</v>
          </cell>
          <cell r="E38" t="str">
            <v>+</v>
          </cell>
          <cell r="F38">
            <v>9.7999999999998977</v>
          </cell>
          <cell r="G38">
            <v>4.3</v>
          </cell>
          <cell r="H38">
            <v>1</v>
          </cell>
          <cell r="I38">
            <v>0.05</v>
          </cell>
          <cell r="J38">
            <v>4.3</v>
          </cell>
          <cell r="K38">
            <v>0.215</v>
          </cell>
        </row>
        <row r="39">
          <cell r="A39">
            <v>39</v>
          </cell>
          <cell r="B39" t="str">
            <v>+</v>
          </cell>
          <cell r="C39">
            <v>7.9</v>
          </cell>
          <cell r="D39">
            <v>40</v>
          </cell>
          <cell r="E39" t="str">
            <v>+</v>
          </cell>
          <cell r="F39">
            <v>4.0999999999999659</v>
          </cell>
          <cell r="G39">
            <v>16.2</v>
          </cell>
          <cell r="H39">
            <v>2.9</v>
          </cell>
          <cell r="I39">
            <v>0.05</v>
          </cell>
          <cell r="J39">
            <v>46.98</v>
          </cell>
          <cell r="K39">
            <v>2.3489999999999998</v>
          </cell>
        </row>
        <row r="40">
          <cell r="A40">
            <v>41</v>
          </cell>
          <cell r="B40" t="str">
            <v>+</v>
          </cell>
          <cell r="C40">
            <v>2.5</v>
          </cell>
          <cell r="D40">
            <v>41</v>
          </cell>
          <cell r="E40" t="str">
            <v>+</v>
          </cell>
          <cell r="F40">
            <v>14.899999999999949</v>
          </cell>
          <cell r="G40">
            <v>12.4</v>
          </cell>
          <cell r="H40">
            <v>2</v>
          </cell>
          <cell r="I40">
            <v>0.05</v>
          </cell>
          <cell r="J40">
            <v>24.8</v>
          </cell>
          <cell r="K40">
            <v>1.2400000000000002</v>
          </cell>
        </row>
        <row r="41">
          <cell r="A41">
            <v>42</v>
          </cell>
          <cell r="B41" t="str">
            <v>+</v>
          </cell>
          <cell r="C41">
            <v>0.6</v>
          </cell>
          <cell r="D41">
            <v>42</v>
          </cell>
          <cell r="E41" t="str">
            <v>+</v>
          </cell>
          <cell r="F41">
            <v>2.9999999999999716</v>
          </cell>
          <cell r="G41">
            <v>2.4</v>
          </cell>
          <cell r="H41">
            <v>3.5</v>
          </cell>
          <cell r="I41">
            <v>0.05</v>
          </cell>
          <cell r="J41">
            <v>8.4</v>
          </cell>
          <cell r="K41">
            <v>0.42000000000000004</v>
          </cell>
        </row>
        <row r="42">
          <cell r="A42">
            <v>42</v>
          </cell>
          <cell r="B42" t="str">
            <v>+</v>
          </cell>
          <cell r="C42">
            <v>3</v>
          </cell>
          <cell r="D42">
            <v>42</v>
          </cell>
          <cell r="E42" t="str">
            <v>+</v>
          </cell>
          <cell r="F42">
            <v>7.7000000000001023</v>
          </cell>
          <cell r="G42">
            <v>4.7</v>
          </cell>
          <cell r="H42">
            <v>2</v>
          </cell>
          <cell r="I42">
            <v>0.05</v>
          </cell>
          <cell r="J42">
            <v>9.4</v>
          </cell>
          <cell r="K42">
            <v>0.47000000000000003</v>
          </cell>
        </row>
        <row r="43">
          <cell r="A43">
            <v>42</v>
          </cell>
          <cell r="B43" t="str">
            <v>+</v>
          </cell>
          <cell r="C43">
            <v>7.2</v>
          </cell>
          <cell r="D43">
            <v>42</v>
          </cell>
          <cell r="E43" t="str">
            <v>+</v>
          </cell>
          <cell r="F43">
            <v>12.000000000000028</v>
          </cell>
          <cell r="G43">
            <v>4.8</v>
          </cell>
          <cell r="H43">
            <v>2</v>
          </cell>
          <cell r="I43">
            <v>0.05</v>
          </cell>
          <cell r="J43">
            <v>9.6</v>
          </cell>
          <cell r="K43">
            <v>0.48</v>
          </cell>
        </row>
        <row r="44">
          <cell r="A44">
            <v>43</v>
          </cell>
          <cell r="B44" t="str">
            <v>+</v>
          </cell>
          <cell r="C44">
            <v>8</v>
          </cell>
          <cell r="D44">
            <v>43</v>
          </cell>
          <cell r="E44" t="str">
            <v>+</v>
          </cell>
          <cell r="F44">
            <v>13.200000000000074</v>
          </cell>
          <cell r="G44">
            <v>5.2</v>
          </cell>
          <cell r="H44">
            <v>2</v>
          </cell>
          <cell r="I44">
            <v>0.05</v>
          </cell>
          <cell r="J44">
            <v>10.4</v>
          </cell>
          <cell r="K44">
            <v>0.52</v>
          </cell>
        </row>
        <row r="45">
          <cell r="A45">
            <v>47</v>
          </cell>
          <cell r="B45" t="str">
            <v>+</v>
          </cell>
          <cell r="D45">
            <v>47</v>
          </cell>
          <cell r="E45" t="str">
            <v>+</v>
          </cell>
          <cell r="F45">
            <v>7.8000000000000114</v>
          </cell>
          <cell r="G45">
            <v>7.8</v>
          </cell>
          <cell r="H45">
            <v>2</v>
          </cell>
          <cell r="I45">
            <v>0.05</v>
          </cell>
          <cell r="J45">
            <v>15.6</v>
          </cell>
          <cell r="K45">
            <v>0.78</v>
          </cell>
        </row>
        <row r="46">
          <cell r="A46">
            <v>48</v>
          </cell>
          <cell r="B46" t="str">
            <v>+</v>
          </cell>
          <cell r="C46">
            <v>13.68</v>
          </cell>
          <cell r="D46">
            <v>48</v>
          </cell>
          <cell r="E46" t="str">
            <v>+</v>
          </cell>
          <cell r="F46">
            <v>19.629999999999939</v>
          </cell>
          <cell r="G46">
            <v>5.95</v>
          </cell>
          <cell r="H46">
            <v>2</v>
          </cell>
          <cell r="I46">
            <v>0.05</v>
          </cell>
          <cell r="J46">
            <v>11.9</v>
          </cell>
          <cell r="K46">
            <v>0.59500000000000008</v>
          </cell>
        </row>
        <row r="47">
          <cell r="A47">
            <v>49</v>
          </cell>
          <cell r="B47" t="str">
            <v>+</v>
          </cell>
          <cell r="C47">
            <v>13</v>
          </cell>
          <cell r="D47">
            <v>50</v>
          </cell>
          <cell r="E47" t="str">
            <v>+</v>
          </cell>
          <cell r="F47">
            <v>6.5000000000000568</v>
          </cell>
          <cell r="G47">
            <v>13.5</v>
          </cell>
          <cell r="H47">
            <v>3</v>
          </cell>
          <cell r="I47">
            <v>0.05</v>
          </cell>
          <cell r="J47">
            <v>40.5</v>
          </cell>
          <cell r="K47">
            <v>2.0249999999999999</v>
          </cell>
        </row>
        <row r="48">
          <cell r="A48">
            <v>50</v>
          </cell>
          <cell r="B48" t="str">
            <v>+</v>
          </cell>
          <cell r="C48">
            <v>14</v>
          </cell>
          <cell r="D48">
            <v>51</v>
          </cell>
          <cell r="E48" t="str">
            <v>+</v>
          </cell>
          <cell r="F48">
            <v>7.9999999999999716</v>
          </cell>
          <cell r="G48">
            <v>14</v>
          </cell>
          <cell r="H48">
            <v>3</v>
          </cell>
          <cell r="I48">
            <v>0.04</v>
          </cell>
          <cell r="J48">
            <v>42</v>
          </cell>
          <cell r="K48">
            <v>1.68</v>
          </cell>
        </row>
        <row r="49">
          <cell r="A49">
            <v>52</v>
          </cell>
          <cell r="B49" t="str">
            <v>+</v>
          </cell>
          <cell r="C49">
            <v>4</v>
          </cell>
          <cell r="D49">
            <v>52</v>
          </cell>
          <cell r="E49" t="str">
            <v>+</v>
          </cell>
          <cell r="F49">
            <v>10.549999999999926</v>
          </cell>
          <cell r="G49">
            <v>6.55</v>
          </cell>
          <cell r="H49">
            <v>1</v>
          </cell>
          <cell r="I49">
            <v>0.04</v>
          </cell>
          <cell r="J49">
            <v>6.55</v>
          </cell>
          <cell r="K49">
            <v>0.26200000000000001</v>
          </cell>
        </row>
        <row r="50">
          <cell r="A50">
            <v>52</v>
          </cell>
          <cell r="B50" t="str">
            <v>+</v>
          </cell>
          <cell r="C50">
            <v>16.7</v>
          </cell>
          <cell r="D50">
            <v>53</v>
          </cell>
          <cell r="E50" t="str">
            <v>+</v>
          </cell>
          <cell r="F50">
            <v>13.299999999999983</v>
          </cell>
          <cell r="G50">
            <v>16.600000000000001</v>
          </cell>
          <cell r="H50">
            <v>2</v>
          </cell>
          <cell r="I50">
            <v>0.05</v>
          </cell>
          <cell r="J50">
            <v>33.200000000000003</v>
          </cell>
          <cell r="K50">
            <v>1.6600000000000001</v>
          </cell>
        </row>
        <row r="51">
          <cell r="A51">
            <v>54</v>
          </cell>
          <cell r="B51" t="str">
            <v>+</v>
          </cell>
          <cell r="C51">
            <v>10.7</v>
          </cell>
          <cell r="D51">
            <v>55</v>
          </cell>
          <cell r="E51" t="str">
            <v>+</v>
          </cell>
          <cell r="F51">
            <v>3.75</v>
          </cell>
          <cell r="G51">
            <v>13.05</v>
          </cell>
          <cell r="H51">
            <v>1.95</v>
          </cell>
          <cell r="I51">
            <v>0.04</v>
          </cell>
          <cell r="J51">
            <v>25.447500000000002</v>
          </cell>
          <cell r="K51">
            <v>1.0179</v>
          </cell>
        </row>
        <row r="52">
          <cell r="A52">
            <v>55</v>
          </cell>
          <cell r="B52" t="str">
            <v>+</v>
          </cell>
          <cell r="C52">
            <v>8.6</v>
          </cell>
          <cell r="D52">
            <v>55</v>
          </cell>
          <cell r="E52" t="str">
            <v>+</v>
          </cell>
          <cell r="F52">
            <v>18.149999999999835</v>
          </cell>
          <cell r="G52">
            <v>9.5500000000000007</v>
          </cell>
          <cell r="H52">
            <v>1.95</v>
          </cell>
          <cell r="I52">
            <v>0.06</v>
          </cell>
          <cell r="J52">
            <v>18.622500000000002</v>
          </cell>
          <cell r="K52">
            <v>1.1173500000000001</v>
          </cell>
        </row>
        <row r="53">
          <cell r="A53">
            <v>56</v>
          </cell>
          <cell r="B53" t="str">
            <v>+</v>
          </cell>
          <cell r="C53">
            <v>18.5</v>
          </cell>
          <cell r="D53">
            <v>57</v>
          </cell>
          <cell r="E53" t="str">
            <v>+</v>
          </cell>
          <cell r="F53">
            <v>1.4000000000001478</v>
          </cell>
          <cell r="G53">
            <v>2.9</v>
          </cell>
          <cell r="H53">
            <v>1</v>
          </cell>
          <cell r="I53">
            <v>0.06</v>
          </cell>
          <cell r="J53">
            <v>2.9</v>
          </cell>
          <cell r="K53">
            <v>0.17399999999999999</v>
          </cell>
        </row>
        <row r="54">
          <cell r="A54">
            <v>57</v>
          </cell>
          <cell r="B54" t="str">
            <v>+</v>
          </cell>
          <cell r="C54">
            <v>3</v>
          </cell>
          <cell r="D54">
            <v>57</v>
          </cell>
          <cell r="E54" t="str">
            <v>+</v>
          </cell>
          <cell r="F54">
            <v>19.699999999999989</v>
          </cell>
          <cell r="G54">
            <v>16.7</v>
          </cell>
          <cell r="H54">
            <v>1</v>
          </cell>
          <cell r="I54">
            <v>0.05</v>
          </cell>
          <cell r="J54">
            <v>16.7</v>
          </cell>
          <cell r="K54">
            <v>0.83499999999999996</v>
          </cell>
        </row>
        <row r="55">
          <cell r="A55">
            <v>63</v>
          </cell>
          <cell r="B55" t="str">
            <v>+</v>
          </cell>
          <cell r="D55">
            <v>63</v>
          </cell>
          <cell r="E55" t="str">
            <v>+</v>
          </cell>
          <cell r="F55">
            <v>17.599999999999909</v>
          </cell>
          <cell r="G55">
            <v>17.600000000000001</v>
          </cell>
          <cell r="H55">
            <v>3.8</v>
          </cell>
          <cell r="I55">
            <v>0.06</v>
          </cell>
          <cell r="J55">
            <v>66.88</v>
          </cell>
          <cell r="K55">
            <v>4.0127999999999995</v>
          </cell>
        </row>
        <row r="56">
          <cell r="A56">
            <v>64</v>
          </cell>
          <cell r="B56" t="str">
            <v>+</v>
          </cell>
          <cell r="C56">
            <v>7.2</v>
          </cell>
          <cell r="D56">
            <v>64</v>
          </cell>
          <cell r="E56" t="str">
            <v>+</v>
          </cell>
          <cell r="F56">
            <v>14.000000000000057</v>
          </cell>
          <cell r="G56">
            <v>6.8</v>
          </cell>
          <cell r="H56">
            <v>1.9</v>
          </cell>
          <cell r="I56">
            <v>0.06</v>
          </cell>
          <cell r="J56">
            <v>12.92</v>
          </cell>
          <cell r="K56">
            <v>0.7752</v>
          </cell>
        </row>
        <row r="57">
          <cell r="A57">
            <v>64</v>
          </cell>
          <cell r="B57" t="str">
            <v>+</v>
          </cell>
          <cell r="C57">
            <v>15.2</v>
          </cell>
          <cell r="D57">
            <v>65</v>
          </cell>
          <cell r="E57" t="str">
            <v>+</v>
          </cell>
          <cell r="F57">
            <v>8.0000000000001137</v>
          </cell>
          <cell r="G57">
            <v>12.8</v>
          </cell>
          <cell r="H57">
            <v>2.04</v>
          </cell>
          <cell r="I57">
            <v>0.05</v>
          </cell>
          <cell r="J57">
            <v>26.112000000000002</v>
          </cell>
          <cell r="K57">
            <v>1.3056000000000001</v>
          </cell>
        </row>
        <row r="58">
          <cell r="A58">
            <v>65</v>
          </cell>
          <cell r="B58" t="str">
            <v>+</v>
          </cell>
          <cell r="D58">
            <v>65</v>
          </cell>
          <cell r="E58" t="str">
            <v>+</v>
          </cell>
          <cell r="F58">
            <v>8.5999999999998522</v>
          </cell>
          <cell r="G58">
            <v>8.6</v>
          </cell>
          <cell r="H58">
            <v>1.9</v>
          </cell>
          <cell r="I58">
            <v>0.05</v>
          </cell>
          <cell r="J58">
            <v>16.34</v>
          </cell>
          <cell r="K58">
            <v>0.81700000000000006</v>
          </cell>
        </row>
        <row r="59">
          <cell r="A59">
            <v>72</v>
          </cell>
          <cell r="B59" t="str">
            <v>+</v>
          </cell>
          <cell r="D59">
            <v>72</v>
          </cell>
          <cell r="E59" t="str">
            <v>+</v>
          </cell>
          <cell r="F59">
            <v>9.5499999999998408</v>
          </cell>
          <cell r="G59">
            <v>9.5500000000000007</v>
          </cell>
          <cell r="H59">
            <v>1</v>
          </cell>
          <cell r="I59">
            <v>0.05</v>
          </cell>
          <cell r="J59">
            <v>9.5500000000000007</v>
          </cell>
          <cell r="K59">
            <v>0.47750000000000004</v>
          </cell>
        </row>
        <row r="60">
          <cell r="A60">
            <v>74</v>
          </cell>
          <cell r="B60" t="str">
            <v>+</v>
          </cell>
          <cell r="D60">
            <v>74</v>
          </cell>
          <cell r="E60" t="str">
            <v>+</v>
          </cell>
          <cell r="F60">
            <v>8.7000000000000455</v>
          </cell>
          <cell r="G60">
            <v>8.6999999999999993</v>
          </cell>
          <cell r="H60">
            <v>1.98</v>
          </cell>
          <cell r="I60">
            <v>0.06</v>
          </cell>
          <cell r="J60">
            <v>17.225999999999999</v>
          </cell>
          <cell r="K60">
            <v>1.0335599999999998</v>
          </cell>
        </row>
        <row r="61">
          <cell r="A61">
            <v>76</v>
          </cell>
          <cell r="B61" t="str">
            <v>+</v>
          </cell>
          <cell r="C61">
            <v>17.3</v>
          </cell>
          <cell r="D61">
            <v>77</v>
          </cell>
          <cell r="E61" t="str">
            <v>+</v>
          </cell>
          <cell r="F61">
            <v>7.1499999999997499</v>
          </cell>
          <cell r="G61">
            <v>9.85</v>
          </cell>
          <cell r="H61">
            <v>1.95</v>
          </cell>
          <cell r="I61">
            <v>0.05</v>
          </cell>
          <cell r="J61">
            <v>19.2075</v>
          </cell>
          <cell r="K61">
            <v>0.96037499999999998</v>
          </cell>
        </row>
        <row r="62">
          <cell r="A62">
            <v>77</v>
          </cell>
          <cell r="B62" t="str">
            <v>+</v>
          </cell>
          <cell r="C62">
            <v>7.5</v>
          </cell>
          <cell r="D62">
            <v>77</v>
          </cell>
          <cell r="E62" t="str">
            <v>+</v>
          </cell>
          <cell r="F62">
            <v>17.199999999999989</v>
          </cell>
          <cell r="G62">
            <v>9.6999999999999993</v>
          </cell>
          <cell r="H62">
            <v>1.94</v>
          </cell>
          <cell r="I62">
            <v>0.05</v>
          </cell>
          <cell r="J62">
            <v>18.817999999999998</v>
          </cell>
          <cell r="K62">
            <v>0.94089999999999996</v>
          </cell>
        </row>
        <row r="63">
          <cell r="A63">
            <v>79</v>
          </cell>
          <cell r="B63" t="str">
            <v>+</v>
          </cell>
          <cell r="C63">
            <v>0.7</v>
          </cell>
          <cell r="D63">
            <v>79</v>
          </cell>
          <cell r="E63" t="str">
            <v>+</v>
          </cell>
          <cell r="F63">
            <v>8.4499999999999886</v>
          </cell>
          <cell r="G63">
            <v>7.75</v>
          </cell>
          <cell r="H63">
            <v>1.95</v>
          </cell>
          <cell r="I63">
            <v>0.05</v>
          </cell>
          <cell r="J63">
            <v>15.112499999999999</v>
          </cell>
          <cell r="K63">
            <v>0.75562499999999999</v>
          </cell>
        </row>
        <row r="64">
          <cell r="A64">
            <v>79</v>
          </cell>
          <cell r="B64" t="str">
            <v>+</v>
          </cell>
          <cell r="C64">
            <v>8</v>
          </cell>
          <cell r="D64">
            <v>79</v>
          </cell>
          <cell r="E64" t="str">
            <v>+</v>
          </cell>
          <cell r="F64">
            <v>16.25</v>
          </cell>
          <cell r="G64">
            <v>8.25</v>
          </cell>
          <cell r="H64">
            <v>0.9</v>
          </cell>
          <cell r="I64">
            <v>0.04</v>
          </cell>
          <cell r="J64">
            <v>7.4249999999999998</v>
          </cell>
          <cell r="K64">
            <v>0.29699999999999999</v>
          </cell>
        </row>
        <row r="65">
          <cell r="A65">
            <v>81</v>
          </cell>
          <cell r="B65" t="str">
            <v>+</v>
          </cell>
          <cell r="C65">
            <v>12.5</v>
          </cell>
          <cell r="D65">
            <v>81</v>
          </cell>
          <cell r="E65" t="str">
            <v>+</v>
          </cell>
          <cell r="F65">
            <v>19.099999999999966</v>
          </cell>
          <cell r="G65">
            <v>6.6</v>
          </cell>
          <cell r="H65">
            <v>1.97</v>
          </cell>
          <cell r="I65">
            <v>0.04</v>
          </cell>
          <cell r="J65">
            <v>13.001999999999999</v>
          </cell>
          <cell r="K65">
            <v>0.52007999999999999</v>
          </cell>
        </row>
        <row r="66">
          <cell r="A66">
            <v>83</v>
          </cell>
          <cell r="B66" t="str">
            <v>+</v>
          </cell>
          <cell r="C66">
            <v>14.7</v>
          </cell>
          <cell r="D66">
            <v>84</v>
          </cell>
          <cell r="E66" t="str">
            <v>+</v>
          </cell>
          <cell r="F66">
            <v>1.8500000000000227</v>
          </cell>
          <cell r="G66">
            <v>7.15</v>
          </cell>
          <cell r="H66">
            <v>1</v>
          </cell>
          <cell r="I66">
            <v>0.05</v>
          </cell>
          <cell r="J66">
            <v>7.15</v>
          </cell>
          <cell r="K66">
            <v>0.35750000000000004</v>
          </cell>
        </row>
        <row r="67">
          <cell r="A67">
            <v>84</v>
          </cell>
          <cell r="B67" t="str">
            <v>+</v>
          </cell>
          <cell r="C67">
            <v>6.1</v>
          </cell>
          <cell r="D67">
            <v>84</v>
          </cell>
          <cell r="E67" t="str">
            <v>+</v>
          </cell>
          <cell r="F67">
            <v>17.699999999999818</v>
          </cell>
          <cell r="G67">
            <v>11.6</v>
          </cell>
          <cell r="H67">
            <v>1</v>
          </cell>
          <cell r="I67">
            <v>0.05</v>
          </cell>
          <cell r="J67">
            <v>11.6</v>
          </cell>
          <cell r="K67">
            <v>0.57999999999999996</v>
          </cell>
        </row>
        <row r="68">
          <cell r="A68">
            <v>87</v>
          </cell>
          <cell r="B68" t="str">
            <v>+</v>
          </cell>
          <cell r="C68">
            <v>18.600000000000001</v>
          </cell>
          <cell r="D68">
            <v>88</v>
          </cell>
          <cell r="E68" t="str">
            <v>+</v>
          </cell>
          <cell r="F68">
            <v>18.299999999999841</v>
          </cell>
          <cell r="G68">
            <v>19.7</v>
          </cell>
          <cell r="H68">
            <v>2</v>
          </cell>
          <cell r="I68">
            <v>0.04</v>
          </cell>
          <cell r="J68">
            <v>39.4</v>
          </cell>
          <cell r="K68">
            <v>1.5760000000000001</v>
          </cell>
        </row>
        <row r="69">
          <cell r="A69">
            <v>89</v>
          </cell>
          <cell r="B69" t="str">
            <v>+</v>
          </cell>
          <cell r="D69">
            <v>89</v>
          </cell>
          <cell r="E69" t="str">
            <v>+</v>
          </cell>
          <cell r="F69">
            <v>9.2500000000001137</v>
          </cell>
          <cell r="G69">
            <v>9.25</v>
          </cell>
          <cell r="H69">
            <v>2</v>
          </cell>
          <cell r="I69">
            <v>0.05</v>
          </cell>
          <cell r="J69">
            <v>18.5</v>
          </cell>
          <cell r="K69">
            <v>0.92500000000000004</v>
          </cell>
        </row>
        <row r="70">
          <cell r="A70">
            <v>89</v>
          </cell>
          <cell r="B70" t="str">
            <v>+</v>
          </cell>
          <cell r="C70">
            <v>13.2</v>
          </cell>
          <cell r="D70">
            <v>90</v>
          </cell>
          <cell r="E70" t="str">
            <v>+</v>
          </cell>
          <cell r="F70">
            <v>1.8000000000000682</v>
          </cell>
          <cell r="G70">
            <v>8.6</v>
          </cell>
          <cell r="H70">
            <v>1.9</v>
          </cell>
          <cell r="I70">
            <v>0.04</v>
          </cell>
          <cell r="J70">
            <v>16.34</v>
          </cell>
          <cell r="K70">
            <v>0.65359999999999996</v>
          </cell>
        </row>
        <row r="71">
          <cell r="A71">
            <v>93</v>
          </cell>
          <cell r="B71" t="str">
            <v>+</v>
          </cell>
          <cell r="C71">
            <v>9</v>
          </cell>
          <cell r="D71">
            <v>94</v>
          </cell>
          <cell r="E71" t="str">
            <v>+</v>
          </cell>
          <cell r="F71">
            <v>1.7000000000001592</v>
          </cell>
          <cell r="G71">
            <v>12.7</v>
          </cell>
          <cell r="H71">
            <v>1</v>
          </cell>
          <cell r="I71">
            <v>0.04</v>
          </cell>
          <cell r="J71">
            <v>12.7</v>
          </cell>
          <cell r="K71">
            <v>0.50800000000000001</v>
          </cell>
        </row>
        <row r="72">
          <cell r="A72">
            <v>94</v>
          </cell>
          <cell r="B72" t="str">
            <v>+</v>
          </cell>
          <cell r="C72">
            <v>1.8</v>
          </cell>
          <cell r="D72">
            <v>94</v>
          </cell>
          <cell r="E72" t="str">
            <v>+</v>
          </cell>
          <cell r="F72">
            <v>5.4500000000001592</v>
          </cell>
          <cell r="G72">
            <v>3.65</v>
          </cell>
          <cell r="H72">
            <v>1.95</v>
          </cell>
          <cell r="I72">
            <v>0.06</v>
          </cell>
          <cell r="J72">
            <v>7.1174999999999997</v>
          </cell>
          <cell r="K72">
            <v>0.42704999999999999</v>
          </cell>
        </row>
        <row r="73">
          <cell r="A73">
            <v>94</v>
          </cell>
          <cell r="B73" t="str">
            <v>+</v>
          </cell>
          <cell r="C73">
            <v>8.1999999999999993</v>
          </cell>
          <cell r="D73">
            <v>94</v>
          </cell>
          <cell r="E73" t="str">
            <v>+</v>
          </cell>
          <cell r="F73">
            <v>19.000000000000057</v>
          </cell>
          <cell r="G73">
            <v>10.8</v>
          </cell>
          <cell r="H73">
            <v>1</v>
          </cell>
          <cell r="I73">
            <v>0.05</v>
          </cell>
          <cell r="J73">
            <v>10.8</v>
          </cell>
          <cell r="K73">
            <v>0.54</v>
          </cell>
        </row>
        <row r="74">
          <cell r="A74">
            <v>95</v>
          </cell>
          <cell r="B74" t="str">
            <v>+</v>
          </cell>
          <cell r="C74">
            <v>15</v>
          </cell>
          <cell r="D74">
            <v>96</v>
          </cell>
          <cell r="E74" t="str">
            <v>+</v>
          </cell>
          <cell r="F74">
            <v>1.7000000000001592</v>
          </cell>
          <cell r="G74">
            <v>6.7</v>
          </cell>
          <cell r="H74">
            <v>1</v>
          </cell>
          <cell r="I74">
            <v>0.05</v>
          </cell>
          <cell r="J74">
            <v>6.7</v>
          </cell>
          <cell r="K74">
            <v>0.33500000000000002</v>
          </cell>
        </row>
        <row r="75">
          <cell r="A75">
            <v>96</v>
          </cell>
          <cell r="B75" t="str">
            <v>+</v>
          </cell>
          <cell r="C75">
            <v>0.5</v>
          </cell>
          <cell r="D75">
            <v>96</v>
          </cell>
          <cell r="E75" t="str">
            <v>+</v>
          </cell>
          <cell r="F75">
            <v>7.9000000000002046</v>
          </cell>
          <cell r="G75">
            <v>7.4</v>
          </cell>
          <cell r="H75">
            <v>1.95</v>
          </cell>
          <cell r="I75">
            <v>0.04</v>
          </cell>
          <cell r="J75">
            <v>14.43</v>
          </cell>
          <cell r="K75">
            <v>0.57720000000000005</v>
          </cell>
        </row>
        <row r="76">
          <cell r="A76">
            <v>96</v>
          </cell>
          <cell r="B76" t="str">
            <v>+</v>
          </cell>
          <cell r="C76">
            <v>13.6</v>
          </cell>
          <cell r="D76">
            <v>97</v>
          </cell>
          <cell r="E76" t="str">
            <v>+</v>
          </cell>
          <cell r="F76">
            <v>11.500000000000057</v>
          </cell>
          <cell r="G76">
            <v>17.899999999999999</v>
          </cell>
          <cell r="H76">
            <v>1</v>
          </cell>
          <cell r="I76">
            <v>0.04</v>
          </cell>
          <cell r="J76">
            <v>17.899999999999999</v>
          </cell>
          <cell r="K76">
            <v>0.71599999999999997</v>
          </cell>
        </row>
        <row r="77">
          <cell r="A77">
            <v>98</v>
          </cell>
          <cell r="B77" t="str">
            <v>+</v>
          </cell>
          <cell r="D77">
            <v>98</v>
          </cell>
          <cell r="E77" t="str">
            <v>+</v>
          </cell>
          <cell r="F77">
            <v>11.299999999999955</v>
          </cell>
          <cell r="G77">
            <v>11.3</v>
          </cell>
          <cell r="H77">
            <v>1</v>
          </cell>
          <cell r="I77">
            <v>0.05</v>
          </cell>
          <cell r="J77">
            <v>11.3</v>
          </cell>
          <cell r="K77">
            <v>0.56500000000000006</v>
          </cell>
        </row>
        <row r="78">
          <cell r="A78">
            <v>98</v>
          </cell>
          <cell r="B78" t="str">
            <v>+</v>
          </cell>
          <cell r="C78">
            <v>16.03</v>
          </cell>
          <cell r="D78">
            <v>98</v>
          </cell>
          <cell r="E78" t="str">
            <v>+</v>
          </cell>
          <cell r="F78">
            <v>18.930000000000007</v>
          </cell>
          <cell r="G78">
            <v>2.9</v>
          </cell>
          <cell r="H78">
            <v>1.95</v>
          </cell>
          <cell r="I78">
            <v>0.05</v>
          </cell>
          <cell r="J78">
            <v>5.6549999999999994</v>
          </cell>
          <cell r="K78">
            <v>0.28275</v>
          </cell>
        </row>
        <row r="79">
          <cell r="A79">
            <v>98</v>
          </cell>
          <cell r="B79" t="str">
            <v>+</v>
          </cell>
          <cell r="C79">
            <v>16.5</v>
          </cell>
          <cell r="D79">
            <v>99</v>
          </cell>
          <cell r="E79" t="str">
            <v>+</v>
          </cell>
          <cell r="F79">
            <v>3.7999999999999545</v>
          </cell>
          <cell r="G79">
            <v>7.3</v>
          </cell>
          <cell r="H79">
            <v>1</v>
          </cell>
          <cell r="I79">
            <v>0.05</v>
          </cell>
          <cell r="J79">
            <v>7.3</v>
          </cell>
          <cell r="K79">
            <v>0.36499999999999999</v>
          </cell>
        </row>
        <row r="80">
          <cell r="A80">
            <v>99</v>
          </cell>
          <cell r="B80" t="str">
            <v>+</v>
          </cell>
          <cell r="C80">
            <v>9.5</v>
          </cell>
          <cell r="D80">
            <v>99</v>
          </cell>
          <cell r="E80" t="str">
            <v>+</v>
          </cell>
          <cell r="F80">
            <v>14.399999999999977</v>
          </cell>
          <cell r="G80">
            <v>4.9000000000000004</v>
          </cell>
          <cell r="H80">
            <v>1.9</v>
          </cell>
          <cell r="I80">
            <v>0.06</v>
          </cell>
          <cell r="J80">
            <v>9.31</v>
          </cell>
          <cell r="K80">
            <v>0.55859999999999999</v>
          </cell>
        </row>
        <row r="81">
          <cell r="A81">
            <v>99</v>
          </cell>
          <cell r="B81" t="str">
            <v>+</v>
          </cell>
          <cell r="C81">
            <v>14.7</v>
          </cell>
          <cell r="D81">
            <v>100</v>
          </cell>
          <cell r="E81" t="str">
            <v>+</v>
          </cell>
          <cell r="F81">
            <v>2.6000000000001933</v>
          </cell>
          <cell r="G81">
            <v>7.9</v>
          </cell>
          <cell r="H81">
            <v>1</v>
          </cell>
          <cell r="I81">
            <v>0.05</v>
          </cell>
          <cell r="J81">
            <v>7.9</v>
          </cell>
          <cell r="K81">
            <v>0.39500000000000002</v>
          </cell>
        </row>
        <row r="82">
          <cell r="A82">
            <v>100</v>
          </cell>
          <cell r="B82" t="str">
            <v>+</v>
          </cell>
          <cell r="C82">
            <v>11</v>
          </cell>
          <cell r="D82">
            <v>100</v>
          </cell>
          <cell r="E82" t="str">
            <v>+</v>
          </cell>
          <cell r="F82">
            <v>18.299999999999841</v>
          </cell>
          <cell r="G82">
            <v>7.3</v>
          </cell>
          <cell r="H82">
            <v>0.95</v>
          </cell>
          <cell r="I82">
            <v>0.05</v>
          </cell>
          <cell r="J82">
            <v>6.9349999999999996</v>
          </cell>
          <cell r="K82">
            <v>0.34675</v>
          </cell>
        </row>
        <row r="83">
          <cell r="A83">
            <v>100</v>
          </cell>
          <cell r="B83" t="str">
            <v>+</v>
          </cell>
          <cell r="C83">
            <v>19</v>
          </cell>
          <cell r="D83">
            <v>102</v>
          </cell>
          <cell r="E83" t="str">
            <v>+</v>
          </cell>
          <cell r="F83">
            <v>6.8000000000000682</v>
          </cell>
          <cell r="G83">
            <v>27.8</v>
          </cell>
          <cell r="H83">
            <v>1</v>
          </cell>
          <cell r="I83">
            <v>0.05</v>
          </cell>
          <cell r="J83">
            <v>27.8</v>
          </cell>
          <cell r="K83">
            <v>1.3900000000000001</v>
          </cell>
        </row>
        <row r="84">
          <cell r="A84">
            <v>102</v>
          </cell>
          <cell r="B84" t="str">
            <v>+</v>
          </cell>
          <cell r="D84">
            <v>102</v>
          </cell>
          <cell r="E84" t="str">
            <v>+</v>
          </cell>
          <cell r="F84">
            <v>7.1500000000000341</v>
          </cell>
          <cell r="G84">
            <v>7.15</v>
          </cell>
          <cell r="H84">
            <v>2.1</v>
          </cell>
          <cell r="I84">
            <v>0.06</v>
          </cell>
          <cell r="J84">
            <v>15.015000000000001</v>
          </cell>
          <cell r="K84">
            <v>0.90090000000000003</v>
          </cell>
        </row>
        <row r="85">
          <cell r="A85">
            <v>102</v>
          </cell>
          <cell r="B85" t="str">
            <v>+</v>
          </cell>
          <cell r="C85">
            <v>8</v>
          </cell>
          <cell r="D85">
            <v>103</v>
          </cell>
          <cell r="E85" t="str">
            <v>+</v>
          </cell>
          <cell r="F85">
            <v>2.1999999999997044</v>
          </cell>
          <cell r="G85">
            <v>14.2</v>
          </cell>
          <cell r="H85">
            <v>1</v>
          </cell>
          <cell r="I85">
            <v>0.05</v>
          </cell>
          <cell r="J85">
            <v>14.2</v>
          </cell>
          <cell r="K85">
            <v>0.71</v>
          </cell>
        </row>
        <row r="86">
          <cell r="A86">
            <v>104</v>
          </cell>
          <cell r="B86" t="str">
            <v>+</v>
          </cell>
          <cell r="D86">
            <v>104</v>
          </cell>
          <cell r="E86" t="str">
            <v>+</v>
          </cell>
          <cell r="F86">
            <v>14.199999999999875</v>
          </cell>
          <cell r="G86">
            <v>14.2</v>
          </cell>
          <cell r="H86">
            <v>2</v>
          </cell>
          <cell r="I86">
            <v>0.06</v>
          </cell>
          <cell r="J86">
            <v>28.4</v>
          </cell>
          <cell r="K86">
            <v>1.704</v>
          </cell>
        </row>
        <row r="87">
          <cell r="A87">
            <v>104</v>
          </cell>
          <cell r="B87" t="str">
            <v>+</v>
          </cell>
          <cell r="C87">
            <v>14.2</v>
          </cell>
          <cell r="D87">
            <v>105</v>
          </cell>
          <cell r="E87" t="str">
            <v>+</v>
          </cell>
          <cell r="F87">
            <v>3.9499999999998181</v>
          </cell>
          <cell r="G87">
            <v>9.75</v>
          </cell>
          <cell r="H87">
            <v>3</v>
          </cell>
          <cell r="I87">
            <v>0.05</v>
          </cell>
          <cell r="J87">
            <v>29.25</v>
          </cell>
          <cell r="K87">
            <v>1.4625000000000001</v>
          </cell>
        </row>
        <row r="88">
          <cell r="A88">
            <v>105</v>
          </cell>
          <cell r="B88" t="str">
            <v>+</v>
          </cell>
          <cell r="C88">
            <v>3.8</v>
          </cell>
          <cell r="D88">
            <v>105</v>
          </cell>
          <cell r="E88" t="str">
            <v>+</v>
          </cell>
          <cell r="F88">
            <v>13.400000000000034</v>
          </cell>
          <cell r="G88">
            <v>9.6</v>
          </cell>
          <cell r="H88">
            <v>1</v>
          </cell>
          <cell r="I88">
            <v>7.0000000000000007E-2</v>
          </cell>
          <cell r="J88">
            <v>9.6</v>
          </cell>
          <cell r="K88">
            <v>0.67200000000000004</v>
          </cell>
        </row>
        <row r="89">
          <cell r="A89">
            <v>105</v>
          </cell>
          <cell r="B89" t="str">
            <v>+</v>
          </cell>
          <cell r="C89">
            <v>13</v>
          </cell>
          <cell r="D89">
            <v>107</v>
          </cell>
          <cell r="E89" t="str">
            <v>+</v>
          </cell>
          <cell r="F89">
            <v>12.550000000000239</v>
          </cell>
          <cell r="G89">
            <v>39.549999999999997</v>
          </cell>
          <cell r="H89">
            <v>2.9</v>
          </cell>
          <cell r="I89">
            <v>7.0000000000000007E-2</v>
          </cell>
          <cell r="J89">
            <v>114.69499999999999</v>
          </cell>
          <cell r="K89">
            <v>8.0286500000000007</v>
          </cell>
        </row>
        <row r="90">
          <cell r="A90">
            <v>107</v>
          </cell>
          <cell r="B90" t="str">
            <v>+</v>
          </cell>
          <cell r="C90">
            <v>12.6</v>
          </cell>
          <cell r="D90">
            <v>107</v>
          </cell>
          <cell r="E90" t="str">
            <v>+</v>
          </cell>
          <cell r="F90">
            <v>17.449999999999761</v>
          </cell>
          <cell r="G90">
            <v>4.8499999999999996</v>
          </cell>
          <cell r="H90">
            <v>1.95</v>
          </cell>
          <cell r="I90">
            <v>0.05</v>
          </cell>
          <cell r="J90">
            <v>9.4574999999999996</v>
          </cell>
          <cell r="K90">
            <v>0.47287499999999999</v>
          </cell>
        </row>
        <row r="91">
          <cell r="A91">
            <v>107</v>
          </cell>
          <cell r="B91" t="str">
            <v>+</v>
          </cell>
          <cell r="C91">
            <v>16.600000000000001</v>
          </cell>
          <cell r="D91">
            <v>108</v>
          </cell>
          <cell r="E91" t="str">
            <v>+</v>
          </cell>
          <cell r="F91">
            <v>5.9499999999997044</v>
          </cell>
          <cell r="G91">
            <v>9.35</v>
          </cell>
          <cell r="H91">
            <v>2.9</v>
          </cell>
          <cell r="I91">
            <v>0.05</v>
          </cell>
          <cell r="J91">
            <v>27.114999999999998</v>
          </cell>
          <cell r="K91">
            <v>1.35575</v>
          </cell>
        </row>
        <row r="92">
          <cell r="A92">
            <v>108</v>
          </cell>
          <cell r="B92" t="str">
            <v>+</v>
          </cell>
          <cell r="C92">
            <v>5.7</v>
          </cell>
          <cell r="D92">
            <v>108</v>
          </cell>
          <cell r="E92" t="str">
            <v>+</v>
          </cell>
          <cell r="F92">
            <v>10.199999999999818</v>
          </cell>
          <cell r="G92">
            <v>4.5</v>
          </cell>
          <cell r="H92">
            <v>2</v>
          </cell>
          <cell r="I92">
            <v>7.0000000000000007E-2</v>
          </cell>
          <cell r="J92">
            <v>9</v>
          </cell>
          <cell r="K92">
            <v>0.63000000000000012</v>
          </cell>
        </row>
        <row r="93">
          <cell r="A93">
            <v>108</v>
          </cell>
          <cell r="B93" t="str">
            <v>+</v>
          </cell>
          <cell r="C93">
            <v>10.199999999999999</v>
          </cell>
          <cell r="D93">
            <v>109</v>
          </cell>
          <cell r="E93" t="str">
            <v>+</v>
          </cell>
          <cell r="F93">
            <v>10.799999999999841</v>
          </cell>
          <cell r="G93">
            <v>20.6</v>
          </cell>
          <cell r="H93">
            <v>1</v>
          </cell>
          <cell r="I93">
            <v>0.05</v>
          </cell>
          <cell r="J93">
            <v>20.6</v>
          </cell>
          <cell r="K93">
            <v>1.03</v>
          </cell>
        </row>
        <row r="94">
          <cell r="A94">
            <v>108</v>
          </cell>
          <cell r="B94" t="str">
            <v>+</v>
          </cell>
          <cell r="C94">
            <v>16.7</v>
          </cell>
          <cell r="D94">
            <v>109</v>
          </cell>
          <cell r="E94" t="str">
            <v>+</v>
          </cell>
          <cell r="F94">
            <v>3.3999999999997499</v>
          </cell>
          <cell r="G94">
            <v>6.7</v>
          </cell>
          <cell r="H94">
            <v>1</v>
          </cell>
          <cell r="I94">
            <v>0.05</v>
          </cell>
          <cell r="J94">
            <v>6.7</v>
          </cell>
          <cell r="K94">
            <v>0.33500000000000002</v>
          </cell>
        </row>
        <row r="95">
          <cell r="A95">
            <v>109</v>
          </cell>
          <cell r="B95" t="str">
            <v>+</v>
          </cell>
          <cell r="C95">
            <v>10.8</v>
          </cell>
          <cell r="D95">
            <v>110</v>
          </cell>
          <cell r="E95" t="str">
            <v>+</v>
          </cell>
          <cell r="F95">
            <v>8.7000000000003297</v>
          </cell>
          <cell r="G95">
            <v>17.899999999999999</v>
          </cell>
          <cell r="H95">
            <v>2</v>
          </cell>
          <cell r="I95">
            <v>0.05</v>
          </cell>
          <cell r="J95">
            <v>35.799999999999997</v>
          </cell>
          <cell r="K95">
            <v>1.79</v>
          </cell>
        </row>
        <row r="96">
          <cell r="A96">
            <v>110</v>
          </cell>
          <cell r="B96" t="str">
            <v>+</v>
          </cell>
          <cell r="C96">
            <v>9</v>
          </cell>
          <cell r="D96">
            <v>110</v>
          </cell>
          <cell r="E96" t="str">
            <v>+</v>
          </cell>
          <cell r="F96">
            <v>13.75</v>
          </cell>
          <cell r="G96">
            <v>4.75</v>
          </cell>
          <cell r="H96">
            <v>1</v>
          </cell>
          <cell r="I96">
            <v>0.06</v>
          </cell>
          <cell r="J96">
            <v>4.75</v>
          </cell>
          <cell r="K96">
            <v>0.28499999999999998</v>
          </cell>
        </row>
        <row r="97">
          <cell r="A97">
            <v>110</v>
          </cell>
          <cell r="B97" t="str">
            <v>+</v>
          </cell>
          <cell r="C97">
            <v>13.7</v>
          </cell>
          <cell r="D97">
            <v>111</v>
          </cell>
          <cell r="E97" t="str">
            <v>+</v>
          </cell>
          <cell r="F97">
            <v>1.1999999999997613</v>
          </cell>
          <cell r="G97">
            <v>7.5</v>
          </cell>
          <cell r="H97">
            <v>1.9</v>
          </cell>
          <cell r="I97">
            <v>0.06</v>
          </cell>
          <cell r="J97">
            <v>14.25</v>
          </cell>
          <cell r="K97">
            <v>0.85499999999999998</v>
          </cell>
        </row>
        <row r="98">
          <cell r="A98">
            <v>111</v>
          </cell>
          <cell r="B98" t="str">
            <v>+</v>
          </cell>
          <cell r="C98">
            <v>8.4</v>
          </cell>
          <cell r="D98">
            <v>111</v>
          </cell>
          <cell r="E98" t="str">
            <v>+</v>
          </cell>
          <cell r="F98">
            <v>15.250000000000057</v>
          </cell>
          <cell r="G98">
            <v>6.85</v>
          </cell>
          <cell r="H98">
            <v>1.95</v>
          </cell>
          <cell r="I98">
            <v>0.06</v>
          </cell>
          <cell r="J98">
            <v>13.357499999999998</v>
          </cell>
          <cell r="K98">
            <v>0.80144999999999988</v>
          </cell>
        </row>
        <row r="99">
          <cell r="A99">
            <v>112</v>
          </cell>
          <cell r="B99" t="str">
            <v>+</v>
          </cell>
          <cell r="D99">
            <v>112</v>
          </cell>
          <cell r="E99" t="str">
            <v>+</v>
          </cell>
          <cell r="F99">
            <v>12.949999999999875</v>
          </cell>
          <cell r="G99">
            <v>12.95</v>
          </cell>
          <cell r="H99">
            <v>2</v>
          </cell>
          <cell r="I99">
            <v>0.06</v>
          </cell>
          <cell r="J99">
            <v>25.9</v>
          </cell>
          <cell r="K99">
            <v>1.5539999999999998</v>
          </cell>
        </row>
        <row r="100">
          <cell r="A100">
            <v>106</v>
          </cell>
          <cell r="B100" t="str">
            <v>+</v>
          </cell>
          <cell r="C100">
            <v>6.5</v>
          </cell>
          <cell r="D100">
            <v>107</v>
          </cell>
          <cell r="E100" t="str">
            <v>+</v>
          </cell>
          <cell r="F100">
            <v>17.249999999999943</v>
          </cell>
          <cell r="G100">
            <v>30.75</v>
          </cell>
          <cell r="H100">
            <v>2</v>
          </cell>
          <cell r="I100">
            <v>0.05</v>
          </cell>
          <cell r="J100">
            <v>61.5</v>
          </cell>
          <cell r="K100">
            <v>3.0750000000000002</v>
          </cell>
        </row>
        <row r="101">
          <cell r="A101">
            <v>106</v>
          </cell>
          <cell r="B101" t="str">
            <v>+</v>
          </cell>
          <cell r="C101">
            <v>6.5</v>
          </cell>
          <cell r="D101">
            <v>106</v>
          </cell>
          <cell r="E101" t="str">
            <v>+</v>
          </cell>
          <cell r="F101">
            <v>16.899999999999977</v>
          </cell>
          <cell r="G101">
            <v>10.4</v>
          </cell>
          <cell r="H101">
            <v>1</v>
          </cell>
          <cell r="I101">
            <v>0.06</v>
          </cell>
          <cell r="J101">
            <v>10.4</v>
          </cell>
          <cell r="K101">
            <v>0.624</v>
          </cell>
        </row>
        <row r="102">
          <cell r="A102">
            <v>106</v>
          </cell>
          <cell r="B102" t="str">
            <v>+</v>
          </cell>
          <cell r="C102">
            <v>19</v>
          </cell>
          <cell r="D102">
            <v>107</v>
          </cell>
          <cell r="E102" t="str">
            <v>+</v>
          </cell>
          <cell r="F102">
            <v>14.099999999999966</v>
          </cell>
          <cell r="G102">
            <v>15.1</v>
          </cell>
          <cell r="H102">
            <v>1</v>
          </cell>
          <cell r="I102">
            <v>0.05</v>
          </cell>
          <cell r="J102">
            <v>15.1</v>
          </cell>
          <cell r="K102">
            <v>0.755</v>
          </cell>
        </row>
        <row r="103">
          <cell r="A103">
            <v>105</v>
          </cell>
          <cell r="B103" t="str">
            <v>+</v>
          </cell>
          <cell r="C103">
            <v>17</v>
          </cell>
          <cell r="D103">
            <v>106</v>
          </cell>
          <cell r="E103" t="str">
            <v>+</v>
          </cell>
          <cell r="F103">
            <v>12.699999999999818</v>
          </cell>
          <cell r="G103">
            <v>15.7</v>
          </cell>
          <cell r="H103">
            <v>4</v>
          </cell>
          <cell r="I103">
            <v>0.06</v>
          </cell>
          <cell r="J103">
            <v>62.8</v>
          </cell>
          <cell r="K103">
            <v>3.7679999999999998</v>
          </cell>
        </row>
        <row r="104">
          <cell r="A104">
            <v>104</v>
          </cell>
          <cell r="B104" t="str">
            <v>+</v>
          </cell>
          <cell r="C104">
            <v>15.5</v>
          </cell>
          <cell r="D104">
            <v>105</v>
          </cell>
          <cell r="E104" t="str">
            <v>+</v>
          </cell>
          <cell r="F104">
            <v>5.1999999999998181</v>
          </cell>
          <cell r="G104">
            <v>9.6999999999999993</v>
          </cell>
          <cell r="H104">
            <v>1.95</v>
          </cell>
          <cell r="I104">
            <v>7.0000000000000007E-2</v>
          </cell>
          <cell r="J104">
            <v>18.914999999999999</v>
          </cell>
          <cell r="K104">
            <v>1.3240500000000002</v>
          </cell>
        </row>
        <row r="105">
          <cell r="A105">
            <v>103</v>
          </cell>
          <cell r="B105" t="str">
            <v>+</v>
          </cell>
          <cell r="D105">
            <v>103</v>
          </cell>
          <cell r="E105" t="str">
            <v>+</v>
          </cell>
          <cell r="F105">
            <v>3.1999999999999318</v>
          </cell>
          <cell r="G105">
            <v>3.2</v>
          </cell>
          <cell r="H105">
            <v>1</v>
          </cell>
          <cell r="I105">
            <v>7.0000000000000007E-2</v>
          </cell>
          <cell r="J105">
            <v>3.2</v>
          </cell>
          <cell r="K105">
            <v>0.22400000000000003</v>
          </cell>
        </row>
        <row r="106">
          <cell r="A106">
            <v>103</v>
          </cell>
          <cell r="B106" t="str">
            <v>+</v>
          </cell>
          <cell r="C106">
            <v>11.5</v>
          </cell>
          <cell r="D106">
            <v>103</v>
          </cell>
          <cell r="E106" t="str">
            <v>+</v>
          </cell>
          <cell r="F106">
            <v>15.550000000000068</v>
          </cell>
          <cell r="G106">
            <v>4.05</v>
          </cell>
          <cell r="H106">
            <v>1.9</v>
          </cell>
          <cell r="I106">
            <v>0.05</v>
          </cell>
          <cell r="J106">
            <v>7.6949999999999994</v>
          </cell>
          <cell r="K106">
            <v>0.38474999999999998</v>
          </cell>
        </row>
        <row r="107">
          <cell r="A107">
            <v>103</v>
          </cell>
          <cell r="B107" t="str">
            <v>+</v>
          </cell>
          <cell r="C107">
            <v>12.5</v>
          </cell>
          <cell r="D107">
            <v>104</v>
          </cell>
          <cell r="E107" t="str">
            <v>+</v>
          </cell>
          <cell r="F107">
            <v>4.0000000000000568</v>
          </cell>
          <cell r="G107">
            <v>11.5</v>
          </cell>
          <cell r="H107">
            <v>3</v>
          </cell>
          <cell r="I107">
            <v>0.05</v>
          </cell>
          <cell r="J107">
            <v>34.5</v>
          </cell>
          <cell r="K107">
            <v>1.7250000000000001</v>
          </cell>
        </row>
        <row r="108">
          <cell r="A108">
            <v>102</v>
          </cell>
          <cell r="B108" t="str">
            <v>+</v>
          </cell>
          <cell r="C108">
            <v>2</v>
          </cell>
          <cell r="D108">
            <v>103</v>
          </cell>
          <cell r="E108" t="str">
            <v>+</v>
          </cell>
          <cell r="F108">
            <v>17.699999999999818</v>
          </cell>
          <cell r="G108">
            <v>35.700000000000003</v>
          </cell>
          <cell r="H108">
            <v>1</v>
          </cell>
          <cell r="I108">
            <v>0.05</v>
          </cell>
          <cell r="J108">
            <v>35.700000000000003</v>
          </cell>
          <cell r="K108">
            <v>1.7850000000000001</v>
          </cell>
        </row>
        <row r="109">
          <cell r="A109">
            <v>102</v>
          </cell>
          <cell r="B109" t="str">
            <v>+</v>
          </cell>
          <cell r="C109">
            <v>6.8</v>
          </cell>
          <cell r="D109">
            <v>102</v>
          </cell>
          <cell r="E109" t="str">
            <v>+</v>
          </cell>
          <cell r="F109">
            <v>13.499999999999943</v>
          </cell>
          <cell r="G109">
            <v>6.7</v>
          </cell>
          <cell r="H109">
            <v>1</v>
          </cell>
          <cell r="I109">
            <v>0.05</v>
          </cell>
          <cell r="J109">
            <v>6.7</v>
          </cell>
          <cell r="K109">
            <v>0.33500000000000002</v>
          </cell>
        </row>
        <row r="110">
          <cell r="A110">
            <v>102</v>
          </cell>
          <cell r="B110" t="str">
            <v>+</v>
          </cell>
          <cell r="C110">
            <v>14</v>
          </cell>
          <cell r="D110">
            <v>102</v>
          </cell>
          <cell r="E110" t="str">
            <v>+</v>
          </cell>
          <cell r="F110">
            <v>17.449999999999761</v>
          </cell>
          <cell r="G110">
            <v>3.45</v>
          </cell>
          <cell r="H110">
            <v>1</v>
          </cell>
          <cell r="I110">
            <v>0.05</v>
          </cell>
          <cell r="J110">
            <v>3.45</v>
          </cell>
          <cell r="K110">
            <v>0.17250000000000001</v>
          </cell>
        </row>
        <row r="111">
          <cell r="A111">
            <v>102</v>
          </cell>
          <cell r="B111" t="str">
            <v>+</v>
          </cell>
          <cell r="C111">
            <v>17.8</v>
          </cell>
          <cell r="D111">
            <v>103</v>
          </cell>
          <cell r="E111" t="str">
            <v>+</v>
          </cell>
          <cell r="F111">
            <v>1.8999999999999773</v>
          </cell>
          <cell r="G111">
            <v>4.0999999999999996</v>
          </cell>
          <cell r="H111">
            <v>1</v>
          </cell>
          <cell r="I111">
            <v>0.05</v>
          </cell>
          <cell r="J111">
            <v>4.0999999999999996</v>
          </cell>
          <cell r="K111">
            <v>0.20499999999999999</v>
          </cell>
        </row>
        <row r="112">
          <cell r="A112">
            <v>101</v>
          </cell>
          <cell r="B112" t="str">
            <v>+</v>
          </cell>
          <cell r="C112">
            <v>14.8</v>
          </cell>
          <cell r="D112">
            <v>102</v>
          </cell>
          <cell r="E112" t="str">
            <v>+</v>
          </cell>
          <cell r="F112">
            <v>2.2499999999999432</v>
          </cell>
          <cell r="G112">
            <v>7.45</v>
          </cell>
          <cell r="H112">
            <v>2</v>
          </cell>
          <cell r="I112">
            <v>0.05</v>
          </cell>
          <cell r="J112">
            <v>14.9</v>
          </cell>
          <cell r="K112">
            <v>0.74500000000000011</v>
          </cell>
        </row>
        <row r="113">
          <cell r="A113">
            <v>101</v>
          </cell>
          <cell r="B113" t="str">
            <v>+</v>
          </cell>
          <cell r="C113">
            <v>15.5</v>
          </cell>
          <cell r="D113">
            <v>101</v>
          </cell>
          <cell r="E113" t="str">
            <v>+</v>
          </cell>
          <cell r="F113">
            <v>19.050000000000011</v>
          </cell>
          <cell r="G113">
            <v>3.55</v>
          </cell>
          <cell r="H113">
            <v>1</v>
          </cell>
          <cell r="I113">
            <v>0.05</v>
          </cell>
          <cell r="J113">
            <v>3.55</v>
          </cell>
          <cell r="K113">
            <v>0.17749999999999999</v>
          </cell>
        </row>
        <row r="114">
          <cell r="A114">
            <v>100</v>
          </cell>
          <cell r="B114" t="str">
            <v>+</v>
          </cell>
          <cell r="C114">
            <v>3.8</v>
          </cell>
          <cell r="D114">
            <v>100</v>
          </cell>
          <cell r="E114" t="str">
            <v>+</v>
          </cell>
          <cell r="F114">
            <v>10.600000000000023</v>
          </cell>
          <cell r="G114">
            <v>6.8</v>
          </cell>
          <cell r="H114">
            <v>1</v>
          </cell>
          <cell r="I114">
            <v>0.06</v>
          </cell>
          <cell r="J114">
            <v>6.8</v>
          </cell>
          <cell r="K114">
            <v>0.40799999999999997</v>
          </cell>
        </row>
        <row r="115">
          <cell r="A115">
            <v>100</v>
          </cell>
          <cell r="B115" t="str">
            <v>+</v>
          </cell>
          <cell r="C115">
            <v>5.2</v>
          </cell>
          <cell r="D115">
            <v>100</v>
          </cell>
          <cell r="E115" t="str">
            <v>+</v>
          </cell>
          <cell r="F115">
            <v>11.100000000000136</v>
          </cell>
          <cell r="G115">
            <v>5.9</v>
          </cell>
          <cell r="H115">
            <v>2.0499999999999998</v>
          </cell>
          <cell r="I115">
            <v>0.05</v>
          </cell>
          <cell r="J115">
            <v>12.094999999999999</v>
          </cell>
          <cell r="K115">
            <v>0.60475000000000001</v>
          </cell>
        </row>
        <row r="116">
          <cell r="A116">
            <v>100</v>
          </cell>
          <cell r="B116" t="str">
            <v>+</v>
          </cell>
          <cell r="C116">
            <v>11</v>
          </cell>
          <cell r="D116">
            <v>100</v>
          </cell>
          <cell r="E116" t="str">
            <v>+</v>
          </cell>
          <cell r="F116">
            <v>19.599999999999795</v>
          </cell>
          <cell r="G116">
            <v>8.6</v>
          </cell>
          <cell r="H116">
            <v>2.0499999999999998</v>
          </cell>
          <cell r="I116">
            <v>0.05</v>
          </cell>
          <cell r="J116">
            <v>17.63</v>
          </cell>
          <cell r="K116">
            <v>0.88149999999999995</v>
          </cell>
        </row>
        <row r="117">
          <cell r="A117">
            <v>99</v>
          </cell>
          <cell r="B117" t="str">
            <v>+</v>
          </cell>
          <cell r="C117">
            <v>1.9</v>
          </cell>
          <cell r="D117">
            <v>99</v>
          </cell>
          <cell r="E117" t="str">
            <v>+</v>
          </cell>
          <cell r="F117">
            <v>5.6000000000000227</v>
          </cell>
          <cell r="G117">
            <v>3.7</v>
          </cell>
          <cell r="H117">
            <v>1.9</v>
          </cell>
          <cell r="I117">
            <v>0.06</v>
          </cell>
          <cell r="J117">
            <v>7.03</v>
          </cell>
          <cell r="K117">
            <v>0.42180000000000001</v>
          </cell>
        </row>
        <row r="118">
          <cell r="A118">
            <v>99</v>
          </cell>
          <cell r="B118" t="str">
            <v>+</v>
          </cell>
          <cell r="C118">
            <v>4.3</v>
          </cell>
          <cell r="D118">
            <v>99</v>
          </cell>
          <cell r="E118" t="str">
            <v>+</v>
          </cell>
          <cell r="F118">
            <v>8.2999999999998408</v>
          </cell>
          <cell r="G118">
            <v>4</v>
          </cell>
          <cell r="H118">
            <v>3.3</v>
          </cell>
          <cell r="I118">
            <v>0.05</v>
          </cell>
          <cell r="J118">
            <v>13.2</v>
          </cell>
          <cell r="K118">
            <v>0.66</v>
          </cell>
        </row>
        <row r="119">
          <cell r="A119">
            <v>98</v>
          </cell>
          <cell r="B119" t="str">
            <v>+</v>
          </cell>
          <cell r="C119">
            <v>5</v>
          </cell>
          <cell r="D119">
            <v>98</v>
          </cell>
          <cell r="E119" t="str">
            <v>+</v>
          </cell>
          <cell r="F119">
            <v>9.5999999999997954</v>
          </cell>
          <cell r="G119">
            <v>4.5999999999999996</v>
          </cell>
          <cell r="H119">
            <v>1</v>
          </cell>
          <cell r="I119">
            <v>0.05</v>
          </cell>
          <cell r="J119">
            <v>4.5999999999999996</v>
          </cell>
          <cell r="K119">
            <v>0.22999999999999998</v>
          </cell>
        </row>
        <row r="120">
          <cell r="A120">
            <v>98</v>
          </cell>
          <cell r="B120" t="str">
            <v>+</v>
          </cell>
          <cell r="C120">
            <v>18.5</v>
          </cell>
          <cell r="D120">
            <v>99</v>
          </cell>
          <cell r="E120" t="str">
            <v>+</v>
          </cell>
          <cell r="F120">
            <v>6.7000000000001592</v>
          </cell>
          <cell r="G120">
            <v>8.1999999999999993</v>
          </cell>
          <cell r="H120">
            <v>1.7</v>
          </cell>
          <cell r="I120">
            <v>0.05</v>
          </cell>
          <cell r="J120">
            <v>13.939999999999998</v>
          </cell>
          <cell r="K120">
            <v>0.69699999999999995</v>
          </cell>
        </row>
        <row r="121">
          <cell r="A121">
            <v>97</v>
          </cell>
          <cell r="B121" t="str">
            <v>+</v>
          </cell>
          <cell r="C121">
            <v>17.8</v>
          </cell>
          <cell r="D121">
            <v>98</v>
          </cell>
          <cell r="E121" t="str">
            <v>+</v>
          </cell>
          <cell r="F121">
            <v>2.4500000000000455</v>
          </cell>
          <cell r="G121">
            <v>4.6500000000000004</v>
          </cell>
          <cell r="H121">
            <v>2</v>
          </cell>
          <cell r="I121">
            <v>0.06</v>
          </cell>
          <cell r="J121">
            <v>9.3000000000000007</v>
          </cell>
          <cell r="K121">
            <v>0.55800000000000005</v>
          </cell>
        </row>
        <row r="122">
          <cell r="A122">
            <v>96</v>
          </cell>
          <cell r="B122" t="str">
            <v>+</v>
          </cell>
          <cell r="C122">
            <v>5.5</v>
          </cell>
          <cell r="D122">
            <v>96</v>
          </cell>
          <cell r="E122" t="str">
            <v>+</v>
          </cell>
          <cell r="F122">
            <v>9.5999999999997954</v>
          </cell>
          <cell r="G122">
            <v>4.0999999999999996</v>
          </cell>
          <cell r="H122">
            <v>2</v>
          </cell>
          <cell r="I122">
            <v>0.04</v>
          </cell>
          <cell r="J122">
            <v>8.1999999999999993</v>
          </cell>
          <cell r="K122">
            <v>0.32799999999999996</v>
          </cell>
        </row>
        <row r="123">
          <cell r="A123">
            <v>95</v>
          </cell>
          <cell r="B123" t="str">
            <v>+</v>
          </cell>
          <cell r="C123">
            <v>8.1999999999999993</v>
          </cell>
          <cell r="D123">
            <v>95</v>
          </cell>
          <cell r="E123" t="str">
            <v>+</v>
          </cell>
          <cell r="F123">
            <v>19.60000000000008</v>
          </cell>
          <cell r="G123">
            <v>11.4</v>
          </cell>
          <cell r="H123">
            <v>2</v>
          </cell>
          <cell r="I123">
            <v>0.05</v>
          </cell>
          <cell r="J123">
            <v>22.8</v>
          </cell>
          <cell r="K123">
            <v>1.1400000000000001</v>
          </cell>
        </row>
        <row r="124">
          <cell r="A124">
            <v>95</v>
          </cell>
          <cell r="B124" t="str">
            <v>+</v>
          </cell>
          <cell r="C124">
            <v>19</v>
          </cell>
          <cell r="D124">
            <v>96</v>
          </cell>
          <cell r="E124" t="str">
            <v>+</v>
          </cell>
          <cell r="F124">
            <v>2.7000000000001023</v>
          </cell>
          <cell r="G124">
            <v>3.7</v>
          </cell>
          <cell r="H124">
            <v>1</v>
          </cell>
          <cell r="I124">
            <v>0.05</v>
          </cell>
          <cell r="J124">
            <v>3.7</v>
          </cell>
          <cell r="K124">
            <v>0.18500000000000003</v>
          </cell>
        </row>
        <row r="125">
          <cell r="A125">
            <v>93</v>
          </cell>
          <cell r="B125" t="str">
            <v>+</v>
          </cell>
          <cell r="C125">
            <v>2.5</v>
          </cell>
          <cell r="D125">
            <v>93</v>
          </cell>
          <cell r="E125" t="str">
            <v>+</v>
          </cell>
          <cell r="F125">
            <v>7.7500000000000568</v>
          </cell>
          <cell r="G125">
            <v>5.25</v>
          </cell>
          <cell r="H125">
            <v>2</v>
          </cell>
          <cell r="I125">
            <v>0.04</v>
          </cell>
          <cell r="J125">
            <v>10.5</v>
          </cell>
          <cell r="K125">
            <v>0.42</v>
          </cell>
        </row>
        <row r="126">
          <cell r="A126">
            <v>92</v>
          </cell>
          <cell r="B126" t="str">
            <v>+</v>
          </cell>
          <cell r="D126">
            <v>92</v>
          </cell>
          <cell r="E126" t="str">
            <v>+</v>
          </cell>
          <cell r="F126">
            <v>5</v>
          </cell>
          <cell r="G126">
            <v>5</v>
          </cell>
          <cell r="H126">
            <v>1</v>
          </cell>
          <cell r="I126">
            <v>0.04</v>
          </cell>
          <cell r="J126">
            <v>5</v>
          </cell>
          <cell r="K126">
            <v>0.2</v>
          </cell>
        </row>
        <row r="127">
          <cell r="A127">
            <v>92</v>
          </cell>
          <cell r="B127" t="str">
            <v>+</v>
          </cell>
          <cell r="C127">
            <v>7.2</v>
          </cell>
          <cell r="D127">
            <v>92</v>
          </cell>
          <cell r="E127" t="str">
            <v>+</v>
          </cell>
          <cell r="F127">
            <v>14.10000000000025</v>
          </cell>
          <cell r="G127">
            <v>6.9</v>
          </cell>
          <cell r="H127">
            <v>1</v>
          </cell>
          <cell r="I127">
            <v>0.04</v>
          </cell>
          <cell r="J127">
            <v>6.9</v>
          </cell>
          <cell r="K127">
            <v>0.27600000000000002</v>
          </cell>
        </row>
        <row r="128">
          <cell r="A128">
            <v>92</v>
          </cell>
          <cell r="B128" t="str">
            <v>+</v>
          </cell>
          <cell r="C128">
            <v>15</v>
          </cell>
          <cell r="D128">
            <v>93</v>
          </cell>
          <cell r="E128" t="str">
            <v>+</v>
          </cell>
          <cell r="F128">
            <v>0.30000000000001137</v>
          </cell>
          <cell r="G128">
            <v>5.3</v>
          </cell>
          <cell r="H128">
            <v>2</v>
          </cell>
          <cell r="I128">
            <v>0.04</v>
          </cell>
          <cell r="J128">
            <v>10.6</v>
          </cell>
          <cell r="K128">
            <v>0.42399999999999999</v>
          </cell>
        </row>
        <row r="129">
          <cell r="A129">
            <v>91</v>
          </cell>
          <cell r="B129" t="str">
            <v>+</v>
          </cell>
          <cell r="C129">
            <v>6.7</v>
          </cell>
          <cell r="D129">
            <v>91</v>
          </cell>
          <cell r="E129" t="str">
            <v>+</v>
          </cell>
          <cell r="F129">
            <v>10.500000000000114</v>
          </cell>
          <cell r="G129">
            <v>3.8</v>
          </cell>
          <cell r="H129">
            <v>1</v>
          </cell>
          <cell r="I129">
            <v>0.04</v>
          </cell>
          <cell r="J129">
            <v>3.8</v>
          </cell>
          <cell r="K129">
            <v>0.152</v>
          </cell>
        </row>
        <row r="130">
          <cell r="A130">
            <v>91</v>
          </cell>
          <cell r="B130" t="str">
            <v>+</v>
          </cell>
          <cell r="C130">
            <v>15.5</v>
          </cell>
          <cell r="D130">
            <v>91</v>
          </cell>
          <cell r="E130" t="str">
            <v>+</v>
          </cell>
          <cell r="F130">
            <v>17.900000000000205</v>
          </cell>
          <cell r="G130">
            <v>2.4</v>
          </cell>
          <cell r="H130">
            <v>1</v>
          </cell>
          <cell r="I130">
            <v>0.04</v>
          </cell>
          <cell r="J130">
            <v>2.4</v>
          </cell>
          <cell r="K130">
            <v>9.6000000000000002E-2</v>
          </cell>
        </row>
        <row r="131">
          <cell r="A131">
            <v>90</v>
          </cell>
          <cell r="B131" t="str">
            <v>+</v>
          </cell>
          <cell r="C131">
            <v>10</v>
          </cell>
          <cell r="D131">
            <v>90</v>
          </cell>
          <cell r="E131" t="str">
            <v>+</v>
          </cell>
          <cell r="F131">
            <v>18.349999999999795</v>
          </cell>
          <cell r="G131">
            <v>8.35</v>
          </cell>
          <cell r="H131">
            <v>1</v>
          </cell>
          <cell r="I131">
            <v>0.04</v>
          </cell>
          <cell r="J131">
            <v>8.35</v>
          </cell>
          <cell r="K131">
            <v>0.33400000000000002</v>
          </cell>
        </row>
        <row r="132">
          <cell r="A132">
            <v>89</v>
          </cell>
          <cell r="B132" t="str">
            <v>+</v>
          </cell>
          <cell r="C132">
            <v>1</v>
          </cell>
          <cell r="D132">
            <v>89</v>
          </cell>
          <cell r="E132" t="str">
            <v>+</v>
          </cell>
          <cell r="F132">
            <v>9.9000000000000909</v>
          </cell>
          <cell r="G132">
            <v>8.9</v>
          </cell>
          <cell r="H132">
            <v>1</v>
          </cell>
          <cell r="I132">
            <v>0.04</v>
          </cell>
          <cell r="J132">
            <v>8.9</v>
          </cell>
          <cell r="K132">
            <v>0.35600000000000004</v>
          </cell>
        </row>
        <row r="133">
          <cell r="A133">
            <v>87</v>
          </cell>
          <cell r="B133" t="str">
            <v>+</v>
          </cell>
          <cell r="C133">
            <v>4.3</v>
          </cell>
          <cell r="D133">
            <v>87</v>
          </cell>
          <cell r="E133" t="str">
            <v>+</v>
          </cell>
          <cell r="F133">
            <v>9.5499999999998408</v>
          </cell>
          <cell r="G133">
            <v>5.25</v>
          </cell>
          <cell r="H133">
            <v>1</v>
          </cell>
          <cell r="I133">
            <v>0.04</v>
          </cell>
          <cell r="J133">
            <v>5.25</v>
          </cell>
          <cell r="K133">
            <v>0.21</v>
          </cell>
        </row>
        <row r="134">
          <cell r="A134">
            <v>87</v>
          </cell>
          <cell r="B134" t="str">
            <v>+</v>
          </cell>
          <cell r="C134">
            <v>16</v>
          </cell>
          <cell r="D134">
            <v>88</v>
          </cell>
          <cell r="E134" t="str">
            <v>+</v>
          </cell>
          <cell r="F134">
            <v>11.800000000000068</v>
          </cell>
          <cell r="G134">
            <v>15.8</v>
          </cell>
          <cell r="H134">
            <v>2</v>
          </cell>
          <cell r="I134">
            <v>0.04</v>
          </cell>
          <cell r="J134">
            <v>31.6</v>
          </cell>
          <cell r="K134">
            <v>1.264</v>
          </cell>
        </row>
        <row r="135">
          <cell r="A135">
            <v>86</v>
          </cell>
          <cell r="B135" t="str">
            <v>+</v>
          </cell>
          <cell r="C135">
            <v>5</v>
          </cell>
          <cell r="D135">
            <v>86</v>
          </cell>
          <cell r="E135" t="str">
            <v>+</v>
          </cell>
          <cell r="F135">
            <v>15.150000000000148</v>
          </cell>
          <cell r="G135">
            <v>10.15</v>
          </cell>
          <cell r="H135">
            <v>3</v>
          </cell>
          <cell r="I135">
            <v>0.04</v>
          </cell>
          <cell r="J135">
            <v>30.450000000000003</v>
          </cell>
          <cell r="K135">
            <v>1.2180000000000002</v>
          </cell>
        </row>
        <row r="136">
          <cell r="A136">
            <v>84</v>
          </cell>
          <cell r="B136" t="str">
            <v>+</v>
          </cell>
          <cell r="C136">
            <v>3.4</v>
          </cell>
          <cell r="D136">
            <v>85</v>
          </cell>
          <cell r="E136" t="str">
            <v>+</v>
          </cell>
          <cell r="F136">
            <v>9.3000000000000682</v>
          </cell>
          <cell r="G136">
            <v>25.9</v>
          </cell>
          <cell r="H136">
            <v>2.1</v>
          </cell>
          <cell r="I136">
            <v>0.05</v>
          </cell>
          <cell r="J136">
            <v>54.39</v>
          </cell>
          <cell r="K136">
            <v>2.7195</v>
          </cell>
        </row>
        <row r="137">
          <cell r="A137">
            <v>82</v>
          </cell>
          <cell r="B137" t="str">
            <v>+</v>
          </cell>
          <cell r="C137">
            <v>2.4</v>
          </cell>
          <cell r="D137">
            <v>82</v>
          </cell>
          <cell r="E137" t="str">
            <v>+</v>
          </cell>
          <cell r="F137">
            <v>9.3999999999999773</v>
          </cell>
          <cell r="G137">
            <v>7</v>
          </cell>
          <cell r="H137">
            <v>2</v>
          </cell>
          <cell r="I137">
            <v>0.04</v>
          </cell>
          <cell r="J137">
            <v>14</v>
          </cell>
          <cell r="K137">
            <v>0.56000000000000005</v>
          </cell>
        </row>
        <row r="138">
          <cell r="A138">
            <v>82</v>
          </cell>
          <cell r="B138" t="str">
            <v>+</v>
          </cell>
          <cell r="C138">
            <v>4.7</v>
          </cell>
          <cell r="D138">
            <v>83</v>
          </cell>
          <cell r="E138" t="str">
            <v>+</v>
          </cell>
          <cell r="F138">
            <v>4.4499999999999318</v>
          </cell>
          <cell r="G138">
            <v>19.75</v>
          </cell>
          <cell r="H138">
            <v>1</v>
          </cell>
          <cell r="I138">
            <v>0.05</v>
          </cell>
          <cell r="J138">
            <v>19.75</v>
          </cell>
          <cell r="K138">
            <v>0.98750000000000004</v>
          </cell>
        </row>
        <row r="139">
          <cell r="A139">
            <v>81</v>
          </cell>
          <cell r="B139" t="str">
            <v>+</v>
          </cell>
          <cell r="C139">
            <v>5.7</v>
          </cell>
          <cell r="D139">
            <v>81</v>
          </cell>
          <cell r="E139" t="str">
            <v>+</v>
          </cell>
          <cell r="F139">
            <v>15.400000000000205</v>
          </cell>
          <cell r="G139">
            <v>9.6999999999999993</v>
          </cell>
          <cell r="H139">
            <v>2</v>
          </cell>
          <cell r="I139">
            <v>0.05</v>
          </cell>
          <cell r="J139">
            <v>19.399999999999999</v>
          </cell>
          <cell r="K139">
            <v>0.97</v>
          </cell>
        </row>
        <row r="140">
          <cell r="A140">
            <v>81</v>
          </cell>
          <cell r="B140" t="str">
            <v>+</v>
          </cell>
          <cell r="C140">
            <v>18</v>
          </cell>
          <cell r="D140">
            <v>82</v>
          </cell>
          <cell r="E140" t="str">
            <v>+</v>
          </cell>
          <cell r="F140">
            <v>9.9999999999909051E-2</v>
          </cell>
          <cell r="G140">
            <v>2.1</v>
          </cell>
          <cell r="H140">
            <v>1</v>
          </cell>
          <cell r="I140">
            <v>0.04</v>
          </cell>
          <cell r="J140">
            <v>2.1</v>
          </cell>
          <cell r="K140">
            <v>8.4000000000000005E-2</v>
          </cell>
        </row>
        <row r="141">
          <cell r="A141">
            <v>80</v>
          </cell>
          <cell r="B141" t="str">
            <v>+</v>
          </cell>
          <cell r="C141">
            <v>0.5</v>
          </cell>
          <cell r="D141">
            <v>80</v>
          </cell>
          <cell r="E141" t="str">
            <v>+</v>
          </cell>
          <cell r="F141">
            <v>4.4999999999998863</v>
          </cell>
          <cell r="G141">
            <v>4</v>
          </cell>
          <cell r="H141">
            <v>1</v>
          </cell>
          <cell r="I141">
            <v>0.04</v>
          </cell>
          <cell r="J141">
            <v>4</v>
          </cell>
          <cell r="K141">
            <v>0.16</v>
          </cell>
        </row>
        <row r="142">
          <cell r="A142">
            <v>80</v>
          </cell>
          <cell r="B142" t="str">
            <v>+</v>
          </cell>
          <cell r="C142">
            <v>6.7</v>
          </cell>
          <cell r="D142">
            <v>81</v>
          </cell>
          <cell r="E142" t="str">
            <v>+</v>
          </cell>
          <cell r="F142">
            <v>4.6999999999999886</v>
          </cell>
          <cell r="G142">
            <v>18</v>
          </cell>
          <cell r="H142">
            <v>1</v>
          </cell>
          <cell r="I142">
            <v>0.04</v>
          </cell>
          <cell r="J142">
            <v>18</v>
          </cell>
          <cell r="K142">
            <v>0.72</v>
          </cell>
        </row>
        <row r="143">
          <cell r="A143">
            <v>79</v>
          </cell>
          <cell r="B143" t="str">
            <v>+</v>
          </cell>
          <cell r="C143">
            <v>12.7</v>
          </cell>
          <cell r="D143">
            <v>80</v>
          </cell>
          <cell r="E143" t="str">
            <v>+</v>
          </cell>
          <cell r="F143">
            <v>1.6000000000002501</v>
          </cell>
          <cell r="G143">
            <v>8.9</v>
          </cell>
          <cell r="H143">
            <v>1</v>
          </cell>
          <cell r="I143">
            <v>0.04</v>
          </cell>
          <cell r="J143">
            <v>8.9</v>
          </cell>
          <cell r="K143">
            <v>0.35600000000000004</v>
          </cell>
        </row>
        <row r="144">
          <cell r="A144">
            <v>78</v>
          </cell>
          <cell r="B144" t="str">
            <v>+</v>
          </cell>
          <cell r="C144">
            <v>3</v>
          </cell>
          <cell r="D144">
            <v>78</v>
          </cell>
          <cell r="E144" t="str">
            <v>+</v>
          </cell>
          <cell r="F144">
            <v>12.199999999999989</v>
          </cell>
          <cell r="G144">
            <v>9.1999999999999993</v>
          </cell>
          <cell r="H144">
            <v>1</v>
          </cell>
          <cell r="I144">
            <v>0.05</v>
          </cell>
          <cell r="J144">
            <v>9.1999999999999993</v>
          </cell>
          <cell r="K144">
            <v>0.45999999999999996</v>
          </cell>
        </row>
        <row r="145">
          <cell r="A145">
            <v>77</v>
          </cell>
          <cell r="B145" t="str">
            <v>+</v>
          </cell>
          <cell r="C145">
            <v>1.9</v>
          </cell>
          <cell r="D145">
            <v>77</v>
          </cell>
          <cell r="E145" t="str">
            <v>+</v>
          </cell>
          <cell r="F145">
            <v>11.25</v>
          </cell>
          <cell r="G145">
            <v>9.35</v>
          </cell>
          <cell r="H145">
            <v>2</v>
          </cell>
          <cell r="I145">
            <v>0.06</v>
          </cell>
          <cell r="J145">
            <v>18.7</v>
          </cell>
          <cell r="K145">
            <v>1.1219999999999999</v>
          </cell>
        </row>
        <row r="146">
          <cell r="A146">
            <v>77</v>
          </cell>
          <cell r="B146" t="str">
            <v>+</v>
          </cell>
          <cell r="C146">
            <v>11.4</v>
          </cell>
          <cell r="D146">
            <v>77</v>
          </cell>
          <cell r="E146" t="str">
            <v>+</v>
          </cell>
          <cell r="F146">
            <v>16.850000000000023</v>
          </cell>
          <cell r="G146">
            <v>5.45</v>
          </cell>
          <cell r="H146">
            <v>1</v>
          </cell>
          <cell r="I146">
            <v>0.05</v>
          </cell>
          <cell r="J146">
            <v>5.45</v>
          </cell>
          <cell r="K146">
            <v>0.27250000000000002</v>
          </cell>
        </row>
        <row r="147">
          <cell r="A147">
            <v>77</v>
          </cell>
          <cell r="B147" t="str">
            <v>+</v>
          </cell>
          <cell r="C147">
            <v>16.7</v>
          </cell>
          <cell r="D147">
            <v>78</v>
          </cell>
          <cell r="E147" t="str">
            <v>+</v>
          </cell>
          <cell r="F147">
            <v>6.9999999999998863</v>
          </cell>
          <cell r="G147">
            <v>10.3</v>
          </cell>
          <cell r="H147">
            <v>2</v>
          </cell>
          <cell r="I147">
            <v>0.05</v>
          </cell>
          <cell r="J147">
            <v>20.6</v>
          </cell>
          <cell r="K147">
            <v>1.03</v>
          </cell>
        </row>
        <row r="148">
          <cell r="A148">
            <v>76</v>
          </cell>
          <cell r="B148" t="str">
            <v>+</v>
          </cell>
          <cell r="C148">
            <v>12</v>
          </cell>
          <cell r="D148">
            <v>77</v>
          </cell>
          <cell r="E148" t="str">
            <v>+</v>
          </cell>
          <cell r="F148">
            <v>0.99999999999994316</v>
          </cell>
          <cell r="G148">
            <v>9</v>
          </cell>
          <cell r="H148">
            <v>2</v>
          </cell>
          <cell r="I148">
            <v>0.08</v>
          </cell>
          <cell r="J148">
            <v>18</v>
          </cell>
          <cell r="K148">
            <v>1.44</v>
          </cell>
        </row>
        <row r="149">
          <cell r="A149">
            <v>75</v>
          </cell>
          <cell r="B149" t="str">
            <v>+</v>
          </cell>
          <cell r="C149">
            <v>4</v>
          </cell>
          <cell r="D149">
            <v>75</v>
          </cell>
          <cell r="E149" t="str">
            <v>+</v>
          </cell>
          <cell r="F149">
            <v>13.900000000000148</v>
          </cell>
          <cell r="G149">
            <v>9.9</v>
          </cell>
          <cell r="H149">
            <v>2</v>
          </cell>
          <cell r="I149">
            <v>0.05</v>
          </cell>
          <cell r="J149">
            <v>19.8</v>
          </cell>
          <cell r="K149">
            <v>0.9900000000000001</v>
          </cell>
        </row>
        <row r="150">
          <cell r="A150">
            <v>75</v>
          </cell>
          <cell r="B150" t="str">
            <v>+</v>
          </cell>
          <cell r="C150">
            <v>13.5</v>
          </cell>
          <cell r="D150">
            <v>75</v>
          </cell>
          <cell r="E150" t="str">
            <v>+</v>
          </cell>
          <cell r="F150">
            <v>19.050000000000011</v>
          </cell>
          <cell r="G150">
            <v>5.55</v>
          </cell>
          <cell r="H150">
            <v>3.6</v>
          </cell>
          <cell r="I150">
            <v>0.05</v>
          </cell>
          <cell r="J150">
            <v>19.98</v>
          </cell>
          <cell r="K150">
            <v>0.99900000000000011</v>
          </cell>
        </row>
        <row r="151">
          <cell r="A151">
            <v>75</v>
          </cell>
          <cell r="B151" t="str">
            <v>+</v>
          </cell>
          <cell r="C151">
            <v>18.5</v>
          </cell>
          <cell r="D151">
            <v>76</v>
          </cell>
          <cell r="E151" t="str">
            <v>+</v>
          </cell>
          <cell r="F151">
            <v>6.2000000000000455</v>
          </cell>
          <cell r="G151">
            <v>7.7</v>
          </cell>
          <cell r="H151">
            <v>2</v>
          </cell>
          <cell r="I151">
            <v>0.06</v>
          </cell>
          <cell r="J151">
            <v>15.4</v>
          </cell>
          <cell r="K151">
            <v>0.92399999999999993</v>
          </cell>
        </row>
        <row r="152">
          <cell r="A152">
            <v>74</v>
          </cell>
          <cell r="B152" t="str">
            <v>+</v>
          </cell>
          <cell r="C152">
            <v>1.3</v>
          </cell>
          <cell r="D152">
            <v>74</v>
          </cell>
          <cell r="E152" t="str">
            <v>+</v>
          </cell>
          <cell r="F152">
            <v>5</v>
          </cell>
          <cell r="G152">
            <v>3.7</v>
          </cell>
          <cell r="H152">
            <v>3.7</v>
          </cell>
          <cell r="I152">
            <v>0.06</v>
          </cell>
          <cell r="J152">
            <v>13.690000000000001</v>
          </cell>
          <cell r="K152">
            <v>0.82140000000000002</v>
          </cell>
        </row>
        <row r="153">
          <cell r="A153">
            <v>74</v>
          </cell>
          <cell r="B153" t="str">
            <v>+</v>
          </cell>
          <cell r="C153">
            <v>5</v>
          </cell>
          <cell r="D153">
            <v>74</v>
          </cell>
          <cell r="E153" t="str">
            <v>+</v>
          </cell>
          <cell r="F153">
            <v>8.5499999999998977</v>
          </cell>
          <cell r="G153">
            <v>3.55</v>
          </cell>
          <cell r="H153">
            <v>2</v>
          </cell>
          <cell r="I153">
            <v>0.05</v>
          </cell>
          <cell r="J153">
            <v>7.1</v>
          </cell>
          <cell r="K153">
            <v>0.35499999999999998</v>
          </cell>
        </row>
        <row r="154">
          <cell r="A154">
            <v>74</v>
          </cell>
          <cell r="B154" t="str">
            <v>+</v>
          </cell>
          <cell r="C154">
            <v>8</v>
          </cell>
          <cell r="D154">
            <v>74</v>
          </cell>
          <cell r="E154" t="str">
            <v>+</v>
          </cell>
          <cell r="F154">
            <v>14.699999999999989</v>
          </cell>
          <cell r="G154">
            <v>6.7</v>
          </cell>
          <cell r="H154">
            <v>2</v>
          </cell>
          <cell r="I154">
            <v>0.05</v>
          </cell>
          <cell r="J154">
            <v>13.4</v>
          </cell>
          <cell r="K154">
            <v>0.67</v>
          </cell>
        </row>
        <row r="155">
          <cell r="A155">
            <v>74</v>
          </cell>
          <cell r="B155" t="str">
            <v>+</v>
          </cell>
          <cell r="C155">
            <v>16.5</v>
          </cell>
          <cell r="D155">
            <v>75</v>
          </cell>
          <cell r="E155" t="str">
            <v>+</v>
          </cell>
          <cell r="F155">
            <v>3.4000000000000341</v>
          </cell>
          <cell r="G155">
            <v>6.9</v>
          </cell>
          <cell r="H155">
            <v>3</v>
          </cell>
          <cell r="I155">
            <v>0.06</v>
          </cell>
          <cell r="J155">
            <v>20.700000000000003</v>
          </cell>
          <cell r="K155">
            <v>1.2420000000000002</v>
          </cell>
        </row>
        <row r="156">
          <cell r="A156">
            <v>73</v>
          </cell>
          <cell r="B156" t="str">
            <v>+</v>
          </cell>
          <cell r="C156">
            <v>2.4</v>
          </cell>
          <cell r="D156">
            <v>74</v>
          </cell>
          <cell r="E156" t="str">
            <v>+</v>
          </cell>
          <cell r="F156">
            <v>5.5000000000001137</v>
          </cell>
          <cell r="G156">
            <v>23.1</v>
          </cell>
          <cell r="H156">
            <v>2</v>
          </cell>
          <cell r="I156">
            <v>0.06</v>
          </cell>
          <cell r="J156">
            <v>46.2</v>
          </cell>
          <cell r="K156">
            <v>2.7720000000000002</v>
          </cell>
        </row>
        <row r="157">
          <cell r="A157">
            <v>72</v>
          </cell>
          <cell r="B157" t="str">
            <v>+</v>
          </cell>
          <cell r="C157">
            <v>11.2</v>
          </cell>
          <cell r="D157">
            <v>73</v>
          </cell>
          <cell r="E157" t="str">
            <v>+</v>
          </cell>
          <cell r="F157">
            <v>0.85000000000007958</v>
          </cell>
          <cell r="G157">
            <v>9.65</v>
          </cell>
          <cell r="H157">
            <v>1.6</v>
          </cell>
          <cell r="I157">
            <v>0.05</v>
          </cell>
          <cell r="J157">
            <v>15.440000000000001</v>
          </cell>
          <cell r="K157">
            <v>0.77200000000000013</v>
          </cell>
        </row>
        <row r="158">
          <cell r="A158">
            <v>71</v>
          </cell>
          <cell r="B158" t="str">
            <v>+</v>
          </cell>
          <cell r="C158">
            <v>1.2</v>
          </cell>
          <cell r="D158">
            <v>71</v>
          </cell>
          <cell r="E158" t="str">
            <v>+</v>
          </cell>
          <cell r="F158">
            <v>7.1000000000000796</v>
          </cell>
          <cell r="G158">
            <v>5.9</v>
          </cell>
          <cell r="H158">
            <v>1.7</v>
          </cell>
          <cell r="I158">
            <v>0.05</v>
          </cell>
          <cell r="J158">
            <v>10.030000000000001</v>
          </cell>
          <cell r="K158">
            <v>0.50150000000000006</v>
          </cell>
        </row>
        <row r="159">
          <cell r="A159">
            <v>70</v>
          </cell>
          <cell r="B159" t="str">
            <v>+</v>
          </cell>
          <cell r="C159">
            <v>17</v>
          </cell>
          <cell r="D159">
            <v>71</v>
          </cell>
          <cell r="E159" t="str">
            <v>+</v>
          </cell>
          <cell r="F159">
            <v>1.9999999999998863</v>
          </cell>
          <cell r="G159">
            <v>5</v>
          </cell>
          <cell r="H159">
            <v>2.6</v>
          </cell>
          <cell r="I159">
            <v>0.04</v>
          </cell>
          <cell r="J159">
            <v>13</v>
          </cell>
          <cell r="K159">
            <v>0.52</v>
          </cell>
        </row>
        <row r="160">
          <cell r="A160">
            <v>68</v>
          </cell>
          <cell r="B160" t="str">
            <v>+</v>
          </cell>
          <cell r="C160">
            <v>2.2000000000000002</v>
          </cell>
          <cell r="D160">
            <v>68</v>
          </cell>
          <cell r="E160" t="str">
            <v>+</v>
          </cell>
          <cell r="F160">
            <v>3.6000000000001364</v>
          </cell>
          <cell r="G160">
            <v>1.4</v>
          </cell>
          <cell r="H160">
            <v>2</v>
          </cell>
          <cell r="I160">
            <v>0.05</v>
          </cell>
          <cell r="J160">
            <v>2.8</v>
          </cell>
          <cell r="K160">
            <v>0.13999999999999999</v>
          </cell>
        </row>
        <row r="161">
          <cell r="A161">
            <v>68</v>
          </cell>
          <cell r="B161" t="str">
            <v>+</v>
          </cell>
          <cell r="C161">
            <v>17.5</v>
          </cell>
          <cell r="D161">
            <v>69</v>
          </cell>
          <cell r="E161" t="str">
            <v>+</v>
          </cell>
          <cell r="F161">
            <v>12.700000000000102</v>
          </cell>
          <cell r="G161">
            <v>15.2</v>
          </cell>
          <cell r="H161">
            <v>1</v>
          </cell>
          <cell r="I161">
            <v>0.04</v>
          </cell>
          <cell r="J161">
            <v>15.2</v>
          </cell>
          <cell r="K161">
            <v>0.60799999999999998</v>
          </cell>
        </row>
        <row r="162">
          <cell r="A162">
            <v>67</v>
          </cell>
          <cell r="B162" t="str">
            <v>+</v>
          </cell>
          <cell r="C162">
            <v>2</v>
          </cell>
          <cell r="D162">
            <v>67</v>
          </cell>
          <cell r="E162" t="str">
            <v>+</v>
          </cell>
          <cell r="F162">
            <v>19.699999999999989</v>
          </cell>
          <cell r="G162">
            <v>17.7</v>
          </cell>
          <cell r="H162">
            <v>1</v>
          </cell>
          <cell r="I162">
            <v>0.04</v>
          </cell>
          <cell r="J162">
            <v>17.7</v>
          </cell>
          <cell r="K162">
            <v>0.70799999999999996</v>
          </cell>
        </row>
        <row r="163">
          <cell r="A163">
            <v>66</v>
          </cell>
          <cell r="B163" t="str">
            <v>+</v>
          </cell>
          <cell r="C163">
            <v>7</v>
          </cell>
          <cell r="D163">
            <v>66</v>
          </cell>
          <cell r="E163" t="str">
            <v>+</v>
          </cell>
          <cell r="F163">
            <v>14.099999999999966</v>
          </cell>
          <cell r="G163">
            <v>7.1</v>
          </cell>
          <cell r="H163">
            <v>2</v>
          </cell>
          <cell r="I163">
            <v>0.04</v>
          </cell>
          <cell r="J163">
            <v>14.2</v>
          </cell>
          <cell r="K163">
            <v>0.56799999999999995</v>
          </cell>
        </row>
        <row r="164">
          <cell r="A164">
            <v>65</v>
          </cell>
          <cell r="B164" t="str">
            <v>+</v>
          </cell>
          <cell r="C164">
            <v>15.3</v>
          </cell>
          <cell r="D164">
            <v>66</v>
          </cell>
          <cell r="E164" t="str">
            <v>+</v>
          </cell>
          <cell r="F164">
            <v>2.9500000000001592</v>
          </cell>
          <cell r="G164">
            <v>7.65</v>
          </cell>
          <cell r="H164">
            <v>3.6</v>
          </cell>
          <cell r="I164">
            <v>0.05</v>
          </cell>
          <cell r="J164">
            <v>27.540000000000003</v>
          </cell>
          <cell r="K164">
            <v>1.3770000000000002</v>
          </cell>
        </row>
        <row r="165">
          <cell r="A165">
            <v>64</v>
          </cell>
          <cell r="B165" t="str">
            <v>+</v>
          </cell>
          <cell r="C165">
            <v>13.3</v>
          </cell>
          <cell r="D165">
            <v>65</v>
          </cell>
          <cell r="E165" t="str">
            <v>+</v>
          </cell>
          <cell r="F165">
            <v>1.0999999999998522</v>
          </cell>
          <cell r="G165">
            <v>7.8</v>
          </cell>
          <cell r="H165">
            <v>3</v>
          </cell>
          <cell r="I165">
            <v>0.05</v>
          </cell>
          <cell r="J165">
            <v>23.4</v>
          </cell>
          <cell r="K165">
            <v>1.17</v>
          </cell>
        </row>
        <row r="166">
          <cell r="A166">
            <v>63</v>
          </cell>
          <cell r="B166" t="str">
            <v>+</v>
          </cell>
          <cell r="C166">
            <v>1.5</v>
          </cell>
          <cell r="D166">
            <v>63</v>
          </cell>
          <cell r="E166" t="str">
            <v>+</v>
          </cell>
          <cell r="F166">
            <v>5.7000000000000739</v>
          </cell>
          <cell r="G166">
            <v>4.2</v>
          </cell>
          <cell r="H166">
            <v>3.65</v>
          </cell>
          <cell r="I166">
            <v>0.06</v>
          </cell>
          <cell r="J166">
            <v>15.33</v>
          </cell>
          <cell r="K166">
            <v>0.91979999999999995</v>
          </cell>
        </row>
        <row r="167">
          <cell r="A167">
            <v>63</v>
          </cell>
          <cell r="B167" t="str">
            <v>+</v>
          </cell>
          <cell r="C167">
            <v>5.2</v>
          </cell>
          <cell r="D167">
            <v>63</v>
          </cell>
          <cell r="E167" t="str">
            <v>+</v>
          </cell>
          <cell r="F167">
            <v>17.850000000000108</v>
          </cell>
          <cell r="G167">
            <v>12.65</v>
          </cell>
          <cell r="H167">
            <v>1.7</v>
          </cell>
          <cell r="I167">
            <v>0.05</v>
          </cell>
          <cell r="J167">
            <v>21.504999999999999</v>
          </cell>
          <cell r="K167">
            <v>1.07525</v>
          </cell>
        </row>
        <row r="168">
          <cell r="A168">
            <v>62</v>
          </cell>
          <cell r="B168" t="str">
            <v>+</v>
          </cell>
          <cell r="C168">
            <v>4.5</v>
          </cell>
          <cell r="D168">
            <v>62</v>
          </cell>
          <cell r="E168" t="str">
            <v>+</v>
          </cell>
          <cell r="F168">
            <v>11.599999999999966</v>
          </cell>
          <cell r="G168">
            <v>7.1</v>
          </cell>
          <cell r="H168">
            <v>1</v>
          </cell>
          <cell r="I168">
            <v>0.06</v>
          </cell>
          <cell r="J168">
            <v>7.1</v>
          </cell>
          <cell r="K168">
            <v>0.42599999999999999</v>
          </cell>
        </row>
        <row r="169">
          <cell r="A169">
            <v>62</v>
          </cell>
          <cell r="B169" t="str">
            <v>+</v>
          </cell>
          <cell r="C169">
            <v>9.5</v>
          </cell>
          <cell r="D169">
            <v>62</v>
          </cell>
          <cell r="E169" t="str">
            <v>+</v>
          </cell>
          <cell r="F169">
            <v>12.999999999999972</v>
          </cell>
          <cell r="G169">
            <v>3.5</v>
          </cell>
          <cell r="H169">
            <v>2</v>
          </cell>
          <cell r="I169">
            <v>0.05</v>
          </cell>
          <cell r="J169">
            <v>7</v>
          </cell>
          <cell r="K169">
            <v>0.35000000000000003</v>
          </cell>
        </row>
        <row r="170">
          <cell r="A170">
            <v>62</v>
          </cell>
          <cell r="B170" t="str">
            <v>+</v>
          </cell>
          <cell r="C170">
            <v>13.5</v>
          </cell>
          <cell r="D170">
            <v>62</v>
          </cell>
          <cell r="E170" t="str">
            <v>+</v>
          </cell>
          <cell r="F170">
            <v>19.249999999999972</v>
          </cell>
          <cell r="G170">
            <v>5.75</v>
          </cell>
          <cell r="H170">
            <v>1</v>
          </cell>
          <cell r="I170">
            <v>0.05</v>
          </cell>
          <cell r="J170">
            <v>5.75</v>
          </cell>
          <cell r="K170">
            <v>0.28750000000000003</v>
          </cell>
        </row>
        <row r="171">
          <cell r="A171">
            <v>61</v>
          </cell>
          <cell r="B171" t="str">
            <v>+</v>
          </cell>
          <cell r="C171">
            <v>5</v>
          </cell>
          <cell r="D171">
            <v>61</v>
          </cell>
          <cell r="E171" t="str">
            <v>+</v>
          </cell>
          <cell r="F171">
            <v>7.0000000000000284</v>
          </cell>
          <cell r="G171">
            <v>2</v>
          </cell>
          <cell r="H171">
            <v>1</v>
          </cell>
          <cell r="I171">
            <v>0.06</v>
          </cell>
          <cell r="J171">
            <v>2</v>
          </cell>
          <cell r="K171">
            <v>0.12</v>
          </cell>
        </row>
        <row r="172">
          <cell r="A172">
            <v>61</v>
          </cell>
          <cell r="B172" t="str">
            <v>+</v>
          </cell>
          <cell r="C172">
            <v>18.5</v>
          </cell>
          <cell r="D172">
            <v>62</v>
          </cell>
          <cell r="E172" t="str">
            <v>+</v>
          </cell>
          <cell r="F172">
            <v>2.5999999999999091</v>
          </cell>
          <cell r="G172">
            <v>4.0999999999999996</v>
          </cell>
          <cell r="H172">
            <v>1</v>
          </cell>
          <cell r="I172">
            <v>0.06</v>
          </cell>
          <cell r="J172">
            <v>4.0999999999999996</v>
          </cell>
          <cell r="K172">
            <v>0.24599999999999997</v>
          </cell>
        </row>
        <row r="173">
          <cell r="A173">
            <v>60</v>
          </cell>
          <cell r="B173" t="str">
            <v>+</v>
          </cell>
          <cell r="C173">
            <v>9.5</v>
          </cell>
          <cell r="D173">
            <v>60</v>
          </cell>
          <cell r="E173" t="str">
            <v>+</v>
          </cell>
          <cell r="F173">
            <v>14.749999999999943</v>
          </cell>
          <cell r="G173">
            <v>5.25</v>
          </cell>
          <cell r="H173">
            <v>3.6</v>
          </cell>
          <cell r="I173">
            <v>0.05</v>
          </cell>
          <cell r="J173">
            <v>18.900000000000002</v>
          </cell>
          <cell r="K173">
            <v>0.94500000000000017</v>
          </cell>
        </row>
        <row r="174">
          <cell r="A174">
            <v>60</v>
          </cell>
          <cell r="B174" t="str">
            <v>+</v>
          </cell>
          <cell r="C174">
            <v>18.5</v>
          </cell>
          <cell r="D174">
            <v>61</v>
          </cell>
          <cell r="E174" t="str">
            <v>+</v>
          </cell>
          <cell r="F174">
            <v>9.9999999999909051E-2</v>
          </cell>
          <cell r="G174">
            <v>1.6</v>
          </cell>
          <cell r="H174">
            <v>3</v>
          </cell>
          <cell r="I174">
            <v>0.05</v>
          </cell>
          <cell r="J174">
            <v>4.8000000000000007</v>
          </cell>
          <cell r="K174">
            <v>0.24000000000000005</v>
          </cell>
        </row>
        <row r="175">
          <cell r="A175">
            <v>58</v>
          </cell>
          <cell r="B175" t="str">
            <v>+</v>
          </cell>
          <cell r="C175">
            <v>12.8</v>
          </cell>
          <cell r="D175">
            <v>58</v>
          </cell>
          <cell r="E175" t="str">
            <v>+</v>
          </cell>
          <cell r="F175">
            <v>14.349999999999881</v>
          </cell>
          <cell r="G175">
            <v>1.55</v>
          </cell>
          <cell r="H175">
            <v>3.05</v>
          </cell>
          <cell r="I175">
            <v>0.05</v>
          </cell>
          <cell r="J175">
            <v>4.7275</v>
          </cell>
          <cell r="K175">
            <v>0.236375</v>
          </cell>
        </row>
        <row r="176">
          <cell r="A176">
            <v>57</v>
          </cell>
          <cell r="B176" t="str">
            <v>+</v>
          </cell>
          <cell r="D176">
            <v>57</v>
          </cell>
          <cell r="E176" t="str">
            <v>+</v>
          </cell>
          <cell r="F176">
            <v>1.7999999999999261</v>
          </cell>
          <cell r="G176">
            <v>1.8</v>
          </cell>
          <cell r="H176">
            <v>4</v>
          </cell>
          <cell r="I176">
            <v>0.05</v>
          </cell>
          <cell r="J176">
            <v>7.2</v>
          </cell>
          <cell r="K176">
            <v>0.36000000000000004</v>
          </cell>
        </row>
        <row r="177">
          <cell r="A177">
            <v>56</v>
          </cell>
          <cell r="B177" t="str">
            <v>+</v>
          </cell>
          <cell r="C177">
            <v>13</v>
          </cell>
          <cell r="D177">
            <v>57</v>
          </cell>
          <cell r="E177" t="str">
            <v>+</v>
          </cell>
          <cell r="F177">
            <v>5.2500000000000568</v>
          </cell>
          <cell r="G177">
            <v>12.25</v>
          </cell>
          <cell r="H177">
            <v>2.6</v>
          </cell>
          <cell r="I177">
            <v>0.05</v>
          </cell>
          <cell r="J177">
            <v>31.85</v>
          </cell>
          <cell r="K177">
            <v>1.5925000000000002</v>
          </cell>
        </row>
        <row r="178">
          <cell r="A178">
            <v>55</v>
          </cell>
          <cell r="B178" t="str">
            <v>+</v>
          </cell>
          <cell r="C178">
            <v>5.2</v>
          </cell>
          <cell r="D178">
            <v>55</v>
          </cell>
          <cell r="E178" t="str">
            <v>+</v>
          </cell>
          <cell r="F178">
            <v>7.1000000000000796</v>
          </cell>
          <cell r="G178">
            <v>1.9</v>
          </cell>
          <cell r="H178">
            <v>3.5</v>
          </cell>
          <cell r="I178">
            <v>0.06</v>
          </cell>
          <cell r="J178">
            <v>6.6499999999999995</v>
          </cell>
          <cell r="K178">
            <v>0.39899999999999997</v>
          </cell>
        </row>
        <row r="179">
          <cell r="A179">
            <v>55</v>
          </cell>
          <cell r="B179" t="str">
            <v>+</v>
          </cell>
          <cell r="C179">
            <v>7.3</v>
          </cell>
          <cell r="D179">
            <v>55</v>
          </cell>
          <cell r="E179" t="str">
            <v>+</v>
          </cell>
          <cell r="F179">
            <v>10</v>
          </cell>
          <cell r="G179">
            <v>2.7</v>
          </cell>
          <cell r="H179">
            <v>2</v>
          </cell>
          <cell r="I179">
            <v>0.06</v>
          </cell>
          <cell r="J179">
            <v>5.4</v>
          </cell>
          <cell r="K179">
            <v>0.32400000000000001</v>
          </cell>
        </row>
        <row r="180">
          <cell r="A180">
            <v>54</v>
          </cell>
          <cell r="B180" t="str">
            <v>+</v>
          </cell>
          <cell r="C180">
            <v>4.3</v>
          </cell>
          <cell r="D180">
            <v>54</v>
          </cell>
          <cell r="E180" t="str">
            <v>+</v>
          </cell>
          <cell r="F180">
            <v>6.0999999999998522</v>
          </cell>
          <cell r="G180">
            <v>1.8</v>
          </cell>
          <cell r="H180">
            <v>1.9</v>
          </cell>
          <cell r="I180">
            <v>0.05</v>
          </cell>
          <cell r="J180">
            <v>3.42</v>
          </cell>
          <cell r="K180">
            <v>0.17100000000000001</v>
          </cell>
        </row>
        <row r="181">
          <cell r="A181">
            <v>54</v>
          </cell>
          <cell r="B181" t="str">
            <v>+</v>
          </cell>
          <cell r="C181">
            <v>13.4</v>
          </cell>
          <cell r="D181">
            <v>54</v>
          </cell>
          <cell r="E181" t="str">
            <v>+</v>
          </cell>
          <cell r="F181">
            <v>15.100000000000193</v>
          </cell>
          <cell r="G181">
            <v>1.7</v>
          </cell>
          <cell r="H181">
            <v>3.6</v>
          </cell>
          <cell r="I181">
            <v>0.05</v>
          </cell>
          <cell r="J181">
            <v>6.12</v>
          </cell>
          <cell r="K181">
            <v>0.30600000000000005</v>
          </cell>
        </row>
        <row r="182">
          <cell r="A182">
            <v>54</v>
          </cell>
          <cell r="B182" t="str">
            <v>+</v>
          </cell>
          <cell r="C182">
            <v>18.7</v>
          </cell>
          <cell r="D182">
            <v>55</v>
          </cell>
          <cell r="E182" t="str">
            <v>+</v>
          </cell>
          <cell r="F182">
            <v>5.7500000000000284</v>
          </cell>
          <cell r="G182">
            <v>7.05</v>
          </cell>
          <cell r="H182">
            <v>3.65</v>
          </cell>
          <cell r="I182">
            <v>0.05</v>
          </cell>
          <cell r="J182">
            <v>25.732499999999998</v>
          </cell>
          <cell r="K182">
            <v>1.2866249999999999</v>
          </cell>
        </row>
        <row r="183">
          <cell r="A183">
            <v>53</v>
          </cell>
          <cell r="B183" t="str">
            <v>+</v>
          </cell>
          <cell r="C183">
            <v>14.6</v>
          </cell>
          <cell r="D183">
            <v>53</v>
          </cell>
          <cell r="E183" t="str">
            <v>+</v>
          </cell>
          <cell r="F183">
            <v>15.999999999999943</v>
          </cell>
          <cell r="G183">
            <v>1.4</v>
          </cell>
          <cell r="H183">
            <v>3.75</v>
          </cell>
          <cell r="I183">
            <v>0.04</v>
          </cell>
          <cell r="J183">
            <v>5.25</v>
          </cell>
          <cell r="K183">
            <v>0.21</v>
          </cell>
        </row>
        <row r="184">
          <cell r="A184">
            <v>51</v>
          </cell>
          <cell r="B184" t="str">
            <v>+</v>
          </cell>
          <cell r="D184">
            <v>51</v>
          </cell>
          <cell r="E184" t="str">
            <v>+</v>
          </cell>
          <cell r="F184">
            <v>6.1500000000000909</v>
          </cell>
          <cell r="G184">
            <v>6.15</v>
          </cell>
          <cell r="H184">
            <v>3.65</v>
          </cell>
          <cell r="I184">
            <v>0.05</v>
          </cell>
          <cell r="J184">
            <v>22.447500000000002</v>
          </cell>
          <cell r="K184">
            <v>1.1223750000000001</v>
          </cell>
        </row>
        <row r="185">
          <cell r="A185">
            <v>50</v>
          </cell>
          <cell r="B185" t="str">
            <v>+</v>
          </cell>
          <cell r="C185">
            <v>8.6999999999999993</v>
          </cell>
          <cell r="D185">
            <v>50</v>
          </cell>
          <cell r="E185" t="str">
            <v>+</v>
          </cell>
          <cell r="F185">
            <v>9.6999999999999886</v>
          </cell>
          <cell r="G185">
            <v>1</v>
          </cell>
          <cell r="H185">
            <v>2.75</v>
          </cell>
          <cell r="I185">
            <v>0.05</v>
          </cell>
          <cell r="J185">
            <v>2.75</v>
          </cell>
          <cell r="K185">
            <v>0.13750000000000001</v>
          </cell>
        </row>
        <row r="186">
          <cell r="A186">
            <v>49</v>
          </cell>
          <cell r="B186" t="str">
            <v>+</v>
          </cell>
          <cell r="C186">
            <v>3.3</v>
          </cell>
          <cell r="D186">
            <v>49</v>
          </cell>
          <cell r="E186" t="str">
            <v>+</v>
          </cell>
          <cell r="F186">
            <v>7.0999999999999375</v>
          </cell>
          <cell r="G186">
            <v>3.8</v>
          </cell>
          <cell r="H186">
            <v>2</v>
          </cell>
          <cell r="I186">
            <v>0.05</v>
          </cell>
          <cell r="J186">
            <v>7.6</v>
          </cell>
          <cell r="K186">
            <v>0.38</v>
          </cell>
        </row>
        <row r="187">
          <cell r="A187">
            <v>49</v>
          </cell>
          <cell r="B187" t="str">
            <v>+</v>
          </cell>
          <cell r="C187">
            <v>15.5</v>
          </cell>
          <cell r="D187">
            <v>50</v>
          </cell>
          <cell r="E187" t="str">
            <v>+</v>
          </cell>
          <cell r="F187">
            <v>2.1500000000000341</v>
          </cell>
          <cell r="G187">
            <v>6.65</v>
          </cell>
          <cell r="H187">
            <v>1</v>
          </cell>
          <cell r="I187">
            <v>0.05</v>
          </cell>
          <cell r="J187">
            <v>6.65</v>
          </cell>
          <cell r="K187">
            <v>0.33250000000000002</v>
          </cell>
        </row>
        <row r="188">
          <cell r="A188">
            <v>48</v>
          </cell>
          <cell r="B188" t="str">
            <v>+</v>
          </cell>
          <cell r="C188">
            <v>19.5</v>
          </cell>
          <cell r="D188">
            <v>49</v>
          </cell>
          <cell r="E188" t="str">
            <v>+</v>
          </cell>
          <cell r="F188">
            <v>1.4500000000001023</v>
          </cell>
          <cell r="G188">
            <v>1.95</v>
          </cell>
          <cell r="H188">
            <v>3</v>
          </cell>
          <cell r="I188">
            <v>0.05</v>
          </cell>
          <cell r="J188">
            <v>5.85</v>
          </cell>
          <cell r="K188">
            <v>0.29249999999999998</v>
          </cell>
        </row>
        <row r="189">
          <cell r="A189">
            <v>46</v>
          </cell>
          <cell r="B189" t="str">
            <v>+</v>
          </cell>
          <cell r="C189">
            <v>4</v>
          </cell>
          <cell r="D189">
            <v>46</v>
          </cell>
          <cell r="E189" t="str">
            <v>+</v>
          </cell>
          <cell r="F189">
            <v>9.2999999999999261</v>
          </cell>
          <cell r="G189">
            <v>5.3</v>
          </cell>
          <cell r="H189">
            <v>2</v>
          </cell>
          <cell r="I189">
            <v>0.05</v>
          </cell>
          <cell r="J189">
            <v>10.6</v>
          </cell>
          <cell r="K189">
            <v>0.53</v>
          </cell>
        </row>
        <row r="190">
          <cell r="A190">
            <v>45</v>
          </cell>
          <cell r="B190" t="str">
            <v>+</v>
          </cell>
          <cell r="C190">
            <v>8</v>
          </cell>
          <cell r="D190">
            <v>45</v>
          </cell>
          <cell r="E190" t="str">
            <v>+</v>
          </cell>
          <cell r="F190">
            <v>15</v>
          </cell>
          <cell r="G190">
            <v>7</v>
          </cell>
          <cell r="H190">
            <v>2.5499999999999998</v>
          </cell>
          <cell r="I190">
            <v>0.05</v>
          </cell>
          <cell r="J190">
            <v>17.849999999999998</v>
          </cell>
          <cell r="K190">
            <v>0.89249999999999996</v>
          </cell>
        </row>
        <row r="191">
          <cell r="A191">
            <v>45</v>
          </cell>
          <cell r="B191" t="str">
            <v>+</v>
          </cell>
          <cell r="C191">
            <v>3.25</v>
          </cell>
          <cell r="D191">
            <v>45</v>
          </cell>
          <cell r="E191" t="str">
            <v>+</v>
          </cell>
          <cell r="F191">
            <v>6.5000000000000568</v>
          </cell>
          <cell r="G191">
            <v>3.25</v>
          </cell>
          <cell r="H191">
            <v>2</v>
          </cell>
          <cell r="I191">
            <v>0.04</v>
          </cell>
          <cell r="J191">
            <v>6.5</v>
          </cell>
          <cell r="K191">
            <v>0.26</v>
          </cell>
        </row>
        <row r="192">
          <cell r="A192">
            <v>45</v>
          </cell>
          <cell r="B192" t="str">
            <v>+</v>
          </cell>
          <cell r="C192">
            <v>3.65</v>
          </cell>
          <cell r="D192">
            <v>45</v>
          </cell>
          <cell r="E192" t="str">
            <v>+</v>
          </cell>
          <cell r="F192">
            <v>7.2999999999998977</v>
          </cell>
          <cell r="G192">
            <v>3.65</v>
          </cell>
          <cell r="H192">
            <v>1.95</v>
          </cell>
          <cell r="I192">
            <v>0.1</v>
          </cell>
          <cell r="J192">
            <v>7.1174999999999997</v>
          </cell>
          <cell r="K192">
            <v>0.71174999999999999</v>
          </cell>
        </row>
        <row r="193">
          <cell r="A193">
            <v>44</v>
          </cell>
          <cell r="B193" t="str">
            <v>+</v>
          </cell>
          <cell r="C193">
            <v>7.7</v>
          </cell>
          <cell r="D193">
            <v>44</v>
          </cell>
          <cell r="E193" t="str">
            <v>+</v>
          </cell>
          <cell r="F193">
            <v>18.449999999999989</v>
          </cell>
          <cell r="G193">
            <v>10.75</v>
          </cell>
          <cell r="H193">
            <v>3.6</v>
          </cell>
          <cell r="I193">
            <v>0.05</v>
          </cell>
          <cell r="J193">
            <v>38.700000000000003</v>
          </cell>
          <cell r="K193">
            <v>1.9350000000000003</v>
          </cell>
        </row>
        <row r="194">
          <cell r="A194">
            <v>42</v>
          </cell>
          <cell r="B194" t="str">
            <v>+</v>
          </cell>
          <cell r="C194">
            <v>4.8499999999999996</v>
          </cell>
          <cell r="D194">
            <v>42</v>
          </cell>
          <cell r="E194" t="str">
            <v>+</v>
          </cell>
          <cell r="F194">
            <v>9.6999999999999886</v>
          </cell>
          <cell r="G194">
            <v>4.8499999999999996</v>
          </cell>
          <cell r="H194">
            <v>1</v>
          </cell>
          <cell r="I194">
            <v>0.05</v>
          </cell>
          <cell r="J194">
            <v>4.8499999999999996</v>
          </cell>
          <cell r="K194">
            <v>0.24249999999999999</v>
          </cell>
        </row>
        <row r="195">
          <cell r="A195">
            <v>42</v>
          </cell>
          <cell r="B195" t="str">
            <v>+</v>
          </cell>
          <cell r="C195">
            <v>3.2</v>
          </cell>
          <cell r="D195">
            <v>42</v>
          </cell>
          <cell r="E195" t="str">
            <v>+</v>
          </cell>
          <cell r="F195">
            <v>6.4000000000001478</v>
          </cell>
          <cell r="G195">
            <v>3.2</v>
          </cell>
          <cell r="H195">
            <v>1.65</v>
          </cell>
          <cell r="I195">
            <v>0.05</v>
          </cell>
          <cell r="J195">
            <v>5.28</v>
          </cell>
          <cell r="K195">
            <v>0.26400000000000001</v>
          </cell>
        </row>
        <row r="196">
          <cell r="A196">
            <v>39</v>
          </cell>
          <cell r="B196" t="str">
            <v>+</v>
          </cell>
          <cell r="C196">
            <v>6.3</v>
          </cell>
          <cell r="D196">
            <v>39</v>
          </cell>
          <cell r="E196" t="str">
            <v>+</v>
          </cell>
          <cell r="F196">
            <v>11.149999999999949</v>
          </cell>
          <cell r="G196">
            <v>4.8499999999999996</v>
          </cell>
          <cell r="H196">
            <v>2</v>
          </cell>
          <cell r="I196">
            <v>0.05</v>
          </cell>
          <cell r="J196">
            <v>9.6999999999999993</v>
          </cell>
          <cell r="K196">
            <v>0.48499999999999999</v>
          </cell>
        </row>
        <row r="197">
          <cell r="A197">
            <v>39</v>
          </cell>
          <cell r="B197" t="str">
            <v>+</v>
          </cell>
          <cell r="C197">
            <v>9.8000000000000007</v>
          </cell>
          <cell r="D197">
            <v>40</v>
          </cell>
          <cell r="E197" t="str">
            <v>+</v>
          </cell>
          <cell r="F197">
            <v>0.75000000000002842</v>
          </cell>
          <cell r="G197">
            <v>10.95</v>
          </cell>
          <cell r="H197">
            <v>1.8</v>
          </cell>
          <cell r="I197">
            <v>0.05</v>
          </cell>
          <cell r="J197">
            <v>19.71</v>
          </cell>
          <cell r="K197">
            <v>0.98550000000000004</v>
          </cell>
        </row>
        <row r="198">
          <cell r="A198">
            <v>38</v>
          </cell>
          <cell r="B198" t="str">
            <v>+</v>
          </cell>
          <cell r="C198">
            <v>3.8</v>
          </cell>
          <cell r="D198">
            <v>38</v>
          </cell>
          <cell r="E198" t="str">
            <v>+</v>
          </cell>
          <cell r="F198">
            <v>9.5000000000000284</v>
          </cell>
          <cell r="G198">
            <v>5.7</v>
          </cell>
          <cell r="H198">
            <v>1.95</v>
          </cell>
          <cell r="I198">
            <v>0.04</v>
          </cell>
          <cell r="J198">
            <v>11.115</v>
          </cell>
          <cell r="K198">
            <v>0.4446</v>
          </cell>
        </row>
        <row r="199">
          <cell r="A199">
            <v>38</v>
          </cell>
          <cell r="B199" t="str">
            <v>+</v>
          </cell>
          <cell r="C199">
            <v>9.4</v>
          </cell>
          <cell r="D199">
            <v>38</v>
          </cell>
          <cell r="E199" t="str">
            <v>+</v>
          </cell>
          <cell r="F199">
            <v>18.100000000000023</v>
          </cell>
          <cell r="G199">
            <v>8.6999999999999993</v>
          </cell>
          <cell r="H199">
            <v>1.95</v>
          </cell>
          <cell r="I199">
            <v>0.04</v>
          </cell>
          <cell r="J199">
            <v>16.965</v>
          </cell>
          <cell r="K199">
            <v>0.67859999999999998</v>
          </cell>
        </row>
        <row r="200">
          <cell r="A200">
            <v>38</v>
          </cell>
          <cell r="B200" t="str">
            <v>+</v>
          </cell>
          <cell r="C200">
            <v>17.5</v>
          </cell>
          <cell r="D200">
            <v>39</v>
          </cell>
          <cell r="E200" t="str">
            <v>+</v>
          </cell>
          <cell r="F200">
            <v>5</v>
          </cell>
          <cell r="G200">
            <v>7.5</v>
          </cell>
          <cell r="H200">
            <v>3</v>
          </cell>
          <cell r="I200">
            <v>0.05</v>
          </cell>
          <cell r="J200">
            <v>22.5</v>
          </cell>
          <cell r="K200">
            <v>1.125</v>
          </cell>
        </row>
        <row r="201">
          <cell r="A201">
            <v>37</v>
          </cell>
          <cell r="B201" t="str">
            <v>+</v>
          </cell>
          <cell r="C201">
            <v>2</v>
          </cell>
          <cell r="D201">
            <v>37</v>
          </cell>
          <cell r="E201" t="str">
            <v>+</v>
          </cell>
          <cell r="F201">
            <v>7.6000000000000512</v>
          </cell>
          <cell r="G201">
            <v>5.6</v>
          </cell>
          <cell r="H201">
            <v>1.9</v>
          </cell>
          <cell r="I201">
            <v>0.05</v>
          </cell>
          <cell r="J201">
            <v>10.639999999999999</v>
          </cell>
          <cell r="K201">
            <v>0.53199999999999992</v>
          </cell>
        </row>
        <row r="202">
          <cell r="A202">
            <v>37</v>
          </cell>
          <cell r="B202" t="str">
            <v>+</v>
          </cell>
          <cell r="C202">
            <v>16.7</v>
          </cell>
          <cell r="D202">
            <v>38</v>
          </cell>
          <cell r="E202" t="str">
            <v>+</v>
          </cell>
          <cell r="F202">
            <v>2.6000000000000512</v>
          </cell>
          <cell r="G202">
            <v>5.9</v>
          </cell>
          <cell r="H202">
            <v>1</v>
          </cell>
          <cell r="I202">
            <v>0.06</v>
          </cell>
          <cell r="J202">
            <v>5.9</v>
          </cell>
          <cell r="K202">
            <v>0.35399999999999998</v>
          </cell>
        </row>
        <row r="203">
          <cell r="A203">
            <v>35</v>
          </cell>
          <cell r="B203" t="str">
            <v>+</v>
          </cell>
          <cell r="C203">
            <v>3.3</v>
          </cell>
          <cell r="D203">
            <v>35</v>
          </cell>
          <cell r="E203" t="str">
            <v>+</v>
          </cell>
          <cell r="F203">
            <v>10.900000000000034</v>
          </cell>
          <cell r="G203">
            <v>7.6</v>
          </cell>
          <cell r="H203">
            <v>3.85</v>
          </cell>
          <cell r="I203">
            <v>0.04</v>
          </cell>
          <cell r="J203">
            <v>29.259999999999998</v>
          </cell>
          <cell r="K203">
            <v>1.1703999999999999</v>
          </cell>
        </row>
        <row r="204">
          <cell r="A204">
            <v>34</v>
          </cell>
          <cell r="B204" t="str">
            <v>+</v>
          </cell>
          <cell r="C204">
            <v>11.3</v>
          </cell>
          <cell r="D204">
            <v>34</v>
          </cell>
          <cell r="E204" t="str">
            <v>+</v>
          </cell>
          <cell r="F204">
            <v>14.699999999999989</v>
          </cell>
          <cell r="G204">
            <v>3.4</v>
          </cell>
          <cell r="H204">
            <v>2.0499999999999998</v>
          </cell>
          <cell r="I204">
            <v>0.05</v>
          </cell>
          <cell r="J204">
            <v>6.9699999999999989</v>
          </cell>
          <cell r="K204">
            <v>0.34849999999999998</v>
          </cell>
        </row>
        <row r="205">
          <cell r="A205">
            <v>34</v>
          </cell>
          <cell r="B205" t="str">
            <v>+</v>
          </cell>
          <cell r="C205">
            <v>16.3</v>
          </cell>
          <cell r="D205">
            <v>35</v>
          </cell>
          <cell r="E205" t="str">
            <v>+</v>
          </cell>
          <cell r="F205">
            <v>0.69999999999993179</v>
          </cell>
          <cell r="G205">
            <v>4.4000000000000004</v>
          </cell>
          <cell r="H205">
            <v>2.0499999999999998</v>
          </cell>
          <cell r="I205">
            <v>0.05</v>
          </cell>
          <cell r="J205">
            <v>9.02</v>
          </cell>
          <cell r="K205">
            <v>0.45100000000000001</v>
          </cell>
        </row>
        <row r="206">
          <cell r="A206">
            <v>33</v>
          </cell>
          <cell r="B206" t="str">
            <v>+</v>
          </cell>
          <cell r="C206">
            <v>9.3000000000000007</v>
          </cell>
          <cell r="D206">
            <v>33</v>
          </cell>
          <cell r="E206" t="str">
            <v>+</v>
          </cell>
          <cell r="F206">
            <v>14.899999999999949</v>
          </cell>
          <cell r="G206">
            <v>5.6</v>
          </cell>
          <cell r="H206">
            <v>2</v>
          </cell>
          <cell r="I206">
            <v>0.04</v>
          </cell>
          <cell r="J206">
            <v>11.2</v>
          </cell>
          <cell r="K206">
            <v>0.44799999999999995</v>
          </cell>
        </row>
        <row r="207">
          <cell r="A207">
            <v>33</v>
          </cell>
          <cell r="B207" t="str">
            <v>+</v>
          </cell>
          <cell r="C207">
            <v>17</v>
          </cell>
          <cell r="D207">
            <v>34</v>
          </cell>
          <cell r="E207" t="str">
            <v>+</v>
          </cell>
          <cell r="F207">
            <v>4.6999999999999886</v>
          </cell>
          <cell r="G207">
            <v>7.7</v>
          </cell>
          <cell r="H207">
            <v>2.95</v>
          </cell>
          <cell r="I207">
            <v>0.05</v>
          </cell>
          <cell r="J207">
            <v>22.715000000000003</v>
          </cell>
          <cell r="K207">
            <v>1.1357500000000003</v>
          </cell>
        </row>
        <row r="208">
          <cell r="A208">
            <v>30</v>
          </cell>
          <cell r="B208" t="str">
            <v>+</v>
          </cell>
          <cell r="C208">
            <v>2.4</v>
          </cell>
          <cell r="D208">
            <v>30</v>
          </cell>
          <cell r="E208" t="str">
            <v>+</v>
          </cell>
          <cell r="F208">
            <v>11.199999999999903</v>
          </cell>
          <cell r="G208">
            <v>8.8000000000000007</v>
          </cell>
          <cell r="H208">
            <v>2.4</v>
          </cell>
          <cell r="I208">
            <v>0.06</v>
          </cell>
          <cell r="J208">
            <v>21.12</v>
          </cell>
          <cell r="K208">
            <v>1.2672000000000001</v>
          </cell>
        </row>
        <row r="209">
          <cell r="A209">
            <v>29</v>
          </cell>
          <cell r="B209" t="str">
            <v>+</v>
          </cell>
          <cell r="C209">
            <v>13.5</v>
          </cell>
          <cell r="D209">
            <v>29</v>
          </cell>
          <cell r="E209" t="str">
            <v>+</v>
          </cell>
          <cell r="F209">
            <v>17.100000000000009</v>
          </cell>
          <cell r="G209">
            <v>3.6</v>
          </cell>
          <cell r="H209">
            <v>3.55</v>
          </cell>
          <cell r="I209">
            <v>0.05</v>
          </cell>
          <cell r="J209">
            <v>12.78</v>
          </cell>
          <cell r="K209">
            <v>0.63900000000000001</v>
          </cell>
        </row>
        <row r="210">
          <cell r="A210">
            <v>29</v>
          </cell>
          <cell r="B210" t="str">
            <v>+</v>
          </cell>
          <cell r="C210">
            <v>9.6999999999999993</v>
          </cell>
          <cell r="D210">
            <v>30</v>
          </cell>
          <cell r="E210" t="str">
            <v>+</v>
          </cell>
          <cell r="F210">
            <v>9.550000000000054</v>
          </cell>
          <cell r="G210">
            <v>19.850000000000001</v>
          </cell>
          <cell r="H210">
            <v>3.65</v>
          </cell>
          <cell r="I210">
            <v>0.05</v>
          </cell>
          <cell r="J210">
            <v>72.452500000000001</v>
          </cell>
          <cell r="K210">
            <v>3.6226250000000002</v>
          </cell>
        </row>
        <row r="211">
          <cell r="A211">
            <v>28</v>
          </cell>
          <cell r="B211" t="str">
            <v>+</v>
          </cell>
          <cell r="C211">
            <v>19</v>
          </cell>
          <cell r="D211">
            <v>29</v>
          </cell>
          <cell r="E211" t="str">
            <v>+</v>
          </cell>
          <cell r="F211">
            <v>12.899999999999991</v>
          </cell>
          <cell r="G211">
            <v>13.9</v>
          </cell>
          <cell r="H211">
            <v>1.95</v>
          </cell>
          <cell r="I211">
            <v>0.06</v>
          </cell>
          <cell r="J211">
            <v>27.105</v>
          </cell>
          <cell r="K211">
            <v>1.6262999999999999</v>
          </cell>
        </row>
        <row r="212">
          <cell r="A212">
            <v>27</v>
          </cell>
          <cell r="B212" t="str">
            <v>+</v>
          </cell>
          <cell r="C212">
            <v>13</v>
          </cell>
          <cell r="D212">
            <v>27</v>
          </cell>
          <cell r="E212" t="str">
            <v>+</v>
          </cell>
          <cell r="F212">
            <v>18.399999999999963</v>
          </cell>
          <cell r="G212">
            <v>5.4</v>
          </cell>
          <cell r="H212">
            <v>1.95</v>
          </cell>
          <cell r="I212">
            <v>0.05</v>
          </cell>
          <cell r="J212">
            <v>10.530000000000001</v>
          </cell>
          <cell r="K212">
            <v>0.52650000000000008</v>
          </cell>
        </row>
        <row r="213">
          <cell r="A213">
            <v>25</v>
          </cell>
          <cell r="B213" t="str">
            <v>+</v>
          </cell>
          <cell r="C213">
            <v>1.5</v>
          </cell>
          <cell r="D213">
            <v>25</v>
          </cell>
          <cell r="E213" t="str">
            <v>+</v>
          </cell>
          <cell r="F213">
            <v>16.299999999999955</v>
          </cell>
          <cell r="G213">
            <v>14.8</v>
          </cell>
          <cell r="H213">
            <v>1.9</v>
          </cell>
          <cell r="I213">
            <v>0.05</v>
          </cell>
          <cell r="J213">
            <v>28.12</v>
          </cell>
          <cell r="K213">
            <v>1.4060000000000001</v>
          </cell>
        </row>
        <row r="214">
          <cell r="A214">
            <v>24</v>
          </cell>
          <cell r="B214" t="str">
            <v>+</v>
          </cell>
          <cell r="C214">
            <v>13</v>
          </cell>
          <cell r="D214">
            <v>24</v>
          </cell>
          <cell r="E214" t="str">
            <v>+</v>
          </cell>
          <cell r="F214">
            <v>18.500000000000014</v>
          </cell>
          <cell r="G214">
            <v>5.5</v>
          </cell>
          <cell r="H214">
            <v>2.9</v>
          </cell>
          <cell r="I214">
            <v>0.06</v>
          </cell>
          <cell r="J214">
            <v>15.95</v>
          </cell>
          <cell r="K214">
            <v>0.95699999999999996</v>
          </cell>
        </row>
        <row r="215">
          <cell r="A215">
            <v>23</v>
          </cell>
          <cell r="B215" t="str">
            <v>+</v>
          </cell>
          <cell r="C215">
            <v>1.5</v>
          </cell>
          <cell r="D215">
            <v>23</v>
          </cell>
          <cell r="E215" t="str">
            <v>+</v>
          </cell>
          <cell r="F215">
            <v>16.25</v>
          </cell>
          <cell r="G215">
            <v>14.75</v>
          </cell>
          <cell r="H215">
            <v>2</v>
          </cell>
          <cell r="I215">
            <v>0.04</v>
          </cell>
          <cell r="J215">
            <v>29.5</v>
          </cell>
          <cell r="K215">
            <v>1.18</v>
          </cell>
        </row>
        <row r="216">
          <cell r="A216">
            <v>23</v>
          </cell>
          <cell r="B216" t="str">
            <v>+</v>
          </cell>
          <cell r="C216">
            <v>8.1</v>
          </cell>
          <cell r="D216">
            <v>23</v>
          </cell>
          <cell r="E216" t="str">
            <v>+</v>
          </cell>
          <cell r="F216">
            <v>14.80000000000004</v>
          </cell>
          <cell r="G216">
            <v>6.7</v>
          </cell>
          <cell r="H216">
            <v>1</v>
          </cell>
          <cell r="I216">
            <v>0.04</v>
          </cell>
          <cell r="J216">
            <v>6.7</v>
          </cell>
          <cell r="K216">
            <v>0.26800000000000002</v>
          </cell>
        </row>
        <row r="217">
          <cell r="A217">
            <v>22</v>
          </cell>
          <cell r="B217" t="str">
            <v>+</v>
          </cell>
          <cell r="C217">
            <v>6.7</v>
          </cell>
          <cell r="D217">
            <v>23</v>
          </cell>
          <cell r="E217" t="str">
            <v>+</v>
          </cell>
          <cell r="F217">
            <v>15.09999999999998</v>
          </cell>
          <cell r="G217">
            <v>28.4</v>
          </cell>
          <cell r="H217">
            <v>1</v>
          </cell>
          <cell r="I217">
            <v>0.04</v>
          </cell>
          <cell r="J217">
            <v>28.4</v>
          </cell>
          <cell r="K217">
            <v>1.1359999999999999</v>
          </cell>
        </row>
        <row r="218">
          <cell r="A218">
            <v>21</v>
          </cell>
          <cell r="B218" t="str">
            <v>+</v>
          </cell>
          <cell r="C218">
            <v>14</v>
          </cell>
          <cell r="D218">
            <v>21</v>
          </cell>
          <cell r="E218" t="str">
            <v>+</v>
          </cell>
          <cell r="F218">
            <v>18.299999999999983</v>
          </cell>
          <cell r="G218">
            <v>4.3</v>
          </cell>
          <cell r="H218">
            <v>2</v>
          </cell>
          <cell r="I218">
            <v>0.05</v>
          </cell>
          <cell r="J218">
            <v>8.6</v>
          </cell>
          <cell r="K218">
            <v>0.43</v>
          </cell>
        </row>
        <row r="219">
          <cell r="A219">
            <v>21</v>
          </cell>
          <cell r="B219" t="str">
            <v>+</v>
          </cell>
          <cell r="C219">
            <v>16.5</v>
          </cell>
          <cell r="D219">
            <v>21</v>
          </cell>
          <cell r="E219" t="str">
            <v>+</v>
          </cell>
          <cell r="F219">
            <v>18.299999999999983</v>
          </cell>
          <cell r="G219">
            <v>1.8</v>
          </cell>
          <cell r="H219">
            <v>1</v>
          </cell>
          <cell r="I219">
            <v>0.05</v>
          </cell>
          <cell r="J219">
            <v>1.8</v>
          </cell>
          <cell r="K219">
            <v>9.0000000000000011E-2</v>
          </cell>
        </row>
        <row r="220">
          <cell r="A220">
            <v>20</v>
          </cell>
          <cell r="B220" t="str">
            <v>+</v>
          </cell>
          <cell r="C220">
            <v>2.2000000000000002</v>
          </cell>
          <cell r="D220">
            <v>20</v>
          </cell>
          <cell r="E220" t="str">
            <v>+</v>
          </cell>
          <cell r="F220">
            <v>13.200000000000003</v>
          </cell>
          <cell r="G220">
            <v>11</v>
          </cell>
          <cell r="H220">
            <v>1</v>
          </cell>
          <cell r="I220">
            <v>0.05</v>
          </cell>
          <cell r="J220">
            <v>11</v>
          </cell>
          <cell r="K220">
            <v>0.55000000000000004</v>
          </cell>
        </row>
        <row r="221">
          <cell r="A221">
            <v>18</v>
          </cell>
          <cell r="B221" t="str">
            <v>+</v>
          </cell>
          <cell r="C221">
            <v>0.5</v>
          </cell>
          <cell r="D221">
            <v>18</v>
          </cell>
          <cell r="E221" t="str">
            <v>+</v>
          </cell>
          <cell r="F221">
            <v>3.2999999999999829</v>
          </cell>
          <cell r="G221">
            <v>2.8</v>
          </cell>
          <cell r="H221">
            <v>1</v>
          </cell>
          <cell r="I221">
            <v>0.04</v>
          </cell>
          <cell r="J221">
            <v>2.8</v>
          </cell>
          <cell r="K221">
            <v>0.11199999999999999</v>
          </cell>
        </row>
        <row r="222">
          <cell r="A222">
            <v>16</v>
          </cell>
          <cell r="B222" t="str">
            <v>+</v>
          </cell>
          <cell r="C222">
            <v>1.2</v>
          </cell>
          <cell r="D222">
            <v>16</v>
          </cell>
          <cell r="E222" t="str">
            <v>+</v>
          </cell>
          <cell r="F222">
            <v>6.3000000000000256</v>
          </cell>
          <cell r="G222">
            <v>5.0999999999999996</v>
          </cell>
          <cell r="H222">
            <v>2</v>
          </cell>
          <cell r="I222">
            <v>0.04</v>
          </cell>
          <cell r="J222">
            <v>10.199999999999999</v>
          </cell>
          <cell r="K222">
            <v>0.40799999999999997</v>
          </cell>
        </row>
        <row r="223">
          <cell r="A223">
            <v>16</v>
          </cell>
          <cell r="B223" t="str">
            <v>+</v>
          </cell>
          <cell r="C223">
            <v>1.2</v>
          </cell>
          <cell r="D223">
            <v>16</v>
          </cell>
          <cell r="E223" t="str">
            <v>+</v>
          </cell>
          <cell r="F223">
            <v>2.8999999999999915</v>
          </cell>
          <cell r="G223">
            <v>1.7</v>
          </cell>
          <cell r="H223">
            <v>2</v>
          </cell>
          <cell r="I223">
            <v>0.04</v>
          </cell>
          <cell r="J223">
            <v>3.4</v>
          </cell>
          <cell r="K223">
            <v>0.13600000000000001</v>
          </cell>
        </row>
        <row r="224">
          <cell r="A224">
            <v>14</v>
          </cell>
          <cell r="B224" t="str">
            <v>+</v>
          </cell>
          <cell r="C224">
            <v>7.7</v>
          </cell>
          <cell r="D224">
            <v>15</v>
          </cell>
          <cell r="E224" t="str">
            <v>+</v>
          </cell>
          <cell r="F224">
            <v>1.6999999999999815</v>
          </cell>
          <cell r="G224">
            <v>14</v>
          </cell>
          <cell r="H224">
            <v>2</v>
          </cell>
          <cell r="I224">
            <v>0.05</v>
          </cell>
          <cell r="J224">
            <v>28</v>
          </cell>
          <cell r="K224">
            <v>1.4000000000000001</v>
          </cell>
        </row>
        <row r="225">
          <cell r="A225">
            <v>14</v>
          </cell>
          <cell r="B225" t="str">
            <v>+</v>
          </cell>
          <cell r="C225">
            <v>11.2</v>
          </cell>
          <cell r="D225">
            <v>15</v>
          </cell>
          <cell r="E225" t="str">
            <v>+</v>
          </cell>
          <cell r="F225">
            <v>16.199999999999974</v>
          </cell>
          <cell r="G225">
            <v>25</v>
          </cell>
          <cell r="H225">
            <v>1.6</v>
          </cell>
          <cell r="I225">
            <v>0.05</v>
          </cell>
          <cell r="J225">
            <v>40</v>
          </cell>
          <cell r="K225">
            <v>2</v>
          </cell>
        </row>
        <row r="226">
          <cell r="A226">
            <v>12</v>
          </cell>
          <cell r="B226" t="str">
            <v>+</v>
          </cell>
          <cell r="C226">
            <v>10</v>
          </cell>
          <cell r="D226">
            <v>13</v>
          </cell>
          <cell r="E226" t="str">
            <v>+</v>
          </cell>
          <cell r="F226">
            <v>12.199999999999989</v>
          </cell>
          <cell r="G226">
            <v>22.2</v>
          </cell>
          <cell r="H226">
            <v>3.5</v>
          </cell>
          <cell r="I226">
            <v>0.05</v>
          </cell>
          <cell r="J226">
            <v>77.7</v>
          </cell>
          <cell r="K226">
            <v>3.8850000000000002</v>
          </cell>
        </row>
        <row r="227">
          <cell r="A227">
            <v>7</v>
          </cell>
          <cell r="B227" t="str">
            <v>+</v>
          </cell>
          <cell r="C227">
            <v>5</v>
          </cell>
          <cell r="D227">
            <v>8</v>
          </cell>
          <cell r="E227" t="str">
            <v>+</v>
          </cell>
          <cell r="F227">
            <v>10.500000000000007</v>
          </cell>
          <cell r="G227">
            <v>25.5</v>
          </cell>
          <cell r="H227">
            <v>1</v>
          </cell>
          <cell r="I227">
            <v>0.05</v>
          </cell>
          <cell r="J227">
            <v>25.5</v>
          </cell>
          <cell r="K227">
            <v>1.2750000000000001</v>
          </cell>
        </row>
        <row r="228">
          <cell r="A228">
            <v>4</v>
          </cell>
          <cell r="B228" t="str">
            <v>+</v>
          </cell>
          <cell r="C228">
            <v>14.2</v>
          </cell>
          <cell r="D228">
            <v>5</v>
          </cell>
          <cell r="E228" t="str">
            <v>+</v>
          </cell>
          <cell r="F228">
            <v>10.350000000000001</v>
          </cell>
          <cell r="G228">
            <v>16.149999999999999</v>
          </cell>
          <cell r="H228">
            <v>1</v>
          </cell>
          <cell r="I228">
            <v>0.05</v>
          </cell>
          <cell r="J228">
            <v>16.149999999999999</v>
          </cell>
          <cell r="K228">
            <v>0.8075</v>
          </cell>
        </row>
        <row r="229">
          <cell r="A229">
            <v>3</v>
          </cell>
          <cell r="B229" t="str">
            <v>+</v>
          </cell>
          <cell r="D229">
            <v>3</v>
          </cell>
          <cell r="E229" t="str">
            <v>+</v>
          </cell>
          <cell r="F229">
            <v>7.2499999999999964</v>
          </cell>
          <cell r="G229">
            <v>7.25</v>
          </cell>
          <cell r="H229">
            <v>2</v>
          </cell>
          <cell r="I229">
            <v>0.05</v>
          </cell>
          <cell r="J229">
            <v>14.5</v>
          </cell>
          <cell r="K229">
            <v>0.72500000000000009</v>
          </cell>
        </row>
        <row r="230">
          <cell r="A230">
            <v>3</v>
          </cell>
          <cell r="B230" t="str">
            <v>+</v>
          </cell>
          <cell r="C230">
            <v>11</v>
          </cell>
          <cell r="D230">
            <v>3</v>
          </cell>
          <cell r="E230" t="str">
            <v>+</v>
          </cell>
          <cell r="F230">
            <v>17</v>
          </cell>
          <cell r="G230">
            <v>6</v>
          </cell>
          <cell r="H230">
            <v>1</v>
          </cell>
          <cell r="I230">
            <v>0.05</v>
          </cell>
          <cell r="J230">
            <v>6</v>
          </cell>
          <cell r="K230">
            <v>0.30000000000000004</v>
          </cell>
        </row>
        <row r="231">
          <cell r="A231">
            <v>3</v>
          </cell>
          <cell r="B231" t="str">
            <v>+</v>
          </cell>
          <cell r="C231">
            <v>13.5</v>
          </cell>
          <cell r="D231">
            <v>3</v>
          </cell>
          <cell r="E231" t="str">
            <v>+</v>
          </cell>
          <cell r="F231">
            <v>15.700000000000003</v>
          </cell>
          <cell r="G231">
            <v>2.2000000000000002</v>
          </cell>
          <cell r="H231">
            <v>1</v>
          </cell>
          <cell r="I231">
            <v>0.05</v>
          </cell>
          <cell r="J231">
            <v>2.2000000000000002</v>
          </cell>
          <cell r="K231">
            <v>0.11000000000000001</v>
          </cell>
        </row>
        <row r="232">
          <cell r="A232">
            <v>2</v>
          </cell>
          <cell r="B232" t="str">
            <v>+</v>
          </cell>
          <cell r="C232">
            <v>14</v>
          </cell>
          <cell r="D232">
            <v>3</v>
          </cell>
          <cell r="E232" t="str">
            <v>+</v>
          </cell>
          <cell r="F232">
            <v>6.2000000000000011</v>
          </cell>
          <cell r="G232">
            <v>12.2</v>
          </cell>
          <cell r="H232">
            <v>1.85</v>
          </cell>
          <cell r="I232">
            <v>0.05</v>
          </cell>
          <cell r="J232">
            <v>22.57</v>
          </cell>
          <cell r="K232">
            <v>1.1285000000000001</v>
          </cell>
        </row>
        <row r="233">
          <cell r="A233">
            <v>1</v>
          </cell>
          <cell r="B233" t="str">
            <v>+</v>
          </cell>
          <cell r="C233">
            <v>8.6999999999999993</v>
          </cell>
          <cell r="D233">
            <v>1</v>
          </cell>
          <cell r="E233" t="str">
            <v>+</v>
          </cell>
          <cell r="F233">
            <v>15.299999999999997</v>
          </cell>
          <cell r="G233">
            <v>6.6</v>
          </cell>
          <cell r="H233">
            <v>1</v>
          </cell>
          <cell r="I233">
            <v>0.05</v>
          </cell>
          <cell r="J233">
            <v>6.6</v>
          </cell>
          <cell r="K233">
            <v>0.33</v>
          </cell>
        </row>
        <row r="234">
          <cell r="A234">
            <v>28</v>
          </cell>
          <cell r="B234" t="str">
            <v>+</v>
          </cell>
          <cell r="C234">
            <v>8.8000000000000007</v>
          </cell>
          <cell r="D234">
            <v>28</v>
          </cell>
          <cell r="E234" t="str">
            <v>+</v>
          </cell>
          <cell r="F234">
            <v>15.099999999999909</v>
          </cell>
          <cell r="G234">
            <v>6.3</v>
          </cell>
          <cell r="H234">
            <v>2</v>
          </cell>
          <cell r="I234">
            <v>0.05</v>
          </cell>
          <cell r="J234">
            <v>12.6</v>
          </cell>
          <cell r="K234">
            <v>0.63</v>
          </cell>
        </row>
        <row r="235">
          <cell r="A235">
            <v>28</v>
          </cell>
          <cell r="B235" t="str">
            <v>+</v>
          </cell>
          <cell r="C235">
            <v>11.5</v>
          </cell>
          <cell r="D235">
            <v>28</v>
          </cell>
          <cell r="E235" t="str">
            <v>+</v>
          </cell>
          <cell r="F235">
            <v>15</v>
          </cell>
          <cell r="G235">
            <v>3.5</v>
          </cell>
          <cell r="H235">
            <v>1</v>
          </cell>
          <cell r="I235">
            <v>0.05</v>
          </cell>
          <cell r="J235">
            <v>3.5</v>
          </cell>
          <cell r="K235">
            <v>0.17500000000000002</v>
          </cell>
        </row>
        <row r="236">
          <cell r="A236">
            <v>114</v>
          </cell>
          <cell r="B236" t="str">
            <v>+</v>
          </cell>
          <cell r="C236">
            <v>16.7</v>
          </cell>
          <cell r="D236">
            <v>115</v>
          </cell>
          <cell r="E236" t="str">
            <v>+</v>
          </cell>
          <cell r="F236">
            <v>5.6000000000000227</v>
          </cell>
          <cell r="G236">
            <v>8.9</v>
          </cell>
          <cell r="H236">
            <v>2</v>
          </cell>
          <cell r="I236">
            <v>0.05</v>
          </cell>
          <cell r="J236">
            <v>17.8</v>
          </cell>
          <cell r="K236">
            <v>0.89000000000000012</v>
          </cell>
        </row>
        <row r="237">
          <cell r="A237">
            <v>115</v>
          </cell>
          <cell r="B237" t="str">
            <v>+</v>
          </cell>
          <cell r="C237">
            <v>5.5</v>
          </cell>
          <cell r="D237">
            <v>116</v>
          </cell>
          <cell r="E237" t="str">
            <v>+</v>
          </cell>
          <cell r="F237">
            <v>1.8000000000000682</v>
          </cell>
          <cell r="G237">
            <v>16.3</v>
          </cell>
          <cell r="H237">
            <v>2.9</v>
          </cell>
          <cell r="I237">
            <v>0.06</v>
          </cell>
          <cell r="J237">
            <v>47.27</v>
          </cell>
          <cell r="K237">
            <v>2.8362000000000003</v>
          </cell>
        </row>
        <row r="238">
          <cell r="A238">
            <v>116</v>
          </cell>
          <cell r="B238" t="str">
            <v>+</v>
          </cell>
          <cell r="C238">
            <v>2.9</v>
          </cell>
          <cell r="D238">
            <v>116</v>
          </cell>
          <cell r="E238" t="str">
            <v>+</v>
          </cell>
          <cell r="F238">
            <v>17.700000000000387</v>
          </cell>
          <cell r="G238">
            <v>14.8</v>
          </cell>
          <cell r="H238">
            <v>1</v>
          </cell>
          <cell r="I238">
            <v>0.05</v>
          </cell>
          <cell r="J238">
            <v>14.8</v>
          </cell>
          <cell r="K238">
            <v>0.7400000000000001</v>
          </cell>
        </row>
        <row r="239">
          <cell r="A239">
            <v>117</v>
          </cell>
          <cell r="B239" t="str">
            <v>+</v>
          </cell>
          <cell r="C239">
            <v>5.2</v>
          </cell>
          <cell r="D239">
            <v>117</v>
          </cell>
          <cell r="E239" t="str">
            <v>+</v>
          </cell>
          <cell r="F239">
            <v>17.649999999999579</v>
          </cell>
          <cell r="G239">
            <v>12.45</v>
          </cell>
          <cell r="H239">
            <v>1</v>
          </cell>
          <cell r="I239">
            <v>0.06</v>
          </cell>
          <cell r="J239">
            <v>12.45</v>
          </cell>
          <cell r="K239">
            <v>0.74699999999999989</v>
          </cell>
        </row>
        <row r="240">
          <cell r="A240">
            <v>118</v>
          </cell>
          <cell r="B240" t="str">
            <v>+</v>
          </cell>
          <cell r="C240">
            <v>5.87</v>
          </cell>
          <cell r="D240">
            <v>118</v>
          </cell>
          <cell r="E240" t="str">
            <v>+</v>
          </cell>
          <cell r="F240">
            <v>14.569999999999652</v>
          </cell>
          <cell r="G240">
            <v>8.6999999999999993</v>
          </cell>
          <cell r="H240">
            <v>1</v>
          </cell>
          <cell r="I240">
            <v>0.05</v>
          </cell>
          <cell r="J240">
            <v>8.6999999999999993</v>
          </cell>
          <cell r="K240">
            <v>0.435</v>
          </cell>
        </row>
        <row r="241">
          <cell r="A241">
            <v>118</v>
          </cell>
          <cell r="B241" t="str">
            <v>+</v>
          </cell>
          <cell r="C241">
            <v>17</v>
          </cell>
          <cell r="D241">
            <v>119</v>
          </cell>
          <cell r="E241" t="str">
            <v>+</v>
          </cell>
          <cell r="F241">
            <v>5.1999999999998181</v>
          </cell>
          <cell r="G241">
            <v>8.1999999999999993</v>
          </cell>
          <cell r="H241">
            <v>1</v>
          </cell>
          <cell r="I241">
            <v>0.05</v>
          </cell>
          <cell r="J241">
            <v>8.1999999999999993</v>
          </cell>
          <cell r="K241">
            <v>0.41</v>
          </cell>
        </row>
        <row r="242">
          <cell r="A242">
            <v>119</v>
          </cell>
          <cell r="B242" t="str">
            <v>+</v>
          </cell>
          <cell r="C242">
            <v>6.1</v>
          </cell>
          <cell r="D242">
            <v>119</v>
          </cell>
          <cell r="E242" t="str">
            <v>+</v>
          </cell>
          <cell r="F242">
            <v>10.999999999999943</v>
          </cell>
          <cell r="G242">
            <v>4.9000000000000004</v>
          </cell>
          <cell r="H242">
            <v>1</v>
          </cell>
          <cell r="I242">
            <v>0.06</v>
          </cell>
          <cell r="J242">
            <v>4.9000000000000004</v>
          </cell>
          <cell r="K242">
            <v>0.29399999999999998</v>
          </cell>
        </row>
        <row r="243">
          <cell r="A243">
            <v>119</v>
          </cell>
          <cell r="B243" t="str">
            <v>+</v>
          </cell>
          <cell r="C243">
            <v>10.7</v>
          </cell>
          <cell r="D243">
            <v>120</v>
          </cell>
          <cell r="E243" t="str">
            <v>+</v>
          </cell>
          <cell r="F243">
            <v>0.34999999999996589</v>
          </cell>
          <cell r="G243">
            <v>9.65</v>
          </cell>
          <cell r="H243">
            <v>1</v>
          </cell>
          <cell r="I243">
            <v>0.06</v>
          </cell>
          <cell r="J243">
            <v>9.65</v>
          </cell>
          <cell r="K243">
            <v>0.57899999999999996</v>
          </cell>
        </row>
        <row r="244">
          <cell r="A244">
            <v>119</v>
          </cell>
          <cell r="B244" t="str">
            <v>+</v>
          </cell>
          <cell r="C244">
            <v>17</v>
          </cell>
          <cell r="D244">
            <v>120</v>
          </cell>
          <cell r="E244" t="str">
            <v>+</v>
          </cell>
          <cell r="F244">
            <v>14.000000000000057</v>
          </cell>
          <cell r="G244">
            <v>17</v>
          </cell>
          <cell r="H244">
            <v>1</v>
          </cell>
          <cell r="I244">
            <v>0.06</v>
          </cell>
          <cell r="J244">
            <v>17</v>
          </cell>
          <cell r="K244">
            <v>1.02</v>
          </cell>
        </row>
        <row r="245">
          <cell r="A245">
            <v>121</v>
          </cell>
          <cell r="B245" t="str">
            <v>+</v>
          </cell>
          <cell r="C245">
            <v>6.9</v>
          </cell>
          <cell r="D245">
            <v>121</v>
          </cell>
          <cell r="E245" t="str">
            <v>+</v>
          </cell>
          <cell r="F245">
            <v>13.800000000000239</v>
          </cell>
          <cell r="G245">
            <v>6.9</v>
          </cell>
          <cell r="H245">
            <v>1</v>
          </cell>
          <cell r="I245">
            <v>0.05</v>
          </cell>
          <cell r="J245">
            <v>6.9</v>
          </cell>
          <cell r="K245">
            <v>0.34500000000000003</v>
          </cell>
        </row>
        <row r="246">
          <cell r="A246">
            <v>122</v>
          </cell>
          <cell r="B246" t="str">
            <v>+</v>
          </cell>
          <cell r="C246">
            <v>6.6</v>
          </cell>
          <cell r="D246">
            <v>122</v>
          </cell>
          <cell r="E246" t="str">
            <v>+</v>
          </cell>
          <cell r="F246">
            <v>12.299999999999613</v>
          </cell>
          <cell r="G246">
            <v>5.7</v>
          </cell>
          <cell r="H246">
            <v>1</v>
          </cell>
          <cell r="I246">
            <v>0.05</v>
          </cell>
          <cell r="J246">
            <v>5.7</v>
          </cell>
          <cell r="K246">
            <v>0.28500000000000003</v>
          </cell>
        </row>
        <row r="247">
          <cell r="A247">
            <v>124</v>
          </cell>
          <cell r="B247" t="str">
            <v>+</v>
          </cell>
          <cell r="C247">
            <v>7.15</v>
          </cell>
          <cell r="D247">
            <v>125</v>
          </cell>
          <cell r="E247" t="str">
            <v>+</v>
          </cell>
          <cell r="F247">
            <v>4.8499999999998522</v>
          </cell>
          <cell r="G247">
            <v>17.7</v>
          </cell>
          <cell r="H247">
            <v>1.7</v>
          </cell>
          <cell r="I247">
            <v>0.06</v>
          </cell>
          <cell r="J247">
            <v>30.089999999999996</v>
          </cell>
          <cell r="K247">
            <v>1.8053999999999997</v>
          </cell>
        </row>
        <row r="248">
          <cell r="A248">
            <v>126</v>
          </cell>
          <cell r="B248" t="str">
            <v>+</v>
          </cell>
          <cell r="C248">
            <v>15.9</v>
          </cell>
          <cell r="D248">
            <v>127</v>
          </cell>
          <cell r="E248" t="str">
            <v>+</v>
          </cell>
          <cell r="F248">
            <v>14.849999999999852</v>
          </cell>
          <cell r="G248">
            <v>18.95</v>
          </cell>
          <cell r="H248">
            <v>1</v>
          </cell>
          <cell r="I248">
            <v>0.05</v>
          </cell>
          <cell r="J248">
            <v>18.95</v>
          </cell>
          <cell r="K248">
            <v>0.94750000000000001</v>
          </cell>
        </row>
        <row r="249">
          <cell r="A249">
            <v>128</v>
          </cell>
          <cell r="B249" t="str">
            <v>+</v>
          </cell>
          <cell r="C249">
            <v>11.8</v>
          </cell>
          <cell r="D249">
            <v>129</v>
          </cell>
          <cell r="E249" t="str">
            <v>+</v>
          </cell>
          <cell r="F249">
            <v>3.7999999999999545</v>
          </cell>
          <cell r="G249">
            <v>12</v>
          </cell>
          <cell r="H249">
            <v>1</v>
          </cell>
          <cell r="I249">
            <v>0.05</v>
          </cell>
          <cell r="J249">
            <v>12</v>
          </cell>
          <cell r="K249">
            <v>0.60000000000000009</v>
          </cell>
        </row>
        <row r="250">
          <cell r="A250">
            <v>129</v>
          </cell>
          <cell r="B250" t="str">
            <v>+</v>
          </cell>
          <cell r="C250">
            <v>2.8</v>
          </cell>
          <cell r="D250">
            <v>129</v>
          </cell>
          <cell r="E250" t="str">
            <v>+</v>
          </cell>
          <cell r="F250">
            <v>6.3999999999998636</v>
          </cell>
          <cell r="G250">
            <v>3.6</v>
          </cell>
          <cell r="H250">
            <v>1</v>
          </cell>
          <cell r="I250">
            <v>0.06</v>
          </cell>
          <cell r="J250">
            <v>3.6</v>
          </cell>
          <cell r="K250">
            <v>0.216</v>
          </cell>
        </row>
        <row r="251">
          <cell r="A251">
            <v>129</v>
          </cell>
          <cell r="B251" t="str">
            <v>+</v>
          </cell>
          <cell r="C251">
            <v>6.35</v>
          </cell>
          <cell r="D251">
            <v>129</v>
          </cell>
          <cell r="E251" t="str">
            <v>+</v>
          </cell>
          <cell r="F251">
            <v>9.6500000000003183</v>
          </cell>
          <cell r="G251">
            <v>3.3</v>
          </cell>
          <cell r="H251">
            <v>1.35</v>
          </cell>
          <cell r="I251">
            <v>0.05</v>
          </cell>
          <cell r="J251">
            <v>4.4550000000000001</v>
          </cell>
          <cell r="K251">
            <v>0.22275</v>
          </cell>
        </row>
        <row r="252">
          <cell r="A252">
            <v>129</v>
          </cell>
          <cell r="B252" t="str">
            <v>+</v>
          </cell>
          <cell r="C252">
            <v>9.8000000000000007</v>
          </cell>
          <cell r="D252">
            <v>129</v>
          </cell>
          <cell r="E252" t="str">
            <v>+</v>
          </cell>
          <cell r="F252">
            <v>14.900000000000091</v>
          </cell>
          <cell r="G252">
            <v>5.0999999999999996</v>
          </cell>
          <cell r="H252">
            <v>1</v>
          </cell>
          <cell r="I252">
            <v>0.05</v>
          </cell>
          <cell r="J252">
            <v>5.0999999999999996</v>
          </cell>
          <cell r="K252">
            <v>0.255</v>
          </cell>
        </row>
        <row r="253">
          <cell r="A253">
            <v>129</v>
          </cell>
          <cell r="B253" t="str">
            <v>+</v>
          </cell>
          <cell r="C253">
            <v>17.8</v>
          </cell>
          <cell r="D253">
            <v>130</v>
          </cell>
          <cell r="E253" t="str">
            <v>+</v>
          </cell>
          <cell r="F253">
            <v>14.050000000000296</v>
          </cell>
          <cell r="G253">
            <v>16.25</v>
          </cell>
          <cell r="H253">
            <v>1</v>
          </cell>
          <cell r="I253">
            <v>0.05</v>
          </cell>
          <cell r="J253">
            <v>16.25</v>
          </cell>
          <cell r="K253">
            <v>0.8125</v>
          </cell>
        </row>
        <row r="254">
          <cell r="A254">
            <v>132</v>
          </cell>
          <cell r="B254" t="str">
            <v>+</v>
          </cell>
          <cell r="C254">
            <v>1.85</v>
          </cell>
          <cell r="D254">
            <v>132</v>
          </cell>
          <cell r="E254" t="str">
            <v>+</v>
          </cell>
          <cell r="F254">
            <v>15.600000000000023</v>
          </cell>
          <cell r="G254">
            <v>13.75</v>
          </cell>
          <cell r="H254">
            <v>2</v>
          </cell>
          <cell r="I254">
            <v>0.04</v>
          </cell>
          <cell r="J254">
            <v>27.5</v>
          </cell>
          <cell r="K254">
            <v>1.1000000000000001</v>
          </cell>
        </row>
        <row r="255">
          <cell r="A255">
            <v>135</v>
          </cell>
          <cell r="B255" t="str">
            <v>+</v>
          </cell>
          <cell r="D255">
            <v>135</v>
          </cell>
          <cell r="E255" t="str">
            <v>+</v>
          </cell>
          <cell r="F255">
            <v>11.100000000000136</v>
          </cell>
          <cell r="G255">
            <v>11.1</v>
          </cell>
          <cell r="H255">
            <v>2.0499999999999998</v>
          </cell>
          <cell r="I255">
            <v>0.05</v>
          </cell>
          <cell r="J255">
            <v>22.754999999999999</v>
          </cell>
          <cell r="K255">
            <v>1.13775</v>
          </cell>
        </row>
        <row r="256">
          <cell r="A256">
            <v>135</v>
          </cell>
          <cell r="B256" t="str">
            <v>+</v>
          </cell>
          <cell r="C256">
            <v>11.1</v>
          </cell>
          <cell r="D256">
            <v>136</v>
          </cell>
          <cell r="E256" t="str">
            <v>+</v>
          </cell>
          <cell r="F256">
            <v>6.6999999999995907</v>
          </cell>
          <cell r="G256">
            <v>15.6</v>
          </cell>
          <cell r="H256">
            <v>2.5499999999999998</v>
          </cell>
          <cell r="I256">
            <v>0.06</v>
          </cell>
          <cell r="J256">
            <v>39.779999999999994</v>
          </cell>
          <cell r="K256">
            <v>2.3867999999999996</v>
          </cell>
        </row>
        <row r="257">
          <cell r="A257">
            <v>136</v>
          </cell>
          <cell r="B257" t="str">
            <v>+</v>
          </cell>
          <cell r="C257">
            <v>13.2</v>
          </cell>
          <cell r="D257">
            <v>136</v>
          </cell>
          <cell r="E257" t="str">
            <v>+</v>
          </cell>
          <cell r="F257">
            <v>17.699999999999818</v>
          </cell>
          <cell r="G257">
            <v>4.5</v>
          </cell>
          <cell r="H257">
            <v>2</v>
          </cell>
          <cell r="I257">
            <v>0.05</v>
          </cell>
          <cell r="J257">
            <v>9</v>
          </cell>
          <cell r="K257">
            <v>0.45</v>
          </cell>
        </row>
        <row r="258">
          <cell r="A258">
            <v>137</v>
          </cell>
          <cell r="B258" t="str">
            <v>+</v>
          </cell>
          <cell r="C258">
            <v>6.5</v>
          </cell>
          <cell r="D258">
            <v>137</v>
          </cell>
          <cell r="E258" t="str">
            <v>+</v>
          </cell>
          <cell r="F258">
            <v>9.8000000000001819</v>
          </cell>
          <cell r="G258">
            <v>3.3</v>
          </cell>
          <cell r="H258">
            <v>1.95</v>
          </cell>
          <cell r="I258">
            <v>0.06</v>
          </cell>
          <cell r="J258">
            <v>6.4349999999999996</v>
          </cell>
          <cell r="K258">
            <v>0.38609999999999994</v>
          </cell>
        </row>
        <row r="259">
          <cell r="A259">
            <v>137</v>
          </cell>
          <cell r="B259" t="str">
            <v>+</v>
          </cell>
          <cell r="C259">
            <v>13.5</v>
          </cell>
          <cell r="D259">
            <v>137</v>
          </cell>
          <cell r="E259" t="str">
            <v>+</v>
          </cell>
          <cell r="F259">
            <v>15.500000000000114</v>
          </cell>
          <cell r="G259">
            <v>2</v>
          </cell>
          <cell r="H259">
            <v>1</v>
          </cell>
          <cell r="I259">
            <v>0.05</v>
          </cell>
          <cell r="J259">
            <v>2</v>
          </cell>
          <cell r="K259">
            <v>0.1</v>
          </cell>
        </row>
        <row r="260">
          <cell r="A260">
            <v>138</v>
          </cell>
          <cell r="B260" t="str">
            <v>+</v>
          </cell>
          <cell r="C260">
            <v>4.0999999999999996</v>
          </cell>
          <cell r="D260">
            <v>138</v>
          </cell>
          <cell r="E260" t="str">
            <v>+</v>
          </cell>
          <cell r="F260">
            <v>8.4000000000003183</v>
          </cell>
          <cell r="G260">
            <v>4.3</v>
          </cell>
          <cell r="H260">
            <v>1</v>
          </cell>
          <cell r="I260">
            <v>0.05</v>
          </cell>
          <cell r="J260">
            <v>4.3</v>
          </cell>
          <cell r="K260">
            <v>0.215</v>
          </cell>
        </row>
        <row r="261">
          <cell r="A261">
            <v>139</v>
          </cell>
          <cell r="B261" t="str">
            <v>+</v>
          </cell>
          <cell r="C261">
            <v>5.6</v>
          </cell>
          <cell r="D261">
            <v>139</v>
          </cell>
          <cell r="E261" t="str">
            <v>+</v>
          </cell>
          <cell r="F261">
            <v>8.7999999999999545</v>
          </cell>
          <cell r="G261">
            <v>3.2</v>
          </cell>
          <cell r="H261">
            <v>1</v>
          </cell>
          <cell r="I261">
            <v>0.05</v>
          </cell>
          <cell r="J261">
            <v>3.2</v>
          </cell>
          <cell r="K261">
            <v>0.16000000000000003</v>
          </cell>
        </row>
        <row r="262">
          <cell r="A262">
            <v>138</v>
          </cell>
          <cell r="B262" t="str">
            <v>+</v>
          </cell>
          <cell r="C262">
            <v>12.6</v>
          </cell>
          <cell r="D262">
            <v>138</v>
          </cell>
          <cell r="E262" t="str">
            <v>+</v>
          </cell>
          <cell r="F262">
            <v>17.599999999999909</v>
          </cell>
          <cell r="G262">
            <v>5</v>
          </cell>
          <cell r="H262">
            <v>2</v>
          </cell>
          <cell r="I262">
            <v>0.05</v>
          </cell>
          <cell r="J262">
            <v>10</v>
          </cell>
          <cell r="K262">
            <v>0.5</v>
          </cell>
        </row>
        <row r="263">
          <cell r="A263">
            <v>140</v>
          </cell>
          <cell r="B263" t="str">
            <v>+</v>
          </cell>
          <cell r="C263">
            <v>10</v>
          </cell>
          <cell r="D263">
            <v>140</v>
          </cell>
          <cell r="E263" t="str">
            <v>+</v>
          </cell>
          <cell r="F263">
            <v>13.899999999999864</v>
          </cell>
          <cell r="G263">
            <v>3.9</v>
          </cell>
          <cell r="H263">
            <v>2</v>
          </cell>
          <cell r="I263">
            <v>0.05</v>
          </cell>
          <cell r="J263">
            <v>7.8</v>
          </cell>
          <cell r="K263">
            <v>0.39</v>
          </cell>
        </row>
        <row r="264">
          <cell r="A264">
            <v>141</v>
          </cell>
          <cell r="B264" t="str">
            <v>+</v>
          </cell>
          <cell r="C264">
            <v>7.2</v>
          </cell>
          <cell r="D264">
            <v>141</v>
          </cell>
          <cell r="E264" t="str">
            <v>+</v>
          </cell>
          <cell r="F264">
            <v>16.750000000000114</v>
          </cell>
          <cell r="G264">
            <v>9.5500000000000007</v>
          </cell>
          <cell r="H264">
            <v>1</v>
          </cell>
          <cell r="I264">
            <v>0.05</v>
          </cell>
          <cell r="J264">
            <v>9.5500000000000007</v>
          </cell>
          <cell r="K264">
            <v>0.47750000000000004</v>
          </cell>
        </row>
        <row r="265">
          <cell r="A265">
            <v>141</v>
          </cell>
          <cell r="B265" t="str">
            <v>+</v>
          </cell>
          <cell r="C265">
            <v>15.5</v>
          </cell>
          <cell r="D265">
            <v>142</v>
          </cell>
          <cell r="E265" t="str">
            <v>+</v>
          </cell>
          <cell r="F265">
            <v>5.1999999999998181</v>
          </cell>
          <cell r="G265">
            <v>9.6999999999999993</v>
          </cell>
          <cell r="H265">
            <v>1</v>
          </cell>
          <cell r="I265">
            <v>0.05</v>
          </cell>
          <cell r="J265">
            <v>9.6999999999999993</v>
          </cell>
          <cell r="K265">
            <v>0.48499999999999999</v>
          </cell>
        </row>
        <row r="266">
          <cell r="A266">
            <v>143</v>
          </cell>
          <cell r="B266" t="str">
            <v>+</v>
          </cell>
          <cell r="C266">
            <v>7.4</v>
          </cell>
          <cell r="D266">
            <v>143</v>
          </cell>
          <cell r="E266" t="str">
            <v>+</v>
          </cell>
          <cell r="F266">
            <v>10.600000000000023</v>
          </cell>
          <cell r="G266">
            <v>3.2</v>
          </cell>
          <cell r="H266">
            <v>1</v>
          </cell>
          <cell r="I266">
            <v>0.06</v>
          </cell>
          <cell r="J266">
            <v>3.2</v>
          </cell>
          <cell r="K266">
            <v>0.192</v>
          </cell>
        </row>
        <row r="267">
          <cell r="A267">
            <v>143</v>
          </cell>
          <cell r="B267" t="str">
            <v>+</v>
          </cell>
          <cell r="C267">
            <v>12.2</v>
          </cell>
          <cell r="D267">
            <v>143</v>
          </cell>
          <cell r="E267" t="str">
            <v>+</v>
          </cell>
          <cell r="F267">
            <v>16.299999999999955</v>
          </cell>
          <cell r="G267">
            <v>4.0999999999999996</v>
          </cell>
          <cell r="H267">
            <v>1</v>
          </cell>
          <cell r="I267">
            <v>0.05</v>
          </cell>
          <cell r="J267">
            <v>4.0999999999999996</v>
          </cell>
          <cell r="K267">
            <v>0.20499999999999999</v>
          </cell>
        </row>
        <row r="268">
          <cell r="A268">
            <v>144</v>
          </cell>
          <cell r="B268" t="str">
            <v>+</v>
          </cell>
          <cell r="C268">
            <v>3.6</v>
          </cell>
          <cell r="D268">
            <v>144</v>
          </cell>
          <cell r="E268" t="str">
            <v>+</v>
          </cell>
          <cell r="F268">
            <v>12.400000000000091</v>
          </cell>
          <cell r="G268">
            <v>8.8000000000000007</v>
          </cell>
          <cell r="H268">
            <v>1</v>
          </cell>
          <cell r="I268">
            <v>0.05</v>
          </cell>
          <cell r="J268">
            <v>8.8000000000000007</v>
          </cell>
          <cell r="K268">
            <v>0.44000000000000006</v>
          </cell>
        </row>
        <row r="269">
          <cell r="A269">
            <v>149</v>
          </cell>
          <cell r="B269" t="str">
            <v>+</v>
          </cell>
          <cell r="C269">
            <v>3.25</v>
          </cell>
          <cell r="D269">
            <v>149</v>
          </cell>
          <cell r="E269" t="str">
            <v>+</v>
          </cell>
          <cell r="F269">
            <v>9.4499999999999318</v>
          </cell>
          <cell r="G269">
            <v>6.2</v>
          </cell>
          <cell r="H269">
            <v>1</v>
          </cell>
          <cell r="I269">
            <v>0.05</v>
          </cell>
          <cell r="J269">
            <v>6.2</v>
          </cell>
          <cell r="K269">
            <v>0.31000000000000005</v>
          </cell>
        </row>
        <row r="270">
          <cell r="A270">
            <v>150</v>
          </cell>
          <cell r="B270" t="str">
            <v>+</v>
          </cell>
          <cell r="C270">
            <v>5.3</v>
          </cell>
          <cell r="D270">
            <v>150</v>
          </cell>
          <cell r="E270" t="str">
            <v>+</v>
          </cell>
          <cell r="F270">
            <v>9.8000000000001819</v>
          </cell>
          <cell r="G270">
            <v>4.5</v>
          </cell>
          <cell r="H270">
            <v>2</v>
          </cell>
          <cell r="I270">
            <v>0.05</v>
          </cell>
          <cell r="J270">
            <v>9</v>
          </cell>
          <cell r="K270">
            <v>0.45</v>
          </cell>
        </row>
        <row r="271">
          <cell r="A271">
            <v>151</v>
          </cell>
          <cell r="B271" t="str">
            <v>+</v>
          </cell>
          <cell r="C271">
            <v>4.8</v>
          </cell>
          <cell r="D271">
            <v>151</v>
          </cell>
          <cell r="E271" t="str">
            <v>+</v>
          </cell>
          <cell r="F271">
            <v>11.200000000000045</v>
          </cell>
          <cell r="G271">
            <v>6.4</v>
          </cell>
          <cell r="H271">
            <v>1</v>
          </cell>
          <cell r="I271">
            <v>0.05</v>
          </cell>
          <cell r="J271">
            <v>6.4</v>
          </cell>
          <cell r="K271">
            <v>0.32000000000000006</v>
          </cell>
        </row>
        <row r="272">
          <cell r="A272">
            <v>151</v>
          </cell>
          <cell r="B272" t="str">
            <v>+</v>
          </cell>
          <cell r="C272">
            <v>15</v>
          </cell>
          <cell r="D272">
            <v>152</v>
          </cell>
          <cell r="E272" t="str">
            <v>+</v>
          </cell>
          <cell r="F272">
            <v>5.0999999999999091</v>
          </cell>
          <cell r="G272">
            <v>10.1</v>
          </cell>
          <cell r="H272">
            <v>1.95</v>
          </cell>
          <cell r="I272">
            <v>0.05</v>
          </cell>
          <cell r="J272">
            <v>19.695</v>
          </cell>
          <cell r="K272">
            <v>0.98475000000000001</v>
          </cell>
        </row>
        <row r="273">
          <cell r="A273">
            <v>152</v>
          </cell>
          <cell r="B273" t="str">
            <v>+</v>
          </cell>
          <cell r="C273">
            <v>12.6</v>
          </cell>
          <cell r="D273">
            <v>152</v>
          </cell>
          <cell r="E273" t="str">
            <v>+</v>
          </cell>
          <cell r="F273">
            <v>15.799999999999841</v>
          </cell>
          <cell r="G273">
            <v>3.2</v>
          </cell>
          <cell r="H273">
            <v>1</v>
          </cell>
          <cell r="I273">
            <v>0.05</v>
          </cell>
          <cell r="J273">
            <v>3.2</v>
          </cell>
          <cell r="K273">
            <v>0.16000000000000003</v>
          </cell>
        </row>
        <row r="274">
          <cell r="A274">
            <v>153</v>
          </cell>
          <cell r="B274" t="str">
            <v>+</v>
          </cell>
          <cell r="C274">
            <v>14</v>
          </cell>
          <cell r="D274">
            <v>153</v>
          </cell>
          <cell r="E274" t="str">
            <v>+</v>
          </cell>
          <cell r="F274">
            <v>19.800000000000182</v>
          </cell>
          <cell r="G274">
            <v>5.8</v>
          </cell>
          <cell r="H274">
            <v>1</v>
          </cell>
          <cell r="I274">
            <v>0.05</v>
          </cell>
          <cell r="J274">
            <v>5.8</v>
          </cell>
          <cell r="K274">
            <v>0.28999999999999998</v>
          </cell>
        </row>
        <row r="275">
          <cell r="A275">
            <v>154</v>
          </cell>
          <cell r="B275" t="str">
            <v>+</v>
          </cell>
          <cell r="C275">
            <v>2.5</v>
          </cell>
          <cell r="D275">
            <v>154</v>
          </cell>
          <cell r="E275" t="str">
            <v>+</v>
          </cell>
          <cell r="F275">
            <v>6.4999999999997726</v>
          </cell>
          <cell r="G275">
            <v>4</v>
          </cell>
          <cell r="H275">
            <v>1</v>
          </cell>
          <cell r="I275">
            <v>0.05</v>
          </cell>
          <cell r="J275">
            <v>4</v>
          </cell>
          <cell r="K275">
            <v>0.2</v>
          </cell>
        </row>
        <row r="276">
          <cell r="A276">
            <v>154</v>
          </cell>
          <cell r="B276" t="str">
            <v>+</v>
          </cell>
          <cell r="C276">
            <v>13.8</v>
          </cell>
          <cell r="D276">
            <v>154</v>
          </cell>
          <cell r="E276" t="str">
            <v>+</v>
          </cell>
          <cell r="F276">
            <v>19.600000000000364</v>
          </cell>
          <cell r="G276">
            <v>5.8</v>
          </cell>
          <cell r="H276">
            <v>1</v>
          </cell>
          <cell r="I276">
            <v>0.05</v>
          </cell>
          <cell r="J276">
            <v>5.8</v>
          </cell>
          <cell r="K276">
            <v>0.28999999999999998</v>
          </cell>
        </row>
        <row r="277">
          <cell r="A277">
            <v>155</v>
          </cell>
          <cell r="B277" t="str">
            <v>+</v>
          </cell>
          <cell r="C277">
            <v>2.6</v>
          </cell>
          <cell r="D277">
            <v>155</v>
          </cell>
          <cell r="E277" t="str">
            <v>+</v>
          </cell>
          <cell r="F277">
            <v>11.699999999999591</v>
          </cell>
          <cell r="G277">
            <v>9.1</v>
          </cell>
          <cell r="H277">
            <v>1.6</v>
          </cell>
          <cell r="I277">
            <v>0.06</v>
          </cell>
          <cell r="J277">
            <v>14.56</v>
          </cell>
          <cell r="K277">
            <v>0.87360000000000004</v>
          </cell>
        </row>
        <row r="278">
          <cell r="A278">
            <v>155</v>
          </cell>
          <cell r="B278" t="str">
            <v>+</v>
          </cell>
          <cell r="C278">
            <v>18.850000000000001</v>
          </cell>
          <cell r="D278">
            <v>156</v>
          </cell>
          <cell r="E278" t="str">
            <v>+</v>
          </cell>
          <cell r="F278">
            <v>7.3500000000001364</v>
          </cell>
          <cell r="G278">
            <v>8.5</v>
          </cell>
          <cell r="H278">
            <v>3</v>
          </cell>
          <cell r="I278">
            <v>0.06</v>
          </cell>
          <cell r="J278">
            <v>25.5</v>
          </cell>
          <cell r="K278">
            <v>1.53</v>
          </cell>
        </row>
        <row r="279">
          <cell r="A279">
            <v>155</v>
          </cell>
          <cell r="B279" t="str">
            <v>+</v>
          </cell>
          <cell r="C279">
            <v>9.65</v>
          </cell>
          <cell r="D279">
            <v>155</v>
          </cell>
          <cell r="E279" t="str">
            <v>+</v>
          </cell>
          <cell r="F279">
            <v>16.349999999999909</v>
          </cell>
          <cell r="G279">
            <v>6.7</v>
          </cell>
          <cell r="H279">
            <v>1</v>
          </cell>
          <cell r="I279">
            <v>0.06</v>
          </cell>
          <cell r="J279">
            <v>6.7</v>
          </cell>
          <cell r="K279">
            <v>0.40199999999999997</v>
          </cell>
        </row>
        <row r="280">
          <cell r="A280">
            <v>159</v>
          </cell>
          <cell r="B280" t="str">
            <v>+</v>
          </cell>
          <cell r="C280">
            <v>6.2</v>
          </cell>
          <cell r="D280">
            <v>159</v>
          </cell>
          <cell r="E280" t="str">
            <v>+</v>
          </cell>
          <cell r="F280">
            <v>13.39999999999975</v>
          </cell>
          <cell r="G280">
            <v>7.2</v>
          </cell>
          <cell r="H280">
            <v>1.8</v>
          </cell>
          <cell r="I280">
            <v>0.05</v>
          </cell>
          <cell r="J280">
            <v>12.96</v>
          </cell>
          <cell r="K280">
            <v>0.64800000000000013</v>
          </cell>
        </row>
        <row r="281">
          <cell r="A281">
            <v>159</v>
          </cell>
          <cell r="B281" t="str">
            <v>+</v>
          </cell>
          <cell r="C281">
            <v>13.5</v>
          </cell>
          <cell r="D281">
            <v>160</v>
          </cell>
          <cell r="E281" t="str">
            <v>+</v>
          </cell>
          <cell r="F281">
            <v>5.9499999999997044</v>
          </cell>
          <cell r="G281">
            <v>12.45</v>
          </cell>
          <cell r="H281">
            <v>3</v>
          </cell>
          <cell r="I281">
            <v>0.05</v>
          </cell>
          <cell r="J281">
            <v>37.349999999999994</v>
          </cell>
          <cell r="K281">
            <v>1.8674999999999997</v>
          </cell>
        </row>
        <row r="282">
          <cell r="A282">
            <v>160</v>
          </cell>
          <cell r="B282" t="str">
            <v>+</v>
          </cell>
          <cell r="C282">
            <v>5.7</v>
          </cell>
          <cell r="D282">
            <v>160</v>
          </cell>
          <cell r="E282" t="str">
            <v>+</v>
          </cell>
          <cell r="F282">
            <v>18.39999999999975</v>
          </cell>
          <cell r="G282">
            <v>12.7</v>
          </cell>
          <cell r="H282">
            <v>1</v>
          </cell>
          <cell r="I282">
            <v>0.05</v>
          </cell>
          <cell r="J282">
            <v>12.7</v>
          </cell>
          <cell r="K282">
            <v>0.63500000000000001</v>
          </cell>
        </row>
        <row r="283">
          <cell r="A283">
            <v>161</v>
          </cell>
          <cell r="B283" t="str">
            <v>+</v>
          </cell>
          <cell r="C283">
            <v>6.05</v>
          </cell>
          <cell r="D283">
            <v>161</v>
          </cell>
          <cell r="E283" t="str">
            <v>+</v>
          </cell>
          <cell r="F283">
            <v>15.049999999999955</v>
          </cell>
          <cell r="G283">
            <v>9</v>
          </cell>
          <cell r="H283">
            <v>3.95</v>
          </cell>
          <cell r="I283">
            <v>0.06</v>
          </cell>
          <cell r="J283">
            <v>35.550000000000004</v>
          </cell>
          <cell r="K283">
            <v>2.133</v>
          </cell>
        </row>
        <row r="284">
          <cell r="A284">
            <v>162</v>
          </cell>
          <cell r="B284" t="str">
            <v>+</v>
          </cell>
          <cell r="C284">
            <v>6.6</v>
          </cell>
          <cell r="D284">
            <v>162</v>
          </cell>
          <cell r="E284" t="str">
            <v>+</v>
          </cell>
          <cell r="F284">
            <v>11.999999999999886</v>
          </cell>
          <cell r="G284">
            <v>5.4</v>
          </cell>
          <cell r="H284">
            <v>3</v>
          </cell>
          <cell r="I284">
            <v>0.04</v>
          </cell>
          <cell r="J284">
            <v>16.200000000000003</v>
          </cell>
          <cell r="K284">
            <v>0.64800000000000013</v>
          </cell>
        </row>
        <row r="285">
          <cell r="A285">
            <v>162</v>
          </cell>
          <cell r="B285" t="str">
            <v>+</v>
          </cell>
          <cell r="C285">
            <v>12.03</v>
          </cell>
          <cell r="D285">
            <v>162</v>
          </cell>
          <cell r="E285" t="str">
            <v>+</v>
          </cell>
          <cell r="F285">
            <v>15.729999999999791</v>
          </cell>
          <cell r="G285">
            <v>3.7</v>
          </cell>
          <cell r="H285">
            <v>4.0999999999999996</v>
          </cell>
          <cell r="I285">
            <v>0.04</v>
          </cell>
          <cell r="J285">
            <v>15.17</v>
          </cell>
          <cell r="K285">
            <v>0.60680000000000001</v>
          </cell>
        </row>
        <row r="286">
          <cell r="A286">
            <v>162</v>
          </cell>
          <cell r="B286" t="str">
            <v>+</v>
          </cell>
          <cell r="C286">
            <v>14.7</v>
          </cell>
          <cell r="D286">
            <v>163</v>
          </cell>
          <cell r="E286" t="str">
            <v>+</v>
          </cell>
          <cell r="F286">
            <v>2.4500000000000455</v>
          </cell>
          <cell r="G286">
            <v>7.75</v>
          </cell>
          <cell r="H286">
            <v>1</v>
          </cell>
          <cell r="I286">
            <v>0.05</v>
          </cell>
          <cell r="J286">
            <v>7.75</v>
          </cell>
          <cell r="K286">
            <v>0.38750000000000001</v>
          </cell>
        </row>
        <row r="287">
          <cell r="A287">
            <v>162</v>
          </cell>
          <cell r="B287" t="str">
            <v>+</v>
          </cell>
          <cell r="C287">
            <v>16.7</v>
          </cell>
          <cell r="D287">
            <v>163</v>
          </cell>
          <cell r="E287" t="str">
            <v>+</v>
          </cell>
          <cell r="F287">
            <v>14.599999999999795</v>
          </cell>
          <cell r="G287">
            <v>17.899999999999999</v>
          </cell>
          <cell r="H287">
            <v>1</v>
          </cell>
          <cell r="I287">
            <v>0.05</v>
          </cell>
          <cell r="J287">
            <v>17.899999999999999</v>
          </cell>
          <cell r="K287">
            <v>0.89500000000000002</v>
          </cell>
        </row>
        <row r="288">
          <cell r="A288">
            <v>163</v>
          </cell>
          <cell r="B288" t="str">
            <v>+</v>
          </cell>
          <cell r="C288">
            <v>11.5</v>
          </cell>
          <cell r="D288">
            <v>163</v>
          </cell>
          <cell r="E288" t="str">
            <v>+</v>
          </cell>
          <cell r="F288">
            <v>17.5</v>
          </cell>
          <cell r="G288">
            <v>6</v>
          </cell>
          <cell r="H288">
            <v>1</v>
          </cell>
          <cell r="I288">
            <v>0.06</v>
          </cell>
          <cell r="J288">
            <v>6</v>
          </cell>
          <cell r="K288">
            <v>0.36</v>
          </cell>
        </row>
        <row r="289">
          <cell r="A289">
            <v>163</v>
          </cell>
          <cell r="B289" t="str">
            <v>+</v>
          </cell>
          <cell r="C289">
            <v>17.5</v>
          </cell>
          <cell r="D289">
            <v>164</v>
          </cell>
          <cell r="E289" t="str">
            <v>+</v>
          </cell>
          <cell r="F289">
            <v>9.9999999999909051E-2</v>
          </cell>
          <cell r="G289">
            <v>2.6</v>
          </cell>
          <cell r="H289">
            <v>2.7</v>
          </cell>
          <cell r="I289">
            <v>0.06</v>
          </cell>
          <cell r="J289">
            <v>7.0200000000000005</v>
          </cell>
          <cell r="K289">
            <v>0.42120000000000002</v>
          </cell>
        </row>
        <row r="290">
          <cell r="A290">
            <v>163</v>
          </cell>
          <cell r="B290" t="str">
            <v>+</v>
          </cell>
          <cell r="C290">
            <v>16.7</v>
          </cell>
          <cell r="D290">
            <v>164</v>
          </cell>
          <cell r="E290" t="str">
            <v>+</v>
          </cell>
          <cell r="F290">
            <v>15.399999999999636</v>
          </cell>
          <cell r="G290">
            <v>18.7</v>
          </cell>
          <cell r="H290">
            <v>1</v>
          </cell>
          <cell r="I290">
            <v>0.05</v>
          </cell>
          <cell r="J290">
            <v>18.7</v>
          </cell>
          <cell r="K290">
            <v>0.93500000000000005</v>
          </cell>
        </row>
        <row r="291">
          <cell r="A291">
            <v>163</v>
          </cell>
          <cell r="B291" t="str">
            <v>+</v>
          </cell>
          <cell r="C291">
            <v>16.7</v>
          </cell>
          <cell r="D291">
            <v>164</v>
          </cell>
          <cell r="E291" t="str">
            <v>+</v>
          </cell>
          <cell r="F291">
            <v>15.399999999999636</v>
          </cell>
          <cell r="G291">
            <v>18.7</v>
          </cell>
          <cell r="H291">
            <v>1</v>
          </cell>
          <cell r="I291">
            <v>0.05</v>
          </cell>
          <cell r="J291">
            <v>18.7</v>
          </cell>
          <cell r="K291">
            <v>0.93500000000000005</v>
          </cell>
        </row>
        <row r="292">
          <cell r="A292">
            <v>162</v>
          </cell>
          <cell r="B292" t="str">
            <v>+</v>
          </cell>
          <cell r="C292">
            <v>11.7</v>
          </cell>
          <cell r="D292">
            <v>162</v>
          </cell>
          <cell r="E292" t="str">
            <v>+</v>
          </cell>
          <cell r="F292">
            <v>13.199999999999932</v>
          </cell>
          <cell r="G292">
            <v>1.5</v>
          </cell>
          <cell r="H292">
            <v>1</v>
          </cell>
          <cell r="I292">
            <v>0.05</v>
          </cell>
          <cell r="J292">
            <v>1.5</v>
          </cell>
          <cell r="K292">
            <v>7.5000000000000011E-2</v>
          </cell>
        </row>
        <row r="293">
          <cell r="A293">
            <v>156</v>
          </cell>
          <cell r="B293" t="str">
            <v>+</v>
          </cell>
          <cell r="C293">
            <v>16.2</v>
          </cell>
          <cell r="D293">
            <v>156</v>
          </cell>
          <cell r="E293" t="str">
            <v>+</v>
          </cell>
          <cell r="F293">
            <v>17.799999999999727</v>
          </cell>
          <cell r="G293">
            <v>1.6</v>
          </cell>
          <cell r="H293">
            <v>1</v>
          </cell>
          <cell r="I293">
            <v>0.06</v>
          </cell>
          <cell r="J293">
            <v>1.6</v>
          </cell>
          <cell r="K293">
            <v>9.6000000000000002E-2</v>
          </cell>
        </row>
        <row r="294">
          <cell r="A294">
            <v>153</v>
          </cell>
          <cell r="B294" t="str">
            <v>+</v>
          </cell>
          <cell r="C294">
            <v>10.7</v>
          </cell>
          <cell r="D294">
            <v>153</v>
          </cell>
          <cell r="E294" t="str">
            <v>+</v>
          </cell>
          <cell r="F294">
            <v>14.699999999999704</v>
          </cell>
          <cell r="G294">
            <v>4</v>
          </cell>
          <cell r="H294">
            <v>1</v>
          </cell>
          <cell r="I294">
            <v>0.06</v>
          </cell>
          <cell r="J294">
            <v>4</v>
          </cell>
          <cell r="K294">
            <v>0.24</v>
          </cell>
        </row>
        <row r="295">
          <cell r="A295">
            <v>153</v>
          </cell>
          <cell r="B295" t="str">
            <v>+</v>
          </cell>
          <cell r="C295">
            <v>14.6</v>
          </cell>
          <cell r="D295">
            <v>153</v>
          </cell>
          <cell r="E295" t="str">
            <v>+</v>
          </cell>
          <cell r="F295">
            <v>15.600000000000023</v>
          </cell>
          <cell r="G295">
            <v>1</v>
          </cell>
          <cell r="H295">
            <v>8.4</v>
          </cell>
          <cell r="I295">
            <v>0.05</v>
          </cell>
          <cell r="J295">
            <v>8.4</v>
          </cell>
          <cell r="K295">
            <v>0.42000000000000004</v>
          </cell>
        </row>
        <row r="296">
          <cell r="A296">
            <v>153</v>
          </cell>
          <cell r="B296" t="str">
            <v>+</v>
          </cell>
          <cell r="C296">
            <v>15.6</v>
          </cell>
          <cell r="D296">
            <v>153</v>
          </cell>
          <cell r="E296" t="str">
            <v>+</v>
          </cell>
          <cell r="F296">
            <v>17.099999999999795</v>
          </cell>
          <cell r="G296">
            <v>1.5</v>
          </cell>
          <cell r="H296">
            <v>1</v>
          </cell>
          <cell r="I296">
            <v>0.06</v>
          </cell>
          <cell r="J296">
            <v>1.5</v>
          </cell>
          <cell r="K296">
            <v>0.09</v>
          </cell>
        </row>
        <row r="297">
          <cell r="A297">
            <v>146</v>
          </cell>
          <cell r="B297" t="str">
            <v>+</v>
          </cell>
          <cell r="C297">
            <v>3.1</v>
          </cell>
          <cell r="D297">
            <v>146</v>
          </cell>
          <cell r="E297" t="str">
            <v>+</v>
          </cell>
          <cell r="F297">
            <v>8.6000000000001364</v>
          </cell>
          <cell r="G297">
            <v>5.5</v>
          </cell>
          <cell r="H297">
            <v>1</v>
          </cell>
          <cell r="I297">
            <v>0.05</v>
          </cell>
          <cell r="J297">
            <v>5.5</v>
          </cell>
          <cell r="K297">
            <v>0.27500000000000002</v>
          </cell>
        </row>
        <row r="298">
          <cell r="A298">
            <v>141</v>
          </cell>
          <cell r="B298" t="str">
            <v>+</v>
          </cell>
          <cell r="C298">
            <v>9.6</v>
          </cell>
          <cell r="D298">
            <v>141</v>
          </cell>
          <cell r="E298" t="str">
            <v>+</v>
          </cell>
          <cell r="F298">
            <v>13.000000000000114</v>
          </cell>
          <cell r="G298">
            <v>3.4</v>
          </cell>
          <cell r="H298">
            <v>1</v>
          </cell>
          <cell r="I298">
            <v>0.05</v>
          </cell>
          <cell r="J298">
            <v>3.4</v>
          </cell>
          <cell r="K298">
            <v>0.17</v>
          </cell>
        </row>
        <row r="299">
          <cell r="A299">
            <v>139</v>
          </cell>
          <cell r="B299" t="str">
            <v>+</v>
          </cell>
          <cell r="C299">
            <v>1</v>
          </cell>
          <cell r="D299">
            <v>139</v>
          </cell>
          <cell r="E299" t="str">
            <v>+</v>
          </cell>
          <cell r="F299">
            <v>8.1000000000000227</v>
          </cell>
          <cell r="G299">
            <v>7.1</v>
          </cell>
          <cell r="H299">
            <v>1</v>
          </cell>
          <cell r="I299">
            <v>0.05</v>
          </cell>
          <cell r="J299">
            <v>7.1</v>
          </cell>
          <cell r="K299">
            <v>0.35499999999999998</v>
          </cell>
        </row>
        <row r="300">
          <cell r="A300">
            <v>139</v>
          </cell>
          <cell r="B300" t="str">
            <v>+</v>
          </cell>
          <cell r="C300">
            <v>15</v>
          </cell>
          <cell r="D300">
            <v>140</v>
          </cell>
          <cell r="E300" t="str">
            <v>+</v>
          </cell>
          <cell r="F300">
            <v>0.60000000000002274</v>
          </cell>
          <cell r="G300">
            <v>5.6</v>
          </cell>
          <cell r="H300">
            <v>1</v>
          </cell>
          <cell r="I300">
            <v>0.05</v>
          </cell>
          <cell r="J300">
            <v>5.6</v>
          </cell>
          <cell r="K300">
            <v>0.27999999999999997</v>
          </cell>
        </row>
        <row r="301">
          <cell r="A301">
            <v>137</v>
          </cell>
          <cell r="B301" t="str">
            <v>+</v>
          </cell>
          <cell r="C301">
            <v>13</v>
          </cell>
          <cell r="D301">
            <v>137</v>
          </cell>
          <cell r="E301" t="str">
            <v>+</v>
          </cell>
          <cell r="F301">
            <v>17.5</v>
          </cell>
          <cell r="G301">
            <v>4.5</v>
          </cell>
          <cell r="H301">
            <v>1</v>
          </cell>
          <cell r="I301">
            <v>0.05</v>
          </cell>
          <cell r="J301">
            <v>4.5</v>
          </cell>
          <cell r="K301">
            <v>0.22500000000000001</v>
          </cell>
        </row>
        <row r="302">
          <cell r="A302">
            <v>134</v>
          </cell>
          <cell r="B302" t="str">
            <v>+</v>
          </cell>
          <cell r="C302">
            <v>19</v>
          </cell>
          <cell r="D302">
            <v>135</v>
          </cell>
          <cell r="E302" t="str">
            <v>+</v>
          </cell>
          <cell r="F302">
            <v>1.4999999999997726</v>
          </cell>
          <cell r="G302">
            <v>2.5</v>
          </cell>
          <cell r="H302">
            <v>1</v>
          </cell>
          <cell r="I302">
            <v>0.06</v>
          </cell>
          <cell r="J302">
            <v>2.5</v>
          </cell>
          <cell r="K302">
            <v>0.15</v>
          </cell>
        </row>
        <row r="303">
          <cell r="A303">
            <v>128</v>
          </cell>
          <cell r="B303" t="str">
            <v>+</v>
          </cell>
          <cell r="C303">
            <v>9</v>
          </cell>
          <cell r="D303">
            <v>128</v>
          </cell>
          <cell r="E303" t="str">
            <v>+</v>
          </cell>
          <cell r="F303">
            <v>11.299999999999955</v>
          </cell>
          <cell r="G303">
            <v>2.2999999999999998</v>
          </cell>
          <cell r="H303">
            <v>1</v>
          </cell>
          <cell r="I303">
            <v>0.05</v>
          </cell>
          <cell r="J303">
            <v>2.2999999999999998</v>
          </cell>
          <cell r="K303">
            <v>0.11499999999999999</v>
          </cell>
        </row>
        <row r="304">
          <cell r="A304">
            <v>128</v>
          </cell>
          <cell r="B304" t="str">
            <v>+</v>
          </cell>
          <cell r="C304">
            <v>12.7</v>
          </cell>
          <cell r="D304">
            <v>128</v>
          </cell>
          <cell r="E304" t="str">
            <v>+</v>
          </cell>
          <cell r="F304">
            <v>18.0499999999995</v>
          </cell>
          <cell r="G304">
            <v>5.35</v>
          </cell>
          <cell r="H304">
            <v>1</v>
          </cell>
          <cell r="I304">
            <v>0.05</v>
          </cell>
          <cell r="J304">
            <v>5.35</v>
          </cell>
          <cell r="K304">
            <v>0.26750000000000002</v>
          </cell>
        </row>
        <row r="305">
          <cell r="A305">
            <v>127</v>
          </cell>
          <cell r="B305" t="str">
            <v>+</v>
          </cell>
          <cell r="C305">
            <v>7.4</v>
          </cell>
          <cell r="D305">
            <v>127</v>
          </cell>
          <cell r="E305" t="str">
            <v>+</v>
          </cell>
          <cell r="F305">
            <v>11.500000000000057</v>
          </cell>
          <cell r="G305">
            <v>4.0999999999999996</v>
          </cell>
          <cell r="H305">
            <v>1</v>
          </cell>
          <cell r="I305">
            <v>0.05</v>
          </cell>
          <cell r="J305">
            <v>4.0999999999999996</v>
          </cell>
          <cell r="K305">
            <v>0.20499999999999999</v>
          </cell>
        </row>
        <row r="306">
          <cell r="A306">
            <v>127</v>
          </cell>
          <cell r="B306" t="str">
            <v>+</v>
          </cell>
          <cell r="C306">
            <v>4.3</v>
          </cell>
          <cell r="D306">
            <v>127</v>
          </cell>
          <cell r="E306" t="str">
            <v>+</v>
          </cell>
          <cell r="F306">
            <v>7.9000000000002046</v>
          </cell>
          <cell r="G306">
            <v>3.6</v>
          </cell>
          <cell r="H306">
            <v>1</v>
          </cell>
          <cell r="I306">
            <v>0.05</v>
          </cell>
          <cell r="J306">
            <v>3.6</v>
          </cell>
          <cell r="K306">
            <v>0.18000000000000002</v>
          </cell>
        </row>
        <row r="307">
          <cell r="A307">
            <v>158</v>
          </cell>
          <cell r="B307" t="str">
            <v>+</v>
          </cell>
          <cell r="C307">
            <v>6.2</v>
          </cell>
          <cell r="D307">
            <v>159</v>
          </cell>
          <cell r="E307" t="str">
            <v>+</v>
          </cell>
          <cell r="F307">
            <v>0.64999999999940883</v>
          </cell>
          <cell r="G307">
            <v>14.45</v>
          </cell>
          <cell r="H307">
            <v>1.95</v>
          </cell>
          <cell r="I307">
            <v>0.06</v>
          </cell>
          <cell r="J307">
            <v>28.177499999999998</v>
          </cell>
          <cell r="K307">
            <v>1.6906499999999998</v>
          </cell>
        </row>
        <row r="308">
          <cell r="A308">
            <v>157</v>
          </cell>
          <cell r="B308" t="str">
            <v>+</v>
          </cell>
          <cell r="C308">
            <v>10.4</v>
          </cell>
          <cell r="D308">
            <v>157</v>
          </cell>
          <cell r="E308" t="str">
            <v>+</v>
          </cell>
          <cell r="F308">
            <v>14.250000000000114</v>
          </cell>
          <cell r="G308">
            <v>3.85</v>
          </cell>
          <cell r="H308">
            <v>1</v>
          </cell>
          <cell r="I308">
            <v>0.06</v>
          </cell>
          <cell r="J308">
            <v>3.85</v>
          </cell>
          <cell r="K308">
            <v>0.23099999999999998</v>
          </cell>
        </row>
        <row r="309">
          <cell r="A309">
            <v>157</v>
          </cell>
          <cell r="B309" t="str">
            <v>+</v>
          </cell>
          <cell r="C309">
            <v>12.2</v>
          </cell>
          <cell r="D309">
            <v>158</v>
          </cell>
          <cell r="E309" t="str">
            <v>+</v>
          </cell>
          <cell r="F309">
            <v>10.099999999999909</v>
          </cell>
          <cell r="G309">
            <v>17.899999999999999</v>
          </cell>
          <cell r="H309">
            <v>1.95</v>
          </cell>
          <cell r="I309">
            <v>0.06</v>
          </cell>
          <cell r="J309">
            <v>34.904999999999994</v>
          </cell>
          <cell r="K309">
            <v>2.0942999999999996</v>
          </cell>
        </row>
        <row r="310">
          <cell r="A310">
            <v>157</v>
          </cell>
          <cell r="B310" t="str">
            <v>+</v>
          </cell>
          <cell r="C310">
            <v>13</v>
          </cell>
          <cell r="D310">
            <v>157</v>
          </cell>
          <cell r="E310" t="str">
            <v>+</v>
          </cell>
          <cell r="F310">
            <v>16.699999999999591</v>
          </cell>
          <cell r="G310">
            <v>3.7</v>
          </cell>
          <cell r="H310">
            <v>1</v>
          </cell>
          <cell r="I310">
            <v>0.06</v>
          </cell>
          <cell r="J310">
            <v>3.7</v>
          </cell>
          <cell r="K310">
            <v>0.222</v>
          </cell>
        </row>
        <row r="311">
          <cell r="A311">
            <v>156</v>
          </cell>
          <cell r="B311" t="str">
            <v>+</v>
          </cell>
          <cell r="C311">
            <v>11</v>
          </cell>
          <cell r="D311">
            <v>156</v>
          </cell>
          <cell r="E311" t="str">
            <v>+</v>
          </cell>
          <cell r="F311">
            <v>17.599999999999909</v>
          </cell>
          <cell r="G311">
            <v>6.6</v>
          </cell>
          <cell r="H311">
            <v>1</v>
          </cell>
          <cell r="I311">
            <v>0.06</v>
          </cell>
          <cell r="J311">
            <v>6.6</v>
          </cell>
          <cell r="K311">
            <v>0.39599999999999996</v>
          </cell>
        </row>
        <row r="312">
          <cell r="A312">
            <v>156</v>
          </cell>
          <cell r="B312" t="str">
            <v>+</v>
          </cell>
          <cell r="C312">
            <v>8.3000000000000007</v>
          </cell>
          <cell r="D312">
            <v>156</v>
          </cell>
          <cell r="E312" t="str">
            <v>+</v>
          </cell>
          <cell r="F312">
            <v>13.600000000000136</v>
          </cell>
          <cell r="G312">
            <v>5.3</v>
          </cell>
          <cell r="H312">
            <v>1</v>
          </cell>
          <cell r="I312">
            <v>0.06</v>
          </cell>
          <cell r="J312">
            <v>5.3</v>
          </cell>
          <cell r="K312">
            <v>0.318</v>
          </cell>
        </row>
        <row r="313">
          <cell r="A313">
            <v>155</v>
          </cell>
          <cell r="B313" t="str">
            <v>+</v>
          </cell>
          <cell r="D313">
            <v>155</v>
          </cell>
          <cell r="E313" t="str">
            <v>+</v>
          </cell>
          <cell r="F313">
            <v>12.800000000000296</v>
          </cell>
          <cell r="G313">
            <v>12.8</v>
          </cell>
          <cell r="H313">
            <v>2</v>
          </cell>
          <cell r="I313">
            <v>0.06</v>
          </cell>
          <cell r="J313">
            <v>25.6</v>
          </cell>
          <cell r="K313">
            <v>1.536</v>
          </cell>
        </row>
        <row r="314">
          <cell r="A314">
            <v>154</v>
          </cell>
          <cell r="B314" t="str">
            <v>+</v>
          </cell>
          <cell r="C314">
            <v>9.8000000000000007</v>
          </cell>
          <cell r="D314">
            <v>154</v>
          </cell>
          <cell r="E314" t="str">
            <v>+</v>
          </cell>
          <cell r="F314">
            <v>14.300000000000068</v>
          </cell>
          <cell r="G314">
            <v>4.5</v>
          </cell>
          <cell r="H314">
            <v>1</v>
          </cell>
          <cell r="I314">
            <v>0.06</v>
          </cell>
          <cell r="J314">
            <v>4.5</v>
          </cell>
          <cell r="K314">
            <v>0.27</v>
          </cell>
        </row>
        <row r="315">
          <cell r="A315">
            <v>154</v>
          </cell>
          <cell r="B315" t="str">
            <v>+</v>
          </cell>
          <cell r="C315">
            <v>12.3</v>
          </cell>
          <cell r="D315">
            <v>155</v>
          </cell>
          <cell r="E315" t="str">
            <v>+</v>
          </cell>
          <cell r="F315">
            <v>2.2000000000002728</v>
          </cell>
          <cell r="G315">
            <v>9.9</v>
          </cell>
          <cell r="H315">
            <v>3.85</v>
          </cell>
          <cell r="I315">
            <v>0.05</v>
          </cell>
          <cell r="J315">
            <v>38.115000000000002</v>
          </cell>
          <cell r="K315">
            <v>1.9057500000000003</v>
          </cell>
        </row>
        <row r="316">
          <cell r="A316">
            <v>153</v>
          </cell>
          <cell r="B316" t="str">
            <v>+</v>
          </cell>
          <cell r="C316">
            <v>2</v>
          </cell>
          <cell r="D316">
            <v>153</v>
          </cell>
          <cell r="E316" t="str">
            <v>+</v>
          </cell>
          <cell r="F316">
            <v>8.7999999999999545</v>
          </cell>
          <cell r="G316">
            <v>6.8</v>
          </cell>
          <cell r="H316">
            <v>1</v>
          </cell>
          <cell r="I316">
            <v>0.05</v>
          </cell>
          <cell r="J316">
            <v>6.8</v>
          </cell>
          <cell r="K316">
            <v>0.34</v>
          </cell>
        </row>
        <row r="317">
          <cell r="A317">
            <v>153</v>
          </cell>
          <cell r="B317" t="str">
            <v>+</v>
          </cell>
          <cell r="C317">
            <v>2</v>
          </cell>
          <cell r="D317">
            <v>154</v>
          </cell>
          <cell r="E317" t="str">
            <v>+</v>
          </cell>
          <cell r="F317">
            <v>0.55000000000006821</v>
          </cell>
          <cell r="G317">
            <v>18.55</v>
          </cell>
          <cell r="H317">
            <v>1</v>
          </cell>
          <cell r="I317">
            <v>0.06</v>
          </cell>
          <cell r="J317">
            <v>18.55</v>
          </cell>
          <cell r="K317">
            <v>1.113</v>
          </cell>
        </row>
        <row r="318">
          <cell r="A318">
            <v>152</v>
          </cell>
          <cell r="B318" t="str">
            <v>+</v>
          </cell>
          <cell r="C318">
            <v>2.1</v>
          </cell>
          <cell r="D318">
            <v>152</v>
          </cell>
          <cell r="E318" t="str">
            <v>+</v>
          </cell>
          <cell r="F318">
            <v>12.599999999999909</v>
          </cell>
          <cell r="G318">
            <v>10.5</v>
          </cell>
          <cell r="H318">
            <v>1</v>
          </cell>
          <cell r="I318">
            <v>0.06</v>
          </cell>
          <cell r="J318">
            <v>10.5</v>
          </cell>
          <cell r="K318">
            <v>0.63</v>
          </cell>
        </row>
        <row r="319">
          <cell r="A319">
            <v>152</v>
          </cell>
          <cell r="B319" t="str">
            <v>+</v>
          </cell>
          <cell r="C319">
            <v>3.9</v>
          </cell>
          <cell r="D319">
            <v>152</v>
          </cell>
          <cell r="E319" t="str">
            <v>+</v>
          </cell>
          <cell r="F319">
            <v>17.900000000000205</v>
          </cell>
          <cell r="G319">
            <v>14</v>
          </cell>
          <cell r="H319">
            <v>1.1000000000000001</v>
          </cell>
          <cell r="I319">
            <v>0.05</v>
          </cell>
          <cell r="J319">
            <v>15.400000000000002</v>
          </cell>
          <cell r="K319">
            <v>0.77000000000000013</v>
          </cell>
        </row>
        <row r="320">
          <cell r="A320">
            <v>152</v>
          </cell>
          <cell r="B320" t="str">
            <v>+</v>
          </cell>
          <cell r="C320">
            <v>4.2</v>
          </cell>
          <cell r="D320">
            <v>152</v>
          </cell>
          <cell r="E320" t="str">
            <v>+</v>
          </cell>
          <cell r="F320">
            <v>11.549999999999727</v>
          </cell>
          <cell r="G320">
            <v>7.35</v>
          </cell>
          <cell r="H320">
            <v>1</v>
          </cell>
          <cell r="I320">
            <v>0.05</v>
          </cell>
          <cell r="J320">
            <v>7.35</v>
          </cell>
          <cell r="K320">
            <v>0.36749999999999999</v>
          </cell>
        </row>
        <row r="321">
          <cell r="A321">
            <v>152</v>
          </cell>
          <cell r="B321" t="str">
            <v>+</v>
          </cell>
          <cell r="C321">
            <v>17.2</v>
          </cell>
          <cell r="D321">
            <v>154</v>
          </cell>
          <cell r="E321" t="str">
            <v>+</v>
          </cell>
          <cell r="F321">
            <v>2.1999999999997044</v>
          </cell>
          <cell r="G321">
            <v>25</v>
          </cell>
          <cell r="H321">
            <v>2</v>
          </cell>
          <cell r="I321">
            <v>0.05</v>
          </cell>
          <cell r="J321">
            <v>50</v>
          </cell>
          <cell r="K321">
            <v>2.5</v>
          </cell>
        </row>
        <row r="322">
          <cell r="A322">
            <v>151</v>
          </cell>
          <cell r="B322" t="str">
            <v>+</v>
          </cell>
          <cell r="C322">
            <v>4</v>
          </cell>
          <cell r="D322">
            <v>152</v>
          </cell>
          <cell r="E322" t="str">
            <v>+</v>
          </cell>
          <cell r="F322">
            <v>14.499999999999886</v>
          </cell>
          <cell r="G322">
            <v>30.5</v>
          </cell>
          <cell r="H322">
            <v>1</v>
          </cell>
          <cell r="I322">
            <v>0.06</v>
          </cell>
          <cell r="J322">
            <v>30.5</v>
          </cell>
          <cell r="K322">
            <v>1.8299999999999998</v>
          </cell>
        </row>
        <row r="323">
          <cell r="A323">
            <v>150</v>
          </cell>
          <cell r="B323" t="str">
            <v>+</v>
          </cell>
          <cell r="C323">
            <v>10.5</v>
          </cell>
          <cell r="D323">
            <v>151</v>
          </cell>
          <cell r="E323" t="str">
            <v>+</v>
          </cell>
          <cell r="F323">
            <v>0.40000000000020464</v>
          </cell>
          <cell r="G323">
            <v>9.9</v>
          </cell>
          <cell r="H323">
            <v>1</v>
          </cell>
          <cell r="I323">
            <v>0.05</v>
          </cell>
          <cell r="J323">
            <v>9.9</v>
          </cell>
          <cell r="K323">
            <v>0.49500000000000005</v>
          </cell>
        </row>
        <row r="324">
          <cell r="A324">
            <v>149</v>
          </cell>
          <cell r="B324" t="str">
            <v>+</v>
          </cell>
          <cell r="D324">
            <v>149</v>
          </cell>
          <cell r="E324" t="str">
            <v>+</v>
          </cell>
          <cell r="F324">
            <v>6.8000000000000682</v>
          </cell>
          <cell r="G324">
            <v>6.8</v>
          </cell>
          <cell r="H324">
            <v>1.9</v>
          </cell>
          <cell r="I324">
            <v>0.05</v>
          </cell>
          <cell r="J324">
            <v>12.92</v>
          </cell>
          <cell r="K324">
            <v>0.64600000000000002</v>
          </cell>
        </row>
        <row r="325">
          <cell r="A325">
            <v>149</v>
          </cell>
          <cell r="B325" t="str">
            <v>+</v>
          </cell>
          <cell r="C325">
            <v>1.8</v>
          </cell>
          <cell r="D325">
            <v>149</v>
          </cell>
          <cell r="E325" t="str">
            <v>+</v>
          </cell>
          <cell r="F325">
            <v>3.1000000000005912</v>
          </cell>
          <cell r="G325">
            <v>1.3</v>
          </cell>
          <cell r="H325">
            <v>1</v>
          </cell>
          <cell r="I325">
            <v>0.05</v>
          </cell>
          <cell r="J325">
            <v>1.3</v>
          </cell>
          <cell r="K325">
            <v>6.5000000000000002E-2</v>
          </cell>
        </row>
        <row r="326">
          <cell r="A326">
            <v>149</v>
          </cell>
          <cell r="B326" t="str">
            <v>+</v>
          </cell>
          <cell r="C326">
            <v>3</v>
          </cell>
          <cell r="D326">
            <v>149</v>
          </cell>
          <cell r="E326" t="str">
            <v>+</v>
          </cell>
          <cell r="F326">
            <v>7.8000000000002956</v>
          </cell>
          <cell r="G326">
            <v>4.8</v>
          </cell>
          <cell r="H326">
            <v>2</v>
          </cell>
          <cell r="I326">
            <v>0.05</v>
          </cell>
          <cell r="J326">
            <v>9.6</v>
          </cell>
          <cell r="K326">
            <v>0.48</v>
          </cell>
        </row>
        <row r="327">
          <cell r="A327">
            <v>149</v>
          </cell>
          <cell r="B327" t="str">
            <v>+</v>
          </cell>
          <cell r="C327">
            <v>7.8</v>
          </cell>
          <cell r="D327">
            <v>149</v>
          </cell>
          <cell r="E327" t="str">
            <v>+</v>
          </cell>
          <cell r="F327">
            <v>16.60000000000025</v>
          </cell>
          <cell r="G327">
            <v>8.8000000000000007</v>
          </cell>
          <cell r="H327">
            <v>1</v>
          </cell>
          <cell r="I327">
            <v>0.05</v>
          </cell>
          <cell r="J327">
            <v>8.8000000000000007</v>
          </cell>
          <cell r="K327">
            <v>0.44000000000000006</v>
          </cell>
        </row>
        <row r="328">
          <cell r="A328">
            <v>149</v>
          </cell>
          <cell r="B328" t="str">
            <v>+</v>
          </cell>
          <cell r="C328">
            <v>19</v>
          </cell>
          <cell r="D328">
            <v>150</v>
          </cell>
          <cell r="E328" t="str">
            <v>+</v>
          </cell>
          <cell r="F328">
            <v>13.899999999999864</v>
          </cell>
          <cell r="G328">
            <v>14.9</v>
          </cell>
          <cell r="H328">
            <v>1</v>
          </cell>
          <cell r="I328">
            <v>0.05</v>
          </cell>
          <cell r="J328">
            <v>14.9</v>
          </cell>
          <cell r="K328">
            <v>0.74500000000000011</v>
          </cell>
        </row>
        <row r="329">
          <cell r="A329">
            <v>148</v>
          </cell>
          <cell r="B329" t="str">
            <v>+</v>
          </cell>
          <cell r="C329">
            <v>1</v>
          </cell>
          <cell r="D329">
            <v>148</v>
          </cell>
          <cell r="E329" t="str">
            <v>+</v>
          </cell>
          <cell r="F329">
            <v>10</v>
          </cell>
          <cell r="G329">
            <v>9</v>
          </cell>
          <cell r="H329">
            <v>1.7</v>
          </cell>
          <cell r="I329">
            <v>0.05</v>
          </cell>
          <cell r="J329">
            <v>15.299999999999999</v>
          </cell>
          <cell r="K329">
            <v>0.76500000000000001</v>
          </cell>
        </row>
        <row r="330">
          <cell r="A330">
            <v>148</v>
          </cell>
          <cell r="B330" t="str">
            <v>+</v>
          </cell>
          <cell r="C330">
            <v>15.3</v>
          </cell>
          <cell r="D330">
            <v>148</v>
          </cell>
          <cell r="E330" t="str">
            <v>+</v>
          </cell>
          <cell r="F330">
            <v>19.900000000000091</v>
          </cell>
          <cell r="G330">
            <v>4.5999999999999996</v>
          </cell>
          <cell r="H330">
            <v>3.65</v>
          </cell>
          <cell r="I330">
            <v>0.05</v>
          </cell>
          <cell r="J330">
            <v>16.79</v>
          </cell>
          <cell r="K330">
            <v>0.83950000000000002</v>
          </cell>
        </row>
        <row r="331">
          <cell r="A331">
            <v>148</v>
          </cell>
          <cell r="B331" t="str">
            <v>+</v>
          </cell>
          <cell r="C331">
            <v>18.7</v>
          </cell>
          <cell r="D331">
            <v>149</v>
          </cell>
          <cell r="E331" t="str">
            <v>+</v>
          </cell>
          <cell r="F331">
            <v>6.0000000000002274</v>
          </cell>
          <cell r="G331">
            <v>7.3</v>
          </cell>
          <cell r="H331">
            <v>1</v>
          </cell>
          <cell r="I331">
            <v>0.05</v>
          </cell>
          <cell r="J331">
            <v>7.3</v>
          </cell>
          <cell r="K331">
            <v>0.36499999999999999</v>
          </cell>
        </row>
        <row r="332">
          <cell r="A332">
            <v>148</v>
          </cell>
          <cell r="B332" t="str">
            <v>+</v>
          </cell>
          <cell r="C332">
            <v>18.7</v>
          </cell>
          <cell r="D332">
            <v>149</v>
          </cell>
          <cell r="E332" t="str">
            <v>+</v>
          </cell>
          <cell r="F332">
            <v>9.4999999999998863</v>
          </cell>
          <cell r="G332">
            <v>10.8</v>
          </cell>
          <cell r="H332">
            <v>1</v>
          </cell>
          <cell r="I332">
            <v>0.05</v>
          </cell>
          <cell r="J332">
            <v>10.8</v>
          </cell>
          <cell r="K332">
            <v>0.54</v>
          </cell>
        </row>
        <row r="333">
          <cell r="A333">
            <v>147</v>
          </cell>
          <cell r="B333" t="str">
            <v>+</v>
          </cell>
          <cell r="C333">
            <v>6</v>
          </cell>
          <cell r="D333">
            <v>147</v>
          </cell>
          <cell r="E333" t="str">
            <v>+</v>
          </cell>
          <cell r="F333">
            <v>15.099999999999909</v>
          </cell>
          <cell r="G333">
            <v>9.1</v>
          </cell>
          <cell r="H333">
            <v>2</v>
          </cell>
          <cell r="I333">
            <v>0.05</v>
          </cell>
          <cell r="J333">
            <v>18.2</v>
          </cell>
          <cell r="K333">
            <v>0.91</v>
          </cell>
        </row>
        <row r="334">
          <cell r="A334">
            <v>147</v>
          </cell>
          <cell r="B334" t="str">
            <v>+</v>
          </cell>
          <cell r="C334">
            <v>14.8</v>
          </cell>
          <cell r="D334">
            <v>148</v>
          </cell>
          <cell r="E334" t="str">
            <v>+</v>
          </cell>
          <cell r="F334">
            <v>2.3000000000001819</v>
          </cell>
          <cell r="G334">
            <v>7.5</v>
          </cell>
          <cell r="H334">
            <v>1</v>
          </cell>
          <cell r="I334">
            <v>0.05</v>
          </cell>
          <cell r="J334">
            <v>7.5</v>
          </cell>
          <cell r="K334">
            <v>0.375</v>
          </cell>
        </row>
        <row r="335">
          <cell r="A335">
            <v>146</v>
          </cell>
          <cell r="B335" t="str">
            <v>+</v>
          </cell>
          <cell r="C335">
            <v>0.5</v>
          </cell>
          <cell r="D335">
            <v>146</v>
          </cell>
          <cell r="E335" t="str">
            <v>+</v>
          </cell>
          <cell r="F335">
            <v>6.1500000000000909</v>
          </cell>
          <cell r="G335">
            <v>5.65</v>
          </cell>
          <cell r="H335">
            <v>1</v>
          </cell>
          <cell r="I335">
            <v>0.05</v>
          </cell>
          <cell r="J335">
            <v>5.65</v>
          </cell>
          <cell r="K335">
            <v>0.28250000000000003</v>
          </cell>
        </row>
        <row r="336">
          <cell r="A336">
            <v>146</v>
          </cell>
          <cell r="B336" t="str">
            <v>+</v>
          </cell>
          <cell r="C336">
            <v>6.2</v>
          </cell>
          <cell r="D336">
            <v>146</v>
          </cell>
          <cell r="E336" t="str">
            <v>+</v>
          </cell>
          <cell r="F336">
            <v>14.499999999999886</v>
          </cell>
          <cell r="G336">
            <v>8.3000000000000007</v>
          </cell>
          <cell r="H336">
            <v>2</v>
          </cell>
          <cell r="I336">
            <v>0.05</v>
          </cell>
          <cell r="J336">
            <v>16.600000000000001</v>
          </cell>
          <cell r="K336">
            <v>0.83000000000000007</v>
          </cell>
        </row>
        <row r="337">
          <cell r="A337">
            <v>146</v>
          </cell>
          <cell r="B337" t="str">
            <v>+</v>
          </cell>
          <cell r="C337">
            <v>14.5</v>
          </cell>
          <cell r="D337">
            <v>147</v>
          </cell>
          <cell r="E337" t="str">
            <v>+</v>
          </cell>
          <cell r="F337">
            <v>6.4999999999997726</v>
          </cell>
          <cell r="G337">
            <v>12</v>
          </cell>
          <cell r="H337">
            <v>3.8</v>
          </cell>
          <cell r="I337">
            <v>0.05</v>
          </cell>
          <cell r="J337">
            <v>45.599999999999994</v>
          </cell>
          <cell r="K337">
            <v>2.2799999999999998</v>
          </cell>
        </row>
        <row r="338">
          <cell r="A338">
            <v>145</v>
          </cell>
          <cell r="B338" t="str">
            <v>+</v>
          </cell>
          <cell r="C338">
            <v>2</v>
          </cell>
          <cell r="D338">
            <v>145</v>
          </cell>
          <cell r="E338" t="str">
            <v>+</v>
          </cell>
          <cell r="F338">
            <v>5.3499999999996817</v>
          </cell>
          <cell r="G338">
            <v>3.35</v>
          </cell>
          <cell r="H338">
            <v>1</v>
          </cell>
          <cell r="I338">
            <v>0.05</v>
          </cell>
          <cell r="J338">
            <v>3.35</v>
          </cell>
          <cell r="K338">
            <v>0.16750000000000001</v>
          </cell>
        </row>
        <row r="339">
          <cell r="A339">
            <v>145</v>
          </cell>
          <cell r="B339" t="str">
            <v>+</v>
          </cell>
          <cell r="C339">
            <v>5.2</v>
          </cell>
          <cell r="D339">
            <v>145</v>
          </cell>
          <cell r="E339" t="str">
            <v>+</v>
          </cell>
          <cell r="F339">
            <v>8.5499999999996135</v>
          </cell>
          <cell r="G339">
            <v>3.35</v>
          </cell>
          <cell r="H339">
            <v>2</v>
          </cell>
          <cell r="I339">
            <v>0.06</v>
          </cell>
          <cell r="J339">
            <v>6.7</v>
          </cell>
          <cell r="K339">
            <v>0.40199999999999997</v>
          </cell>
        </row>
        <row r="340">
          <cell r="A340">
            <v>145</v>
          </cell>
          <cell r="B340" t="str">
            <v>+</v>
          </cell>
          <cell r="C340">
            <v>5.2</v>
          </cell>
          <cell r="D340">
            <v>145</v>
          </cell>
          <cell r="E340" t="str">
            <v>+</v>
          </cell>
          <cell r="F340">
            <v>8.2999999999998408</v>
          </cell>
          <cell r="G340">
            <v>3.1</v>
          </cell>
          <cell r="H340">
            <v>1</v>
          </cell>
          <cell r="I340">
            <v>0.05</v>
          </cell>
          <cell r="J340">
            <v>3.1</v>
          </cell>
          <cell r="K340">
            <v>0.15500000000000003</v>
          </cell>
        </row>
        <row r="341">
          <cell r="A341">
            <v>145</v>
          </cell>
          <cell r="B341" t="str">
            <v>+</v>
          </cell>
          <cell r="C341">
            <v>8.4</v>
          </cell>
          <cell r="D341">
            <v>145</v>
          </cell>
          <cell r="E341" t="str">
            <v>+</v>
          </cell>
          <cell r="F341">
            <v>13.400000000000318</v>
          </cell>
          <cell r="G341">
            <v>5</v>
          </cell>
          <cell r="H341">
            <v>1</v>
          </cell>
          <cell r="I341">
            <v>0.05</v>
          </cell>
          <cell r="J341">
            <v>5</v>
          </cell>
          <cell r="K341">
            <v>0.25</v>
          </cell>
        </row>
        <row r="342">
          <cell r="A342">
            <v>145</v>
          </cell>
          <cell r="B342" t="str">
            <v>+</v>
          </cell>
          <cell r="C342">
            <v>13</v>
          </cell>
          <cell r="D342">
            <v>146</v>
          </cell>
          <cell r="E342" t="str">
            <v>+</v>
          </cell>
          <cell r="F342">
            <v>15</v>
          </cell>
          <cell r="G342">
            <v>22</v>
          </cell>
          <cell r="H342">
            <v>2</v>
          </cell>
          <cell r="I342">
            <v>0.05</v>
          </cell>
          <cell r="J342">
            <v>44</v>
          </cell>
          <cell r="K342">
            <v>2.2000000000000002</v>
          </cell>
        </row>
        <row r="343">
          <cell r="A343">
            <v>145</v>
          </cell>
          <cell r="B343" t="str">
            <v>+</v>
          </cell>
          <cell r="C343">
            <v>16.899999999999999</v>
          </cell>
          <cell r="D343">
            <v>146</v>
          </cell>
          <cell r="E343" t="str">
            <v>+</v>
          </cell>
          <cell r="F343">
            <v>3.7000000000000455</v>
          </cell>
          <cell r="G343">
            <v>6.8</v>
          </cell>
          <cell r="H343">
            <v>1</v>
          </cell>
          <cell r="I343">
            <v>0.05</v>
          </cell>
          <cell r="J343">
            <v>6.8</v>
          </cell>
          <cell r="K343">
            <v>0.34</v>
          </cell>
        </row>
        <row r="344">
          <cell r="A344">
            <v>144</v>
          </cell>
          <cell r="B344" t="str">
            <v>+</v>
          </cell>
          <cell r="C344">
            <v>4</v>
          </cell>
          <cell r="D344">
            <v>145</v>
          </cell>
          <cell r="E344" t="str">
            <v>+</v>
          </cell>
          <cell r="F344">
            <v>0.1999999999998181</v>
          </cell>
          <cell r="G344">
            <v>16.2</v>
          </cell>
          <cell r="H344">
            <v>3.9</v>
          </cell>
          <cell r="I344">
            <v>0.05</v>
          </cell>
          <cell r="J344">
            <v>63.179999999999993</v>
          </cell>
          <cell r="K344">
            <v>3.1589999999999998</v>
          </cell>
        </row>
        <row r="345">
          <cell r="A345">
            <v>143</v>
          </cell>
          <cell r="B345" t="str">
            <v>+</v>
          </cell>
          <cell r="C345">
            <v>12</v>
          </cell>
          <cell r="D345">
            <v>144</v>
          </cell>
          <cell r="E345" t="str">
            <v>+</v>
          </cell>
          <cell r="F345">
            <v>6.4999999999997726</v>
          </cell>
          <cell r="G345">
            <v>14.5</v>
          </cell>
          <cell r="H345">
            <v>1</v>
          </cell>
          <cell r="I345">
            <v>0.05</v>
          </cell>
          <cell r="J345">
            <v>14.5</v>
          </cell>
          <cell r="K345">
            <v>0.72500000000000009</v>
          </cell>
        </row>
        <row r="346">
          <cell r="A346">
            <v>143</v>
          </cell>
          <cell r="B346" t="str">
            <v>+</v>
          </cell>
          <cell r="C346">
            <v>12.3</v>
          </cell>
          <cell r="D346">
            <v>143</v>
          </cell>
          <cell r="E346" t="str">
            <v>+</v>
          </cell>
          <cell r="F346">
            <v>17.700000000000387</v>
          </cell>
          <cell r="G346">
            <v>5.4</v>
          </cell>
          <cell r="H346">
            <v>1</v>
          </cell>
          <cell r="I346">
            <v>0.05</v>
          </cell>
          <cell r="J346">
            <v>5.4</v>
          </cell>
          <cell r="K346">
            <v>0.27</v>
          </cell>
        </row>
        <row r="347">
          <cell r="A347">
            <v>142</v>
          </cell>
          <cell r="B347" t="str">
            <v>+</v>
          </cell>
          <cell r="C347">
            <v>6.9</v>
          </cell>
          <cell r="D347">
            <v>142</v>
          </cell>
          <cell r="E347" t="str">
            <v>+</v>
          </cell>
          <cell r="F347">
            <v>12.599999999999909</v>
          </cell>
          <cell r="G347">
            <v>5.7</v>
          </cell>
          <cell r="H347">
            <v>1.65</v>
          </cell>
          <cell r="I347">
            <v>0.05</v>
          </cell>
          <cell r="J347">
            <v>9.4049999999999994</v>
          </cell>
          <cell r="K347">
            <v>0.47025</v>
          </cell>
        </row>
        <row r="348">
          <cell r="A348">
            <v>142</v>
          </cell>
          <cell r="B348" t="str">
            <v>+</v>
          </cell>
          <cell r="C348">
            <v>12</v>
          </cell>
          <cell r="D348">
            <v>143</v>
          </cell>
          <cell r="E348" t="str">
            <v>+</v>
          </cell>
          <cell r="F348">
            <v>10.800000000000409</v>
          </cell>
          <cell r="G348">
            <v>18.8</v>
          </cell>
          <cell r="H348">
            <v>1</v>
          </cell>
          <cell r="I348">
            <v>0.05</v>
          </cell>
          <cell r="J348">
            <v>18.8</v>
          </cell>
          <cell r="K348">
            <v>0.94000000000000006</v>
          </cell>
        </row>
        <row r="349">
          <cell r="A349">
            <v>142</v>
          </cell>
          <cell r="B349" t="str">
            <v>+</v>
          </cell>
          <cell r="C349">
            <v>15.3</v>
          </cell>
          <cell r="D349">
            <v>142</v>
          </cell>
          <cell r="E349" t="str">
            <v>+</v>
          </cell>
          <cell r="F349">
            <v>19.800000000000182</v>
          </cell>
          <cell r="G349">
            <v>4.5</v>
          </cell>
          <cell r="H349">
            <v>1</v>
          </cell>
          <cell r="I349">
            <v>0.05</v>
          </cell>
          <cell r="J349">
            <v>4.5</v>
          </cell>
          <cell r="K349">
            <v>0.22500000000000001</v>
          </cell>
        </row>
        <row r="350">
          <cell r="A350">
            <v>141</v>
          </cell>
          <cell r="B350" t="str">
            <v>+</v>
          </cell>
          <cell r="C350">
            <v>9</v>
          </cell>
          <cell r="D350">
            <v>142</v>
          </cell>
          <cell r="E350" t="str">
            <v>+</v>
          </cell>
          <cell r="F350">
            <v>11.299999999999955</v>
          </cell>
          <cell r="G350">
            <v>22.3</v>
          </cell>
          <cell r="H350">
            <v>2</v>
          </cell>
          <cell r="I350">
            <v>0.05</v>
          </cell>
          <cell r="J350">
            <v>44.6</v>
          </cell>
          <cell r="K350">
            <v>2.23</v>
          </cell>
        </row>
        <row r="351">
          <cell r="A351">
            <v>140</v>
          </cell>
          <cell r="B351" t="str">
            <v>+</v>
          </cell>
          <cell r="C351">
            <v>17</v>
          </cell>
          <cell r="D351">
            <v>141</v>
          </cell>
          <cell r="E351" t="str">
            <v>+</v>
          </cell>
          <cell r="F351">
            <v>6.8000000000000682</v>
          </cell>
          <cell r="G351">
            <v>9.8000000000000007</v>
          </cell>
          <cell r="H351">
            <v>1</v>
          </cell>
          <cell r="I351">
            <v>0.05</v>
          </cell>
          <cell r="J351">
            <v>9.8000000000000007</v>
          </cell>
          <cell r="K351">
            <v>0.49000000000000005</v>
          </cell>
        </row>
        <row r="352">
          <cell r="A352">
            <v>139</v>
          </cell>
          <cell r="B352" t="str">
            <v>+</v>
          </cell>
          <cell r="C352">
            <v>17.5</v>
          </cell>
          <cell r="D352">
            <v>142</v>
          </cell>
          <cell r="E352" t="str">
            <v>+</v>
          </cell>
          <cell r="F352">
            <v>5.6999999999999318</v>
          </cell>
          <cell r="G352">
            <v>48.2</v>
          </cell>
          <cell r="H352">
            <v>2</v>
          </cell>
          <cell r="I352">
            <v>0.05</v>
          </cell>
          <cell r="J352">
            <v>96.4</v>
          </cell>
          <cell r="K352">
            <v>4.82</v>
          </cell>
        </row>
        <row r="353">
          <cell r="A353">
            <v>139</v>
          </cell>
          <cell r="B353" t="str">
            <v>+</v>
          </cell>
          <cell r="C353">
            <v>7.7</v>
          </cell>
          <cell r="D353">
            <v>139</v>
          </cell>
          <cell r="E353" t="str">
            <v>+</v>
          </cell>
          <cell r="F353">
            <v>16.699999999999591</v>
          </cell>
          <cell r="G353">
            <v>9</v>
          </cell>
          <cell r="H353">
            <v>2</v>
          </cell>
          <cell r="I353">
            <v>0.05</v>
          </cell>
          <cell r="J353">
            <v>18</v>
          </cell>
          <cell r="K353">
            <v>0.9</v>
          </cell>
        </row>
        <row r="354">
          <cell r="A354">
            <v>138</v>
          </cell>
          <cell r="B354" t="str">
            <v>+</v>
          </cell>
          <cell r="C354">
            <v>8.1999999999999993</v>
          </cell>
          <cell r="D354">
            <v>139</v>
          </cell>
          <cell r="E354" t="str">
            <v>+</v>
          </cell>
          <cell r="F354">
            <v>4.8999999999995225</v>
          </cell>
          <cell r="G354">
            <v>16.7</v>
          </cell>
          <cell r="H354">
            <v>1</v>
          </cell>
          <cell r="I354">
            <v>0.05</v>
          </cell>
          <cell r="J354">
            <v>16.7</v>
          </cell>
          <cell r="K354">
            <v>0.83499999999999996</v>
          </cell>
        </row>
        <row r="355">
          <cell r="A355">
            <v>138</v>
          </cell>
          <cell r="B355" t="str">
            <v>+</v>
          </cell>
          <cell r="C355">
            <v>19</v>
          </cell>
          <cell r="D355">
            <v>139</v>
          </cell>
          <cell r="E355" t="str">
            <v>+</v>
          </cell>
          <cell r="F355">
            <v>6.9999999999998863</v>
          </cell>
          <cell r="G355">
            <v>8</v>
          </cell>
          <cell r="H355">
            <v>1</v>
          </cell>
          <cell r="I355">
            <v>0.05</v>
          </cell>
          <cell r="J355">
            <v>8</v>
          </cell>
          <cell r="K355">
            <v>0.4</v>
          </cell>
        </row>
        <row r="356">
          <cell r="A356">
            <v>136</v>
          </cell>
          <cell r="B356" t="str">
            <v>+</v>
          </cell>
          <cell r="C356">
            <v>10.8</v>
          </cell>
          <cell r="D356">
            <v>137</v>
          </cell>
          <cell r="E356" t="str">
            <v>+</v>
          </cell>
          <cell r="F356">
            <v>9.3999999999999773</v>
          </cell>
          <cell r="G356">
            <v>18.600000000000001</v>
          </cell>
          <cell r="H356">
            <v>2</v>
          </cell>
          <cell r="I356">
            <v>7.0000000000000007E-2</v>
          </cell>
          <cell r="J356">
            <v>37.200000000000003</v>
          </cell>
          <cell r="K356">
            <v>2.6040000000000005</v>
          </cell>
        </row>
        <row r="357">
          <cell r="A357">
            <v>136</v>
          </cell>
          <cell r="B357" t="str">
            <v>+</v>
          </cell>
          <cell r="C357">
            <v>15</v>
          </cell>
          <cell r="D357">
            <v>137</v>
          </cell>
          <cell r="E357" t="str">
            <v>+</v>
          </cell>
          <cell r="F357">
            <v>4.3000000000000682</v>
          </cell>
          <cell r="G357">
            <v>9.3000000000000007</v>
          </cell>
          <cell r="H357">
            <v>1</v>
          </cell>
          <cell r="I357">
            <v>0.05</v>
          </cell>
          <cell r="J357">
            <v>9.3000000000000007</v>
          </cell>
          <cell r="K357">
            <v>0.46500000000000008</v>
          </cell>
        </row>
        <row r="358">
          <cell r="A358">
            <v>135</v>
          </cell>
          <cell r="B358" t="str">
            <v>+</v>
          </cell>
          <cell r="C358">
            <v>14</v>
          </cell>
          <cell r="D358">
            <v>136</v>
          </cell>
          <cell r="E358" t="str">
            <v>+</v>
          </cell>
          <cell r="F358">
            <v>7.4500000000000455</v>
          </cell>
          <cell r="G358">
            <v>13.45</v>
          </cell>
          <cell r="H358">
            <v>2</v>
          </cell>
          <cell r="I358">
            <v>0.05</v>
          </cell>
          <cell r="J358">
            <v>26.9</v>
          </cell>
          <cell r="K358">
            <v>1.345</v>
          </cell>
        </row>
        <row r="359">
          <cell r="A359">
            <v>134</v>
          </cell>
          <cell r="B359" t="str">
            <v>+</v>
          </cell>
          <cell r="C359">
            <v>13.4</v>
          </cell>
          <cell r="D359">
            <v>135</v>
          </cell>
          <cell r="E359" t="str">
            <v>+</v>
          </cell>
          <cell r="F359">
            <v>14.399999999999977</v>
          </cell>
          <cell r="G359">
            <v>21</v>
          </cell>
          <cell r="H359">
            <v>3</v>
          </cell>
          <cell r="I359">
            <v>7.0000000000000007E-2</v>
          </cell>
          <cell r="J359">
            <v>63</v>
          </cell>
          <cell r="K359">
            <v>4.41</v>
          </cell>
        </row>
        <row r="360">
          <cell r="A360">
            <v>133</v>
          </cell>
          <cell r="B360" t="str">
            <v>+</v>
          </cell>
          <cell r="C360">
            <v>6.5</v>
          </cell>
          <cell r="D360">
            <v>134</v>
          </cell>
          <cell r="E360" t="str">
            <v>+</v>
          </cell>
          <cell r="F360">
            <v>14.499999999999886</v>
          </cell>
          <cell r="G360">
            <v>28</v>
          </cell>
          <cell r="H360">
            <v>1</v>
          </cell>
          <cell r="I360">
            <v>0.06</v>
          </cell>
          <cell r="J360">
            <v>28</v>
          </cell>
          <cell r="K360">
            <v>1.68</v>
          </cell>
        </row>
        <row r="361">
          <cell r="A361">
            <v>133</v>
          </cell>
          <cell r="B361" t="str">
            <v>+</v>
          </cell>
          <cell r="C361">
            <v>11.6</v>
          </cell>
          <cell r="D361">
            <v>134</v>
          </cell>
          <cell r="E361" t="str">
            <v>+</v>
          </cell>
          <cell r="F361">
            <v>13.400000000000318</v>
          </cell>
          <cell r="G361">
            <v>21.8</v>
          </cell>
          <cell r="H361">
            <v>2</v>
          </cell>
          <cell r="I361">
            <v>0.05</v>
          </cell>
          <cell r="J361">
            <v>43.6</v>
          </cell>
          <cell r="K361">
            <v>2.1800000000000002</v>
          </cell>
        </row>
        <row r="362">
          <cell r="A362">
            <v>132</v>
          </cell>
          <cell r="B362" t="str">
            <v>+</v>
          </cell>
          <cell r="C362">
            <v>18.5</v>
          </cell>
          <cell r="D362">
            <v>133</v>
          </cell>
          <cell r="E362" t="str">
            <v>+</v>
          </cell>
          <cell r="F362">
            <v>8.5000000000002274</v>
          </cell>
          <cell r="G362">
            <v>10</v>
          </cell>
          <cell r="H362">
            <v>2</v>
          </cell>
          <cell r="I362">
            <v>0.04</v>
          </cell>
          <cell r="J362">
            <v>20</v>
          </cell>
          <cell r="K362">
            <v>0.8</v>
          </cell>
        </row>
        <row r="363">
          <cell r="A363">
            <v>131</v>
          </cell>
          <cell r="B363" t="str">
            <v>+</v>
          </cell>
          <cell r="D363">
            <v>131</v>
          </cell>
          <cell r="E363" t="str">
            <v>+</v>
          </cell>
          <cell r="F363">
            <v>0.55000000000006821</v>
          </cell>
          <cell r="G363">
            <v>0.55000000000000004</v>
          </cell>
          <cell r="H363">
            <v>1.5</v>
          </cell>
          <cell r="I363">
            <v>0.05</v>
          </cell>
          <cell r="J363">
            <v>0.82500000000000007</v>
          </cell>
          <cell r="K363">
            <v>4.1250000000000009E-2</v>
          </cell>
        </row>
        <row r="364">
          <cell r="A364">
            <v>131</v>
          </cell>
          <cell r="B364" t="str">
            <v>+</v>
          </cell>
          <cell r="C364">
            <v>2</v>
          </cell>
          <cell r="D364">
            <v>133</v>
          </cell>
          <cell r="E364" t="str">
            <v>+</v>
          </cell>
          <cell r="F364">
            <v>3.1000000000000227</v>
          </cell>
          <cell r="G364">
            <v>41.1</v>
          </cell>
          <cell r="H364">
            <v>1</v>
          </cell>
          <cell r="I364">
            <v>0.05</v>
          </cell>
          <cell r="J364">
            <v>41.1</v>
          </cell>
          <cell r="K364">
            <v>2.0550000000000002</v>
          </cell>
        </row>
        <row r="365">
          <cell r="A365">
            <v>130</v>
          </cell>
          <cell r="B365" t="str">
            <v>+</v>
          </cell>
          <cell r="C365">
            <v>6.5</v>
          </cell>
          <cell r="D365">
            <v>130</v>
          </cell>
          <cell r="E365" t="str">
            <v>+</v>
          </cell>
          <cell r="F365">
            <v>10.300000000000296</v>
          </cell>
          <cell r="G365">
            <v>3.8</v>
          </cell>
          <cell r="H365">
            <v>1</v>
          </cell>
          <cell r="I365">
            <v>0.05</v>
          </cell>
          <cell r="J365">
            <v>3.8</v>
          </cell>
          <cell r="K365">
            <v>0.19</v>
          </cell>
        </row>
        <row r="366">
          <cell r="A366">
            <v>130</v>
          </cell>
          <cell r="B366" t="str">
            <v>+</v>
          </cell>
          <cell r="C366">
            <v>10.3</v>
          </cell>
          <cell r="D366">
            <v>130</v>
          </cell>
          <cell r="E366" t="str">
            <v>+</v>
          </cell>
          <cell r="F366">
            <v>13.600000000000136</v>
          </cell>
          <cell r="G366">
            <v>3.3</v>
          </cell>
          <cell r="H366">
            <v>2</v>
          </cell>
          <cell r="I366">
            <v>0.05</v>
          </cell>
          <cell r="J366">
            <v>6.6</v>
          </cell>
          <cell r="K366">
            <v>0.33</v>
          </cell>
        </row>
        <row r="367">
          <cell r="A367">
            <v>130</v>
          </cell>
          <cell r="B367" t="str">
            <v>+</v>
          </cell>
          <cell r="C367">
            <v>14</v>
          </cell>
          <cell r="D367">
            <v>131</v>
          </cell>
          <cell r="E367" t="str">
            <v>+</v>
          </cell>
          <cell r="F367">
            <v>18.199999999999932</v>
          </cell>
          <cell r="G367">
            <v>24.2</v>
          </cell>
          <cell r="H367">
            <v>1</v>
          </cell>
          <cell r="I367">
            <v>0.05</v>
          </cell>
          <cell r="J367">
            <v>24.2</v>
          </cell>
          <cell r="K367">
            <v>1.21</v>
          </cell>
        </row>
        <row r="368">
          <cell r="A368">
            <v>129</v>
          </cell>
          <cell r="B368" t="str">
            <v>+</v>
          </cell>
          <cell r="C368">
            <v>13.5</v>
          </cell>
          <cell r="D368">
            <v>129</v>
          </cell>
          <cell r="E368" t="str">
            <v>+</v>
          </cell>
          <cell r="F368">
            <v>17.900000000000205</v>
          </cell>
          <cell r="G368">
            <v>4.4000000000000004</v>
          </cell>
          <cell r="H368">
            <v>1</v>
          </cell>
          <cell r="I368">
            <v>0.05</v>
          </cell>
          <cell r="J368">
            <v>4.4000000000000004</v>
          </cell>
          <cell r="K368">
            <v>0.22000000000000003</v>
          </cell>
        </row>
        <row r="369">
          <cell r="A369">
            <v>129</v>
          </cell>
          <cell r="B369" t="str">
            <v>+</v>
          </cell>
          <cell r="C369">
            <v>13.5</v>
          </cell>
          <cell r="D369">
            <v>131</v>
          </cell>
          <cell r="E369" t="str">
            <v>+</v>
          </cell>
          <cell r="F369">
            <v>5.5000000000001137</v>
          </cell>
          <cell r="G369">
            <v>32</v>
          </cell>
          <cell r="H369">
            <v>1</v>
          </cell>
          <cell r="I369">
            <v>0.05</v>
          </cell>
          <cell r="J369">
            <v>32</v>
          </cell>
          <cell r="K369">
            <v>1.6</v>
          </cell>
        </row>
        <row r="370">
          <cell r="A370">
            <v>128</v>
          </cell>
          <cell r="B370" t="str">
            <v>+</v>
          </cell>
          <cell r="C370">
            <v>2.2999999999999998</v>
          </cell>
          <cell r="D370">
            <v>129</v>
          </cell>
          <cell r="E370" t="str">
            <v>+</v>
          </cell>
          <cell r="F370">
            <v>5.8000000000004093</v>
          </cell>
          <cell r="G370">
            <v>23.5</v>
          </cell>
          <cell r="H370">
            <v>1</v>
          </cell>
          <cell r="I370">
            <v>0.05</v>
          </cell>
          <cell r="J370">
            <v>23.5</v>
          </cell>
          <cell r="K370">
            <v>1.175</v>
          </cell>
        </row>
        <row r="371">
          <cell r="A371">
            <v>127</v>
          </cell>
          <cell r="B371" t="str">
            <v>+</v>
          </cell>
          <cell r="C371">
            <v>8.4</v>
          </cell>
          <cell r="D371">
            <v>127</v>
          </cell>
          <cell r="E371" t="str">
            <v>+</v>
          </cell>
          <cell r="F371">
            <v>18.100000000000023</v>
          </cell>
          <cell r="G371">
            <v>9.6999999999999993</v>
          </cell>
          <cell r="H371">
            <v>1</v>
          </cell>
          <cell r="I371">
            <v>0.06</v>
          </cell>
          <cell r="J371">
            <v>9.6999999999999993</v>
          </cell>
          <cell r="K371">
            <v>0.58199999999999996</v>
          </cell>
        </row>
        <row r="372">
          <cell r="A372">
            <v>127</v>
          </cell>
          <cell r="B372" t="str">
            <v>+</v>
          </cell>
          <cell r="C372">
            <v>18.2</v>
          </cell>
          <cell r="D372">
            <v>128</v>
          </cell>
          <cell r="E372" t="str">
            <v>+</v>
          </cell>
          <cell r="F372">
            <v>6.1499999999995225</v>
          </cell>
          <cell r="G372">
            <v>7.95</v>
          </cell>
          <cell r="H372">
            <v>2.9</v>
          </cell>
          <cell r="I372">
            <v>0.04</v>
          </cell>
          <cell r="J372">
            <v>23.055</v>
          </cell>
          <cell r="K372">
            <v>0.92220000000000002</v>
          </cell>
        </row>
        <row r="373">
          <cell r="A373">
            <v>126</v>
          </cell>
          <cell r="B373" t="str">
            <v>+</v>
          </cell>
          <cell r="C373">
            <v>5</v>
          </cell>
          <cell r="D373">
            <v>127</v>
          </cell>
          <cell r="E373" t="str">
            <v>+</v>
          </cell>
          <cell r="F373">
            <v>0.50000000000011369</v>
          </cell>
          <cell r="G373">
            <v>15.5</v>
          </cell>
          <cell r="H373">
            <v>1</v>
          </cell>
          <cell r="I373">
            <v>0.05</v>
          </cell>
          <cell r="J373">
            <v>15.5</v>
          </cell>
          <cell r="K373">
            <v>0.77500000000000002</v>
          </cell>
        </row>
        <row r="374">
          <cell r="A374">
            <v>126</v>
          </cell>
          <cell r="B374" t="str">
            <v>+</v>
          </cell>
          <cell r="C374">
            <v>9.6</v>
          </cell>
          <cell r="D374">
            <v>127</v>
          </cell>
          <cell r="E374" t="str">
            <v>+</v>
          </cell>
          <cell r="F374">
            <v>8.5999999999998522</v>
          </cell>
          <cell r="G374">
            <v>19</v>
          </cell>
          <cell r="H374">
            <v>1</v>
          </cell>
          <cell r="I374">
            <v>0.05</v>
          </cell>
          <cell r="J374">
            <v>19</v>
          </cell>
          <cell r="K374">
            <v>0.95000000000000007</v>
          </cell>
        </row>
        <row r="375">
          <cell r="A375">
            <v>125</v>
          </cell>
          <cell r="B375" t="str">
            <v>+</v>
          </cell>
          <cell r="D375">
            <v>125</v>
          </cell>
          <cell r="E375" t="str">
            <v>+</v>
          </cell>
          <cell r="F375">
            <v>8.0000000000001137</v>
          </cell>
          <cell r="G375">
            <v>8</v>
          </cell>
          <cell r="H375">
            <v>1</v>
          </cell>
          <cell r="I375">
            <v>0.05</v>
          </cell>
          <cell r="J375">
            <v>8</v>
          </cell>
          <cell r="K375">
            <v>0.4</v>
          </cell>
        </row>
        <row r="376">
          <cell r="A376">
            <v>125</v>
          </cell>
          <cell r="B376" t="str">
            <v>+</v>
          </cell>
          <cell r="C376">
            <v>7.7</v>
          </cell>
          <cell r="D376">
            <v>127</v>
          </cell>
          <cell r="E376" t="str">
            <v>+</v>
          </cell>
          <cell r="F376">
            <v>3.1000000000000227</v>
          </cell>
          <cell r="G376">
            <v>35.4</v>
          </cell>
          <cell r="H376">
            <v>1</v>
          </cell>
          <cell r="I376">
            <v>0.05</v>
          </cell>
          <cell r="J376">
            <v>35.4</v>
          </cell>
          <cell r="K376">
            <v>1.77</v>
          </cell>
        </row>
        <row r="377">
          <cell r="A377">
            <v>125</v>
          </cell>
          <cell r="B377" t="str">
            <v>+</v>
          </cell>
          <cell r="C377">
            <v>11</v>
          </cell>
          <cell r="D377">
            <v>126</v>
          </cell>
          <cell r="E377" t="str">
            <v>+</v>
          </cell>
          <cell r="F377">
            <v>0.30000000000029559</v>
          </cell>
          <cell r="G377">
            <v>9.3000000000000007</v>
          </cell>
          <cell r="H377">
            <v>1</v>
          </cell>
          <cell r="I377">
            <v>0.05</v>
          </cell>
          <cell r="J377">
            <v>9.3000000000000007</v>
          </cell>
          <cell r="K377">
            <v>0.46500000000000008</v>
          </cell>
        </row>
        <row r="378">
          <cell r="A378">
            <v>122</v>
          </cell>
          <cell r="B378" t="str">
            <v>+</v>
          </cell>
          <cell r="C378">
            <v>3.9</v>
          </cell>
          <cell r="D378">
            <v>122</v>
          </cell>
          <cell r="E378" t="str">
            <v>+</v>
          </cell>
          <cell r="F378">
            <v>7.4000000000000909</v>
          </cell>
          <cell r="G378">
            <v>3.5</v>
          </cell>
          <cell r="H378">
            <v>1</v>
          </cell>
          <cell r="I378">
            <v>0.05</v>
          </cell>
          <cell r="J378">
            <v>3.5</v>
          </cell>
          <cell r="K378">
            <v>0.17500000000000002</v>
          </cell>
        </row>
        <row r="379">
          <cell r="A379">
            <v>122</v>
          </cell>
          <cell r="B379" t="str">
            <v>+</v>
          </cell>
          <cell r="C379">
            <v>7.8</v>
          </cell>
          <cell r="D379">
            <v>122</v>
          </cell>
          <cell r="E379" t="str">
            <v>+</v>
          </cell>
          <cell r="F379">
            <v>12.600000000000477</v>
          </cell>
          <cell r="G379">
            <v>4.8</v>
          </cell>
          <cell r="H379">
            <v>2</v>
          </cell>
          <cell r="I379">
            <v>0.05</v>
          </cell>
          <cell r="J379">
            <v>9.6</v>
          </cell>
          <cell r="K379">
            <v>0.48</v>
          </cell>
        </row>
        <row r="380">
          <cell r="A380">
            <v>122</v>
          </cell>
          <cell r="B380" t="str">
            <v>+</v>
          </cell>
          <cell r="C380">
            <v>16.5</v>
          </cell>
          <cell r="D380">
            <v>123</v>
          </cell>
          <cell r="E380" t="str">
            <v>+</v>
          </cell>
          <cell r="F380">
            <v>19.699999999999704</v>
          </cell>
          <cell r="G380">
            <v>23.2</v>
          </cell>
          <cell r="H380">
            <v>2</v>
          </cell>
          <cell r="I380">
            <v>0.06</v>
          </cell>
          <cell r="J380">
            <v>46.4</v>
          </cell>
          <cell r="K380">
            <v>2.7839999999999998</v>
          </cell>
        </row>
        <row r="381">
          <cell r="A381">
            <v>120</v>
          </cell>
          <cell r="B381" t="str">
            <v>+</v>
          </cell>
          <cell r="C381">
            <v>11.9</v>
          </cell>
          <cell r="D381">
            <v>121</v>
          </cell>
          <cell r="E381" t="str">
            <v>+</v>
          </cell>
          <cell r="F381">
            <v>9.0999999999999659</v>
          </cell>
          <cell r="G381">
            <v>17.2</v>
          </cell>
          <cell r="H381">
            <v>2</v>
          </cell>
          <cell r="I381">
            <v>0.06</v>
          </cell>
          <cell r="J381">
            <v>34.4</v>
          </cell>
          <cell r="K381">
            <v>2.0640000000000001</v>
          </cell>
        </row>
        <row r="382">
          <cell r="A382">
            <v>119</v>
          </cell>
          <cell r="B382" t="str">
            <v>+</v>
          </cell>
          <cell r="C382">
            <v>2.2999999999999998</v>
          </cell>
          <cell r="D382">
            <v>119</v>
          </cell>
          <cell r="E382" t="str">
            <v>+</v>
          </cell>
          <cell r="F382">
            <v>9.0000000000000568</v>
          </cell>
          <cell r="G382">
            <v>6.7</v>
          </cell>
          <cell r="H382">
            <v>1</v>
          </cell>
          <cell r="I382">
            <v>0.06</v>
          </cell>
          <cell r="J382">
            <v>6.7</v>
          </cell>
          <cell r="K382">
            <v>0.40199999999999997</v>
          </cell>
        </row>
        <row r="383">
          <cell r="A383">
            <v>119</v>
          </cell>
          <cell r="B383" t="str">
            <v>+</v>
          </cell>
          <cell r="C383">
            <v>7.6</v>
          </cell>
          <cell r="D383">
            <v>119</v>
          </cell>
          <cell r="E383" t="str">
            <v>+</v>
          </cell>
          <cell r="F383">
            <v>9.6999999999997044</v>
          </cell>
          <cell r="G383">
            <v>2.1</v>
          </cell>
          <cell r="H383">
            <v>2</v>
          </cell>
          <cell r="I383">
            <v>0.06</v>
          </cell>
          <cell r="J383">
            <v>4.2</v>
          </cell>
          <cell r="K383">
            <v>0.252</v>
          </cell>
        </row>
        <row r="384">
          <cell r="A384">
            <v>119</v>
          </cell>
          <cell r="B384" t="str">
            <v>+</v>
          </cell>
          <cell r="C384">
            <v>1.5</v>
          </cell>
          <cell r="D384">
            <v>119</v>
          </cell>
          <cell r="E384" t="str">
            <v>+</v>
          </cell>
          <cell r="F384">
            <v>16.150000000000091</v>
          </cell>
          <cell r="G384">
            <v>14.65</v>
          </cell>
          <cell r="H384">
            <v>2</v>
          </cell>
          <cell r="I384">
            <v>0.06</v>
          </cell>
          <cell r="J384">
            <v>29.3</v>
          </cell>
          <cell r="K384">
            <v>1.758</v>
          </cell>
        </row>
        <row r="385">
          <cell r="A385">
            <v>118</v>
          </cell>
          <cell r="B385" t="str">
            <v>+</v>
          </cell>
          <cell r="C385">
            <v>18.100000000000001</v>
          </cell>
          <cell r="D385">
            <v>119</v>
          </cell>
          <cell r="E385" t="str">
            <v>+</v>
          </cell>
          <cell r="F385">
            <v>2.0999999999997954</v>
          </cell>
          <cell r="G385">
            <v>4</v>
          </cell>
          <cell r="H385">
            <v>2.9</v>
          </cell>
          <cell r="I385">
            <v>0.05</v>
          </cell>
          <cell r="J385">
            <v>11.6</v>
          </cell>
          <cell r="K385">
            <v>0.57999999999999996</v>
          </cell>
        </row>
        <row r="386">
          <cell r="A386">
            <v>117</v>
          </cell>
          <cell r="B386" t="str">
            <v>+</v>
          </cell>
          <cell r="D386">
            <v>117</v>
          </cell>
          <cell r="E386" t="str">
            <v>+</v>
          </cell>
          <cell r="F386">
            <v>6.0999999999998522</v>
          </cell>
          <cell r="G386">
            <v>6.1</v>
          </cell>
          <cell r="H386">
            <v>1</v>
          </cell>
          <cell r="I386">
            <v>0.05</v>
          </cell>
          <cell r="J386">
            <v>6.1</v>
          </cell>
          <cell r="K386">
            <v>0.30499999999999999</v>
          </cell>
        </row>
        <row r="387">
          <cell r="A387">
            <v>117</v>
          </cell>
          <cell r="B387" t="str">
            <v>+</v>
          </cell>
          <cell r="C387">
            <v>10</v>
          </cell>
          <cell r="D387">
            <v>118</v>
          </cell>
          <cell r="E387" t="str">
            <v>+</v>
          </cell>
          <cell r="F387">
            <v>9.3000000000000682</v>
          </cell>
          <cell r="G387">
            <v>19.3</v>
          </cell>
          <cell r="H387">
            <v>2</v>
          </cell>
          <cell r="I387">
            <v>0.05</v>
          </cell>
          <cell r="J387">
            <v>38.6</v>
          </cell>
          <cell r="K387">
            <v>1.9300000000000002</v>
          </cell>
        </row>
        <row r="388">
          <cell r="A388">
            <v>116</v>
          </cell>
          <cell r="B388" t="str">
            <v>+</v>
          </cell>
          <cell r="C388">
            <v>8</v>
          </cell>
          <cell r="D388">
            <v>117</v>
          </cell>
          <cell r="E388" t="str">
            <v>+</v>
          </cell>
          <cell r="F388">
            <v>10.999999999999943</v>
          </cell>
          <cell r="G388">
            <v>23</v>
          </cell>
          <cell r="H388">
            <v>2</v>
          </cell>
          <cell r="I388">
            <v>0.05</v>
          </cell>
          <cell r="J388">
            <v>46</v>
          </cell>
          <cell r="K388">
            <v>2.3000000000000003</v>
          </cell>
        </row>
        <row r="389">
          <cell r="A389">
            <v>113</v>
          </cell>
          <cell r="B389" t="str">
            <v>+</v>
          </cell>
          <cell r="D389">
            <v>114</v>
          </cell>
          <cell r="E389" t="str">
            <v>+</v>
          </cell>
          <cell r="F389">
            <v>7.1500000000000341</v>
          </cell>
          <cell r="G389">
            <v>27.15</v>
          </cell>
          <cell r="H389">
            <v>2</v>
          </cell>
          <cell r="I389">
            <v>0.06</v>
          </cell>
          <cell r="J389">
            <v>54.3</v>
          </cell>
          <cell r="K389">
            <v>3.2579999999999996</v>
          </cell>
        </row>
        <row r="390">
          <cell r="A390">
            <v>112</v>
          </cell>
          <cell r="B390" t="str">
            <v>+</v>
          </cell>
          <cell r="C390">
            <v>2.8</v>
          </cell>
          <cell r="D390">
            <v>112</v>
          </cell>
          <cell r="E390" t="str">
            <v>+</v>
          </cell>
          <cell r="F390">
            <v>19.900000000000091</v>
          </cell>
          <cell r="G390">
            <v>17.100000000000001</v>
          </cell>
          <cell r="H390">
            <v>1</v>
          </cell>
          <cell r="I390">
            <v>0.06</v>
          </cell>
          <cell r="J390">
            <v>17.100000000000001</v>
          </cell>
          <cell r="K390">
            <v>1.026</v>
          </cell>
        </row>
        <row r="391">
          <cell r="A391">
            <v>111</v>
          </cell>
          <cell r="B391" t="str">
            <v>+</v>
          </cell>
          <cell r="C391">
            <v>4.5999999999999996</v>
          </cell>
          <cell r="D391">
            <v>111</v>
          </cell>
          <cell r="E391" t="str">
            <v>+</v>
          </cell>
          <cell r="F391">
            <v>6.5000000000000568</v>
          </cell>
          <cell r="G391">
            <v>1.9</v>
          </cell>
          <cell r="H391">
            <v>1</v>
          </cell>
          <cell r="I391">
            <v>0.06</v>
          </cell>
          <cell r="J391">
            <v>1.9</v>
          </cell>
          <cell r="K391">
            <v>0.11399999999999999</v>
          </cell>
        </row>
        <row r="392">
          <cell r="A392">
            <v>111</v>
          </cell>
          <cell r="B392" t="str">
            <v>+</v>
          </cell>
          <cell r="C392">
            <v>6.4</v>
          </cell>
          <cell r="D392">
            <v>111</v>
          </cell>
          <cell r="E392" t="str">
            <v>+</v>
          </cell>
          <cell r="F392">
            <v>8.9000000000001478</v>
          </cell>
          <cell r="G392">
            <v>2.5</v>
          </cell>
          <cell r="H392">
            <v>3</v>
          </cell>
          <cell r="I392">
            <v>0.06</v>
          </cell>
          <cell r="J392">
            <v>7.5</v>
          </cell>
          <cell r="K392">
            <v>0.44999999999999996</v>
          </cell>
        </row>
        <row r="393">
          <cell r="A393">
            <v>111</v>
          </cell>
          <cell r="B393" t="str">
            <v>+</v>
          </cell>
          <cell r="C393">
            <v>8.8000000000000007</v>
          </cell>
          <cell r="D393">
            <v>111</v>
          </cell>
          <cell r="E393" t="str">
            <v>+</v>
          </cell>
          <cell r="F393">
            <v>10.999999999999943</v>
          </cell>
          <cell r="G393">
            <v>2.2000000000000002</v>
          </cell>
          <cell r="H393">
            <v>1</v>
          </cell>
          <cell r="I393">
            <v>0.06</v>
          </cell>
          <cell r="J393">
            <v>2.2000000000000002</v>
          </cell>
          <cell r="K393">
            <v>0.13200000000000001</v>
          </cell>
        </row>
        <row r="394">
          <cell r="A394">
            <v>111</v>
          </cell>
          <cell r="B394" t="str">
            <v>+</v>
          </cell>
          <cell r="C394">
            <v>14.5</v>
          </cell>
          <cell r="D394">
            <v>112</v>
          </cell>
          <cell r="E394" t="str">
            <v>+</v>
          </cell>
          <cell r="F394">
            <v>14.000000000000057</v>
          </cell>
          <cell r="G394">
            <v>19.5</v>
          </cell>
          <cell r="H394">
            <v>2</v>
          </cell>
          <cell r="I394">
            <v>0.06</v>
          </cell>
          <cell r="J394">
            <v>39</v>
          </cell>
          <cell r="K394">
            <v>2.34</v>
          </cell>
        </row>
        <row r="395">
          <cell r="A395">
            <v>110</v>
          </cell>
          <cell r="B395" t="str">
            <v>+</v>
          </cell>
          <cell r="C395">
            <v>18.5</v>
          </cell>
          <cell r="D395">
            <v>111</v>
          </cell>
          <cell r="E395" t="str">
            <v>+</v>
          </cell>
          <cell r="F395">
            <v>3.9000000000001478</v>
          </cell>
          <cell r="G395">
            <v>5.4</v>
          </cell>
          <cell r="H395">
            <v>1</v>
          </cell>
          <cell r="I395">
            <v>0.06</v>
          </cell>
          <cell r="J395">
            <v>5.4</v>
          </cell>
          <cell r="K395">
            <v>0.32400000000000001</v>
          </cell>
        </row>
        <row r="396">
          <cell r="A396">
            <v>109</v>
          </cell>
          <cell r="B396" t="str">
            <v>+</v>
          </cell>
          <cell r="C396">
            <v>6.9</v>
          </cell>
          <cell r="D396">
            <v>110</v>
          </cell>
          <cell r="E396" t="str">
            <v>+</v>
          </cell>
          <cell r="F396">
            <v>10.900000000000034</v>
          </cell>
          <cell r="G396">
            <v>24</v>
          </cell>
          <cell r="H396">
            <v>2</v>
          </cell>
          <cell r="I396">
            <v>0.06</v>
          </cell>
          <cell r="J396">
            <v>48</v>
          </cell>
          <cell r="K396">
            <v>2.88</v>
          </cell>
        </row>
        <row r="397">
          <cell r="A397">
            <v>108</v>
          </cell>
          <cell r="B397" t="str">
            <v>+</v>
          </cell>
          <cell r="C397">
            <v>6.15</v>
          </cell>
          <cell r="D397">
            <v>109</v>
          </cell>
          <cell r="E397" t="str">
            <v>+</v>
          </cell>
          <cell r="F397">
            <v>9.5500000000001251</v>
          </cell>
          <cell r="G397">
            <v>23.4</v>
          </cell>
          <cell r="H397">
            <v>4</v>
          </cell>
          <cell r="I397">
            <v>0.06</v>
          </cell>
          <cell r="J397">
            <v>93.6</v>
          </cell>
          <cell r="K397">
            <v>5.6159999999999997</v>
          </cell>
        </row>
        <row r="398">
          <cell r="A398">
            <v>107</v>
          </cell>
          <cell r="B398" t="str">
            <v>+</v>
          </cell>
          <cell r="C398">
            <v>18</v>
          </cell>
          <cell r="D398">
            <v>108</v>
          </cell>
          <cell r="E398" t="str">
            <v>+</v>
          </cell>
          <cell r="F398">
            <v>7.0999999999997954</v>
          </cell>
          <cell r="G398">
            <v>9.1</v>
          </cell>
          <cell r="H398">
            <v>1</v>
          </cell>
          <cell r="I398">
            <v>0.06</v>
          </cell>
          <cell r="J398">
            <v>9.1</v>
          </cell>
          <cell r="K398">
            <v>0.54599999999999993</v>
          </cell>
        </row>
        <row r="399">
          <cell r="A399">
            <v>116</v>
          </cell>
          <cell r="B399" t="str">
            <v>+</v>
          </cell>
          <cell r="C399">
            <v>1.8</v>
          </cell>
          <cell r="D399">
            <v>116</v>
          </cell>
          <cell r="E399" t="str">
            <v>+</v>
          </cell>
          <cell r="F399">
            <v>14.399999999999977</v>
          </cell>
          <cell r="G399">
            <v>12.6</v>
          </cell>
          <cell r="H399">
            <v>1</v>
          </cell>
          <cell r="I399">
            <v>0.06</v>
          </cell>
          <cell r="J399">
            <v>12.6</v>
          </cell>
          <cell r="K399">
            <v>0.75600000000000001</v>
          </cell>
        </row>
        <row r="400">
          <cell r="A400">
            <v>164</v>
          </cell>
          <cell r="B400" t="str">
            <v>+</v>
          </cell>
          <cell r="C400">
            <v>9.8000000000000007</v>
          </cell>
          <cell r="D400">
            <v>164</v>
          </cell>
          <cell r="E400" t="str">
            <v>+</v>
          </cell>
          <cell r="F400">
            <v>15.600000000000591</v>
          </cell>
          <cell r="G400">
            <v>5.8</v>
          </cell>
          <cell r="H400">
            <v>1</v>
          </cell>
          <cell r="I400">
            <v>0.05</v>
          </cell>
          <cell r="J400">
            <v>5.8</v>
          </cell>
          <cell r="K400">
            <v>0.28999999999999998</v>
          </cell>
        </row>
        <row r="401">
          <cell r="A401">
            <v>165</v>
          </cell>
          <cell r="B401" t="str">
            <v>+</v>
          </cell>
          <cell r="C401">
            <v>9.25</v>
          </cell>
          <cell r="D401">
            <v>165</v>
          </cell>
          <cell r="E401" t="str">
            <v>+</v>
          </cell>
          <cell r="F401">
            <v>17.649999999999864</v>
          </cell>
          <cell r="G401">
            <v>8.4</v>
          </cell>
          <cell r="H401">
            <v>3</v>
          </cell>
          <cell r="I401">
            <v>0.06</v>
          </cell>
          <cell r="J401">
            <v>25.200000000000003</v>
          </cell>
          <cell r="K401">
            <v>1.512</v>
          </cell>
        </row>
        <row r="402">
          <cell r="A402">
            <v>165</v>
          </cell>
          <cell r="B402" t="str">
            <v>+</v>
          </cell>
          <cell r="C402">
            <v>17.7</v>
          </cell>
          <cell r="D402">
            <v>166</v>
          </cell>
          <cell r="E402" t="str">
            <v>+</v>
          </cell>
          <cell r="F402">
            <v>17.799999999999727</v>
          </cell>
          <cell r="G402">
            <v>20.100000000000001</v>
          </cell>
          <cell r="H402">
            <v>1</v>
          </cell>
          <cell r="I402">
            <v>0.05</v>
          </cell>
          <cell r="J402">
            <v>20.100000000000001</v>
          </cell>
          <cell r="K402">
            <v>1.0050000000000001</v>
          </cell>
        </row>
        <row r="403">
          <cell r="A403">
            <v>166</v>
          </cell>
          <cell r="B403" t="str">
            <v>+</v>
          </cell>
          <cell r="C403">
            <v>14.8</v>
          </cell>
          <cell r="D403">
            <v>167</v>
          </cell>
          <cell r="E403" t="str">
            <v>+</v>
          </cell>
          <cell r="F403">
            <v>0.60000000000059117</v>
          </cell>
          <cell r="G403">
            <v>5.8</v>
          </cell>
          <cell r="H403">
            <v>1</v>
          </cell>
          <cell r="I403">
            <v>0.05</v>
          </cell>
          <cell r="J403">
            <v>5.8</v>
          </cell>
          <cell r="K403">
            <v>0.28999999999999998</v>
          </cell>
        </row>
        <row r="404">
          <cell r="A404">
            <v>166</v>
          </cell>
          <cell r="B404" t="str">
            <v>+</v>
          </cell>
          <cell r="C404">
            <v>17</v>
          </cell>
          <cell r="D404">
            <v>167</v>
          </cell>
          <cell r="E404" t="str">
            <v>+</v>
          </cell>
          <cell r="F404">
            <v>4.9000000000000909</v>
          </cell>
          <cell r="G404">
            <v>7.9</v>
          </cell>
          <cell r="H404">
            <v>2</v>
          </cell>
          <cell r="I404">
            <v>0.06</v>
          </cell>
          <cell r="J404">
            <v>15.8</v>
          </cell>
          <cell r="K404">
            <v>0.94799999999999995</v>
          </cell>
        </row>
        <row r="405">
          <cell r="A405">
            <v>167</v>
          </cell>
          <cell r="B405" t="str">
            <v>+</v>
          </cell>
          <cell r="C405">
            <v>14.3</v>
          </cell>
          <cell r="D405">
            <v>167</v>
          </cell>
          <cell r="E405" t="str">
            <v>+</v>
          </cell>
          <cell r="F405">
            <v>19.300000000000068</v>
          </cell>
          <cell r="G405">
            <v>5</v>
          </cell>
          <cell r="H405">
            <v>1</v>
          </cell>
          <cell r="I405">
            <v>0.05</v>
          </cell>
          <cell r="J405">
            <v>5</v>
          </cell>
          <cell r="K405">
            <v>0.25</v>
          </cell>
        </row>
        <row r="406">
          <cell r="A406">
            <v>168</v>
          </cell>
          <cell r="B406" t="str">
            <v>+</v>
          </cell>
          <cell r="C406">
            <v>9.3000000000000007</v>
          </cell>
          <cell r="D406">
            <v>169</v>
          </cell>
          <cell r="E406" t="str">
            <v>+</v>
          </cell>
          <cell r="F406">
            <v>2.2000000000002728</v>
          </cell>
          <cell r="G406">
            <v>12.9</v>
          </cell>
          <cell r="H406">
            <v>1</v>
          </cell>
          <cell r="I406">
            <v>0.05</v>
          </cell>
          <cell r="J406">
            <v>12.9</v>
          </cell>
          <cell r="K406">
            <v>0.64500000000000002</v>
          </cell>
        </row>
        <row r="407">
          <cell r="A407">
            <v>168</v>
          </cell>
          <cell r="B407" t="str">
            <v>+</v>
          </cell>
          <cell r="C407">
            <v>13</v>
          </cell>
          <cell r="D407">
            <v>169</v>
          </cell>
          <cell r="E407" t="str">
            <v>+</v>
          </cell>
          <cell r="F407">
            <v>2.4000000000000909</v>
          </cell>
          <cell r="G407">
            <v>9.4</v>
          </cell>
          <cell r="H407">
            <v>3.05</v>
          </cell>
          <cell r="I407">
            <v>0.05</v>
          </cell>
          <cell r="J407">
            <v>28.669999999999998</v>
          </cell>
          <cell r="K407">
            <v>1.4335</v>
          </cell>
        </row>
        <row r="408">
          <cell r="A408">
            <v>169</v>
          </cell>
          <cell r="B408" t="str">
            <v>+</v>
          </cell>
          <cell r="D408">
            <v>169</v>
          </cell>
          <cell r="E408" t="str">
            <v>+</v>
          </cell>
          <cell r="F408">
            <v>8.1999999999999318</v>
          </cell>
          <cell r="G408">
            <v>8.1999999999999993</v>
          </cell>
          <cell r="H408">
            <v>1</v>
          </cell>
          <cell r="I408">
            <v>0.05</v>
          </cell>
          <cell r="J408">
            <v>8.1999999999999993</v>
          </cell>
          <cell r="K408">
            <v>0.41</v>
          </cell>
        </row>
        <row r="409">
          <cell r="A409">
            <v>169</v>
          </cell>
          <cell r="B409" t="str">
            <v>+</v>
          </cell>
          <cell r="C409">
            <v>10.4</v>
          </cell>
          <cell r="D409">
            <v>169</v>
          </cell>
          <cell r="E409" t="str">
            <v>+</v>
          </cell>
          <cell r="F409">
            <v>19.700000000000273</v>
          </cell>
          <cell r="G409">
            <v>9.3000000000000007</v>
          </cell>
          <cell r="H409">
            <v>2</v>
          </cell>
          <cell r="I409">
            <v>0.06</v>
          </cell>
          <cell r="J409">
            <v>18.600000000000001</v>
          </cell>
          <cell r="K409">
            <v>1.1160000000000001</v>
          </cell>
        </row>
        <row r="410">
          <cell r="A410">
            <v>170</v>
          </cell>
          <cell r="B410" t="str">
            <v>+</v>
          </cell>
          <cell r="C410">
            <v>2.4</v>
          </cell>
          <cell r="D410">
            <v>170</v>
          </cell>
          <cell r="E410" t="str">
            <v>+</v>
          </cell>
          <cell r="F410">
            <v>12.900000000000205</v>
          </cell>
          <cell r="G410">
            <v>10.5</v>
          </cell>
          <cell r="H410">
            <v>1</v>
          </cell>
          <cell r="I410">
            <v>0.05</v>
          </cell>
          <cell r="J410">
            <v>10.5</v>
          </cell>
          <cell r="K410">
            <v>0.52500000000000002</v>
          </cell>
        </row>
        <row r="411">
          <cell r="A411">
            <v>170</v>
          </cell>
          <cell r="B411" t="str">
            <v>+</v>
          </cell>
          <cell r="C411">
            <v>15</v>
          </cell>
          <cell r="D411">
            <v>171</v>
          </cell>
          <cell r="E411" t="str">
            <v>+</v>
          </cell>
          <cell r="F411">
            <v>3.7999999999999545</v>
          </cell>
          <cell r="G411">
            <v>8.8000000000000007</v>
          </cell>
          <cell r="H411">
            <v>2</v>
          </cell>
          <cell r="I411">
            <v>0.05</v>
          </cell>
          <cell r="J411">
            <v>17.600000000000001</v>
          </cell>
          <cell r="K411">
            <v>0.88000000000000012</v>
          </cell>
        </row>
        <row r="412">
          <cell r="A412">
            <v>171</v>
          </cell>
          <cell r="B412" t="str">
            <v>+</v>
          </cell>
          <cell r="C412">
            <v>0.3</v>
          </cell>
          <cell r="D412">
            <v>171</v>
          </cell>
          <cell r="E412" t="str">
            <v>+</v>
          </cell>
          <cell r="F412">
            <v>6.8000000000000682</v>
          </cell>
          <cell r="G412">
            <v>6.5</v>
          </cell>
          <cell r="H412">
            <v>1</v>
          </cell>
          <cell r="I412">
            <v>0.05</v>
          </cell>
          <cell r="J412">
            <v>6.5</v>
          </cell>
          <cell r="K412">
            <v>0.32500000000000001</v>
          </cell>
        </row>
        <row r="413">
          <cell r="A413">
            <v>171</v>
          </cell>
          <cell r="B413" t="str">
            <v>+</v>
          </cell>
          <cell r="C413">
            <v>4.2</v>
          </cell>
          <cell r="D413">
            <v>171</v>
          </cell>
          <cell r="E413" t="str">
            <v>+</v>
          </cell>
          <cell r="F413">
            <v>13.999999999999773</v>
          </cell>
          <cell r="G413">
            <v>9.8000000000000007</v>
          </cell>
          <cell r="H413">
            <v>1</v>
          </cell>
          <cell r="I413">
            <v>0.05</v>
          </cell>
          <cell r="J413">
            <v>9.8000000000000007</v>
          </cell>
          <cell r="K413">
            <v>0.49000000000000005</v>
          </cell>
        </row>
        <row r="414">
          <cell r="A414">
            <v>172</v>
          </cell>
          <cell r="B414" t="str">
            <v>+</v>
          </cell>
          <cell r="C414">
            <v>12.7</v>
          </cell>
          <cell r="D414">
            <v>172</v>
          </cell>
          <cell r="E414" t="str">
            <v>+</v>
          </cell>
          <cell r="F414">
            <v>17.199999999999704</v>
          </cell>
          <cell r="G414">
            <v>4.5</v>
          </cell>
          <cell r="H414">
            <v>2</v>
          </cell>
          <cell r="I414">
            <v>0.05</v>
          </cell>
          <cell r="J414">
            <v>9</v>
          </cell>
          <cell r="K414">
            <v>0.45</v>
          </cell>
        </row>
        <row r="415">
          <cell r="A415">
            <v>172</v>
          </cell>
          <cell r="B415" t="str">
            <v>+</v>
          </cell>
          <cell r="C415">
            <v>16.399999999999999</v>
          </cell>
          <cell r="D415">
            <v>173</v>
          </cell>
          <cell r="E415" t="str">
            <v>+</v>
          </cell>
          <cell r="F415">
            <v>1.9500000000005002</v>
          </cell>
          <cell r="G415">
            <v>5.55</v>
          </cell>
          <cell r="H415">
            <v>1.95</v>
          </cell>
          <cell r="I415">
            <v>0.05</v>
          </cell>
          <cell r="J415">
            <v>10.8225</v>
          </cell>
          <cell r="K415">
            <v>0.54112499999999997</v>
          </cell>
        </row>
        <row r="416">
          <cell r="A416">
            <v>173</v>
          </cell>
          <cell r="B416" t="str">
            <v>+</v>
          </cell>
          <cell r="C416">
            <v>1.5</v>
          </cell>
          <cell r="D416">
            <v>173</v>
          </cell>
          <cell r="E416" t="str">
            <v>+</v>
          </cell>
          <cell r="F416">
            <v>8.1999999999999318</v>
          </cell>
          <cell r="G416">
            <v>6.7</v>
          </cell>
          <cell r="H416">
            <v>1</v>
          </cell>
          <cell r="I416">
            <v>0.05</v>
          </cell>
          <cell r="J416">
            <v>6.7</v>
          </cell>
          <cell r="K416">
            <v>0.33500000000000002</v>
          </cell>
        </row>
        <row r="417">
          <cell r="A417">
            <v>174</v>
          </cell>
          <cell r="B417" t="str">
            <v>+</v>
          </cell>
          <cell r="C417">
            <v>11.3</v>
          </cell>
          <cell r="D417">
            <v>175</v>
          </cell>
          <cell r="E417" t="str">
            <v>+</v>
          </cell>
          <cell r="F417">
            <v>0.30000000000029559</v>
          </cell>
          <cell r="G417">
            <v>9</v>
          </cell>
          <cell r="H417">
            <v>1</v>
          </cell>
          <cell r="I417">
            <v>0.05</v>
          </cell>
          <cell r="J417">
            <v>9</v>
          </cell>
          <cell r="K417">
            <v>0.45</v>
          </cell>
        </row>
        <row r="418">
          <cell r="A418">
            <v>175</v>
          </cell>
          <cell r="B418" t="str">
            <v>+</v>
          </cell>
          <cell r="C418">
            <v>9.6999999999999993</v>
          </cell>
          <cell r="D418">
            <v>175</v>
          </cell>
          <cell r="E418" t="str">
            <v>+</v>
          </cell>
          <cell r="F418">
            <v>19.850000000000136</v>
          </cell>
          <cell r="G418">
            <v>10.15</v>
          </cell>
          <cell r="H418">
            <v>1</v>
          </cell>
          <cell r="I418">
            <v>0.05</v>
          </cell>
          <cell r="J418">
            <v>10.15</v>
          </cell>
          <cell r="K418">
            <v>0.50750000000000006</v>
          </cell>
        </row>
        <row r="419">
          <cell r="A419">
            <v>177</v>
          </cell>
          <cell r="B419" t="str">
            <v>+</v>
          </cell>
          <cell r="C419">
            <v>12.6</v>
          </cell>
          <cell r="D419">
            <v>178</v>
          </cell>
          <cell r="E419" t="str">
            <v>+</v>
          </cell>
          <cell r="F419">
            <v>6.4999999999997726</v>
          </cell>
          <cell r="G419">
            <v>13.9</v>
          </cell>
          <cell r="H419">
            <v>1</v>
          </cell>
          <cell r="I419">
            <v>0.05</v>
          </cell>
          <cell r="J419">
            <v>13.9</v>
          </cell>
          <cell r="K419">
            <v>0.69500000000000006</v>
          </cell>
        </row>
        <row r="420">
          <cell r="A420">
            <v>179</v>
          </cell>
          <cell r="B420" t="str">
            <v>+</v>
          </cell>
          <cell r="C420">
            <v>17.100000000000001</v>
          </cell>
          <cell r="D420">
            <v>180</v>
          </cell>
          <cell r="E420" t="str">
            <v>+</v>
          </cell>
          <cell r="F420">
            <v>2.1999999999997044</v>
          </cell>
          <cell r="G420">
            <v>5.0999999999999996</v>
          </cell>
          <cell r="H420">
            <v>1</v>
          </cell>
          <cell r="I420">
            <v>0.05</v>
          </cell>
          <cell r="J420">
            <v>5.0999999999999996</v>
          </cell>
          <cell r="K420">
            <v>0.255</v>
          </cell>
        </row>
        <row r="421">
          <cell r="A421">
            <v>179</v>
          </cell>
          <cell r="B421" t="str">
            <v>+</v>
          </cell>
          <cell r="C421">
            <v>17.100000000000001</v>
          </cell>
          <cell r="D421">
            <v>180</v>
          </cell>
          <cell r="E421" t="str">
            <v>+</v>
          </cell>
          <cell r="F421">
            <v>1.8999999999999773</v>
          </cell>
          <cell r="G421">
            <v>4.8</v>
          </cell>
          <cell r="H421">
            <v>1</v>
          </cell>
          <cell r="I421">
            <v>0.06</v>
          </cell>
          <cell r="J421">
            <v>4.8</v>
          </cell>
          <cell r="K421">
            <v>0.28799999999999998</v>
          </cell>
        </row>
        <row r="422">
          <cell r="A422">
            <v>180</v>
          </cell>
          <cell r="B422" t="str">
            <v>+</v>
          </cell>
          <cell r="C422">
            <v>2</v>
          </cell>
          <cell r="D422">
            <v>180</v>
          </cell>
          <cell r="E422" t="str">
            <v>+</v>
          </cell>
          <cell r="F422">
            <v>7.9000000000002046</v>
          </cell>
          <cell r="G422">
            <v>5.9</v>
          </cell>
          <cell r="H422">
            <v>3.1</v>
          </cell>
          <cell r="I422">
            <v>0.06</v>
          </cell>
          <cell r="J422">
            <v>18.290000000000003</v>
          </cell>
          <cell r="K422">
            <v>1.0974000000000002</v>
          </cell>
        </row>
        <row r="423">
          <cell r="A423">
            <v>180</v>
          </cell>
          <cell r="B423" t="str">
            <v>+</v>
          </cell>
          <cell r="C423">
            <v>4.4000000000000004</v>
          </cell>
          <cell r="D423">
            <v>180</v>
          </cell>
          <cell r="E423" t="str">
            <v>+</v>
          </cell>
          <cell r="F423">
            <v>6.9999999999998863</v>
          </cell>
          <cell r="G423">
            <v>2.6</v>
          </cell>
          <cell r="H423">
            <v>1.75</v>
          </cell>
          <cell r="I423">
            <v>0.06</v>
          </cell>
          <cell r="J423">
            <v>4.55</v>
          </cell>
          <cell r="K423">
            <v>0.27299999999999996</v>
          </cell>
        </row>
        <row r="424">
          <cell r="A424">
            <v>180</v>
          </cell>
          <cell r="B424" t="str">
            <v>+</v>
          </cell>
          <cell r="C424">
            <v>16.100000000000001</v>
          </cell>
          <cell r="D424">
            <v>181</v>
          </cell>
          <cell r="E424" t="str">
            <v>+</v>
          </cell>
          <cell r="F424">
            <v>5.5000000000001137</v>
          </cell>
          <cell r="G424">
            <v>9.4</v>
          </cell>
          <cell r="H424">
            <v>2</v>
          </cell>
          <cell r="I424">
            <v>0.06</v>
          </cell>
          <cell r="J424">
            <v>18.8</v>
          </cell>
          <cell r="K424">
            <v>1.1279999999999999</v>
          </cell>
        </row>
        <row r="425">
          <cell r="A425">
            <v>181</v>
          </cell>
          <cell r="B425" t="str">
            <v>+</v>
          </cell>
          <cell r="C425">
            <v>15.1</v>
          </cell>
          <cell r="D425">
            <v>182</v>
          </cell>
          <cell r="E425" t="str">
            <v>+</v>
          </cell>
          <cell r="F425">
            <v>12.599999999999909</v>
          </cell>
          <cell r="G425">
            <v>17.5</v>
          </cell>
          <cell r="H425">
            <v>3.1</v>
          </cell>
          <cell r="I425">
            <v>0.05</v>
          </cell>
          <cell r="J425">
            <v>54.25</v>
          </cell>
          <cell r="K425">
            <v>2.7125000000000004</v>
          </cell>
        </row>
        <row r="426">
          <cell r="A426">
            <v>182</v>
          </cell>
          <cell r="B426" t="str">
            <v>+</v>
          </cell>
          <cell r="C426">
            <v>12.5</v>
          </cell>
          <cell r="D426">
            <v>182</v>
          </cell>
          <cell r="E426" t="str">
            <v>+</v>
          </cell>
          <cell r="F426">
            <v>18.700000000000045</v>
          </cell>
          <cell r="G426">
            <v>6.2</v>
          </cell>
          <cell r="H426">
            <v>2.1</v>
          </cell>
          <cell r="I426">
            <v>0.05</v>
          </cell>
          <cell r="J426">
            <v>13.020000000000001</v>
          </cell>
          <cell r="K426">
            <v>0.65100000000000013</v>
          </cell>
        </row>
        <row r="427">
          <cell r="A427">
            <v>184</v>
          </cell>
          <cell r="B427" t="str">
            <v>+</v>
          </cell>
          <cell r="D427">
            <v>184</v>
          </cell>
          <cell r="E427" t="str">
            <v>+</v>
          </cell>
          <cell r="F427">
            <v>9.3000000000000682</v>
          </cell>
          <cell r="G427">
            <v>9.3000000000000007</v>
          </cell>
          <cell r="H427">
            <v>2</v>
          </cell>
          <cell r="I427">
            <v>0.05</v>
          </cell>
          <cell r="J427">
            <v>18.600000000000001</v>
          </cell>
          <cell r="K427">
            <v>0.93000000000000016</v>
          </cell>
        </row>
        <row r="428">
          <cell r="A428">
            <v>184</v>
          </cell>
          <cell r="B428" t="str">
            <v>+</v>
          </cell>
          <cell r="C428">
            <v>9.6</v>
          </cell>
          <cell r="D428">
            <v>185</v>
          </cell>
          <cell r="E428" t="str">
            <v>+</v>
          </cell>
          <cell r="F428">
            <v>13.100000000000023</v>
          </cell>
          <cell r="G428">
            <v>23.5</v>
          </cell>
          <cell r="H428">
            <v>1</v>
          </cell>
          <cell r="I428">
            <v>0.05</v>
          </cell>
          <cell r="J428">
            <v>23.5</v>
          </cell>
          <cell r="K428">
            <v>1.175</v>
          </cell>
        </row>
        <row r="429">
          <cell r="A429">
            <v>193</v>
          </cell>
          <cell r="B429" t="str">
            <v>+</v>
          </cell>
          <cell r="C429">
            <v>8.1</v>
          </cell>
          <cell r="D429">
            <v>194</v>
          </cell>
          <cell r="E429" t="str">
            <v>+</v>
          </cell>
          <cell r="F429">
            <v>4.7999999999996135</v>
          </cell>
          <cell r="G429">
            <v>16.7</v>
          </cell>
          <cell r="H429">
            <v>1</v>
          </cell>
          <cell r="I429">
            <v>0.06</v>
          </cell>
          <cell r="J429">
            <v>16.7</v>
          </cell>
          <cell r="K429">
            <v>1.002</v>
          </cell>
        </row>
        <row r="430">
          <cell r="A430">
            <v>194</v>
          </cell>
          <cell r="B430" t="str">
            <v>+</v>
          </cell>
          <cell r="C430">
            <v>7.2</v>
          </cell>
          <cell r="D430">
            <v>195</v>
          </cell>
          <cell r="E430" t="str">
            <v>+</v>
          </cell>
          <cell r="F430">
            <v>0.3999999999996362</v>
          </cell>
          <cell r="G430">
            <v>13.2</v>
          </cell>
          <cell r="H430">
            <v>1</v>
          </cell>
          <cell r="I430">
            <v>0.05</v>
          </cell>
          <cell r="J430">
            <v>13.2</v>
          </cell>
          <cell r="K430">
            <v>0.66</v>
          </cell>
        </row>
        <row r="431">
          <cell r="A431">
            <v>195</v>
          </cell>
          <cell r="B431" t="str">
            <v>+</v>
          </cell>
          <cell r="C431">
            <v>5.5</v>
          </cell>
          <cell r="D431">
            <v>195</v>
          </cell>
          <cell r="E431" t="str">
            <v>+</v>
          </cell>
          <cell r="F431">
            <v>19.300000000000068</v>
          </cell>
          <cell r="G431">
            <v>13.8</v>
          </cell>
          <cell r="H431">
            <v>1</v>
          </cell>
          <cell r="I431">
            <v>0.06</v>
          </cell>
          <cell r="J431">
            <v>13.8</v>
          </cell>
          <cell r="K431">
            <v>0.82799999999999996</v>
          </cell>
        </row>
        <row r="432">
          <cell r="A432">
            <v>197</v>
          </cell>
          <cell r="B432" t="str">
            <v>+</v>
          </cell>
          <cell r="C432">
            <v>9.3000000000000007</v>
          </cell>
          <cell r="D432">
            <v>199</v>
          </cell>
          <cell r="E432" t="str">
            <v>+</v>
          </cell>
          <cell r="F432">
            <v>16.100000000000136</v>
          </cell>
          <cell r="G432">
            <v>46.8</v>
          </cell>
          <cell r="H432">
            <v>2</v>
          </cell>
          <cell r="I432">
            <v>0.05</v>
          </cell>
          <cell r="J432">
            <v>93.6</v>
          </cell>
          <cell r="K432">
            <v>4.68</v>
          </cell>
        </row>
        <row r="433">
          <cell r="A433">
            <v>198</v>
          </cell>
          <cell r="B433" t="str">
            <v>+</v>
          </cell>
          <cell r="C433">
            <v>3.3</v>
          </cell>
          <cell r="D433">
            <v>198</v>
          </cell>
          <cell r="E433" t="str">
            <v>+</v>
          </cell>
          <cell r="F433">
            <v>15.300000000000296</v>
          </cell>
          <cell r="G433">
            <v>12</v>
          </cell>
          <cell r="H433">
            <v>1</v>
          </cell>
          <cell r="I433">
            <v>0.05</v>
          </cell>
          <cell r="J433">
            <v>12</v>
          </cell>
          <cell r="K433">
            <v>0.60000000000000009</v>
          </cell>
        </row>
        <row r="434">
          <cell r="A434">
            <v>198</v>
          </cell>
          <cell r="B434" t="str">
            <v>+</v>
          </cell>
          <cell r="C434">
            <v>16</v>
          </cell>
          <cell r="D434">
            <v>199</v>
          </cell>
          <cell r="E434" t="str">
            <v>+</v>
          </cell>
          <cell r="F434">
            <v>15.099999999999909</v>
          </cell>
          <cell r="G434">
            <v>19.100000000000001</v>
          </cell>
          <cell r="H434">
            <v>1</v>
          </cell>
          <cell r="I434">
            <v>0.05</v>
          </cell>
          <cell r="J434">
            <v>19.100000000000001</v>
          </cell>
          <cell r="K434">
            <v>0.95500000000000007</v>
          </cell>
        </row>
        <row r="435">
          <cell r="A435">
            <v>200</v>
          </cell>
          <cell r="B435" t="str">
            <v>+</v>
          </cell>
          <cell r="C435">
            <v>4.0999999999999996</v>
          </cell>
          <cell r="D435">
            <v>200</v>
          </cell>
          <cell r="E435" t="str">
            <v>+</v>
          </cell>
          <cell r="F435">
            <v>17.299999999999613</v>
          </cell>
          <cell r="G435">
            <v>13.2</v>
          </cell>
          <cell r="H435">
            <v>1</v>
          </cell>
          <cell r="I435">
            <v>0.05</v>
          </cell>
          <cell r="J435">
            <v>13.2</v>
          </cell>
          <cell r="K435">
            <v>0.66</v>
          </cell>
        </row>
        <row r="436">
          <cell r="A436">
            <v>201</v>
          </cell>
          <cell r="B436" t="str">
            <v>+</v>
          </cell>
          <cell r="C436">
            <v>11.7</v>
          </cell>
          <cell r="D436">
            <v>201</v>
          </cell>
          <cell r="E436" t="str">
            <v>+</v>
          </cell>
          <cell r="F436">
            <v>15.399999999999636</v>
          </cell>
          <cell r="G436">
            <v>3.7</v>
          </cell>
          <cell r="H436">
            <v>1</v>
          </cell>
          <cell r="I436">
            <v>0.05</v>
          </cell>
          <cell r="J436">
            <v>3.7</v>
          </cell>
          <cell r="K436">
            <v>0.18500000000000003</v>
          </cell>
        </row>
        <row r="437">
          <cell r="A437">
            <v>202</v>
          </cell>
          <cell r="B437" t="str">
            <v>+</v>
          </cell>
          <cell r="C437">
            <v>6.8</v>
          </cell>
          <cell r="D437">
            <v>202</v>
          </cell>
          <cell r="E437" t="str">
            <v>+</v>
          </cell>
          <cell r="F437">
            <v>10.7000000000005</v>
          </cell>
          <cell r="G437">
            <v>3.9</v>
          </cell>
          <cell r="H437">
            <v>2.9</v>
          </cell>
          <cell r="I437">
            <v>0.06</v>
          </cell>
          <cell r="J437">
            <v>11.309999999999999</v>
          </cell>
          <cell r="K437">
            <v>0.67859999999999987</v>
          </cell>
        </row>
        <row r="438">
          <cell r="A438">
            <v>202</v>
          </cell>
          <cell r="B438" t="str">
            <v>+</v>
          </cell>
          <cell r="C438">
            <v>10.85</v>
          </cell>
          <cell r="D438">
            <v>203</v>
          </cell>
          <cell r="E438" t="str">
            <v>+</v>
          </cell>
          <cell r="F438">
            <v>2.8499999999996817</v>
          </cell>
          <cell r="G438">
            <v>12</v>
          </cell>
          <cell r="H438">
            <v>3.9</v>
          </cell>
          <cell r="I438">
            <v>0.05</v>
          </cell>
          <cell r="J438">
            <v>46.8</v>
          </cell>
          <cell r="K438">
            <v>2.34</v>
          </cell>
        </row>
        <row r="439">
          <cell r="A439">
            <v>203</v>
          </cell>
          <cell r="B439" t="str">
            <v>+</v>
          </cell>
          <cell r="C439">
            <v>6.1</v>
          </cell>
          <cell r="D439">
            <v>203</v>
          </cell>
          <cell r="E439" t="str">
            <v>+</v>
          </cell>
          <cell r="F439">
            <v>12.549999999999955</v>
          </cell>
          <cell r="G439">
            <v>6.45</v>
          </cell>
          <cell r="H439">
            <v>1</v>
          </cell>
          <cell r="I439">
            <v>0.05</v>
          </cell>
          <cell r="J439">
            <v>6.45</v>
          </cell>
          <cell r="K439">
            <v>0.32250000000000001</v>
          </cell>
        </row>
        <row r="440">
          <cell r="A440">
            <v>203</v>
          </cell>
          <cell r="B440" t="str">
            <v>+</v>
          </cell>
          <cell r="C440">
            <v>16</v>
          </cell>
          <cell r="D440">
            <v>204</v>
          </cell>
          <cell r="E440" t="str">
            <v>+</v>
          </cell>
          <cell r="F440">
            <v>0.60000000000002274</v>
          </cell>
          <cell r="G440">
            <v>4.5999999999999996</v>
          </cell>
          <cell r="H440">
            <v>1</v>
          </cell>
          <cell r="I440">
            <v>0.05</v>
          </cell>
          <cell r="J440">
            <v>4.5999999999999996</v>
          </cell>
          <cell r="K440">
            <v>0.22999999999999998</v>
          </cell>
        </row>
        <row r="441">
          <cell r="A441">
            <v>204</v>
          </cell>
          <cell r="B441" t="str">
            <v>+</v>
          </cell>
          <cell r="D441">
            <v>204</v>
          </cell>
          <cell r="E441" t="str">
            <v>+</v>
          </cell>
          <cell r="F441">
            <v>16.100000000000136</v>
          </cell>
          <cell r="G441">
            <v>16.100000000000001</v>
          </cell>
          <cell r="H441">
            <v>1</v>
          </cell>
          <cell r="I441">
            <v>0.05</v>
          </cell>
          <cell r="J441">
            <v>16.100000000000001</v>
          </cell>
          <cell r="K441">
            <v>0.80500000000000016</v>
          </cell>
        </row>
        <row r="442">
          <cell r="A442">
            <v>204</v>
          </cell>
          <cell r="B442" t="str">
            <v>+</v>
          </cell>
          <cell r="C442">
            <v>16.8</v>
          </cell>
          <cell r="D442">
            <v>205</v>
          </cell>
          <cell r="E442" t="str">
            <v>+</v>
          </cell>
          <cell r="F442">
            <v>12.300000000000182</v>
          </cell>
          <cell r="G442">
            <v>15.5</v>
          </cell>
          <cell r="H442">
            <v>4.9000000000000004</v>
          </cell>
          <cell r="I442">
            <v>0.05</v>
          </cell>
          <cell r="J442">
            <v>75.95</v>
          </cell>
          <cell r="K442">
            <v>3.7975000000000003</v>
          </cell>
        </row>
        <row r="443">
          <cell r="A443">
            <v>206</v>
          </cell>
          <cell r="B443" t="str">
            <v>+</v>
          </cell>
          <cell r="C443">
            <v>0.75</v>
          </cell>
          <cell r="D443">
            <v>206</v>
          </cell>
          <cell r="E443" t="str">
            <v>+</v>
          </cell>
          <cell r="F443">
            <v>3.75</v>
          </cell>
          <cell r="G443">
            <v>3</v>
          </cell>
          <cell r="H443">
            <v>1</v>
          </cell>
          <cell r="I443">
            <v>0.05</v>
          </cell>
          <cell r="J443">
            <v>3</v>
          </cell>
          <cell r="K443">
            <v>0.15000000000000002</v>
          </cell>
        </row>
        <row r="444">
          <cell r="A444">
            <v>207</v>
          </cell>
          <cell r="B444" t="str">
            <v>+</v>
          </cell>
          <cell r="C444">
            <v>19</v>
          </cell>
          <cell r="D444">
            <v>209</v>
          </cell>
          <cell r="E444" t="str">
            <v>+</v>
          </cell>
          <cell r="F444">
            <v>3.0000000000001137</v>
          </cell>
          <cell r="G444">
            <v>24</v>
          </cell>
          <cell r="H444">
            <v>1</v>
          </cell>
          <cell r="I444">
            <v>0.05</v>
          </cell>
          <cell r="J444">
            <v>24</v>
          </cell>
          <cell r="K444">
            <v>1.2000000000000002</v>
          </cell>
        </row>
        <row r="445">
          <cell r="A445">
            <v>208</v>
          </cell>
          <cell r="B445" t="str">
            <v>+</v>
          </cell>
          <cell r="C445">
            <v>8.8000000000000007</v>
          </cell>
          <cell r="D445">
            <v>209</v>
          </cell>
          <cell r="E445" t="str">
            <v>+</v>
          </cell>
          <cell r="F445">
            <v>15.500000000000114</v>
          </cell>
          <cell r="G445">
            <v>26.7</v>
          </cell>
          <cell r="H445">
            <v>1</v>
          </cell>
          <cell r="I445">
            <v>0.05</v>
          </cell>
          <cell r="J445">
            <v>26.7</v>
          </cell>
          <cell r="K445">
            <v>1.335</v>
          </cell>
        </row>
        <row r="446">
          <cell r="A446">
            <v>210</v>
          </cell>
          <cell r="B446" t="str">
            <v>+</v>
          </cell>
          <cell r="C446">
            <v>7.9</v>
          </cell>
          <cell r="D446">
            <v>211</v>
          </cell>
          <cell r="E446" t="str">
            <v>+</v>
          </cell>
          <cell r="F446">
            <v>3.5000000000002274</v>
          </cell>
          <cell r="G446">
            <v>15.6</v>
          </cell>
          <cell r="H446">
            <v>2.9</v>
          </cell>
          <cell r="I446">
            <v>0.05</v>
          </cell>
          <cell r="J446">
            <v>45.239999999999995</v>
          </cell>
          <cell r="K446">
            <v>2.262</v>
          </cell>
        </row>
        <row r="447">
          <cell r="A447">
            <v>211</v>
          </cell>
          <cell r="B447" t="str">
            <v>+</v>
          </cell>
          <cell r="C447">
            <v>2</v>
          </cell>
          <cell r="D447">
            <v>211</v>
          </cell>
          <cell r="E447" t="str">
            <v>+</v>
          </cell>
          <cell r="F447">
            <v>4.8999999999995225</v>
          </cell>
          <cell r="G447">
            <v>2.9</v>
          </cell>
          <cell r="H447">
            <v>2</v>
          </cell>
          <cell r="I447">
            <v>7.0000000000000007E-2</v>
          </cell>
          <cell r="J447">
            <v>5.8</v>
          </cell>
          <cell r="K447">
            <v>0.40600000000000003</v>
          </cell>
        </row>
        <row r="448">
          <cell r="A448">
            <v>211</v>
          </cell>
          <cell r="B448" t="str">
            <v>+</v>
          </cell>
          <cell r="C448">
            <v>4.9000000000000004</v>
          </cell>
          <cell r="D448">
            <v>211</v>
          </cell>
          <cell r="E448" t="str">
            <v>+</v>
          </cell>
          <cell r="F448">
            <v>8.9999999999997726</v>
          </cell>
          <cell r="G448">
            <v>4.0999999999999996</v>
          </cell>
          <cell r="H448">
            <v>1</v>
          </cell>
          <cell r="I448">
            <v>7.0000000000000007E-2</v>
          </cell>
          <cell r="J448">
            <v>4.0999999999999996</v>
          </cell>
          <cell r="K448">
            <v>0.28699999999999998</v>
          </cell>
        </row>
        <row r="449">
          <cell r="A449">
            <v>211</v>
          </cell>
          <cell r="B449" t="str">
            <v>+</v>
          </cell>
          <cell r="C449">
            <v>9</v>
          </cell>
          <cell r="D449">
            <v>212</v>
          </cell>
          <cell r="E449" t="str">
            <v>+</v>
          </cell>
          <cell r="F449">
            <v>7.1000000000003638</v>
          </cell>
          <cell r="G449">
            <v>18.100000000000001</v>
          </cell>
          <cell r="H449">
            <v>2</v>
          </cell>
          <cell r="I449">
            <v>7.0000000000000007E-2</v>
          </cell>
          <cell r="J449">
            <v>36.200000000000003</v>
          </cell>
          <cell r="K449">
            <v>2.5340000000000003</v>
          </cell>
        </row>
        <row r="450">
          <cell r="A450">
            <v>212</v>
          </cell>
          <cell r="B450" t="str">
            <v>+</v>
          </cell>
          <cell r="C450">
            <v>7.2</v>
          </cell>
          <cell r="D450">
            <v>212</v>
          </cell>
          <cell r="E450" t="str">
            <v>+</v>
          </cell>
          <cell r="F450">
            <v>12.199999999999704</v>
          </cell>
          <cell r="G450">
            <v>5</v>
          </cell>
          <cell r="H450">
            <v>1</v>
          </cell>
          <cell r="I450">
            <v>7.0000000000000007E-2</v>
          </cell>
          <cell r="J450">
            <v>5</v>
          </cell>
          <cell r="K450">
            <v>0.35000000000000003</v>
          </cell>
        </row>
        <row r="451">
          <cell r="A451">
            <v>212</v>
          </cell>
          <cell r="B451" t="str">
            <v>+</v>
          </cell>
          <cell r="C451">
            <v>12.2</v>
          </cell>
          <cell r="D451">
            <v>214</v>
          </cell>
          <cell r="E451" t="str">
            <v>+</v>
          </cell>
          <cell r="F451">
            <v>4.2500000000001137</v>
          </cell>
          <cell r="G451">
            <v>32.049999999999997</v>
          </cell>
          <cell r="H451">
            <v>1</v>
          </cell>
          <cell r="I451">
            <v>0.05</v>
          </cell>
          <cell r="J451">
            <v>32.049999999999997</v>
          </cell>
          <cell r="K451">
            <v>1.6025</v>
          </cell>
        </row>
        <row r="452">
          <cell r="A452">
            <v>212</v>
          </cell>
          <cell r="B452" t="str">
            <v>+</v>
          </cell>
          <cell r="C452">
            <v>14</v>
          </cell>
          <cell r="D452">
            <v>212</v>
          </cell>
          <cell r="E452" t="str">
            <v>+</v>
          </cell>
          <cell r="F452">
            <v>16.000000000000227</v>
          </cell>
          <cell r="G452">
            <v>2</v>
          </cell>
          <cell r="H452">
            <v>2.6</v>
          </cell>
          <cell r="I452">
            <v>7.0000000000000007E-2</v>
          </cell>
          <cell r="J452">
            <v>5.2</v>
          </cell>
          <cell r="K452">
            <v>0.36400000000000005</v>
          </cell>
        </row>
        <row r="453">
          <cell r="A453">
            <v>212</v>
          </cell>
          <cell r="B453" t="str">
            <v>+</v>
          </cell>
          <cell r="C453">
            <v>16</v>
          </cell>
          <cell r="D453">
            <v>214</v>
          </cell>
          <cell r="E453" t="str">
            <v>+</v>
          </cell>
          <cell r="F453">
            <v>5.8999999999997499</v>
          </cell>
          <cell r="G453">
            <v>29.9</v>
          </cell>
          <cell r="H453">
            <v>3.05</v>
          </cell>
          <cell r="I453">
            <v>7.0000000000000007E-2</v>
          </cell>
          <cell r="J453">
            <v>91.194999999999993</v>
          </cell>
          <cell r="K453">
            <v>6.3836500000000003</v>
          </cell>
        </row>
        <row r="454">
          <cell r="A454">
            <v>214</v>
          </cell>
          <cell r="B454" t="str">
            <v>+</v>
          </cell>
          <cell r="C454">
            <v>4.5</v>
          </cell>
          <cell r="D454">
            <v>214</v>
          </cell>
          <cell r="E454" t="str">
            <v>+</v>
          </cell>
          <cell r="F454">
            <v>12.800000000000296</v>
          </cell>
          <cell r="G454">
            <v>8.3000000000000007</v>
          </cell>
          <cell r="H454">
            <v>2</v>
          </cell>
          <cell r="I454">
            <v>7.0000000000000007E-2</v>
          </cell>
          <cell r="J454">
            <v>16.600000000000001</v>
          </cell>
          <cell r="K454">
            <v>1.1620000000000001</v>
          </cell>
        </row>
        <row r="455">
          <cell r="A455">
            <v>214</v>
          </cell>
          <cell r="B455" t="str">
            <v>+</v>
          </cell>
          <cell r="C455">
            <v>12.7</v>
          </cell>
          <cell r="D455">
            <v>214</v>
          </cell>
          <cell r="E455" t="str">
            <v>+</v>
          </cell>
          <cell r="F455">
            <v>15.500000000000114</v>
          </cell>
          <cell r="G455">
            <v>2.8</v>
          </cell>
          <cell r="H455">
            <v>1</v>
          </cell>
          <cell r="I455">
            <v>7.0000000000000007E-2</v>
          </cell>
          <cell r="J455">
            <v>2.8</v>
          </cell>
          <cell r="K455">
            <v>0.19600000000000001</v>
          </cell>
        </row>
        <row r="456">
          <cell r="A456">
            <v>214</v>
          </cell>
          <cell r="B456" t="str">
            <v>+</v>
          </cell>
          <cell r="C456">
            <v>15.5</v>
          </cell>
          <cell r="D456">
            <v>215</v>
          </cell>
          <cell r="E456" t="str">
            <v>+</v>
          </cell>
          <cell r="F456">
            <v>5.8000000000004093</v>
          </cell>
          <cell r="G456">
            <v>10.3</v>
          </cell>
          <cell r="H456">
            <v>1.95</v>
          </cell>
          <cell r="I456">
            <v>7.0000000000000007E-2</v>
          </cell>
          <cell r="J456">
            <v>20.085000000000001</v>
          </cell>
          <cell r="K456">
            <v>1.4059500000000003</v>
          </cell>
        </row>
        <row r="457">
          <cell r="A457">
            <v>215</v>
          </cell>
          <cell r="B457" t="str">
            <v>+</v>
          </cell>
          <cell r="C457">
            <v>5.8</v>
          </cell>
          <cell r="D457">
            <v>215</v>
          </cell>
          <cell r="E457" t="str">
            <v>+</v>
          </cell>
          <cell r="F457">
            <v>14.199999999999591</v>
          </cell>
          <cell r="G457">
            <v>8.4</v>
          </cell>
          <cell r="H457">
            <v>1</v>
          </cell>
          <cell r="I457">
            <v>7.0000000000000007E-2</v>
          </cell>
          <cell r="J457">
            <v>8.4</v>
          </cell>
          <cell r="K457">
            <v>0.58800000000000008</v>
          </cell>
        </row>
        <row r="458">
          <cell r="A458">
            <v>215</v>
          </cell>
          <cell r="B458" t="str">
            <v>+</v>
          </cell>
          <cell r="C458">
            <v>14.2</v>
          </cell>
          <cell r="D458">
            <v>215</v>
          </cell>
          <cell r="E458" t="str">
            <v>+</v>
          </cell>
          <cell r="F458">
            <v>17.399999999999523</v>
          </cell>
          <cell r="G458">
            <v>3.2</v>
          </cell>
          <cell r="H458">
            <v>2</v>
          </cell>
          <cell r="I458">
            <v>7.0000000000000007E-2</v>
          </cell>
          <cell r="J458">
            <v>6.4</v>
          </cell>
          <cell r="K458">
            <v>0.44800000000000006</v>
          </cell>
        </row>
        <row r="459">
          <cell r="A459">
            <v>215</v>
          </cell>
          <cell r="B459" t="str">
            <v>+</v>
          </cell>
          <cell r="C459">
            <v>17.399999999999999</v>
          </cell>
          <cell r="D459">
            <v>216</v>
          </cell>
          <cell r="E459" t="str">
            <v>+</v>
          </cell>
          <cell r="F459">
            <v>13.099999999999454</v>
          </cell>
          <cell r="G459">
            <v>15.7</v>
          </cell>
          <cell r="H459">
            <v>1</v>
          </cell>
          <cell r="I459">
            <v>7.0000000000000007E-2</v>
          </cell>
          <cell r="J459">
            <v>15.7</v>
          </cell>
          <cell r="K459">
            <v>1.099</v>
          </cell>
        </row>
        <row r="460">
          <cell r="A460">
            <v>216</v>
          </cell>
          <cell r="B460" t="str">
            <v>+</v>
          </cell>
          <cell r="D460">
            <v>216</v>
          </cell>
          <cell r="E460" t="str">
            <v>+</v>
          </cell>
          <cell r="F460">
            <v>6.6999999999995907</v>
          </cell>
          <cell r="G460">
            <v>6.7</v>
          </cell>
          <cell r="H460">
            <v>1</v>
          </cell>
          <cell r="I460">
            <v>7.0000000000000007E-2</v>
          </cell>
          <cell r="J460">
            <v>6.7</v>
          </cell>
          <cell r="K460">
            <v>0.46900000000000008</v>
          </cell>
        </row>
        <row r="461">
          <cell r="A461">
            <v>216</v>
          </cell>
          <cell r="B461" t="str">
            <v>+</v>
          </cell>
          <cell r="C461">
            <v>6.7</v>
          </cell>
          <cell r="D461">
            <v>217</v>
          </cell>
          <cell r="E461" t="str">
            <v>+</v>
          </cell>
          <cell r="F461">
            <v>2.5</v>
          </cell>
          <cell r="G461">
            <v>15.8</v>
          </cell>
          <cell r="H461">
            <v>3.05</v>
          </cell>
          <cell r="I461">
            <v>7.0000000000000007E-2</v>
          </cell>
          <cell r="J461">
            <v>48.19</v>
          </cell>
          <cell r="K461">
            <v>3.3733</v>
          </cell>
        </row>
        <row r="462">
          <cell r="A462">
            <v>217</v>
          </cell>
          <cell r="B462" t="str">
            <v>+</v>
          </cell>
          <cell r="C462">
            <v>3</v>
          </cell>
          <cell r="D462">
            <v>217</v>
          </cell>
          <cell r="E462" t="str">
            <v>+</v>
          </cell>
          <cell r="F462">
            <v>10.550000000000068</v>
          </cell>
          <cell r="G462">
            <v>7.55</v>
          </cell>
          <cell r="H462">
            <v>1</v>
          </cell>
          <cell r="I462">
            <v>7.0000000000000007E-2</v>
          </cell>
          <cell r="J462">
            <v>7.55</v>
          </cell>
          <cell r="K462">
            <v>0.52850000000000008</v>
          </cell>
        </row>
        <row r="463">
          <cell r="A463">
            <v>217</v>
          </cell>
          <cell r="B463" t="str">
            <v>+</v>
          </cell>
          <cell r="C463">
            <v>10.55</v>
          </cell>
          <cell r="D463">
            <v>218</v>
          </cell>
          <cell r="E463" t="str">
            <v>+</v>
          </cell>
          <cell r="F463">
            <v>2.2500000000002274</v>
          </cell>
          <cell r="G463">
            <v>11.7</v>
          </cell>
          <cell r="H463">
            <v>2.1</v>
          </cell>
          <cell r="I463">
            <v>7.0000000000000007E-2</v>
          </cell>
          <cell r="J463">
            <v>24.57</v>
          </cell>
          <cell r="K463">
            <v>1.7199000000000002</v>
          </cell>
        </row>
        <row r="464">
          <cell r="A464">
            <v>218</v>
          </cell>
          <cell r="B464" t="str">
            <v>+</v>
          </cell>
          <cell r="C464">
            <v>2.2999999999999998</v>
          </cell>
          <cell r="D464">
            <v>218</v>
          </cell>
          <cell r="E464" t="str">
            <v>+</v>
          </cell>
          <cell r="F464">
            <v>4.0500000000002956</v>
          </cell>
          <cell r="G464">
            <v>1.75</v>
          </cell>
          <cell r="H464">
            <v>2.85</v>
          </cell>
          <cell r="I464">
            <v>7.0000000000000007E-2</v>
          </cell>
          <cell r="J464">
            <v>4.9874999999999998</v>
          </cell>
          <cell r="K464">
            <v>0.34912500000000002</v>
          </cell>
        </row>
        <row r="465">
          <cell r="A465">
            <v>218</v>
          </cell>
          <cell r="B465" t="str">
            <v>+</v>
          </cell>
          <cell r="C465">
            <v>4.05</v>
          </cell>
          <cell r="D465">
            <v>218</v>
          </cell>
          <cell r="E465" t="str">
            <v>+</v>
          </cell>
          <cell r="F465">
            <v>13.949999999999818</v>
          </cell>
          <cell r="G465">
            <v>9.9</v>
          </cell>
          <cell r="H465">
            <v>2</v>
          </cell>
          <cell r="I465">
            <v>7.0000000000000007E-2</v>
          </cell>
          <cell r="J465">
            <v>19.8</v>
          </cell>
          <cell r="K465">
            <v>1.3860000000000001</v>
          </cell>
        </row>
        <row r="466">
          <cell r="A466">
            <v>218</v>
          </cell>
          <cell r="B466" t="str">
            <v>+</v>
          </cell>
          <cell r="C466">
            <v>13.9</v>
          </cell>
          <cell r="D466">
            <v>219</v>
          </cell>
          <cell r="E466" t="str">
            <v>+</v>
          </cell>
          <cell r="F466">
            <v>9.5999999999992269</v>
          </cell>
          <cell r="G466">
            <v>15.7</v>
          </cell>
          <cell r="H466">
            <v>4</v>
          </cell>
          <cell r="I466">
            <v>7.0000000000000007E-2</v>
          </cell>
          <cell r="J466">
            <v>62.8</v>
          </cell>
          <cell r="K466">
            <v>4.3959999999999999</v>
          </cell>
        </row>
        <row r="467">
          <cell r="A467">
            <v>219</v>
          </cell>
          <cell r="B467" t="str">
            <v>+</v>
          </cell>
          <cell r="C467">
            <v>9.4</v>
          </cell>
          <cell r="D467">
            <v>219</v>
          </cell>
          <cell r="E467" t="str">
            <v>+</v>
          </cell>
          <cell r="F467">
            <v>14.399999999999409</v>
          </cell>
          <cell r="G467">
            <v>5</v>
          </cell>
          <cell r="H467">
            <v>3.1</v>
          </cell>
          <cell r="I467">
            <v>7.0000000000000007E-2</v>
          </cell>
          <cell r="J467">
            <v>15.5</v>
          </cell>
          <cell r="K467">
            <v>1.0850000000000002</v>
          </cell>
        </row>
        <row r="468">
          <cell r="A468">
            <v>219</v>
          </cell>
          <cell r="B468" t="str">
            <v>+</v>
          </cell>
          <cell r="C468">
            <v>13.7</v>
          </cell>
          <cell r="D468">
            <v>220</v>
          </cell>
          <cell r="E468" t="str">
            <v>+</v>
          </cell>
          <cell r="F468">
            <v>1.2999999999999545</v>
          </cell>
          <cell r="G468">
            <v>7.6</v>
          </cell>
          <cell r="H468">
            <v>1</v>
          </cell>
          <cell r="I468">
            <v>7.0000000000000007E-2</v>
          </cell>
          <cell r="J468">
            <v>7.6</v>
          </cell>
          <cell r="K468">
            <v>0.53200000000000003</v>
          </cell>
        </row>
        <row r="469">
          <cell r="A469">
            <v>220</v>
          </cell>
          <cell r="B469" t="str">
            <v>+</v>
          </cell>
          <cell r="D469">
            <v>221</v>
          </cell>
          <cell r="E469" t="str">
            <v>+</v>
          </cell>
          <cell r="F469">
            <v>11.000000000000227</v>
          </cell>
          <cell r="G469">
            <v>31</v>
          </cell>
          <cell r="H469">
            <v>3</v>
          </cell>
          <cell r="I469">
            <v>7.0000000000000007E-2</v>
          </cell>
          <cell r="J469">
            <v>93</v>
          </cell>
          <cell r="K469">
            <v>6.5100000000000007</v>
          </cell>
        </row>
        <row r="470">
          <cell r="A470">
            <v>221</v>
          </cell>
          <cell r="B470" t="str">
            <v>+</v>
          </cell>
          <cell r="C470">
            <v>11</v>
          </cell>
          <cell r="D470">
            <v>222</v>
          </cell>
          <cell r="E470" t="str">
            <v>+</v>
          </cell>
          <cell r="F470">
            <v>6.6000000000002501</v>
          </cell>
          <cell r="G470">
            <v>15.6</v>
          </cell>
          <cell r="H470">
            <v>1</v>
          </cell>
          <cell r="I470">
            <v>7.0000000000000007E-2</v>
          </cell>
          <cell r="J470">
            <v>15.6</v>
          </cell>
          <cell r="K470">
            <v>1.0920000000000001</v>
          </cell>
        </row>
        <row r="471">
          <cell r="A471">
            <v>221</v>
          </cell>
          <cell r="B471" t="str">
            <v>+</v>
          </cell>
          <cell r="C471">
            <v>11</v>
          </cell>
          <cell r="D471">
            <v>222</v>
          </cell>
          <cell r="E471" t="str">
            <v>+</v>
          </cell>
          <cell r="F471">
            <v>5.6999999999999318</v>
          </cell>
          <cell r="G471">
            <v>14.7</v>
          </cell>
          <cell r="H471">
            <v>1</v>
          </cell>
          <cell r="I471">
            <v>7.0000000000000007E-2</v>
          </cell>
          <cell r="J471">
            <v>14.7</v>
          </cell>
          <cell r="K471">
            <v>1.0290000000000001</v>
          </cell>
        </row>
        <row r="472">
          <cell r="A472">
            <v>222</v>
          </cell>
          <cell r="B472" t="str">
            <v>+</v>
          </cell>
          <cell r="C472">
            <v>2.6</v>
          </cell>
          <cell r="D472">
            <v>223</v>
          </cell>
          <cell r="E472" t="str">
            <v>+</v>
          </cell>
          <cell r="F472">
            <v>2.5</v>
          </cell>
          <cell r="G472">
            <v>19.899999999999999</v>
          </cell>
          <cell r="H472">
            <v>3</v>
          </cell>
          <cell r="I472">
            <v>7.0000000000000007E-2</v>
          </cell>
          <cell r="J472">
            <v>59.699999999999996</v>
          </cell>
          <cell r="K472">
            <v>4.1790000000000003</v>
          </cell>
        </row>
        <row r="473">
          <cell r="A473">
            <v>223</v>
          </cell>
          <cell r="B473" t="str">
            <v>+</v>
          </cell>
          <cell r="C473">
            <v>2.2999999999999998</v>
          </cell>
          <cell r="D473">
            <v>223</v>
          </cell>
          <cell r="E473" t="str">
            <v>+</v>
          </cell>
          <cell r="F473">
            <v>6.0500000000001819</v>
          </cell>
          <cell r="G473">
            <v>3.75</v>
          </cell>
          <cell r="H473">
            <v>2</v>
          </cell>
          <cell r="I473">
            <v>7.0000000000000007E-2</v>
          </cell>
          <cell r="J473">
            <v>7.5</v>
          </cell>
          <cell r="K473">
            <v>0.52500000000000002</v>
          </cell>
        </row>
        <row r="474">
          <cell r="A474">
            <v>223</v>
          </cell>
          <cell r="B474" t="str">
            <v>+</v>
          </cell>
          <cell r="C474">
            <v>6</v>
          </cell>
          <cell r="D474">
            <v>223</v>
          </cell>
          <cell r="E474" t="str">
            <v>+</v>
          </cell>
          <cell r="F474">
            <v>14.199999999999591</v>
          </cell>
          <cell r="G474">
            <v>8.1999999999999993</v>
          </cell>
          <cell r="H474">
            <v>3</v>
          </cell>
          <cell r="I474">
            <v>7.0000000000000007E-2</v>
          </cell>
          <cell r="J474">
            <v>24.599999999999998</v>
          </cell>
          <cell r="K474">
            <v>1.722</v>
          </cell>
        </row>
        <row r="475">
          <cell r="A475">
            <v>223</v>
          </cell>
          <cell r="B475" t="str">
            <v>+</v>
          </cell>
          <cell r="C475">
            <v>14.2</v>
          </cell>
          <cell r="D475">
            <v>224</v>
          </cell>
          <cell r="E475" t="str">
            <v>+</v>
          </cell>
          <cell r="F475">
            <v>1.0500000000001819</v>
          </cell>
          <cell r="G475">
            <v>6.85</v>
          </cell>
          <cell r="H475">
            <v>2</v>
          </cell>
          <cell r="I475">
            <v>7.0000000000000007E-2</v>
          </cell>
          <cell r="J475">
            <v>13.7</v>
          </cell>
          <cell r="K475">
            <v>0.95900000000000007</v>
          </cell>
        </row>
        <row r="476">
          <cell r="A476">
            <v>224</v>
          </cell>
          <cell r="B476" t="str">
            <v>+</v>
          </cell>
          <cell r="D476">
            <v>225</v>
          </cell>
          <cell r="E476" t="str">
            <v>+</v>
          </cell>
          <cell r="F476">
            <v>0</v>
          </cell>
          <cell r="G476">
            <v>20</v>
          </cell>
          <cell r="H476">
            <v>3.05</v>
          </cell>
          <cell r="I476">
            <v>7.0000000000000007E-2</v>
          </cell>
          <cell r="J476">
            <v>61</v>
          </cell>
          <cell r="K476">
            <v>4.2700000000000005</v>
          </cell>
        </row>
        <row r="477">
          <cell r="A477">
            <v>225</v>
          </cell>
          <cell r="B477" t="str">
            <v>+</v>
          </cell>
          <cell r="D477">
            <v>225</v>
          </cell>
          <cell r="E477" t="str">
            <v>+</v>
          </cell>
          <cell r="F477">
            <v>5</v>
          </cell>
          <cell r="G477">
            <v>5</v>
          </cell>
          <cell r="H477">
            <v>1</v>
          </cell>
          <cell r="I477">
            <v>7.0000000000000007E-2</v>
          </cell>
          <cell r="J477">
            <v>5</v>
          </cell>
          <cell r="K477">
            <v>0.35000000000000003</v>
          </cell>
        </row>
        <row r="478">
          <cell r="A478">
            <v>225</v>
          </cell>
          <cell r="B478" t="str">
            <v>+</v>
          </cell>
          <cell r="C478">
            <v>4.8</v>
          </cell>
          <cell r="D478">
            <v>225</v>
          </cell>
          <cell r="E478" t="str">
            <v>+</v>
          </cell>
          <cell r="F478">
            <v>18.000000000000114</v>
          </cell>
          <cell r="G478">
            <v>13.2</v>
          </cell>
          <cell r="H478">
            <v>3.05</v>
          </cell>
          <cell r="I478">
            <v>7.0000000000000007E-2</v>
          </cell>
          <cell r="J478">
            <v>40.26</v>
          </cell>
          <cell r="K478">
            <v>2.8182</v>
          </cell>
        </row>
        <row r="479">
          <cell r="A479">
            <v>225</v>
          </cell>
          <cell r="B479" t="str">
            <v>+</v>
          </cell>
          <cell r="C479">
            <v>18</v>
          </cell>
          <cell r="D479">
            <v>226</v>
          </cell>
          <cell r="E479" t="str">
            <v>+</v>
          </cell>
          <cell r="F479">
            <v>4.4999999999998863</v>
          </cell>
          <cell r="G479">
            <v>6.5</v>
          </cell>
          <cell r="H479">
            <v>1</v>
          </cell>
          <cell r="I479">
            <v>7.0000000000000007E-2</v>
          </cell>
          <cell r="J479">
            <v>6.5</v>
          </cell>
          <cell r="K479">
            <v>0.45500000000000007</v>
          </cell>
        </row>
        <row r="480">
          <cell r="A480">
            <v>226</v>
          </cell>
          <cell r="B480" t="str">
            <v>+</v>
          </cell>
          <cell r="C480">
            <v>4.5</v>
          </cell>
          <cell r="D480">
            <v>226</v>
          </cell>
          <cell r="E480" t="str">
            <v>+</v>
          </cell>
          <cell r="F480">
            <v>8.5000000000002274</v>
          </cell>
          <cell r="G480">
            <v>4</v>
          </cell>
          <cell r="H480">
            <v>1</v>
          </cell>
          <cell r="I480">
            <v>7.0000000000000007E-2</v>
          </cell>
          <cell r="J480">
            <v>4</v>
          </cell>
          <cell r="K480">
            <v>0.28000000000000003</v>
          </cell>
        </row>
        <row r="481">
          <cell r="A481">
            <v>226</v>
          </cell>
          <cell r="B481" t="str">
            <v>+</v>
          </cell>
          <cell r="C481">
            <v>8.9</v>
          </cell>
          <cell r="D481">
            <v>226</v>
          </cell>
          <cell r="E481" t="str">
            <v>+</v>
          </cell>
          <cell r="F481">
            <v>19.899999999999523</v>
          </cell>
          <cell r="G481">
            <v>11</v>
          </cell>
          <cell r="H481">
            <v>2</v>
          </cell>
          <cell r="I481">
            <v>7.0000000000000007E-2</v>
          </cell>
          <cell r="J481">
            <v>22</v>
          </cell>
          <cell r="K481">
            <v>1.54</v>
          </cell>
        </row>
        <row r="482">
          <cell r="A482">
            <v>227</v>
          </cell>
          <cell r="B482" t="str">
            <v>+</v>
          </cell>
          <cell r="C482">
            <v>1.3</v>
          </cell>
          <cell r="D482">
            <v>227</v>
          </cell>
          <cell r="E482" t="str">
            <v>+</v>
          </cell>
          <cell r="F482">
            <v>4.6999999999997044</v>
          </cell>
          <cell r="G482">
            <v>3.4</v>
          </cell>
          <cell r="H482">
            <v>1</v>
          </cell>
          <cell r="I482">
            <v>7.0000000000000007E-2</v>
          </cell>
          <cell r="J482">
            <v>3.4</v>
          </cell>
          <cell r="K482">
            <v>0.23800000000000002</v>
          </cell>
        </row>
        <row r="483">
          <cell r="A483">
            <v>227</v>
          </cell>
          <cell r="B483" t="str">
            <v>+</v>
          </cell>
          <cell r="C483">
            <v>5.35</v>
          </cell>
          <cell r="D483">
            <v>227</v>
          </cell>
          <cell r="E483" t="str">
            <v>+</v>
          </cell>
          <cell r="F483">
            <v>12.250000000000227</v>
          </cell>
          <cell r="G483">
            <v>6.9</v>
          </cell>
          <cell r="H483">
            <v>1</v>
          </cell>
          <cell r="I483">
            <v>7.0000000000000007E-2</v>
          </cell>
          <cell r="J483">
            <v>6.9</v>
          </cell>
          <cell r="K483">
            <v>0.4830000000000001</v>
          </cell>
        </row>
        <row r="484">
          <cell r="A484">
            <v>227</v>
          </cell>
          <cell r="B484" t="str">
            <v>+</v>
          </cell>
          <cell r="C484">
            <v>12.1</v>
          </cell>
          <cell r="D484">
            <v>227</v>
          </cell>
          <cell r="E484" t="str">
            <v>+</v>
          </cell>
          <cell r="F484">
            <v>14.10000000000025</v>
          </cell>
          <cell r="G484">
            <v>2</v>
          </cell>
          <cell r="H484">
            <v>2.9</v>
          </cell>
          <cell r="I484">
            <v>7.0000000000000007E-2</v>
          </cell>
          <cell r="J484">
            <v>5.8</v>
          </cell>
          <cell r="K484">
            <v>0.40600000000000003</v>
          </cell>
        </row>
        <row r="485">
          <cell r="A485">
            <v>227</v>
          </cell>
          <cell r="B485" t="str">
            <v>+</v>
          </cell>
          <cell r="C485">
            <v>14</v>
          </cell>
          <cell r="D485">
            <v>228</v>
          </cell>
          <cell r="E485" t="str">
            <v>+</v>
          </cell>
          <cell r="F485">
            <v>16.299999999999955</v>
          </cell>
          <cell r="G485">
            <v>22.3</v>
          </cell>
          <cell r="H485">
            <v>1</v>
          </cell>
          <cell r="I485">
            <v>7.0000000000000007E-2</v>
          </cell>
          <cell r="J485">
            <v>22.3</v>
          </cell>
          <cell r="K485">
            <v>1.5610000000000002</v>
          </cell>
        </row>
        <row r="486">
          <cell r="A486">
            <v>228</v>
          </cell>
          <cell r="B486" t="str">
            <v>+</v>
          </cell>
          <cell r="C486">
            <v>16</v>
          </cell>
          <cell r="D486">
            <v>229</v>
          </cell>
          <cell r="E486" t="str">
            <v>+</v>
          </cell>
          <cell r="F486">
            <v>3.3000000000004093</v>
          </cell>
          <cell r="G486">
            <v>7.3</v>
          </cell>
          <cell r="H486">
            <v>2</v>
          </cell>
          <cell r="I486">
            <v>7.0000000000000007E-2</v>
          </cell>
          <cell r="J486">
            <v>14.6</v>
          </cell>
          <cell r="K486">
            <v>1.022</v>
          </cell>
        </row>
        <row r="487">
          <cell r="A487">
            <v>229</v>
          </cell>
          <cell r="B487" t="str">
            <v>+</v>
          </cell>
          <cell r="C487">
            <v>2.8</v>
          </cell>
          <cell r="D487">
            <v>229</v>
          </cell>
          <cell r="E487" t="str">
            <v>+</v>
          </cell>
          <cell r="F487">
            <v>17.800000000000296</v>
          </cell>
          <cell r="G487">
            <v>15</v>
          </cell>
          <cell r="H487">
            <v>1</v>
          </cell>
          <cell r="I487">
            <v>7.0000000000000007E-2</v>
          </cell>
          <cell r="J487">
            <v>15</v>
          </cell>
          <cell r="K487">
            <v>1.05</v>
          </cell>
        </row>
        <row r="488">
          <cell r="A488">
            <v>229</v>
          </cell>
          <cell r="B488" t="str">
            <v>+</v>
          </cell>
          <cell r="C488">
            <v>16</v>
          </cell>
          <cell r="D488">
            <v>231</v>
          </cell>
          <cell r="E488" t="str">
            <v>+</v>
          </cell>
          <cell r="F488">
            <v>9.1499999999996362</v>
          </cell>
          <cell r="G488">
            <v>33.15</v>
          </cell>
          <cell r="H488">
            <v>3</v>
          </cell>
          <cell r="I488">
            <v>7.0000000000000007E-2</v>
          </cell>
          <cell r="J488">
            <v>99.449999999999989</v>
          </cell>
          <cell r="K488">
            <v>6.9615</v>
          </cell>
        </row>
        <row r="489">
          <cell r="A489">
            <v>231</v>
          </cell>
          <cell r="B489" t="str">
            <v>+</v>
          </cell>
          <cell r="C489">
            <v>8.8000000000000007</v>
          </cell>
          <cell r="D489">
            <v>231</v>
          </cell>
          <cell r="E489" t="str">
            <v>+</v>
          </cell>
          <cell r="F489">
            <v>18.550000000000182</v>
          </cell>
          <cell r="G489">
            <v>9.75</v>
          </cell>
          <cell r="H489">
            <v>1</v>
          </cell>
          <cell r="I489">
            <v>7.0000000000000007E-2</v>
          </cell>
          <cell r="J489">
            <v>9.75</v>
          </cell>
          <cell r="K489">
            <v>0.68250000000000011</v>
          </cell>
        </row>
        <row r="490">
          <cell r="A490">
            <v>232</v>
          </cell>
          <cell r="B490" t="str">
            <v>+</v>
          </cell>
          <cell r="C490">
            <v>3.2</v>
          </cell>
          <cell r="D490">
            <v>232</v>
          </cell>
          <cell r="E490" t="str">
            <v>+</v>
          </cell>
          <cell r="F490">
            <v>6.8999999999994088</v>
          </cell>
          <cell r="G490">
            <v>3.7</v>
          </cell>
          <cell r="H490">
            <v>2.9</v>
          </cell>
          <cell r="I490">
            <v>7.0000000000000007E-2</v>
          </cell>
          <cell r="J490">
            <v>10.73</v>
          </cell>
          <cell r="K490">
            <v>0.7511000000000001</v>
          </cell>
        </row>
        <row r="491">
          <cell r="A491">
            <v>232</v>
          </cell>
          <cell r="B491" t="str">
            <v>+</v>
          </cell>
          <cell r="C491">
            <v>6.9</v>
          </cell>
          <cell r="D491">
            <v>232</v>
          </cell>
          <cell r="E491" t="str">
            <v>+</v>
          </cell>
          <cell r="F491">
            <v>11.299999999999386</v>
          </cell>
          <cell r="G491">
            <v>4.4000000000000004</v>
          </cell>
          <cell r="H491">
            <v>1</v>
          </cell>
          <cell r="I491">
            <v>7.0000000000000007E-2</v>
          </cell>
          <cell r="J491">
            <v>4.4000000000000004</v>
          </cell>
          <cell r="K491">
            <v>0.30800000000000005</v>
          </cell>
        </row>
        <row r="492">
          <cell r="A492">
            <v>232</v>
          </cell>
          <cell r="B492" t="str">
            <v>+</v>
          </cell>
          <cell r="C492">
            <v>11.3</v>
          </cell>
          <cell r="D492">
            <v>233</v>
          </cell>
          <cell r="E492" t="str">
            <v>+</v>
          </cell>
          <cell r="F492">
            <v>17.100000000000364</v>
          </cell>
          <cell r="G492">
            <v>25.8</v>
          </cell>
          <cell r="H492">
            <v>3</v>
          </cell>
          <cell r="I492">
            <v>7.0000000000000007E-2</v>
          </cell>
          <cell r="J492">
            <v>77.400000000000006</v>
          </cell>
          <cell r="K492">
            <v>5.418000000000001</v>
          </cell>
        </row>
        <row r="493">
          <cell r="A493">
            <v>233</v>
          </cell>
          <cell r="B493" t="str">
            <v>+</v>
          </cell>
          <cell r="C493">
            <v>16.100000000000001</v>
          </cell>
          <cell r="D493">
            <v>234</v>
          </cell>
          <cell r="E493" t="str">
            <v>+</v>
          </cell>
          <cell r="F493">
            <v>2.0500000000004093</v>
          </cell>
          <cell r="G493">
            <v>5.95</v>
          </cell>
          <cell r="H493">
            <v>1</v>
          </cell>
          <cell r="I493">
            <v>0.05</v>
          </cell>
          <cell r="J493">
            <v>5.95</v>
          </cell>
          <cell r="K493">
            <v>0.29750000000000004</v>
          </cell>
        </row>
        <row r="494">
          <cell r="A494">
            <v>234</v>
          </cell>
          <cell r="B494" t="str">
            <v>+</v>
          </cell>
          <cell r="C494">
            <v>8.1999999999999993</v>
          </cell>
          <cell r="D494">
            <v>234</v>
          </cell>
          <cell r="E494" t="str">
            <v>+</v>
          </cell>
          <cell r="F494">
            <v>10.599999999999454</v>
          </cell>
          <cell r="G494">
            <v>2.4</v>
          </cell>
          <cell r="H494">
            <v>3</v>
          </cell>
          <cell r="I494">
            <v>0.05</v>
          </cell>
          <cell r="J494">
            <v>7.1999999999999993</v>
          </cell>
          <cell r="K494">
            <v>0.36</v>
          </cell>
        </row>
        <row r="495">
          <cell r="A495">
            <v>234</v>
          </cell>
          <cell r="B495" t="str">
            <v>+</v>
          </cell>
          <cell r="C495">
            <v>10.6</v>
          </cell>
          <cell r="D495">
            <v>234</v>
          </cell>
          <cell r="E495" t="str">
            <v>+</v>
          </cell>
          <cell r="F495">
            <v>15.100000000000477</v>
          </cell>
          <cell r="G495">
            <v>4.5</v>
          </cell>
          <cell r="H495">
            <v>1</v>
          </cell>
          <cell r="I495">
            <v>0.05</v>
          </cell>
          <cell r="J495">
            <v>4.5</v>
          </cell>
          <cell r="K495">
            <v>0.22500000000000001</v>
          </cell>
        </row>
        <row r="496">
          <cell r="A496">
            <v>234</v>
          </cell>
          <cell r="B496" t="str">
            <v>+</v>
          </cell>
          <cell r="C496">
            <v>15.1</v>
          </cell>
          <cell r="D496">
            <v>235</v>
          </cell>
          <cell r="E496" t="str">
            <v>+</v>
          </cell>
          <cell r="F496">
            <v>8.1000000000005912</v>
          </cell>
          <cell r="G496">
            <v>13</v>
          </cell>
          <cell r="H496">
            <v>3</v>
          </cell>
          <cell r="I496">
            <v>0.05</v>
          </cell>
          <cell r="J496">
            <v>39</v>
          </cell>
          <cell r="K496">
            <v>1.9500000000000002</v>
          </cell>
        </row>
        <row r="497">
          <cell r="A497">
            <v>235</v>
          </cell>
          <cell r="B497" t="str">
            <v>+</v>
          </cell>
          <cell r="C497">
            <v>8.1</v>
          </cell>
          <cell r="D497">
            <v>235</v>
          </cell>
          <cell r="E497" t="str">
            <v>+</v>
          </cell>
          <cell r="F497">
            <v>12.800000000000296</v>
          </cell>
          <cell r="G497">
            <v>4.7</v>
          </cell>
          <cell r="H497">
            <v>1</v>
          </cell>
          <cell r="I497">
            <v>0.06</v>
          </cell>
          <cell r="J497">
            <v>4.7</v>
          </cell>
          <cell r="K497">
            <v>0.28199999999999997</v>
          </cell>
        </row>
        <row r="498">
          <cell r="A498">
            <v>235</v>
          </cell>
          <cell r="B498" t="str">
            <v>+</v>
          </cell>
          <cell r="C498">
            <v>8.1</v>
          </cell>
          <cell r="D498">
            <v>235</v>
          </cell>
          <cell r="E498" t="str">
            <v>+</v>
          </cell>
          <cell r="F498">
            <v>16.900000000000546</v>
          </cell>
          <cell r="G498">
            <v>8.8000000000000007</v>
          </cell>
          <cell r="H498">
            <v>1</v>
          </cell>
          <cell r="I498">
            <v>0.06</v>
          </cell>
          <cell r="J498">
            <v>8.8000000000000007</v>
          </cell>
          <cell r="K498">
            <v>0.52800000000000002</v>
          </cell>
        </row>
        <row r="499">
          <cell r="A499">
            <v>235</v>
          </cell>
          <cell r="B499" t="str">
            <v>+</v>
          </cell>
          <cell r="C499">
            <v>16.3</v>
          </cell>
          <cell r="D499">
            <v>236</v>
          </cell>
          <cell r="E499" t="str">
            <v>+</v>
          </cell>
          <cell r="F499">
            <v>2.8000000000002956</v>
          </cell>
          <cell r="G499">
            <v>6.5</v>
          </cell>
          <cell r="H499">
            <v>2.0499999999999998</v>
          </cell>
          <cell r="I499">
            <v>0.06</v>
          </cell>
          <cell r="J499">
            <v>13.324999999999999</v>
          </cell>
          <cell r="K499">
            <v>0.79949999999999988</v>
          </cell>
        </row>
        <row r="500">
          <cell r="A500">
            <v>236</v>
          </cell>
          <cell r="B500" t="str">
            <v>+</v>
          </cell>
          <cell r="C500">
            <v>2.8</v>
          </cell>
          <cell r="D500">
            <v>236</v>
          </cell>
          <cell r="E500" t="str">
            <v>+</v>
          </cell>
          <cell r="F500">
            <v>9.9000000000006594</v>
          </cell>
          <cell r="G500">
            <v>7.1</v>
          </cell>
          <cell r="H500">
            <v>3</v>
          </cell>
          <cell r="I500">
            <v>0.06</v>
          </cell>
          <cell r="J500">
            <v>21.299999999999997</v>
          </cell>
          <cell r="K500">
            <v>1.2779999999999998</v>
          </cell>
        </row>
        <row r="501">
          <cell r="A501">
            <v>236</v>
          </cell>
          <cell r="B501" t="str">
            <v>+</v>
          </cell>
          <cell r="C501">
            <v>10</v>
          </cell>
          <cell r="D501">
            <v>237</v>
          </cell>
          <cell r="E501" t="str">
            <v>+</v>
          </cell>
          <cell r="F501">
            <v>5</v>
          </cell>
          <cell r="G501">
            <v>15</v>
          </cell>
          <cell r="H501">
            <v>1</v>
          </cell>
          <cell r="I501">
            <v>0.06</v>
          </cell>
          <cell r="J501">
            <v>15</v>
          </cell>
          <cell r="K501">
            <v>0.89999999999999991</v>
          </cell>
        </row>
        <row r="502">
          <cell r="A502">
            <v>237</v>
          </cell>
          <cell r="B502" t="str">
            <v>+</v>
          </cell>
          <cell r="C502">
            <v>4</v>
          </cell>
          <cell r="D502">
            <v>237</v>
          </cell>
          <cell r="E502" t="str">
            <v>+</v>
          </cell>
          <cell r="F502">
            <v>6.9999999999998863</v>
          </cell>
          <cell r="G502">
            <v>3</v>
          </cell>
          <cell r="H502">
            <v>2.9</v>
          </cell>
          <cell r="I502">
            <v>0.06</v>
          </cell>
          <cell r="J502">
            <v>8.6999999999999993</v>
          </cell>
          <cell r="K502">
            <v>0.52199999999999991</v>
          </cell>
        </row>
        <row r="503">
          <cell r="A503">
            <v>237</v>
          </cell>
          <cell r="B503" t="str">
            <v>+</v>
          </cell>
          <cell r="C503">
            <v>7</v>
          </cell>
          <cell r="D503">
            <v>237</v>
          </cell>
          <cell r="E503" t="str">
            <v>+</v>
          </cell>
          <cell r="F503">
            <v>10.89999999999975</v>
          </cell>
          <cell r="G503">
            <v>3.9</v>
          </cell>
          <cell r="H503">
            <v>1</v>
          </cell>
          <cell r="I503">
            <v>0.06</v>
          </cell>
          <cell r="J503">
            <v>3.9</v>
          </cell>
          <cell r="K503">
            <v>0.23399999999999999</v>
          </cell>
        </row>
        <row r="504">
          <cell r="A504">
            <v>237</v>
          </cell>
          <cell r="B504" t="str">
            <v>+</v>
          </cell>
          <cell r="C504">
            <v>10.3</v>
          </cell>
          <cell r="D504">
            <v>237</v>
          </cell>
          <cell r="E504" t="str">
            <v>+</v>
          </cell>
          <cell r="F504">
            <v>15.300000000000296</v>
          </cell>
          <cell r="G504">
            <v>5</v>
          </cell>
          <cell r="H504">
            <v>3</v>
          </cell>
          <cell r="I504">
            <v>0.06</v>
          </cell>
          <cell r="J504">
            <v>15</v>
          </cell>
          <cell r="K504">
            <v>0.89999999999999991</v>
          </cell>
        </row>
        <row r="505">
          <cell r="A505">
            <v>237</v>
          </cell>
          <cell r="B505" t="str">
            <v>+</v>
          </cell>
          <cell r="C505">
            <v>15.3</v>
          </cell>
          <cell r="D505">
            <v>237</v>
          </cell>
          <cell r="E505" t="str">
            <v>+</v>
          </cell>
          <cell r="F505">
            <v>17.300000000000182</v>
          </cell>
          <cell r="G505">
            <v>2</v>
          </cell>
          <cell r="H505">
            <v>2</v>
          </cell>
          <cell r="I505">
            <v>0.06</v>
          </cell>
          <cell r="J505">
            <v>4</v>
          </cell>
          <cell r="K505">
            <v>0.24</v>
          </cell>
        </row>
        <row r="506">
          <cell r="A506">
            <v>237</v>
          </cell>
          <cell r="B506" t="str">
            <v>+</v>
          </cell>
          <cell r="C506">
            <v>17.2</v>
          </cell>
          <cell r="D506">
            <v>238</v>
          </cell>
          <cell r="E506" t="str">
            <v>+</v>
          </cell>
          <cell r="F506">
            <v>4.4999999999998863</v>
          </cell>
          <cell r="G506">
            <v>7.3</v>
          </cell>
          <cell r="H506">
            <v>3</v>
          </cell>
          <cell r="I506">
            <v>0.06</v>
          </cell>
          <cell r="J506">
            <v>21.9</v>
          </cell>
          <cell r="K506">
            <v>1.3139999999999998</v>
          </cell>
        </row>
        <row r="507">
          <cell r="A507">
            <v>238</v>
          </cell>
          <cell r="B507" t="str">
            <v>+</v>
          </cell>
          <cell r="C507">
            <v>4.5</v>
          </cell>
          <cell r="D507">
            <v>238</v>
          </cell>
          <cell r="E507" t="str">
            <v>+</v>
          </cell>
          <cell r="F507">
            <v>8.7000000000000455</v>
          </cell>
          <cell r="G507">
            <v>4.2</v>
          </cell>
          <cell r="H507">
            <v>2</v>
          </cell>
          <cell r="I507">
            <v>0.06</v>
          </cell>
          <cell r="J507">
            <v>8.4</v>
          </cell>
          <cell r="K507">
            <v>0.504</v>
          </cell>
        </row>
        <row r="508">
          <cell r="A508">
            <v>238</v>
          </cell>
          <cell r="B508" t="str">
            <v>+</v>
          </cell>
          <cell r="C508">
            <v>8.6999999999999993</v>
          </cell>
          <cell r="D508">
            <v>238</v>
          </cell>
          <cell r="E508" t="str">
            <v>+</v>
          </cell>
          <cell r="F508">
            <v>11.399999999999864</v>
          </cell>
          <cell r="G508">
            <v>2.7</v>
          </cell>
          <cell r="H508">
            <v>3</v>
          </cell>
          <cell r="I508">
            <v>0.06</v>
          </cell>
          <cell r="J508">
            <v>8.1000000000000014</v>
          </cell>
          <cell r="K508">
            <v>0.48600000000000004</v>
          </cell>
        </row>
        <row r="509">
          <cell r="A509">
            <v>238</v>
          </cell>
          <cell r="B509" t="str">
            <v>+</v>
          </cell>
          <cell r="C509">
            <v>11.4</v>
          </cell>
          <cell r="D509">
            <v>238</v>
          </cell>
          <cell r="E509" t="str">
            <v>+</v>
          </cell>
          <cell r="F509">
            <v>15.199999999999818</v>
          </cell>
          <cell r="G509">
            <v>3.8</v>
          </cell>
          <cell r="H509">
            <v>1</v>
          </cell>
          <cell r="I509">
            <v>0.06</v>
          </cell>
          <cell r="J509">
            <v>3.8</v>
          </cell>
          <cell r="K509">
            <v>0.22799999999999998</v>
          </cell>
        </row>
        <row r="510">
          <cell r="A510">
            <v>238</v>
          </cell>
          <cell r="B510" t="str">
            <v>+</v>
          </cell>
          <cell r="C510">
            <v>11.4</v>
          </cell>
          <cell r="D510">
            <v>239</v>
          </cell>
          <cell r="E510" t="str">
            <v>+</v>
          </cell>
          <cell r="F510">
            <v>1.5999999999996817</v>
          </cell>
          <cell r="G510">
            <v>10.199999999999999</v>
          </cell>
          <cell r="H510">
            <v>1</v>
          </cell>
          <cell r="I510">
            <v>0.06</v>
          </cell>
          <cell r="J510">
            <v>10.199999999999999</v>
          </cell>
          <cell r="K510">
            <v>0.61199999999999999</v>
          </cell>
        </row>
        <row r="511">
          <cell r="A511">
            <v>239</v>
          </cell>
          <cell r="B511" t="str">
            <v>+</v>
          </cell>
          <cell r="C511">
            <v>7.2</v>
          </cell>
          <cell r="D511">
            <v>239</v>
          </cell>
          <cell r="E511" t="str">
            <v>+</v>
          </cell>
          <cell r="F511">
            <v>13.199999999999932</v>
          </cell>
          <cell r="G511">
            <v>6</v>
          </cell>
          <cell r="H511">
            <v>2.9</v>
          </cell>
          <cell r="I511">
            <v>0.06</v>
          </cell>
          <cell r="J511">
            <v>17.399999999999999</v>
          </cell>
          <cell r="K511">
            <v>1.0439999999999998</v>
          </cell>
        </row>
        <row r="512">
          <cell r="A512">
            <v>239</v>
          </cell>
          <cell r="B512" t="str">
            <v>+</v>
          </cell>
          <cell r="C512">
            <v>13.2</v>
          </cell>
          <cell r="D512">
            <v>240</v>
          </cell>
          <cell r="E512" t="str">
            <v>+</v>
          </cell>
          <cell r="F512">
            <v>4.1999999999995907</v>
          </cell>
          <cell r="G512">
            <v>11</v>
          </cell>
          <cell r="H512">
            <v>1</v>
          </cell>
          <cell r="I512">
            <v>0.06</v>
          </cell>
          <cell r="J512">
            <v>11</v>
          </cell>
          <cell r="K512">
            <v>0.65999999999999992</v>
          </cell>
        </row>
        <row r="513">
          <cell r="A513">
            <v>239</v>
          </cell>
          <cell r="B513" t="str">
            <v>+</v>
          </cell>
          <cell r="C513">
            <v>13.2</v>
          </cell>
          <cell r="D513">
            <v>240</v>
          </cell>
          <cell r="E513" t="str">
            <v>+</v>
          </cell>
          <cell r="F513">
            <v>0.1999999999998181</v>
          </cell>
          <cell r="G513">
            <v>7</v>
          </cell>
          <cell r="H513">
            <v>1</v>
          </cell>
          <cell r="I513">
            <v>0.06</v>
          </cell>
          <cell r="J513">
            <v>7</v>
          </cell>
          <cell r="K513">
            <v>0.42</v>
          </cell>
        </row>
        <row r="514">
          <cell r="A514">
            <v>240</v>
          </cell>
          <cell r="B514" t="str">
            <v>+</v>
          </cell>
          <cell r="D514">
            <v>240</v>
          </cell>
          <cell r="E514" t="str">
            <v>+</v>
          </cell>
          <cell r="F514">
            <v>5</v>
          </cell>
          <cell r="G514">
            <v>5</v>
          </cell>
          <cell r="H514">
            <v>2.9</v>
          </cell>
          <cell r="I514">
            <v>0.06</v>
          </cell>
          <cell r="J514">
            <v>14.5</v>
          </cell>
          <cell r="K514">
            <v>0.87</v>
          </cell>
        </row>
        <row r="515">
          <cell r="A515">
            <v>240</v>
          </cell>
          <cell r="B515" t="str">
            <v>+</v>
          </cell>
          <cell r="C515">
            <v>5</v>
          </cell>
          <cell r="D515">
            <v>240</v>
          </cell>
          <cell r="E515" t="str">
            <v>+</v>
          </cell>
          <cell r="F515">
            <v>7.1000000000003638</v>
          </cell>
          <cell r="G515">
            <v>2.1</v>
          </cell>
          <cell r="H515">
            <v>2</v>
          </cell>
          <cell r="I515">
            <v>0.06</v>
          </cell>
          <cell r="J515">
            <v>4.2</v>
          </cell>
          <cell r="K515">
            <v>0.252</v>
          </cell>
        </row>
        <row r="516">
          <cell r="A516">
            <v>240</v>
          </cell>
          <cell r="B516" t="str">
            <v>+</v>
          </cell>
          <cell r="C516">
            <v>7.1</v>
          </cell>
          <cell r="D516">
            <v>241</v>
          </cell>
          <cell r="E516" t="str">
            <v>+</v>
          </cell>
          <cell r="F516">
            <v>6.1000000000001364</v>
          </cell>
          <cell r="G516">
            <v>19</v>
          </cell>
          <cell r="H516">
            <v>1</v>
          </cell>
          <cell r="I516">
            <v>0.06</v>
          </cell>
          <cell r="J516">
            <v>19</v>
          </cell>
          <cell r="K516">
            <v>1.1399999999999999</v>
          </cell>
        </row>
        <row r="517">
          <cell r="A517">
            <v>241</v>
          </cell>
          <cell r="B517" t="str">
            <v>+</v>
          </cell>
          <cell r="C517">
            <v>5.3</v>
          </cell>
          <cell r="D517">
            <v>241</v>
          </cell>
          <cell r="E517" t="str">
            <v>+</v>
          </cell>
          <cell r="F517">
            <v>11.000000000000227</v>
          </cell>
          <cell r="G517">
            <v>5.7</v>
          </cell>
          <cell r="H517">
            <v>3</v>
          </cell>
          <cell r="I517">
            <v>0.06</v>
          </cell>
          <cell r="J517">
            <v>17.100000000000001</v>
          </cell>
          <cell r="K517">
            <v>1.026</v>
          </cell>
        </row>
        <row r="518">
          <cell r="A518">
            <v>241</v>
          </cell>
          <cell r="B518" t="str">
            <v>+</v>
          </cell>
          <cell r="C518">
            <v>11</v>
          </cell>
          <cell r="D518">
            <v>242</v>
          </cell>
          <cell r="E518" t="str">
            <v>+</v>
          </cell>
          <cell r="F518">
            <v>5.8000000000004093</v>
          </cell>
          <cell r="G518">
            <v>14.8</v>
          </cell>
          <cell r="H518">
            <v>1</v>
          </cell>
          <cell r="I518">
            <v>0.06</v>
          </cell>
          <cell r="J518">
            <v>14.8</v>
          </cell>
          <cell r="K518">
            <v>0.88800000000000001</v>
          </cell>
        </row>
        <row r="519">
          <cell r="A519">
            <v>241</v>
          </cell>
          <cell r="B519" t="str">
            <v>+</v>
          </cell>
          <cell r="C519">
            <v>11</v>
          </cell>
          <cell r="D519">
            <v>242</v>
          </cell>
          <cell r="E519" t="str">
            <v>+</v>
          </cell>
          <cell r="F519">
            <v>5.8000000000004093</v>
          </cell>
          <cell r="G519">
            <v>14.8</v>
          </cell>
          <cell r="H519">
            <v>1.6</v>
          </cell>
          <cell r="I519">
            <v>0.06</v>
          </cell>
          <cell r="J519">
            <v>23.680000000000003</v>
          </cell>
          <cell r="K519">
            <v>1.4208000000000001</v>
          </cell>
        </row>
        <row r="520">
          <cell r="A520">
            <v>242</v>
          </cell>
          <cell r="B520" t="str">
            <v>+</v>
          </cell>
          <cell r="C520">
            <v>6.3</v>
          </cell>
          <cell r="D520">
            <v>243</v>
          </cell>
          <cell r="E520" t="str">
            <v>+</v>
          </cell>
          <cell r="F520">
            <v>2.3000000000001819</v>
          </cell>
          <cell r="G520">
            <v>16</v>
          </cell>
          <cell r="H520">
            <v>4</v>
          </cell>
          <cell r="I520">
            <v>0.06</v>
          </cell>
          <cell r="J520">
            <v>64</v>
          </cell>
          <cell r="K520">
            <v>3.84</v>
          </cell>
        </row>
        <row r="521">
          <cell r="A521">
            <v>243</v>
          </cell>
          <cell r="B521" t="str">
            <v>+</v>
          </cell>
          <cell r="C521">
            <v>1.6</v>
          </cell>
          <cell r="D521">
            <v>244</v>
          </cell>
          <cell r="E521" t="str">
            <v>+</v>
          </cell>
          <cell r="F521">
            <v>4.2000000000007276</v>
          </cell>
          <cell r="G521">
            <v>22.6</v>
          </cell>
          <cell r="H521">
            <v>3</v>
          </cell>
          <cell r="I521">
            <v>0.06</v>
          </cell>
          <cell r="J521">
            <v>67.800000000000011</v>
          </cell>
          <cell r="K521">
            <v>4.0680000000000005</v>
          </cell>
        </row>
        <row r="522">
          <cell r="A522">
            <v>243</v>
          </cell>
          <cell r="B522" t="str">
            <v>+</v>
          </cell>
          <cell r="C522">
            <v>10.9</v>
          </cell>
          <cell r="D522">
            <v>244</v>
          </cell>
          <cell r="E522" t="str">
            <v>+</v>
          </cell>
          <cell r="F522">
            <v>3.3999999999997499</v>
          </cell>
          <cell r="G522">
            <v>12.5</v>
          </cell>
          <cell r="H522">
            <v>1</v>
          </cell>
          <cell r="I522">
            <v>0.06</v>
          </cell>
          <cell r="J522">
            <v>12.5</v>
          </cell>
          <cell r="K522">
            <v>0.75</v>
          </cell>
        </row>
        <row r="523">
          <cell r="A523">
            <v>244</v>
          </cell>
          <cell r="B523" t="str">
            <v>+</v>
          </cell>
          <cell r="C523">
            <v>2.4</v>
          </cell>
          <cell r="D523">
            <v>244</v>
          </cell>
          <cell r="E523" t="str">
            <v>+</v>
          </cell>
          <cell r="F523">
            <v>9.3999999999994088</v>
          </cell>
          <cell r="G523">
            <v>7</v>
          </cell>
          <cell r="H523">
            <v>4.8</v>
          </cell>
          <cell r="I523">
            <v>0.06</v>
          </cell>
          <cell r="J523">
            <v>33.6</v>
          </cell>
          <cell r="K523">
            <v>2.016</v>
          </cell>
        </row>
        <row r="524">
          <cell r="A524">
            <v>244</v>
          </cell>
          <cell r="B524" t="str">
            <v>+</v>
          </cell>
          <cell r="C524">
            <v>9.4</v>
          </cell>
          <cell r="D524">
            <v>244</v>
          </cell>
          <cell r="E524" t="str">
            <v>+</v>
          </cell>
          <cell r="F524">
            <v>13.299999999999272</v>
          </cell>
          <cell r="G524">
            <v>3.9</v>
          </cell>
          <cell r="H524">
            <v>2</v>
          </cell>
          <cell r="I524">
            <v>0.06</v>
          </cell>
          <cell r="J524">
            <v>7.8</v>
          </cell>
          <cell r="K524">
            <v>0.46799999999999997</v>
          </cell>
        </row>
        <row r="525">
          <cell r="A525">
            <v>244</v>
          </cell>
          <cell r="B525" t="str">
            <v>+</v>
          </cell>
          <cell r="C525">
            <v>13.3</v>
          </cell>
          <cell r="D525">
            <v>245</v>
          </cell>
          <cell r="E525" t="str">
            <v>+</v>
          </cell>
          <cell r="F525">
            <v>0</v>
          </cell>
          <cell r="G525">
            <v>6.7</v>
          </cell>
          <cell r="H525">
            <v>1</v>
          </cell>
          <cell r="I525">
            <v>0.06</v>
          </cell>
          <cell r="J525">
            <v>6.7</v>
          </cell>
          <cell r="K525">
            <v>0.40199999999999997</v>
          </cell>
        </row>
        <row r="526">
          <cell r="A526">
            <v>278</v>
          </cell>
          <cell r="B526" t="str">
            <v>+</v>
          </cell>
          <cell r="C526">
            <v>12</v>
          </cell>
          <cell r="D526">
            <v>279</v>
          </cell>
          <cell r="E526" t="str">
            <v>+</v>
          </cell>
          <cell r="F526">
            <v>17.450000000000045</v>
          </cell>
          <cell r="G526">
            <v>25.45</v>
          </cell>
          <cell r="H526">
            <v>2</v>
          </cell>
          <cell r="I526">
            <v>0.06</v>
          </cell>
          <cell r="J526">
            <v>50.9</v>
          </cell>
          <cell r="K526">
            <v>3.0539999999999998</v>
          </cell>
        </row>
        <row r="527">
          <cell r="A527">
            <v>277</v>
          </cell>
          <cell r="B527" t="str">
            <v>+</v>
          </cell>
          <cell r="C527">
            <v>19</v>
          </cell>
          <cell r="D527">
            <v>278</v>
          </cell>
          <cell r="E527" t="str">
            <v>+</v>
          </cell>
          <cell r="F527">
            <v>10.499999999999545</v>
          </cell>
          <cell r="G527">
            <v>11.5</v>
          </cell>
          <cell r="H527">
            <v>1</v>
          </cell>
          <cell r="I527">
            <v>0.05</v>
          </cell>
          <cell r="J527">
            <v>11.5</v>
          </cell>
          <cell r="K527">
            <v>0.57500000000000007</v>
          </cell>
        </row>
        <row r="528">
          <cell r="A528">
            <v>276</v>
          </cell>
          <cell r="B528" t="str">
            <v>+</v>
          </cell>
          <cell r="C528">
            <v>3.7</v>
          </cell>
          <cell r="D528">
            <v>276</v>
          </cell>
          <cell r="E528" t="str">
            <v>+</v>
          </cell>
          <cell r="F528">
            <v>13.75</v>
          </cell>
          <cell r="G528">
            <v>10.050000000000001</v>
          </cell>
          <cell r="H528">
            <v>2</v>
          </cell>
          <cell r="I528">
            <v>0.05</v>
          </cell>
          <cell r="J528">
            <v>20.100000000000001</v>
          </cell>
          <cell r="K528">
            <v>1.0050000000000001</v>
          </cell>
        </row>
        <row r="529">
          <cell r="A529">
            <v>275</v>
          </cell>
          <cell r="B529" t="str">
            <v>+</v>
          </cell>
          <cell r="D529">
            <v>275</v>
          </cell>
          <cell r="E529" t="str">
            <v>+</v>
          </cell>
          <cell r="F529">
            <v>7.6999999999998181</v>
          </cell>
          <cell r="G529">
            <v>7.7</v>
          </cell>
          <cell r="H529">
            <v>2</v>
          </cell>
          <cell r="I529">
            <v>0.05</v>
          </cell>
          <cell r="J529">
            <v>15.4</v>
          </cell>
          <cell r="K529">
            <v>0.77</v>
          </cell>
        </row>
        <row r="530">
          <cell r="A530">
            <v>275</v>
          </cell>
          <cell r="B530" t="str">
            <v>+</v>
          </cell>
          <cell r="C530">
            <v>8</v>
          </cell>
          <cell r="D530">
            <v>275</v>
          </cell>
          <cell r="E530" t="str">
            <v>+</v>
          </cell>
          <cell r="F530">
            <v>11.800000000000637</v>
          </cell>
          <cell r="G530">
            <v>3.8</v>
          </cell>
          <cell r="H530">
            <v>3</v>
          </cell>
          <cell r="I530">
            <v>0.05</v>
          </cell>
          <cell r="J530">
            <v>11.399999999999999</v>
          </cell>
          <cell r="K530">
            <v>0.56999999999999995</v>
          </cell>
        </row>
        <row r="531">
          <cell r="A531">
            <v>275</v>
          </cell>
          <cell r="B531" t="str">
            <v>+</v>
          </cell>
          <cell r="C531">
            <v>12</v>
          </cell>
          <cell r="D531">
            <v>276</v>
          </cell>
          <cell r="E531" t="str">
            <v>+</v>
          </cell>
          <cell r="F531">
            <v>1.8000000000006366</v>
          </cell>
          <cell r="G531">
            <v>9.8000000000000007</v>
          </cell>
          <cell r="H531">
            <v>2</v>
          </cell>
          <cell r="I531">
            <v>0.05</v>
          </cell>
          <cell r="J531">
            <v>19.600000000000001</v>
          </cell>
          <cell r="K531">
            <v>0.98000000000000009</v>
          </cell>
        </row>
        <row r="532">
          <cell r="A532">
            <v>274</v>
          </cell>
          <cell r="B532" t="str">
            <v>+</v>
          </cell>
          <cell r="C532">
            <v>1</v>
          </cell>
          <cell r="D532">
            <v>274</v>
          </cell>
          <cell r="E532" t="str">
            <v>+</v>
          </cell>
          <cell r="F532">
            <v>5.2999999999997272</v>
          </cell>
          <cell r="G532">
            <v>4.3</v>
          </cell>
          <cell r="H532">
            <v>1</v>
          </cell>
          <cell r="I532">
            <v>0.05</v>
          </cell>
          <cell r="J532">
            <v>4.3</v>
          </cell>
          <cell r="K532">
            <v>0.215</v>
          </cell>
        </row>
        <row r="533">
          <cell r="A533">
            <v>274</v>
          </cell>
          <cell r="B533" t="str">
            <v>+</v>
          </cell>
          <cell r="C533">
            <v>5.3</v>
          </cell>
          <cell r="D533">
            <v>275</v>
          </cell>
          <cell r="E533" t="str">
            <v>+</v>
          </cell>
          <cell r="F533">
            <v>0.1999999999998181</v>
          </cell>
          <cell r="G533">
            <v>14.9</v>
          </cell>
          <cell r="H533">
            <v>2</v>
          </cell>
          <cell r="I533">
            <v>0.05</v>
          </cell>
          <cell r="J533">
            <v>29.8</v>
          </cell>
          <cell r="K533">
            <v>1.4900000000000002</v>
          </cell>
        </row>
        <row r="534">
          <cell r="A534">
            <v>274</v>
          </cell>
          <cell r="B534" t="str">
            <v>+</v>
          </cell>
          <cell r="C534">
            <v>19</v>
          </cell>
          <cell r="D534">
            <v>275</v>
          </cell>
          <cell r="E534" t="str">
            <v>+</v>
          </cell>
          <cell r="F534">
            <v>1.1000000000001364</v>
          </cell>
          <cell r="G534">
            <v>2.1</v>
          </cell>
          <cell r="H534">
            <v>3</v>
          </cell>
          <cell r="I534">
            <v>0.05</v>
          </cell>
          <cell r="J534">
            <v>6.3000000000000007</v>
          </cell>
          <cell r="K534">
            <v>0.31500000000000006</v>
          </cell>
        </row>
        <row r="535">
          <cell r="A535">
            <v>273</v>
          </cell>
          <cell r="B535" t="str">
            <v>+</v>
          </cell>
          <cell r="C535">
            <v>1.8</v>
          </cell>
          <cell r="D535">
            <v>273</v>
          </cell>
          <cell r="E535" t="str">
            <v>+</v>
          </cell>
          <cell r="F535">
            <v>8.7999999999999545</v>
          </cell>
          <cell r="G535">
            <v>7</v>
          </cell>
          <cell r="H535">
            <v>2</v>
          </cell>
          <cell r="I535">
            <v>0.05</v>
          </cell>
          <cell r="J535">
            <v>14</v>
          </cell>
          <cell r="K535">
            <v>0.70000000000000007</v>
          </cell>
        </row>
        <row r="536">
          <cell r="A536">
            <v>273</v>
          </cell>
          <cell r="B536" t="str">
            <v>+</v>
          </cell>
          <cell r="C536">
            <v>8.6</v>
          </cell>
          <cell r="D536">
            <v>273</v>
          </cell>
          <cell r="E536" t="str">
            <v>+</v>
          </cell>
          <cell r="F536">
            <v>9.6000000000003638</v>
          </cell>
          <cell r="G536">
            <v>1</v>
          </cell>
          <cell r="H536">
            <v>1</v>
          </cell>
          <cell r="I536">
            <v>0.05</v>
          </cell>
          <cell r="J536">
            <v>1</v>
          </cell>
          <cell r="K536">
            <v>0.05</v>
          </cell>
        </row>
        <row r="537">
          <cell r="A537">
            <v>273</v>
          </cell>
          <cell r="B537" t="str">
            <v>+</v>
          </cell>
          <cell r="C537">
            <v>9.6</v>
          </cell>
          <cell r="D537">
            <v>273</v>
          </cell>
          <cell r="E537" t="str">
            <v>+</v>
          </cell>
          <cell r="F537">
            <v>18.600000000000136</v>
          </cell>
          <cell r="G537">
            <v>9</v>
          </cell>
          <cell r="H537">
            <v>2</v>
          </cell>
          <cell r="I537">
            <v>0.05</v>
          </cell>
          <cell r="J537">
            <v>18</v>
          </cell>
          <cell r="K537">
            <v>0.9</v>
          </cell>
        </row>
        <row r="538">
          <cell r="A538">
            <v>273</v>
          </cell>
          <cell r="B538" t="str">
            <v>+</v>
          </cell>
          <cell r="C538">
            <v>18.5</v>
          </cell>
          <cell r="D538">
            <v>274</v>
          </cell>
          <cell r="E538" t="str">
            <v>+</v>
          </cell>
          <cell r="F538">
            <v>0.75000000000045475</v>
          </cell>
          <cell r="G538">
            <v>2.25</v>
          </cell>
          <cell r="H538">
            <v>3</v>
          </cell>
          <cell r="I538">
            <v>0.05</v>
          </cell>
          <cell r="J538">
            <v>6.75</v>
          </cell>
          <cell r="K538">
            <v>0.33750000000000002</v>
          </cell>
        </row>
        <row r="539">
          <cell r="A539">
            <v>272</v>
          </cell>
          <cell r="B539" t="str">
            <v>+</v>
          </cell>
          <cell r="C539">
            <v>1</v>
          </cell>
          <cell r="D539">
            <v>273</v>
          </cell>
          <cell r="E539" t="str">
            <v>+</v>
          </cell>
          <cell r="F539">
            <v>19.750000000000227</v>
          </cell>
          <cell r="G539">
            <v>38.75</v>
          </cell>
          <cell r="H539">
            <v>2</v>
          </cell>
          <cell r="I539">
            <v>0.05</v>
          </cell>
          <cell r="J539">
            <v>77.5</v>
          </cell>
          <cell r="K539">
            <v>3.875</v>
          </cell>
        </row>
        <row r="540">
          <cell r="A540">
            <v>271</v>
          </cell>
          <cell r="B540" t="str">
            <v>+</v>
          </cell>
          <cell r="C540">
            <v>19</v>
          </cell>
          <cell r="D540">
            <v>272</v>
          </cell>
          <cell r="E540" t="str">
            <v>+</v>
          </cell>
          <cell r="F540">
            <v>8.3500000000003638</v>
          </cell>
          <cell r="G540">
            <v>9.35</v>
          </cell>
          <cell r="H540">
            <v>3</v>
          </cell>
          <cell r="I540">
            <v>0.05</v>
          </cell>
          <cell r="J540">
            <v>28.049999999999997</v>
          </cell>
          <cell r="K540">
            <v>1.4024999999999999</v>
          </cell>
        </row>
        <row r="541">
          <cell r="A541">
            <v>270</v>
          </cell>
          <cell r="B541" t="str">
            <v>+</v>
          </cell>
          <cell r="C541">
            <v>8.5</v>
          </cell>
          <cell r="D541">
            <v>273</v>
          </cell>
          <cell r="E541" t="str">
            <v>+</v>
          </cell>
          <cell r="F541">
            <v>1.8999999999994088</v>
          </cell>
          <cell r="G541">
            <v>53.4</v>
          </cell>
          <cell r="H541">
            <v>2</v>
          </cell>
          <cell r="I541">
            <v>0.05</v>
          </cell>
          <cell r="J541">
            <v>106.8</v>
          </cell>
          <cell r="K541">
            <v>5.34</v>
          </cell>
        </row>
        <row r="542">
          <cell r="A542">
            <v>267</v>
          </cell>
          <cell r="B542" t="str">
            <v>+</v>
          </cell>
          <cell r="C542">
            <v>2.2000000000000002</v>
          </cell>
          <cell r="D542">
            <v>267</v>
          </cell>
          <cell r="E542" t="str">
            <v>+</v>
          </cell>
          <cell r="F542">
            <v>7.2000000000002728</v>
          </cell>
          <cell r="G542">
            <v>5</v>
          </cell>
          <cell r="H542">
            <v>3</v>
          </cell>
          <cell r="I542">
            <v>0.05</v>
          </cell>
          <cell r="J542">
            <v>15</v>
          </cell>
          <cell r="K542">
            <v>0.75</v>
          </cell>
        </row>
        <row r="543">
          <cell r="A543">
            <v>267</v>
          </cell>
          <cell r="B543" t="str">
            <v>+</v>
          </cell>
          <cell r="C543">
            <v>7.4</v>
          </cell>
          <cell r="D543">
            <v>267</v>
          </cell>
          <cell r="E543" t="str">
            <v>+</v>
          </cell>
          <cell r="F543">
            <v>13.399999999999181</v>
          </cell>
          <cell r="G543">
            <v>6</v>
          </cell>
          <cell r="H543">
            <v>2</v>
          </cell>
          <cell r="I543">
            <v>0.05</v>
          </cell>
          <cell r="J543">
            <v>12</v>
          </cell>
          <cell r="K543">
            <v>0.60000000000000009</v>
          </cell>
        </row>
        <row r="544">
          <cell r="A544">
            <v>267</v>
          </cell>
          <cell r="B544" t="str">
            <v>+</v>
          </cell>
          <cell r="C544">
            <v>7.3</v>
          </cell>
          <cell r="D544">
            <v>267</v>
          </cell>
          <cell r="E544" t="str">
            <v>+</v>
          </cell>
          <cell r="F544">
            <v>10.049999999999955</v>
          </cell>
          <cell r="G544">
            <v>2.75</v>
          </cell>
          <cell r="H544">
            <v>1</v>
          </cell>
          <cell r="I544">
            <v>0.05</v>
          </cell>
          <cell r="J544">
            <v>2.75</v>
          </cell>
          <cell r="K544">
            <v>0.13750000000000001</v>
          </cell>
        </row>
        <row r="545">
          <cell r="A545">
            <v>267</v>
          </cell>
          <cell r="B545" t="str">
            <v>+</v>
          </cell>
          <cell r="C545">
            <v>9</v>
          </cell>
          <cell r="D545">
            <v>267</v>
          </cell>
          <cell r="E545" t="str">
            <v>+</v>
          </cell>
          <cell r="F545">
            <v>18.999999999999773</v>
          </cell>
          <cell r="G545">
            <v>10</v>
          </cell>
          <cell r="H545">
            <v>2</v>
          </cell>
          <cell r="I545">
            <v>0.05</v>
          </cell>
          <cell r="J545">
            <v>20</v>
          </cell>
          <cell r="K545">
            <v>1</v>
          </cell>
        </row>
        <row r="546">
          <cell r="A546">
            <v>267</v>
          </cell>
          <cell r="B546" t="str">
            <v>+</v>
          </cell>
          <cell r="C546">
            <v>18.899999999999999</v>
          </cell>
          <cell r="D546">
            <v>268</v>
          </cell>
          <cell r="E546" t="str">
            <v>+</v>
          </cell>
          <cell r="F546">
            <v>18.399999999999181</v>
          </cell>
          <cell r="G546">
            <v>19.5</v>
          </cell>
          <cell r="H546">
            <v>2</v>
          </cell>
          <cell r="I546">
            <v>0.05</v>
          </cell>
          <cell r="J546">
            <v>39</v>
          </cell>
          <cell r="K546">
            <v>1.9500000000000002</v>
          </cell>
        </row>
        <row r="547">
          <cell r="A547">
            <v>266</v>
          </cell>
          <cell r="B547" t="str">
            <v>+</v>
          </cell>
          <cell r="C547">
            <v>17</v>
          </cell>
          <cell r="D547">
            <v>267</v>
          </cell>
          <cell r="E547" t="str">
            <v>+</v>
          </cell>
          <cell r="F547">
            <v>9.5000000000004547</v>
          </cell>
          <cell r="G547">
            <v>12.5</v>
          </cell>
          <cell r="H547">
            <v>2</v>
          </cell>
          <cell r="I547">
            <v>0.05</v>
          </cell>
          <cell r="J547">
            <v>25</v>
          </cell>
          <cell r="K547">
            <v>1.25</v>
          </cell>
        </row>
        <row r="548">
          <cell r="A548">
            <v>265</v>
          </cell>
          <cell r="B548" t="str">
            <v>+</v>
          </cell>
          <cell r="C548">
            <v>6.4</v>
          </cell>
          <cell r="D548">
            <v>265</v>
          </cell>
          <cell r="E548" t="str">
            <v>+</v>
          </cell>
          <cell r="F548">
            <v>13.250000000000455</v>
          </cell>
          <cell r="G548">
            <v>6.85</v>
          </cell>
          <cell r="H548">
            <v>1</v>
          </cell>
          <cell r="I548">
            <v>0.05</v>
          </cell>
          <cell r="J548">
            <v>6.85</v>
          </cell>
          <cell r="K548">
            <v>0.34250000000000003</v>
          </cell>
        </row>
        <row r="549">
          <cell r="A549">
            <v>265</v>
          </cell>
          <cell r="B549" t="str">
            <v>+</v>
          </cell>
          <cell r="C549">
            <v>10</v>
          </cell>
          <cell r="D549">
            <v>266</v>
          </cell>
          <cell r="E549" t="str">
            <v>+</v>
          </cell>
          <cell r="F549">
            <v>6.0000000000002274</v>
          </cell>
          <cell r="G549">
            <v>16</v>
          </cell>
          <cell r="H549">
            <v>2</v>
          </cell>
          <cell r="I549">
            <v>0.05</v>
          </cell>
          <cell r="J549">
            <v>32</v>
          </cell>
          <cell r="K549">
            <v>1.6</v>
          </cell>
        </row>
        <row r="550">
          <cell r="A550">
            <v>263</v>
          </cell>
          <cell r="B550" t="str">
            <v>+</v>
          </cell>
          <cell r="C550">
            <v>1.5</v>
          </cell>
          <cell r="D550">
            <v>263</v>
          </cell>
          <cell r="E550" t="str">
            <v>+</v>
          </cell>
          <cell r="F550">
            <v>4.5000000000004547</v>
          </cell>
          <cell r="G550">
            <v>3</v>
          </cell>
          <cell r="H550">
            <v>1</v>
          </cell>
          <cell r="I550">
            <v>0.05</v>
          </cell>
          <cell r="J550">
            <v>3</v>
          </cell>
          <cell r="K550">
            <v>0.15000000000000002</v>
          </cell>
        </row>
        <row r="551">
          <cell r="A551">
            <v>263</v>
          </cell>
          <cell r="B551" t="str">
            <v>+</v>
          </cell>
          <cell r="C551">
            <v>3.4</v>
          </cell>
          <cell r="D551">
            <v>263</v>
          </cell>
          <cell r="E551" t="str">
            <v>+</v>
          </cell>
          <cell r="F551">
            <v>9.9000000000000909</v>
          </cell>
          <cell r="G551">
            <v>6.5</v>
          </cell>
          <cell r="H551">
            <v>2</v>
          </cell>
          <cell r="I551">
            <v>0.05</v>
          </cell>
          <cell r="J551">
            <v>13</v>
          </cell>
          <cell r="K551">
            <v>0.65</v>
          </cell>
        </row>
        <row r="552">
          <cell r="A552">
            <v>263</v>
          </cell>
          <cell r="B552" t="str">
            <v>+</v>
          </cell>
          <cell r="C552">
            <v>10</v>
          </cell>
          <cell r="D552">
            <v>263</v>
          </cell>
          <cell r="E552" t="str">
            <v>+</v>
          </cell>
          <cell r="F552">
            <v>15.199999999999818</v>
          </cell>
          <cell r="G552">
            <v>5.2</v>
          </cell>
          <cell r="H552">
            <v>1</v>
          </cell>
          <cell r="I552">
            <v>0.05</v>
          </cell>
          <cell r="J552">
            <v>5.2</v>
          </cell>
          <cell r="K552">
            <v>0.26</v>
          </cell>
        </row>
        <row r="553">
          <cell r="A553">
            <v>263</v>
          </cell>
          <cell r="B553" t="str">
            <v>+</v>
          </cell>
          <cell r="C553">
            <v>15.2</v>
          </cell>
          <cell r="D553">
            <v>263</v>
          </cell>
          <cell r="E553" t="str">
            <v>+</v>
          </cell>
          <cell r="F553">
            <v>19.199999999999591</v>
          </cell>
          <cell r="G553">
            <v>4</v>
          </cell>
          <cell r="H553">
            <v>2</v>
          </cell>
          <cell r="I553">
            <v>0.05</v>
          </cell>
          <cell r="J553">
            <v>8</v>
          </cell>
          <cell r="K553">
            <v>0.4</v>
          </cell>
        </row>
        <row r="554">
          <cell r="A554">
            <v>263</v>
          </cell>
          <cell r="B554" t="str">
            <v>+</v>
          </cell>
          <cell r="C554">
            <v>18.600000000000001</v>
          </cell>
          <cell r="D554">
            <v>264</v>
          </cell>
          <cell r="E554" t="str">
            <v>+</v>
          </cell>
          <cell r="F554">
            <v>17.700000000000955</v>
          </cell>
          <cell r="G554">
            <v>19.100000000000001</v>
          </cell>
          <cell r="H554">
            <v>1</v>
          </cell>
          <cell r="I554">
            <v>0.05</v>
          </cell>
          <cell r="J554">
            <v>19.100000000000001</v>
          </cell>
          <cell r="K554">
            <v>0.95500000000000007</v>
          </cell>
        </row>
        <row r="555">
          <cell r="A555">
            <v>262</v>
          </cell>
          <cell r="B555" t="str">
            <v>+</v>
          </cell>
          <cell r="C555">
            <v>12.3</v>
          </cell>
          <cell r="D555">
            <v>262</v>
          </cell>
          <cell r="E555" t="str">
            <v>+</v>
          </cell>
          <cell r="F555">
            <v>14.300000000000637</v>
          </cell>
          <cell r="G555">
            <v>2</v>
          </cell>
          <cell r="H555">
            <v>1</v>
          </cell>
          <cell r="I555">
            <v>0.05</v>
          </cell>
          <cell r="J555">
            <v>2</v>
          </cell>
          <cell r="K555">
            <v>0.1</v>
          </cell>
        </row>
        <row r="556">
          <cell r="A556">
            <v>262</v>
          </cell>
          <cell r="B556" t="str">
            <v>+</v>
          </cell>
          <cell r="C556">
            <v>13</v>
          </cell>
          <cell r="D556">
            <v>262</v>
          </cell>
          <cell r="E556" t="str">
            <v>+</v>
          </cell>
          <cell r="F556">
            <v>15.350000000000819</v>
          </cell>
          <cell r="G556">
            <v>2.35</v>
          </cell>
          <cell r="H556">
            <v>2</v>
          </cell>
          <cell r="I556">
            <v>0.05</v>
          </cell>
          <cell r="J556">
            <v>4.7</v>
          </cell>
          <cell r="K556">
            <v>0.23500000000000001</v>
          </cell>
        </row>
        <row r="557">
          <cell r="A557">
            <v>262</v>
          </cell>
          <cell r="B557" t="str">
            <v>+</v>
          </cell>
          <cell r="C557">
            <v>15.3</v>
          </cell>
          <cell r="D557">
            <v>262</v>
          </cell>
          <cell r="E557" t="str">
            <v>+</v>
          </cell>
          <cell r="F557">
            <v>18.100000000000591</v>
          </cell>
          <cell r="G557">
            <v>2.8</v>
          </cell>
          <cell r="H557">
            <v>1</v>
          </cell>
          <cell r="I557">
            <v>0.05</v>
          </cell>
          <cell r="J557">
            <v>2.8</v>
          </cell>
          <cell r="K557">
            <v>0.13999999999999999</v>
          </cell>
        </row>
        <row r="558">
          <cell r="A558">
            <v>262</v>
          </cell>
          <cell r="B558" t="str">
            <v>+</v>
          </cell>
          <cell r="C558">
            <v>18</v>
          </cell>
          <cell r="D558">
            <v>265</v>
          </cell>
          <cell r="E558" t="str">
            <v>+</v>
          </cell>
          <cell r="F558">
            <v>0.1999999999998181</v>
          </cell>
          <cell r="G558">
            <v>42.2</v>
          </cell>
          <cell r="H558">
            <v>2</v>
          </cell>
          <cell r="I558">
            <v>0.05</v>
          </cell>
          <cell r="J558">
            <v>84.4</v>
          </cell>
          <cell r="K558">
            <v>4.2200000000000006</v>
          </cell>
        </row>
        <row r="559">
          <cell r="A559">
            <v>259</v>
          </cell>
          <cell r="B559" t="str">
            <v>+</v>
          </cell>
          <cell r="C559">
            <v>4.4000000000000004</v>
          </cell>
          <cell r="D559">
            <v>259</v>
          </cell>
          <cell r="E559" t="str">
            <v>+</v>
          </cell>
          <cell r="F559">
            <v>6.0999999999989996</v>
          </cell>
          <cell r="G559">
            <v>1.7</v>
          </cell>
          <cell r="H559">
            <v>3.95</v>
          </cell>
          <cell r="I559">
            <v>0.05</v>
          </cell>
          <cell r="J559">
            <v>6.7149999999999999</v>
          </cell>
          <cell r="K559">
            <v>0.33574999999999999</v>
          </cell>
        </row>
        <row r="560">
          <cell r="A560">
            <v>259</v>
          </cell>
          <cell r="B560" t="str">
            <v>+</v>
          </cell>
          <cell r="C560">
            <v>11</v>
          </cell>
          <cell r="D560">
            <v>260</v>
          </cell>
          <cell r="E560" t="str">
            <v>+</v>
          </cell>
          <cell r="F560">
            <v>17.000000000000455</v>
          </cell>
          <cell r="G560">
            <v>26</v>
          </cell>
          <cell r="H560">
            <v>3</v>
          </cell>
          <cell r="I560">
            <v>0.05</v>
          </cell>
          <cell r="J560">
            <v>78</v>
          </cell>
          <cell r="K560">
            <v>3.9000000000000004</v>
          </cell>
        </row>
        <row r="561">
          <cell r="A561">
            <v>257</v>
          </cell>
          <cell r="B561" t="str">
            <v>+</v>
          </cell>
          <cell r="C561">
            <v>2.9</v>
          </cell>
          <cell r="D561">
            <v>257</v>
          </cell>
          <cell r="E561" t="str">
            <v>+</v>
          </cell>
          <cell r="F561">
            <v>13.899999999999864</v>
          </cell>
          <cell r="G561">
            <v>11</v>
          </cell>
          <cell r="H561">
            <v>1</v>
          </cell>
          <cell r="I561">
            <v>0.06</v>
          </cell>
          <cell r="J561">
            <v>11</v>
          </cell>
          <cell r="K561">
            <v>0.65999999999999992</v>
          </cell>
        </row>
        <row r="562">
          <cell r="A562">
            <v>257</v>
          </cell>
          <cell r="B562" t="str">
            <v>+</v>
          </cell>
          <cell r="C562">
            <v>12</v>
          </cell>
          <cell r="D562">
            <v>259</v>
          </cell>
          <cell r="E562" t="str">
            <v>+</v>
          </cell>
          <cell r="F562">
            <v>11.349999999999909</v>
          </cell>
          <cell r="G562">
            <v>39.35</v>
          </cell>
          <cell r="H562">
            <v>3</v>
          </cell>
          <cell r="I562">
            <v>0.06</v>
          </cell>
          <cell r="J562">
            <v>118.05000000000001</v>
          </cell>
          <cell r="K562">
            <v>7.0830000000000002</v>
          </cell>
        </row>
        <row r="563">
          <cell r="A563">
            <v>254</v>
          </cell>
          <cell r="B563" t="str">
            <v>+</v>
          </cell>
          <cell r="C563">
            <v>5.3</v>
          </cell>
          <cell r="D563">
            <v>256</v>
          </cell>
          <cell r="E563" t="str">
            <v>+</v>
          </cell>
          <cell r="F563">
            <v>3.3000000000004093</v>
          </cell>
          <cell r="G563">
            <v>38</v>
          </cell>
          <cell r="H563">
            <v>2</v>
          </cell>
          <cell r="I563">
            <v>0.06</v>
          </cell>
          <cell r="J563">
            <v>76</v>
          </cell>
          <cell r="K563">
            <v>4.5599999999999996</v>
          </cell>
        </row>
        <row r="564">
          <cell r="A564">
            <v>253</v>
          </cell>
          <cell r="B564" t="str">
            <v>+</v>
          </cell>
          <cell r="C564">
            <v>7.4</v>
          </cell>
          <cell r="D564">
            <v>254</v>
          </cell>
          <cell r="E564" t="str">
            <v>+</v>
          </cell>
          <cell r="F564">
            <v>5.3999999999996362</v>
          </cell>
          <cell r="G564">
            <v>18</v>
          </cell>
          <cell r="H564">
            <v>3</v>
          </cell>
          <cell r="I564">
            <v>0.05</v>
          </cell>
          <cell r="J564">
            <v>54</v>
          </cell>
          <cell r="K564">
            <v>2.7</v>
          </cell>
        </row>
        <row r="565">
          <cell r="A565">
            <v>252</v>
          </cell>
          <cell r="B565" t="str">
            <v>+</v>
          </cell>
          <cell r="C565">
            <v>1.8</v>
          </cell>
          <cell r="D565">
            <v>252</v>
          </cell>
          <cell r="E565" t="str">
            <v>+</v>
          </cell>
          <cell r="F565">
            <v>17.5</v>
          </cell>
          <cell r="G565">
            <v>15.7</v>
          </cell>
          <cell r="H565">
            <v>4</v>
          </cell>
          <cell r="I565">
            <v>0.05</v>
          </cell>
          <cell r="J565">
            <v>62.8</v>
          </cell>
          <cell r="K565">
            <v>3.14</v>
          </cell>
        </row>
        <row r="566">
          <cell r="A566">
            <v>251</v>
          </cell>
          <cell r="B566" t="str">
            <v>+</v>
          </cell>
          <cell r="D566">
            <v>251</v>
          </cell>
          <cell r="E566" t="str">
            <v>+</v>
          </cell>
          <cell r="F566">
            <v>3.0000000000001137</v>
          </cell>
          <cell r="G566">
            <v>3</v>
          </cell>
          <cell r="H566">
            <v>4</v>
          </cell>
          <cell r="I566">
            <v>0.05</v>
          </cell>
          <cell r="J566">
            <v>12</v>
          </cell>
          <cell r="K566">
            <v>0.60000000000000009</v>
          </cell>
        </row>
        <row r="567">
          <cell r="A567">
            <v>251</v>
          </cell>
          <cell r="B567" t="str">
            <v>+</v>
          </cell>
          <cell r="C567">
            <v>2.8</v>
          </cell>
          <cell r="D567">
            <v>252</v>
          </cell>
          <cell r="E567" t="str">
            <v>+</v>
          </cell>
          <cell r="F567">
            <v>2.5</v>
          </cell>
          <cell r="G567">
            <v>19.7</v>
          </cell>
          <cell r="H567">
            <v>3</v>
          </cell>
          <cell r="I567">
            <v>0.05</v>
          </cell>
          <cell r="J567">
            <v>59.099999999999994</v>
          </cell>
          <cell r="K567">
            <v>2.9550000000000001</v>
          </cell>
        </row>
        <row r="568">
          <cell r="A568">
            <v>250</v>
          </cell>
          <cell r="B568" t="str">
            <v>+</v>
          </cell>
          <cell r="D568">
            <v>250</v>
          </cell>
          <cell r="E568" t="str">
            <v>+</v>
          </cell>
          <cell r="F568">
            <v>3.0500000000000682</v>
          </cell>
          <cell r="G568">
            <v>3.05</v>
          </cell>
          <cell r="H568">
            <v>4</v>
          </cell>
          <cell r="I568">
            <v>0.05</v>
          </cell>
          <cell r="J568">
            <v>12.2</v>
          </cell>
          <cell r="K568">
            <v>0.61</v>
          </cell>
        </row>
        <row r="569">
          <cell r="A569">
            <v>250</v>
          </cell>
          <cell r="B569" t="str">
            <v>+</v>
          </cell>
          <cell r="C569">
            <v>2.6</v>
          </cell>
          <cell r="D569">
            <v>251</v>
          </cell>
          <cell r="E569" t="str">
            <v>+</v>
          </cell>
          <cell r="F569">
            <v>10.249999999999773</v>
          </cell>
          <cell r="G569">
            <v>27.65</v>
          </cell>
          <cell r="H569">
            <v>3</v>
          </cell>
          <cell r="I569">
            <v>0.05</v>
          </cell>
          <cell r="J569">
            <v>82.949999999999989</v>
          </cell>
          <cell r="K569">
            <v>4.1475</v>
          </cell>
        </row>
        <row r="570">
          <cell r="A570">
            <v>249</v>
          </cell>
          <cell r="B570" t="str">
            <v>+</v>
          </cell>
          <cell r="C570">
            <v>10.199999999999999</v>
          </cell>
          <cell r="D570">
            <v>249</v>
          </cell>
          <cell r="E570" t="str">
            <v>+</v>
          </cell>
          <cell r="F570">
            <v>17.800000000000296</v>
          </cell>
          <cell r="G570">
            <v>7.6</v>
          </cell>
          <cell r="H570">
            <v>4</v>
          </cell>
          <cell r="I570">
            <v>0.05</v>
          </cell>
          <cell r="J570">
            <v>30.4</v>
          </cell>
          <cell r="K570">
            <v>1.52</v>
          </cell>
        </row>
        <row r="571">
          <cell r="A571">
            <v>249</v>
          </cell>
          <cell r="B571" t="str">
            <v>+</v>
          </cell>
          <cell r="C571">
            <v>17</v>
          </cell>
          <cell r="D571">
            <v>250</v>
          </cell>
          <cell r="E571" t="str">
            <v>+</v>
          </cell>
          <cell r="F571">
            <v>3.6000000000001364</v>
          </cell>
          <cell r="G571">
            <v>6.6</v>
          </cell>
          <cell r="H571">
            <v>2</v>
          </cell>
          <cell r="I571">
            <v>0.05</v>
          </cell>
          <cell r="J571">
            <v>13.2</v>
          </cell>
          <cell r="K571">
            <v>0.66</v>
          </cell>
        </row>
        <row r="572">
          <cell r="A572">
            <v>248</v>
          </cell>
          <cell r="B572" t="str">
            <v>+</v>
          </cell>
          <cell r="C572">
            <v>4</v>
          </cell>
          <cell r="D572">
            <v>248</v>
          </cell>
          <cell r="E572" t="str">
            <v>+</v>
          </cell>
          <cell r="F572">
            <v>8.0500000000000682</v>
          </cell>
          <cell r="G572">
            <v>4.05</v>
          </cell>
          <cell r="H572">
            <v>4</v>
          </cell>
          <cell r="I572">
            <v>0.05</v>
          </cell>
          <cell r="J572">
            <v>16.2</v>
          </cell>
          <cell r="K572">
            <v>0.81</v>
          </cell>
        </row>
        <row r="573">
          <cell r="A573">
            <v>248</v>
          </cell>
          <cell r="B573" t="str">
            <v>+</v>
          </cell>
          <cell r="C573">
            <v>8.1999999999999993</v>
          </cell>
          <cell r="D573">
            <v>248</v>
          </cell>
          <cell r="E573" t="str">
            <v>+</v>
          </cell>
          <cell r="F573">
            <v>10.199999999999818</v>
          </cell>
          <cell r="G573">
            <v>2</v>
          </cell>
          <cell r="H573">
            <v>3</v>
          </cell>
          <cell r="I573">
            <v>0.05</v>
          </cell>
          <cell r="J573">
            <v>6</v>
          </cell>
          <cell r="K573">
            <v>0.30000000000000004</v>
          </cell>
        </row>
        <row r="574">
          <cell r="A574">
            <v>248</v>
          </cell>
          <cell r="B574" t="str">
            <v>+</v>
          </cell>
          <cell r="C574">
            <v>9.85</v>
          </cell>
          <cell r="D574">
            <v>248</v>
          </cell>
          <cell r="E574" t="str">
            <v>+</v>
          </cell>
          <cell r="F574">
            <v>12.950000000000728</v>
          </cell>
          <cell r="G574">
            <v>3.1</v>
          </cell>
          <cell r="H574">
            <v>2</v>
          </cell>
          <cell r="I574">
            <v>0.05</v>
          </cell>
          <cell r="J574">
            <v>6.2</v>
          </cell>
          <cell r="K574">
            <v>0.31000000000000005</v>
          </cell>
        </row>
        <row r="575">
          <cell r="A575">
            <v>248</v>
          </cell>
          <cell r="B575" t="str">
            <v>+</v>
          </cell>
          <cell r="C575">
            <v>12.9</v>
          </cell>
          <cell r="D575">
            <v>249</v>
          </cell>
          <cell r="E575" t="str">
            <v>+</v>
          </cell>
          <cell r="F575">
            <v>1.8999999999994088</v>
          </cell>
          <cell r="G575">
            <v>9</v>
          </cell>
          <cell r="H575">
            <v>3</v>
          </cell>
          <cell r="I575">
            <v>0.05</v>
          </cell>
          <cell r="J575">
            <v>27</v>
          </cell>
          <cell r="K575">
            <v>1.35</v>
          </cell>
        </row>
        <row r="576">
          <cell r="A576">
            <v>248</v>
          </cell>
          <cell r="B576" t="str">
            <v>+</v>
          </cell>
          <cell r="C576">
            <v>13.9</v>
          </cell>
          <cell r="D576">
            <v>248</v>
          </cell>
          <cell r="E576" t="str">
            <v>+</v>
          </cell>
          <cell r="F576">
            <v>17.599999999999341</v>
          </cell>
          <cell r="G576">
            <v>3.7</v>
          </cell>
          <cell r="H576">
            <v>2</v>
          </cell>
          <cell r="I576">
            <v>0.05</v>
          </cell>
          <cell r="J576">
            <v>7.4</v>
          </cell>
          <cell r="K576">
            <v>0.37000000000000005</v>
          </cell>
        </row>
        <row r="577">
          <cell r="A577">
            <v>248</v>
          </cell>
          <cell r="B577" t="str">
            <v>+</v>
          </cell>
          <cell r="C577">
            <v>17.5</v>
          </cell>
          <cell r="D577">
            <v>250</v>
          </cell>
          <cell r="E577" t="str">
            <v>+</v>
          </cell>
          <cell r="F577">
            <v>4.4999999999998863</v>
          </cell>
          <cell r="G577">
            <v>27</v>
          </cell>
          <cell r="H577">
            <v>6</v>
          </cell>
          <cell r="I577">
            <v>0.05</v>
          </cell>
          <cell r="J577">
            <v>162</v>
          </cell>
          <cell r="K577">
            <v>8.1</v>
          </cell>
        </row>
        <row r="578">
          <cell r="A578">
            <v>246</v>
          </cell>
          <cell r="B578" t="str">
            <v>+</v>
          </cell>
          <cell r="C578">
            <v>4.3499999999999996</v>
          </cell>
          <cell r="D578">
            <v>246</v>
          </cell>
          <cell r="E578" t="str">
            <v>+</v>
          </cell>
          <cell r="F578">
            <v>13.850000000000477</v>
          </cell>
          <cell r="G578">
            <v>9.5</v>
          </cell>
          <cell r="H578">
            <v>3</v>
          </cell>
          <cell r="I578">
            <v>0.06</v>
          </cell>
          <cell r="J578">
            <v>28.5</v>
          </cell>
          <cell r="K578">
            <v>1.71</v>
          </cell>
        </row>
        <row r="579">
          <cell r="A579">
            <v>246</v>
          </cell>
          <cell r="B579" t="str">
            <v>+</v>
          </cell>
          <cell r="C579">
            <v>12.5</v>
          </cell>
          <cell r="D579">
            <v>247</v>
          </cell>
          <cell r="E579" t="str">
            <v>+</v>
          </cell>
          <cell r="F579">
            <v>7.6999999999998181</v>
          </cell>
          <cell r="G579">
            <v>15.2</v>
          </cell>
          <cell r="H579">
            <v>4.9000000000000004</v>
          </cell>
          <cell r="I579">
            <v>0.06</v>
          </cell>
          <cell r="J579">
            <v>74.48</v>
          </cell>
          <cell r="K579">
            <v>4.4687999999999999</v>
          </cell>
        </row>
        <row r="580">
          <cell r="A580">
            <v>245</v>
          </cell>
          <cell r="B580" t="str">
            <v>+</v>
          </cell>
          <cell r="C580">
            <v>7</v>
          </cell>
          <cell r="D580">
            <v>245</v>
          </cell>
          <cell r="E580" t="str">
            <v>+</v>
          </cell>
          <cell r="F580">
            <v>15</v>
          </cell>
          <cell r="G580">
            <v>8</v>
          </cell>
          <cell r="H580">
            <v>2.9</v>
          </cell>
          <cell r="I580">
            <v>0.06</v>
          </cell>
          <cell r="J580">
            <v>23.2</v>
          </cell>
          <cell r="K580">
            <v>1.3919999999999999</v>
          </cell>
        </row>
        <row r="581">
          <cell r="A581">
            <v>245</v>
          </cell>
          <cell r="B581" t="str">
            <v>+</v>
          </cell>
          <cell r="C581">
            <v>14.87</v>
          </cell>
          <cell r="D581">
            <v>246</v>
          </cell>
          <cell r="E581" t="str">
            <v>+</v>
          </cell>
          <cell r="F581">
            <v>2.6699999999999591</v>
          </cell>
          <cell r="G581">
            <v>7.8</v>
          </cell>
          <cell r="H581">
            <v>3.9</v>
          </cell>
          <cell r="I581">
            <v>0.06</v>
          </cell>
          <cell r="J581">
            <v>30.419999999999998</v>
          </cell>
          <cell r="K581">
            <v>1.8251999999999997</v>
          </cell>
        </row>
        <row r="582">
          <cell r="A582">
            <v>244</v>
          </cell>
          <cell r="B582" t="str">
            <v>+</v>
          </cell>
          <cell r="C582">
            <v>1.7</v>
          </cell>
          <cell r="D582">
            <v>244</v>
          </cell>
          <cell r="E582" t="str">
            <v>+</v>
          </cell>
          <cell r="F582">
            <v>15.199999999999818</v>
          </cell>
          <cell r="G582">
            <v>13.5</v>
          </cell>
          <cell r="H582">
            <v>2.8</v>
          </cell>
          <cell r="I582">
            <v>0.06</v>
          </cell>
          <cell r="J582">
            <v>37.799999999999997</v>
          </cell>
          <cell r="K582">
            <v>2.2679999999999998</v>
          </cell>
        </row>
        <row r="583">
          <cell r="A583">
            <v>244</v>
          </cell>
          <cell r="B583" t="str">
            <v>+</v>
          </cell>
          <cell r="C583">
            <v>15.9</v>
          </cell>
          <cell r="D583">
            <v>247</v>
          </cell>
          <cell r="E583" t="str">
            <v>+</v>
          </cell>
          <cell r="F583">
            <v>10.599999999999454</v>
          </cell>
          <cell r="G583">
            <v>54.7</v>
          </cell>
          <cell r="H583">
            <v>3.75</v>
          </cell>
          <cell r="I583">
            <v>0.06</v>
          </cell>
          <cell r="J583">
            <v>205.125</v>
          </cell>
          <cell r="K583">
            <v>12.307499999999999</v>
          </cell>
        </row>
        <row r="584">
          <cell r="A584">
            <v>241</v>
          </cell>
          <cell r="B584" t="str">
            <v>+</v>
          </cell>
          <cell r="C584">
            <v>10</v>
          </cell>
          <cell r="D584">
            <v>243</v>
          </cell>
          <cell r="E584" t="str">
            <v>+</v>
          </cell>
          <cell r="F584">
            <v>15</v>
          </cell>
          <cell r="G584">
            <v>45</v>
          </cell>
          <cell r="H584">
            <v>3</v>
          </cell>
          <cell r="I584">
            <v>0.06</v>
          </cell>
          <cell r="J584">
            <v>135</v>
          </cell>
          <cell r="K584">
            <v>8.1</v>
          </cell>
        </row>
        <row r="585">
          <cell r="A585">
            <v>239</v>
          </cell>
          <cell r="B585" t="str">
            <v>+</v>
          </cell>
          <cell r="C585">
            <v>7</v>
          </cell>
          <cell r="D585">
            <v>239</v>
          </cell>
          <cell r="E585" t="str">
            <v>+</v>
          </cell>
          <cell r="F585">
            <v>9.1000000000002501</v>
          </cell>
          <cell r="G585">
            <v>2.1</v>
          </cell>
          <cell r="H585">
            <v>2</v>
          </cell>
          <cell r="I585">
            <v>0.06</v>
          </cell>
          <cell r="J585">
            <v>4.2</v>
          </cell>
          <cell r="K585">
            <v>0.252</v>
          </cell>
        </row>
        <row r="586">
          <cell r="A586">
            <v>239</v>
          </cell>
          <cell r="B586" t="str">
            <v>+</v>
          </cell>
          <cell r="C586">
            <v>9.1</v>
          </cell>
          <cell r="D586">
            <v>239</v>
          </cell>
          <cell r="E586" t="str">
            <v>+</v>
          </cell>
          <cell r="F586">
            <v>17.100000000000364</v>
          </cell>
          <cell r="G586">
            <v>8</v>
          </cell>
          <cell r="H586">
            <v>1</v>
          </cell>
          <cell r="I586">
            <v>0.06</v>
          </cell>
          <cell r="J586">
            <v>8</v>
          </cell>
          <cell r="K586">
            <v>0.48</v>
          </cell>
        </row>
        <row r="587">
          <cell r="A587">
            <v>239</v>
          </cell>
          <cell r="B587" t="str">
            <v>+</v>
          </cell>
          <cell r="C587">
            <v>12.3</v>
          </cell>
          <cell r="D587">
            <v>239</v>
          </cell>
          <cell r="E587" t="str">
            <v>+</v>
          </cell>
          <cell r="F587">
            <v>15.900000000000318</v>
          </cell>
          <cell r="G587">
            <v>3.6</v>
          </cell>
          <cell r="H587">
            <v>2</v>
          </cell>
          <cell r="I587">
            <v>0.06</v>
          </cell>
          <cell r="J587">
            <v>7.2</v>
          </cell>
          <cell r="K587">
            <v>0.432</v>
          </cell>
        </row>
        <row r="588">
          <cell r="A588">
            <v>239</v>
          </cell>
          <cell r="B588" t="str">
            <v>+</v>
          </cell>
          <cell r="C588">
            <v>15.7</v>
          </cell>
          <cell r="D588">
            <v>240</v>
          </cell>
          <cell r="E588" t="str">
            <v>+</v>
          </cell>
          <cell r="F588">
            <v>1.3999999999998636</v>
          </cell>
          <cell r="G588">
            <v>5.7</v>
          </cell>
          <cell r="H588">
            <v>2.9</v>
          </cell>
          <cell r="I588">
            <v>0.06</v>
          </cell>
          <cell r="J588">
            <v>16.53</v>
          </cell>
          <cell r="K588">
            <v>0.99180000000000001</v>
          </cell>
        </row>
        <row r="589">
          <cell r="A589">
            <v>238</v>
          </cell>
          <cell r="B589" t="str">
            <v>+</v>
          </cell>
          <cell r="D589">
            <v>238</v>
          </cell>
          <cell r="E589" t="str">
            <v>+</v>
          </cell>
          <cell r="F589">
            <v>6.9999999999998863</v>
          </cell>
          <cell r="G589">
            <v>7</v>
          </cell>
          <cell r="H589">
            <v>2</v>
          </cell>
          <cell r="I589">
            <v>0.06</v>
          </cell>
          <cell r="J589">
            <v>14</v>
          </cell>
          <cell r="K589">
            <v>0.84</v>
          </cell>
        </row>
        <row r="590">
          <cell r="A590">
            <v>238</v>
          </cell>
          <cell r="B590" t="str">
            <v>+</v>
          </cell>
          <cell r="C590">
            <v>7</v>
          </cell>
          <cell r="D590">
            <v>238</v>
          </cell>
          <cell r="E590" t="str">
            <v>+</v>
          </cell>
          <cell r="F590">
            <v>10</v>
          </cell>
          <cell r="G590">
            <v>3</v>
          </cell>
          <cell r="H590">
            <v>3</v>
          </cell>
          <cell r="I590">
            <v>0.06</v>
          </cell>
          <cell r="J590">
            <v>9</v>
          </cell>
          <cell r="K590">
            <v>0.54</v>
          </cell>
        </row>
        <row r="591">
          <cell r="A591">
            <v>238</v>
          </cell>
          <cell r="B591" t="str">
            <v>+</v>
          </cell>
          <cell r="C591">
            <v>9.5</v>
          </cell>
          <cell r="D591">
            <v>238</v>
          </cell>
          <cell r="E591" t="str">
            <v>+</v>
          </cell>
          <cell r="F591">
            <v>12.600000000000477</v>
          </cell>
          <cell r="G591">
            <v>3.1</v>
          </cell>
          <cell r="H591">
            <v>2</v>
          </cell>
          <cell r="I591">
            <v>0.06</v>
          </cell>
          <cell r="J591">
            <v>6.2</v>
          </cell>
          <cell r="K591">
            <v>0.372</v>
          </cell>
        </row>
        <row r="592">
          <cell r="A592">
            <v>238</v>
          </cell>
          <cell r="B592" t="str">
            <v>+</v>
          </cell>
          <cell r="C592">
            <v>12.3</v>
          </cell>
          <cell r="D592">
            <v>238</v>
          </cell>
          <cell r="E592" t="str">
            <v>+</v>
          </cell>
          <cell r="F592">
            <v>18.300000000000409</v>
          </cell>
          <cell r="G592">
            <v>6</v>
          </cell>
          <cell r="H592">
            <v>3</v>
          </cell>
          <cell r="I592">
            <v>0.06</v>
          </cell>
          <cell r="J592">
            <v>18</v>
          </cell>
          <cell r="K592">
            <v>1.08</v>
          </cell>
        </row>
        <row r="593">
          <cell r="A593">
            <v>238</v>
          </cell>
          <cell r="B593" t="str">
            <v>+</v>
          </cell>
          <cell r="C593">
            <v>18</v>
          </cell>
          <cell r="D593">
            <v>239</v>
          </cell>
          <cell r="E593" t="str">
            <v>+</v>
          </cell>
          <cell r="F593">
            <v>6.6000000000002501</v>
          </cell>
          <cell r="G593">
            <v>8.6</v>
          </cell>
          <cell r="H593">
            <v>2</v>
          </cell>
          <cell r="I593">
            <v>0.06</v>
          </cell>
          <cell r="J593">
            <v>17.2</v>
          </cell>
          <cell r="K593">
            <v>1.032</v>
          </cell>
        </row>
        <row r="594">
          <cell r="A594">
            <v>237</v>
          </cell>
          <cell r="B594" t="str">
            <v>+</v>
          </cell>
          <cell r="C594">
            <v>15</v>
          </cell>
          <cell r="D594">
            <v>238</v>
          </cell>
          <cell r="E594" t="str">
            <v>+</v>
          </cell>
          <cell r="F594">
            <v>11.699999999999591</v>
          </cell>
          <cell r="G594">
            <v>16.7</v>
          </cell>
          <cell r="H594">
            <v>1</v>
          </cell>
          <cell r="I594">
            <v>0.06</v>
          </cell>
          <cell r="J594">
            <v>16.7</v>
          </cell>
          <cell r="K594">
            <v>1.002</v>
          </cell>
        </row>
        <row r="595">
          <cell r="A595">
            <v>236</v>
          </cell>
          <cell r="B595" t="str">
            <v>+</v>
          </cell>
          <cell r="C595">
            <v>9.6</v>
          </cell>
          <cell r="D595">
            <v>236</v>
          </cell>
          <cell r="E595" t="str">
            <v>+</v>
          </cell>
          <cell r="F595">
            <v>16.299999999999955</v>
          </cell>
          <cell r="G595">
            <v>6.7</v>
          </cell>
          <cell r="H595">
            <v>1</v>
          </cell>
          <cell r="I595">
            <v>0.06</v>
          </cell>
          <cell r="J595">
            <v>6.7</v>
          </cell>
          <cell r="K595">
            <v>0.40199999999999997</v>
          </cell>
        </row>
        <row r="596">
          <cell r="A596">
            <v>236</v>
          </cell>
          <cell r="B596" t="str">
            <v>+</v>
          </cell>
          <cell r="C596">
            <v>16.7</v>
          </cell>
          <cell r="D596">
            <v>237</v>
          </cell>
          <cell r="E596" t="str">
            <v>+</v>
          </cell>
          <cell r="F596">
            <v>5.3999999999996362</v>
          </cell>
          <cell r="G596">
            <v>8.6999999999999993</v>
          </cell>
          <cell r="H596">
            <v>3</v>
          </cell>
          <cell r="I596">
            <v>0.06</v>
          </cell>
          <cell r="J596">
            <v>26.099999999999998</v>
          </cell>
          <cell r="K596">
            <v>1.5659999999999998</v>
          </cell>
        </row>
        <row r="597">
          <cell r="A597">
            <v>235</v>
          </cell>
          <cell r="B597" t="str">
            <v>+</v>
          </cell>
          <cell r="C597">
            <v>15</v>
          </cell>
          <cell r="D597">
            <v>236</v>
          </cell>
          <cell r="E597" t="str">
            <v>+</v>
          </cell>
          <cell r="F597">
            <v>3.0000000000001137</v>
          </cell>
          <cell r="G597">
            <v>8</v>
          </cell>
          <cell r="H597">
            <v>1</v>
          </cell>
          <cell r="I597">
            <v>0.06</v>
          </cell>
          <cell r="J597">
            <v>8</v>
          </cell>
          <cell r="K597">
            <v>0.48</v>
          </cell>
        </row>
        <row r="598">
          <cell r="A598">
            <v>235</v>
          </cell>
          <cell r="B598" t="str">
            <v>+</v>
          </cell>
          <cell r="C598">
            <v>10.7</v>
          </cell>
          <cell r="D598">
            <v>235</v>
          </cell>
          <cell r="E598" t="str">
            <v>+</v>
          </cell>
          <cell r="F598">
            <v>12.699999999999818</v>
          </cell>
          <cell r="G598">
            <v>2</v>
          </cell>
          <cell r="H598">
            <v>2</v>
          </cell>
          <cell r="I598">
            <v>0.06</v>
          </cell>
          <cell r="J598">
            <v>4</v>
          </cell>
          <cell r="K598">
            <v>0.24</v>
          </cell>
        </row>
        <row r="599">
          <cell r="A599">
            <v>235</v>
          </cell>
          <cell r="B599" t="str">
            <v>+</v>
          </cell>
          <cell r="C599">
            <v>11.7</v>
          </cell>
          <cell r="D599">
            <v>236</v>
          </cell>
          <cell r="E599" t="str">
            <v>+</v>
          </cell>
          <cell r="F599">
            <v>10.699999999999932</v>
          </cell>
          <cell r="G599">
            <v>19</v>
          </cell>
          <cell r="H599">
            <v>1</v>
          </cell>
          <cell r="I599">
            <v>0.06</v>
          </cell>
          <cell r="J599">
            <v>19</v>
          </cell>
          <cell r="K599">
            <v>1.1399999999999999</v>
          </cell>
        </row>
        <row r="600">
          <cell r="A600">
            <v>234</v>
          </cell>
          <cell r="B600" t="str">
            <v>+</v>
          </cell>
          <cell r="C600">
            <v>2.2999999999999998</v>
          </cell>
          <cell r="D600">
            <v>235</v>
          </cell>
          <cell r="E600" t="str">
            <v>+</v>
          </cell>
          <cell r="F600">
            <v>13.700000000000045</v>
          </cell>
          <cell r="G600">
            <v>31.4</v>
          </cell>
          <cell r="H600">
            <v>3</v>
          </cell>
          <cell r="I600">
            <v>0.06</v>
          </cell>
          <cell r="J600">
            <v>94.199999999999989</v>
          </cell>
          <cell r="K600">
            <v>5.6519999999999992</v>
          </cell>
        </row>
        <row r="601">
          <cell r="A601">
            <v>233</v>
          </cell>
          <cell r="B601" t="str">
            <v>+</v>
          </cell>
          <cell r="C601">
            <v>13.8</v>
          </cell>
          <cell r="D601">
            <v>234</v>
          </cell>
          <cell r="E601" t="str">
            <v>+</v>
          </cell>
          <cell r="F601">
            <v>0.69999999999993179</v>
          </cell>
          <cell r="G601">
            <v>6.9</v>
          </cell>
          <cell r="H601">
            <v>1</v>
          </cell>
          <cell r="I601">
            <v>0.05</v>
          </cell>
          <cell r="J601">
            <v>6.9</v>
          </cell>
          <cell r="K601">
            <v>0.34500000000000003</v>
          </cell>
        </row>
        <row r="602">
          <cell r="A602">
            <v>233</v>
          </cell>
          <cell r="B602" t="str">
            <v>+</v>
          </cell>
          <cell r="C602">
            <v>13.8</v>
          </cell>
          <cell r="D602">
            <v>234</v>
          </cell>
          <cell r="E602" t="str">
            <v>+</v>
          </cell>
          <cell r="F602">
            <v>14.800000000000182</v>
          </cell>
          <cell r="G602">
            <v>21</v>
          </cell>
          <cell r="H602">
            <v>1</v>
          </cell>
          <cell r="I602">
            <v>0.05</v>
          </cell>
          <cell r="J602">
            <v>21</v>
          </cell>
          <cell r="K602">
            <v>1.05</v>
          </cell>
        </row>
        <row r="603">
          <cell r="A603">
            <v>232</v>
          </cell>
          <cell r="B603" t="str">
            <v>+</v>
          </cell>
          <cell r="C603">
            <v>5.4</v>
          </cell>
          <cell r="D603">
            <v>232</v>
          </cell>
          <cell r="E603" t="str">
            <v>+</v>
          </cell>
          <cell r="F603">
            <v>8.2999999999992724</v>
          </cell>
          <cell r="G603">
            <v>2.9</v>
          </cell>
          <cell r="H603">
            <v>1</v>
          </cell>
          <cell r="I603">
            <v>7.0000000000000007E-2</v>
          </cell>
          <cell r="J603">
            <v>2.9</v>
          </cell>
          <cell r="K603">
            <v>0.20300000000000001</v>
          </cell>
        </row>
        <row r="604">
          <cell r="A604">
            <v>232</v>
          </cell>
          <cell r="B604" t="str">
            <v>+</v>
          </cell>
          <cell r="C604">
            <v>12.1</v>
          </cell>
          <cell r="D604">
            <v>235</v>
          </cell>
          <cell r="E604" t="str">
            <v>+</v>
          </cell>
          <cell r="F604">
            <v>4.4999999999998863</v>
          </cell>
          <cell r="G604">
            <v>52.4</v>
          </cell>
          <cell r="H604">
            <v>2.9</v>
          </cell>
          <cell r="I604">
            <v>7.0000000000000007E-2</v>
          </cell>
          <cell r="J604">
            <v>151.95999999999998</v>
          </cell>
          <cell r="K604">
            <v>10.6372</v>
          </cell>
        </row>
        <row r="605">
          <cell r="A605">
            <v>229</v>
          </cell>
          <cell r="B605" t="str">
            <v>+</v>
          </cell>
          <cell r="C605">
            <v>4.5</v>
          </cell>
          <cell r="D605">
            <v>229</v>
          </cell>
          <cell r="E605" t="str">
            <v>+</v>
          </cell>
          <cell r="F605">
            <v>11.800000000000068</v>
          </cell>
          <cell r="G605">
            <v>7.3</v>
          </cell>
          <cell r="H605">
            <v>1</v>
          </cell>
          <cell r="I605">
            <v>7.0000000000000007E-2</v>
          </cell>
          <cell r="J605">
            <v>7.3</v>
          </cell>
          <cell r="K605">
            <v>0.51100000000000001</v>
          </cell>
        </row>
        <row r="606">
          <cell r="A606">
            <v>229</v>
          </cell>
          <cell r="B606" t="str">
            <v>+</v>
          </cell>
          <cell r="C606">
            <v>11.8</v>
          </cell>
          <cell r="D606">
            <v>230</v>
          </cell>
          <cell r="E606" t="str">
            <v>+</v>
          </cell>
          <cell r="F606">
            <v>18.650000000000659</v>
          </cell>
          <cell r="G606">
            <v>26.85</v>
          </cell>
          <cell r="H606">
            <v>3.95</v>
          </cell>
          <cell r="I606">
            <v>7.0000000000000007E-2</v>
          </cell>
          <cell r="J606">
            <v>106.0575</v>
          </cell>
          <cell r="K606">
            <v>7.4240250000000012</v>
          </cell>
        </row>
        <row r="607">
          <cell r="A607">
            <v>228</v>
          </cell>
          <cell r="B607" t="str">
            <v>+</v>
          </cell>
          <cell r="C607">
            <v>15.3</v>
          </cell>
          <cell r="D607">
            <v>228</v>
          </cell>
          <cell r="E607" t="str">
            <v>+</v>
          </cell>
          <cell r="F607">
            <v>17.300000000000182</v>
          </cell>
          <cell r="G607">
            <v>2</v>
          </cell>
          <cell r="H607">
            <v>1</v>
          </cell>
          <cell r="I607">
            <v>7.0000000000000007E-2</v>
          </cell>
          <cell r="J607">
            <v>2</v>
          </cell>
          <cell r="K607">
            <v>0.14000000000000001</v>
          </cell>
        </row>
        <row r="608">
          <cell r="A608">
            <v>228</v>
          </cell>
          <cell r="B608" t="str">
            <v>+</v>
          </cell>
          <cell r="C608">
            <v>17.2</v>
          </cell>
          <cell r="D608">
            <v>229</v>
          </cell>
          <cell r="E608" t="str">
            <v>+</v>
          </cell>
          <cell r="F608">
            <v>9.1499999999996362</v>
          </cell>
          <cell r="G608">
            <v>11.95</v>
          </cell>
          <cell r="H608">
            <v>2</v>
          </cell>
          <cell r="I608">
            <v>7.0000000000000007E-2</v>
          </cell>
          <cell r="J608">
            <v>23.9</v>
          </cell>
          <cell r="K608">
            <v>1.673</v>
          </cell>
        </row>
        <row r="609">
          <cell r="A609">
            <v>227</v>
          </cell>
          <cell r="B609" t="str">
            <v>+</v>
          </cell>
          <cell r="C609">
            <v>1.4</v>
          </cell>
          <cell r="D609">
            <v>227</v>
          </cell>
          <cell r="E609" t="str">
            <v>+</v>
          </cell>
          <cell r="F609">
            <v>17.899999999999636</v>
          </cell>
          <cell r="G609">
            <v>16.5</v>
          </cell>
          <cell r="H609">
            <v>1</v>
          </cell>
          <cell r="I609">
            <v>7.0000000000000007E-2</v>
          </cell>
          <cell r="J609">
            <v>16.5</v>
          </cell>
          <cell r="K609">
            <v>1.155</v>
          </cell>
        </row>
        <row r="610">
          <cell r="A610">
            <v>228</v>
          </cell>
          <cell r="B610" t="str">
            <v>+</v>
          </cell>
          <cell r="C610">
            <v>9.3000000000000007</v>
          </cell>
          <cell r="D610">
            <v>231</v>
          </cell>
          <cell r="E610" t="str">
            <v>+</v>
          </cell>
          <cell r="F610">
            <v>6.6999999999995907</v>
          </cell>
          <cell r="G610">
            <v>57.4</v>
          </cell>
          <cell r="H610">
            <v>2</v>
          </cell>
          <cell r="I610">
            <v>0.1</v>
          </cell>
          <cell r="J610">
            <v>114.8</v>
          </cell>
          <cell r="K610">
            <v>11.48</v>
          </cell>
        </row>
        <row r="611">
          <cell r="A611">
            <v>224</v>
          </cell>
          <cell r="B611" t="str">
            <v>+</v>
          </cell>
          <cell r="C611">
            <v>6.3</v>
          </cell>
          <cell r="D611">
            <v>225</v>
          </cell>
          <cell r="E611" t="str">
            <v>+</v>
          </cell>
          <cell r="F611">
            <v>17.300000000000182</v>
          </cell>
          <cell r="G611">
            <v>31</v>
          </cell>
          <cell r="H611">
            <v>2</v>
          </cell>
          <cell r="I611">
            <v>7.0000000000000007E-2</v>
          </cell>
          <cell r="J611">
            <v>62</v>
          </cell>
          <cell r="K611">
            <v>4.3400000000000007</v>
          </cell>
        </row>
        <row r="612">
          <cell r="A612">
            <v>223</v>
          </cell>
          <cell r="B612" t="str">
            <v>+</v>
          </cell>
          <cell r="C612">
            <v>17.8</v>
          </cell>
          <cell r="D612">
            <v>226</v>
          </cell>
          <cell r="E612" t="str">
            <v>+</v>
          </cell>
          <cell r="F612">
            <v>5.4000000000007731</v>
          </cell>
          <cell r="G612">
            <v>47.6</v>
          </cell>
          <cell r="H612">
            <v>1</v>
          </cell>
          <cell r="I612">
            <v>7.0000000000000007E-2</v>
          </cell>
          <cell r="J612">
            <v>47.6</v>
          </cell>
          <cell r="K612">
            <v>3.3320000000000003</v>
          </cell>
        </row>
        <row r="613">
          <cell r="A613">
            <v>219</v>
          </cell>
          <cell r="B613" t="str">
            <v>+</v>
          </cell>
          <cell r="C613">
            <v>12.3</v>
          </cell>
          <cell r="D613">
            <v>220</v>
          </cell>
          <cell r="E613" t="str">
            <v>+</v>
          </cell>
          <cell r="F613">
            <v>15.100000000000477</v>
          </cell>
          <cell r="G613">
            <v>22.8</v>
          </cell>
          <cell r="H613">
            <v>1</v>
          </cell>
          <cell r="I613">
            <v>7.0000000000000007E-2</v>
          </cell>
          <cell r="J613">
            <v>22.8</v>
          </cell>
          <cell r="K613">
            <v>1.5960000000000003</v>
          </cell>
        </row>
        <row r="614">
          <cell r="A614">
            <v>226</v>
          </cell>
          <cell r="B614" t="str">
            <v>+</v>
          </cell>
          <cell r="C614">
            <v>1.1000000000000001</v>
          </cell>
          <cell r="D614">
            <v>233</v>
          </cell>
          <cell r="E614" t="str">
            <v>+</v>
          </cell>
          <cell r="F614">
            <v>10.500000000000114</v>
          </cell>
          <cell r="G614">
            <v>149.4</v>
          </cell>
          <cell r="H614">
            <v>2</v>
          </cell>
          <cell r="I614">
            <v>7.0000000000000007E-2</v>
          </cell>
          <cell r="J614">
            <v>298.8</v>
          </cell>
          <cell r="K614">
            <v>20.916000000000004</v>
          </cell>
        </row>
        <row r="615">
          <cell r="A615">
            <v>219</v>
          </cell>
          <cell r="B615" t="str">
            <v>+</v>
          </cell>
          <cell r="C615">
            <v>15.7</v>
          </cell>
          <cell r="D615">
            <v>220</v>
          </cell>
          <cell r="E615" t="str">
            <v>+</v>
          </cell>
          <cell r="F615">
            <v>9.5999999999992269</v>
          </cell>
          <cell r="G615">
            <v>13.9</v>
          </cell>
          <cell r="H615">
            <v>1</v>
          </cell>
          <cell r="I615">
            <v>7.0000000000000007E-2</v>
          </cell>
          <cell r="J615">
            <v>13.9</v>
          </cell>
          <cell r="K615">
            <v>0.97300000000000009</v>
          </cell>
        </row>
        <row r="616">
          <cell r="A616">
            <v>218</v>
          </cell>
          <cell r="B616" t="str">
            <v>+</v>
          </cell>
          <cell r="C616">
            <v>9.6999999999999993</v>
          </cell>
          <cell r="D616">
            <v>219</v>
          </cell>
          <cell r="E616" t="str">
            <v>+</v>
          </cell>
          <cell r="F616">
            <v>5.6999999999999318</v>
          </cell>
          <cell r="G616">
            <v>16</v>
          </cell>
          <cell r="H616">
            <v>2</v>
          </cell>
          <cell r="I616">
            <v>7.0000000000000007E-2</v>
          </cell>
          <cell r="J616">
            <v>32</v>
          </cell>
          <cell r="K616">
            <v>2.2400000000000002</v>
          </cell>
        </row>
        <row r="617">
          <cell r="A617">
            <v>217</v>
          </cell>
          <cell r="B617" t="str">
            <v>+</v>
          </cell>
          <cell r="C617">
            <v>3.6</v>
          </cell>
          <cell r="D617">
            <v>221</v>
          </cell>
          <cell r="E617" t="str">
            <v>+</v>
          </cell>
          <cell r="F617">
            <v>3.9999999999997726</v>
          </cell>
          <cell r="G617">
            <v>80.400000000000006</v>
          </cell>
          <cell r="H617">
            <v>3.85</v>
          </cell>
          <cell r="I617">
            <v>7.0000000000000007E-2</v>
          </cell>
          <cell r="J617">
            <v>309.54000000000002</v>
          </cell>
          <cell r="K617">
            <v>21.667800000000003</v>
          </cell>
        </row>
        <row r="618">
          <cell r="A618">
            <v>213</v>
          </cell>
          <cell r="B618" t="str">
            <v>+</v>
          </cell>
          <cell r="C618">
            <v>3.7</v>
          </cell>
          <cell r="D618">
            <v>213</v>
          </cell>
          <cell r="E618" t="str">
            <v>+</v>
          </cell>
          <cell r="F618">
            <v>9.1999999999995907</v>
          </cell>
          <cell r="G618">
            <v>5.5</v>
          </cell>
          <cell r="H618">
            <v>1</v>
          </cell>
          <cell r="I618">
            <v>7.0000000000000007E-2</v>
          </cell>
          <cell r="J618">
            <v>5.5</v>
          </cell>
          <cell r="K618">
            <v>0.38500000000000001</v>
          </cell>
        </row>
        <row r="619">
          <cell r="A619">
            <v>213</v>
          </cell>
          <cell r="B619" t="str">
            <v>+</v>
          </cell>
          <cell r="C619">
            <v>3.7</v>
          </cell>
          <cell r="D619">
            <v>213</v>
          </cell>
          <cell r="E619" t="str">
            <v>+</v>
          </cell>
          <cell r="F619">
            <v>12.250000000000227</v>
          </cell>
          <cell r="G619">
            <v>8.5500000000000007</v>
          </cell>
          <cell r="H619">
            <v>2</v>
          </cell>
          <cell r="I619">
            <v>7.0000000000000007E-2</v>
          </cell>
          <cell r="J619">
            <v>17.100000000000001</v>
          </cell>
          <cell r="K619">
            <v>1.1970000000000003</v>
          </cell>
        </row>
        <row r="620">
          <cell r="A620">
            <v>213</v>
          </cell>
          <cell r="B620" t="str">
            <v>+</v>
          </cell>
          <cell r="C620">
            <v>12.25</v>
          </cell>
          <cell r="D620">
            <v>213</v>
          </cell>
          <cell r="E620" t="str">
            <v>+</v>
          </cell>
          <cell r="F620">
            <v>18.000000000000114</v>
          </cell>
          <cell r="G620">
            <v>5.75</v>
          </cell>
          <cell r="H620">
            <v>1</v>
          </cell>
          <cell r="I620">
            <v>7.0000000000000007E-2</v>
          </cell>
          <cell r="J620">
            <v>5.75</v>
          </cell>
          <cell r="K620">
            <v>0.40250000000000002</v>
          </cell>
        </row>
        <row r="621">
          <cell r="A621">
            <v>213</v>
          </cell>
          <cell r="B621" t="str">
            <v>+</v>
          </cell>
          <cell r="C621">
            <v>18.600000000000001</v>
          </cell>
          <cell r="D621">
            <v>214</v>
          </cell>
          <cell r="E621" t="str">
            <v>+</v>
          </cell>
          <cell r="F621">
            <v>19.550000000000409</v>
          </cell>
          <cell r="G621">
            <v>20.95</v>
          </cell>
          <cell r="H621">
            <v>1.9</v>
          </cell>
          <cell r="I621">
            <v>7.0000000000000007E-2</v>
          </cell>
          <cell r="J621">
            <v>39.805</v>
          </cell>
          <cell r="K621">
            <v>2.7863500000000001</v>
          </cell>
        </row>
        <row r="622">
          <cell r="A622">
            <v>212</v>
          </cell>
          <cell r="B622" t="str">
            <v>+</v>
          </cell>
          <cell r="D622">
            <v>212</v>
          </cell>
          <cell r="E622" t="str">
            <v>+</v>
          </cell>
          <cell r="F622">
            <v>4.6999999999997044</v>
          </cell>
          <cell r="G622">
            <v>4.7</v>
          </cell>
          <cell r="H622">
            <v>1</v>
          </cell>
          <cell r="I622">
            <v>7.0000000000000007E-2</v>
          </cell>
          <cell r="J622">
            <v>4.7</v>
          </cell>
          <cell r="K622">
            <v>0.32900000000000007</v>
          </cell>
        </row>
        <row r="623">
          <cell r="A623">
            <v>212</v>
          </cell>
          <cell r="B623" t="str">
            <v>+</v>
          </cell>
          <cell r="C623">
            <v>4.7</v>
          </cell>
          <cell r="D623">
            <v>212</v>
          </cell>
          <cell r="E623" t="str">
            <v>+</v>
          </cell>
          <cell r="F623">
            <v>10</v>
          </cell>
          <cell r="G623">
            <v>5.3</v>
          </cell>
          <cell r="H623">
            <v>3.1</v>
          </cell>
          <cell r="I623">
            <v>7.0000000000000007E-2</v>
          </cell>
          <cell r="J623">
            <v>16.43</v>
          </cell>
          <cell r="K623">
            <v>1.1501000000000001</v>
          </cell>
        </row>
        <row r="624">
          <cell r="A624">
            <v>212</v>
          </cell>
          <cell r="B624" t="str">
            <v>+</v>
          </cell>
          <cell r="C624">
            <v>10</v>
          </cell>
          <cell r="D624">
            <v>212</v>
          </cell>
          <cell r="E624" t="str">
            <v>+</v>
          </cell>
          <cell r="F624">
            <v>11.000000000000227</v>
          </cell>
          <cell r="G624">
            <v>1</v>
          </cell>
          <cell r="H624">
            <v>2</v>
          </cell>
          <cell r="I624">
            <v>7.0000000000000007E-2</v>
          </cell>
          <cell r="J624">
            <v>2</v>
          </cell>
          <cell r="K624">
            <v>0.14000000000000001</v>
          </cell>
        </row>
        <row r="625">
          <cell r="A625">
            <v>212</v>
          </cell>
          <cell r="B625" t="str">
            <v>+</v>
          </cell>
          <cell r="C625">
            <v>11</v>
          </cell>
          <cell r="D625">
            <v>212</v>
          </cell>
          <cell r="E625" t="str">
            <v>+</v>
          </cell>
          <cell r="F625">
            <v>13.850000000000477</v>
          </cell>
          <cell r="G625">
            <v>2.85</v>
          </cell>
          <cell r="H625">
            <v>1</v>
          </cell>
          <cell r="I625">
            <v>7.0000000000000007E-2</v>
          </cell>
          <cell r="J625">
            <v>2.85</v>
          </cell>
          <cell r="K625">
            <v>0.19950000000000004</v>
          </cell>
        </row>
        <row r="626">
          <cell r="A626">
            <v>212</v>
          </cell>
          <cell r="B626" t="str">
            <v>+</v>
          </cell>
          <cell r="C626">
            <v>13.85</v>
          </cell>
          <cell r="D626">
            <v>212</v>
          </cell>
          <cell r="E626" t="str">
            <v>+</v>
          </cell>
          <cell r="F626">
            <v>15.500000000000114</v>
          </cell>
          <cell r="G626">
            <v>1.65</v>
          </cell>
          <cell r="H626">
            <v>2</v>
          </cell>
          <cell r="I626">
            <v>7.0000000000000007E-2</v>
          </cell>
          <cell r="J626">
            <v>3.3</v>
          </cell>
          <cell r="K626">
            <v>0.23100000000000001</v>
          </cell>
        </row>
        <row r="627">
          <cell r="A627">
            <v>212</v>
          </cell>
          <cell r="B627" t="str">
            <v>+</v>
          </cell>
          <cell r="C627">
            <v>15.5</v>
          </cell>
          <cell r="D627">
            <v>213</v>
          </cell>
          <cell r="E627" t="str">
            <v>+</v>
          </cell>
          <cell r="F627">
            <v>0.94999999999970441</v>
          </cell>
          <cell r="G627">
            <v>5.45</v>
          </cell>
          <cell r="H627">
            <v>1</v>
          </cell>
          <cell r="I627">
            <v>7.0000000000000007E-2</v>
          </cell>
          <cell r="J627">
            <v>5.45</v>
          </cell>
          <cell r="K627">
            <v>0.38150000000000006</v>
          </cell>
        </row>
        <row r="628">
          <cell r="A628">
            <v>211</v>
          </cell>
          <cell r="B628" t="str">
            <v>+</v>
          </cell>
          <cell r="C628">
            <v>1.5</v>
          </cell>
          <cell r="D628">
            <v>211</v>
          </cell>
          <cell r="E628" t="str">
            <v>+</v>
          </cell>
          <cell r="F628">
            <v>9.3500000000005912</v>
          </cell>
          <cell r="G628">
            <v>7.85</v>
          </cell>
          <cell r="H628">
            <v>2</v>
          </cell>
          <cell r="I628">
            <v>7.0000000000000007E-2</v>
          </cell>
          <cell r="J628">
            <v>15.7</v>
          </cell>
          <cell r="K628">
            <v>1.099</v>
          </cell>
        </row>
        <row r="629">
          <cell r="A629">
            <v>211</v>
          </cell>
          <cell r="B629" t="str">
            <v>+</v>
          </cell>
          <cell r="C629">
            <v>9.35</v>
          </cell>
          <cell r="D629">
            <v>211</v>
          </cell>
          <cell r="E629" t="str">
            <v>+</v>
          </cell>
          <cell r="F629">
            <v>11.499999999999773</v>
          </cell>
          <cell r="G629">
            <v>2.15</v>
          </cell>
          <cell r="H629">
            <v>3</v>
          </cell>
          <cell r="I629">
            <v>7.0000000000000007E-2</v>
          </cell>
          <cell r="J629">
            <v>6.4499999999999993</v>
          </cell>
          <cell r="K629">
            <v>0.45150000000000001</v>
          </cell>
        </row>
        <row r="630">
          <cell r="A630">
            <v>211</v>
          </cell>
          <cell r="B630" t="str">
            <v>+</v>
          </cell>
          <cell r="C630">
            <v>11.5</v>
          </cell>
          <cell r="D630">
            <v>211</v>
          </cell>
          <cell r="E630" t="str">
            <v>+</v>
          </cell>
          <cell r="F630">
            <v>15</v>
          </cell>
          <cell r="G630">
            <v>3.5</v>
          </cell>
          <cell r="H630">
            <v>2</v>
          </cell>
          <cell r="I630">
            <v>7.0000000000000007E-2</v>
          </cell>
          <cell r="J630">
            <v>7</v>
          </cell>
          <cell r="K630">
            <v>0.49000000000000005</v>
          </cell>
        </row>
        <row r="631">
          <cell r="A631">
            <v>211</v>
          </cell>
          <cell r="B631" t="str">
            <v>+</v>
          </cell>
          <cell r="C631">
            <v>12.9</v>
          </cell>
          <cell r="D631">
            <v>211</v>
          </cell>
          <cell r="E631" t="str">
            <v>+</v>
          </cell>
          <cell r="F631">
            <v>14.199999999999591</v>
          </cell>
          <cell r="G631">
            <v>1.3</v>
          </cell>
          <cell r="H631">
            <v>1</v>
          </cell>
          <cell r="I631">
            <v>7.0000000000000007E-2</v>
          </cell>
          <cell r="J631">
            <v>1.3</v>
          </cell>
          <cell r="K631">
            <v>9.1000000000000011E-2</v>
          </cell>
        </row>
        <row r="632">
          <cell r="A632">
            <v>211</v>
          </cell>
          <cell r="B632" t="str">
            <v>+</v>
          </cell>
          <cell r="C632">
            <v>19</v>
          </cell>
          <cell r="D632">
            <v>212</v>
          </cell>
          <cell r="E632" t="str">
            <v>+</v>
          </cell>
          <cell r="F632">
            <v>5.9499999999997044</v>
          </cell>
          <cell r="G632">
            <v>6.95</v>
          </cell>
          <cell r="H632">
            <v>1</v>
          </cell>
          <cell r="I632">
            <v>7.0000000000000007E-2</v>
          </cell>
          <cell r="J632">
            <v>6.95</v>
          </cell>
          <cell r="K632">
            <v>0.48650000000000004</v>
          </cell>
        </row>
        <row r="633">
          <cell r="A633">
            <v>210</v>
          </cell>
          <cell r="B633" t="str">
            <v>+</v>
          </cell>
          <cell r="C633">
            <v>10</v>
          </cell>
          <cell r="D633">
            <v>210</v>
          </cell>
          <cell r="E633" t="str">
            <v>+</v>
          </cell>
          <cell r="F633">
            <v>16.999999999999886</v>
          </cell>
          <cell r="G633">
            <v>7</v>
          </cell>
          <cell r="H633">
            <v>1.9</v>
          </cell>
          <cell r="I633">
            <v>0.05</v>
          </cell>
          <cell r="J633">
            <v>13.299999999999999</v>
          </cell>
          <cell r="K633">
            <v>0.66500000000000004</v>
          </cell>
        </row>
        <row r="634">
          <cell r="A634">
            <v>210</v>
          </cell>
          <cell r="B634" t="str">
            <v>+</v>
          </cell>
          <cell r="C634">
            <v>16.899999999999999</v>
          </cell>
          <cell r="D634">
            <v>211</v>
          </cell>
          <cell r="E634" t="str">
            <v>+</v>
          </cell>
          <cell r="F634">
            <v>5.7999999999992724</v>
          </cell>
          <cell r="G634">
            <v>8.9</v>
          </cell>
          <cell r="H634">
            <v>2</v>
          </cell>
          <cell r="I634">
            <v>0.05</v>
          </cell>
          <cell r="J634">
            <v>17.8</v>
          </cell>
          <cell r="K634">
            <v>0.89000000000000012</v>
          </cell>
        </row>
        <row r="635">
          <cell r="A635">
            <v>209</v>
          </cell>
          <cell r="B635" t="str">
            <v>+</v>
          </cell>
          <cell r="C635">
            <v>5.8</v>
          </cell>
          <cell r="D635">
            <v>209</v>
          </cell>
          <cell r="E635" t="str">
            <v>+</v>
          </cell>
          <cell r="F635">
            <v>10.800000000000409</v>
          </cell>
          <cell r="G635">
            <v>5</v>
          </cell>
          <cell r="H635">
            <v>1</v>
          </cell>
          <cell r="I635">
            <v>0.05</v>
          </cell>
          <cell r="J635">
            <v>5</v>
          </cell>
          <cell r="K635">
            <v>0.25</v>
          </cell>
        </row>
        <row r="636">
          <cell r="A636">
            <v>208</v>
          </cell>
          <cell r="B636" t="str">
            <v>+</v>
          </cell>
          <cell r="C636">
            <v>10.7</v>
          </cell>
          <cell r="D636">
            <v>209</v>
          </cell>
          <cell r="E636" t="str">
            <v>+</v>
          </cell>
          <cell r="F636">
            <v>13.700000000000045</v>
          </cell>
          <cell r="G636">
            <v>23</v>
          </cell>
          <cell r="H636">
            <v>1</v>
          </cell>
          <cell r="I636">
            <v>0.05</v>
          </cell>
          <cell r="J636">
            <v>23</v>
          </cell>
          <cell r="K636">
            <v>1.1500000000000001</v>
          </cell>
        </row>
        <row r="637">
          <cell r="A637">
            <v>207</v>
          </cell>
          <cell r="B637" t="str">
            <v>+</v>
          </cell>
          <cell r="D637">
            <v>207</v>
          </cell>
          <cell r="E637" t="str">
            <v>+</v>
          </cell>
          <cell r="F637">
            <v>13.500000000000227</v>
          </cell>
          <cell r="G637">
            <v>13.5</v>
          </cell>
          <cell r="H637">
            <v>2.9</v>
          </cell>
          <cell r="I637">
            <v>0.05</v>
          </cell>
          <cell r="J637">
            <v>39.15</v>
          </cell>
          <cell r="K637">
            <v>1.9575</v>
          </cell>
        </row>
        <row r="638">
          <cell r="A638">
            <v>207</v>
          </cell>
          <cell r="B638" t="str">
            <v>+</v>
          </cell>
          <cell r="C638">
            <v>13.5</v>
          </cell>
          <cell r="D638">
            <v>207</v>
          </cell>
          <cell r="E638" t="str">
            <v>+</v>
          </cell>
          <cell r="F638">
            <v>18.149999999999409</v>
          </cell>
          <cell r="G638">
            <v>4.6500000000000004</v>
          </cell>
          <cell r="H638">
            <v>2.1</v>
          </cell>
          <cell r="I638">
            <v>0.05</v>
          </cell>
          <cell r="J638">
            <v>9.7650000000000006</v>
          </cell>
          <cell r="K638">
            <v>0.48825000000000007</v>
          </cell>
        </row>
        <row r="639">
          <cell r="A639">
            <v>207</v>
          </cell>
          <cell r="B639" t="str">
            <v>+</v>
          </cell>
          <cell r="C639">
            <v>19</v>
          </cell>
          <cell r="D639">
            <v>208</v>
          </cell>
          <cell r="E639" t="str">
            <v>+</v>
          </cell>
          <cell r="F639">
            <v>14.399999999999409</v>
          </cell>
          <cell r="G639">
            <v>15.4</v>
          </cell>
          <cell r="H639">
            <v>2</v>
          </cell>
          <cell r="I639">
            <v>0.05</v>
          </cell>
          <cell r="J639">
            <v>30.8</v>
          </cell>
          <cell r="K639">
            <v>1.54</v>
          </cell>
        </row>
        <row r="640">
          <cell r="A640">
            <v>202</v>
          </cell>
          <cell r="B640" t="str">
            <v>+</v>
          </cell>
          <cell r="C640">
            <v>10.5</v>
          </cell>
          <cell r="D640">
            <v>202</v>
          </cell>
          <cell r="E640" t="str">
            <v>+</v>
          </cell>
          <cell r="F640">
            <v>13.000000000000114</v>
          </cell>
          <cell r="G640">
            <v>2.5</v>
          </cell>
          <cell r="H640">
            <v>1</v>
          </cell>
          <cell r="I640">
            <v>0.05</v>
          </cell>
          <cell r="J640">
            <v>2.5</v>
          </cell>
          <cell r="K640">
            <v>0.125</v>
          </cell>
        </row>
        <row r="641">
          <cell r="A641">
            <v>202</v>
          </cell>
          <cell r="B641" t="str">
            <v>+</v>
          </cell>
          <cell r="C641">
            <v>12.9</v>
          </cell>
          <cell r="D641">
            <v>202</v>
          </cell>
          <cell r="E641" t="str">
            <v>+</v>
          </cell>
          <cell r="F641">
            <v>16.999999999999886</v>
          </cell>
          <cell r="G641">
            <v>4.0999999999999996</v>
          </cell>
          <cell r="H641">
            <v>3.9</v>
          </cell>
          <cell r="I641">
            <v>0.05</v>
          </cell>
          <cell r="J641">
            <v>15.989999999999998</v>
          </cell>
          <cell r="K641">
            <v>0.79949999999999999</v>
          </cell>
        </row>
        <row r="642">
          <cell r="A642">
            <v>202</v>
          </cell>
          <cell r="B642" t="str">
            <v>+</v>
          </cell>
          <cell r="C642">
            <v>17</v>
          </cell>
          <cell r="D642">
            <v>202</v>
          </cell>
          <cell r="E642" t="str">
            <v>+</v>
          </cell>
          <cell r="F642">
            <v>18.899999999999864</v>
          </cell>
          <cell r="G642">
            <v>1.9</v>
          </cell>
          <cell r="H642">
            <v>4.9000000000000004</v>
          </cell>
          <cell r="I642">
            <v>0.05</v>
          </cell>
          <cell r="J642">
            <v>9.31</v>
          </cell>
          <cell r="K642">
            <v>0.46550000000000002</v>
          </cell>
        </row>
        <row r="643">
          <cell r="A643">
            <v>202</v>
          </cell>
          <cell r="B643" t="str">
            <v>+</v>
          </cell>
          <cell r="C643">
            <v>18.7</v>
          </cell>
          <cell r="D643">
            <v>204</v>
          </cell>
          <cell r="E643" t="str">
            <v>+</v>
          </cell>
          <cell r="F643">
            <v>14.699999999999704</v>
          </cell>
          <cell r="G643">
            <v>36</v>
          </cell>
          <cell r="H643">
            <v>4</v>
          </cell>
          <cell r="I643">
            <v>0.05</v>
          </cell>
          <cell r="J643">
            <v>144</v>
          </cell>
          <cell r="K643">
            <v>7.2</v>
          </cell>
        </row>
        <row r="644">
          <cell r="A644">
            <v>200</v>
          </cell>
          <cell r="B644" t="str">
            <v>+</v>
          </cell>
          <cell r="C644">
            <v>9.8000000000000007</v>
          </cell>
          <cell r="D644">
            <v>201</v>
          </cell>
          <cell r="E644" t="str">
            <v>+</v>
          </cell>
          <cell r="F644">
            <v>0.14999999999986358</v>
          </cell>
          <cell r="G644">
            <v>10.35</v>
          </cell>
          <cell r="H644">
            <v>2.9</v>
          </cell>
          <cell r="I644">
            <v>0.06</v>
          </cell>
          <cell r="J644">
            <v>30.014999999999997</v>
          </cell>
          <cell r="K644">
            <v>1.8008999999999997</v>
          </cell>
        </row>
        <row r="645">
          <cell r="A645">
            <v>200</v>
          </cell>
          <cell r="B645" t="str">
            <v>+</v>
          </cell>
          <cell r="C645">
            <v>18</v>
          </cell>
          <cell r="D645">
            <v>201</v>
          </cell>
          <cell r="E645" t="str">
            <v>+</v>
          </cell>
          <cell r="F645">
            <v>16.999999999999886</v>
          </cell>
          <cell r="G645">
            <v>19</v>
          </cell>
          <cell r="H645">
            <v>1</v>
          </cell>
          <cell r="I645">
            <v>0.05</v>
          </cell>
          <cell r="J645">
            <v>19</v>
          </cell>
          <cell r="K645">
            <v>0.95000000000000007</v>
          </cell>
        </row>
        <row r="646">
          <cell r="A646">
            <v>199</v>
          </cell>
          <cell r="B646" t="str">
            <v>+</v>
          </cell>
          <cell r="C646">
            <v>11.7</v>
          </cell>
          <cell r="D646">
            <v>200</v>
          </cell>
          <cell r="E646" t="str">
            <v>+</v>
          </cell>
          <cell r="F646">
            <v>4.5999999999997954</v>
          </cell>
          <cell r="G646">
            <v>12.9</v>
          </cell>
          <cell r="H646">
            <v>2</v>
          </cell>
          <cell r="I646">
            <v>0.05</v>
          </cell>
          <cell r="J646">
            <v>25.8</v>
          </cell>
          <cell r="K646">
            <v>1.29</v>
          </cell>
        </row>
        <row r="647">
          <cell r="A647">
            <v>198</v>
          </cell>
          <cell r="B647" t="str">
            <v>+</v>
          </cell>
          <cell r="C647">
            <v>6</v>
          </cell>
          <cell r="D647">
            <v>198</v>
          </cell>
          <cell r="E647" t="str">
            <v>+</v>
          </cell>
          <cell r="F647">
            <v>18.100000000000023</v>
          </cell>
          <cell r="G647">
            <v>12.1</v>
          </cell>
          <cell r="H647">
            <v>2</v>
          </cell>
          <cell r="I647">
            <v>0.05</v>
          </cell>
          <cell r="J647">
            <v>24.2</v>
          </cell>
          <cell r="K647">
            <v>1.21</v>
          </cell>
        </row>
        <row r="648">
          <cell r="A648">
            <v>198</v>
          </cell>
          <cell r="B648" t="str">
            <v>+</v>
          </cell>
          <cell r="C648">
            <v>1.2</v>
          </cell>
          <cell r="D648">
            <v>198</v>
          </cell>
          <cell r="E648" t="str">
            <v>+</v>
          </cell>
          <cell r="F648">
            <v>9.3999999999994088</v>
          </cell>
          <cell r="G648">
            <v>8.1999999999999993</v>
          </cell>
          <cell r="H648">
            <v>1</v>
          </cell>
          <cell r="I648">
            <v>0.05</v>
          </cell>
          <cell r="J648">
            <v>8.1999999999999993</v>
          </cell>
          <cell r="K648">
            <v>0.41</v>
          </cell>
        </row>
        <row r="649">
          <cell r="A649">
            <v>197</v>
          </cell>
          <cell r="B649" t="str">
            <v>+</v>
          </cell>
          <cell r="C649">
            <v>5</v>
          </cell>
          <cell r="D649">
            <v>197</v>
          </cell>
          <cell r="E649" t="str">
            <v>+</v>
          </cell>
          <cell r="F649">
            <v>7.3000000000001819</v>
          </cell>
          <cell r="G649">
            <v>2.2999999999999998</v>
          </cell>
          <cell r="H649">
            <v>1</v>
          </cell>
          <cell r="I649">
            <v>0.05</v>
          </cell>
          <cell r="J649">
            <v>2.2999999999999998</v>
          </cell>
          <cell r="K649">
            <v>0.11499999999999999</v>
          </cell>
        </row>
        <row r="650">
          <cell r="A650">
            <v>197</v>
          </cell>
          <cell r="B650" t="str">
            <v>+</v>
          </cell>
          <cell r="C650">
            <v>19</v>
          </cell>
          <cell r="D650">
            <v>199</v>
          </cell>
          <cell r="E650" t="str">
            <v>+</v>
          </cell>
          <cell r="F650">
            <v>1.9999999999998863</v>
          </cell>
          <cell r="G650">
            <v>23</v>
          </cell>
          <cell r="H650">
            <v>1</v>
          </cell>
          <cell r="I650">
            <v>0.06</v>
          </cell>
          <cell r="J650">
            <v>23</v>
          </cell>
          <cell r="K650">
            <v>1.38</v>
          </cell>
        </row>
        <row r="651">
          <cell r="A651">
            <v>196</v>
          </cell>
          <cell r="B651" t="str">
            <v>+</v>
          </cell>
          <cell r="D651">
            <v>196</v>
          </cell>
          <cell r="E651" t="str">
            <v>+</v>
          </cell>
          <cell r="F651">
            <v>16.499999999999773</v>
          </cell>
          <cell r="G651">
            <v>16.5</v>
          </cell>
          <cell r="H651">
            <v>2</v>
          </cell>
          <cell r="I651">
            <v>0.05</v>
          </cell>
          <cell r="J651">
            <v>33</v>
          </cell>
          <cell r="K651">
            <v>1.6500000000000001</v>
          </cell>
        </row>
        <row r="652">
          <cell r="A652">
            <v>195</v>
          </cell>
          <cell r="B652" t="str">
            <v>+</v>
          </cell>
          <cell r="C652">
            <v>16</v>
          </cell>
          <cell r="D652">
            <v>195</v>
          </cell>
          <cell r="E652" t="str">
            <v>+</v>
          </cell>
          <cell r="F652">
            <v>19.900000000000091</v>
          </cell>
          <cell r="G652">
            <v>3.9</v>
          </cell>
          <cell r="H652">
            <v>2</v>
          </cell>
          <cell r="I652">
            <v>0.06</v>
          </cell>
          <cell r="J652">
            <v>7.8</v>
          </cell>
          <cell r="K652">
            <v>0.46799999999999997</v>
          </cell>
        </row>
        <row r="653">
          <cell r="A653">
            <v>194</v>
          </cell>
          <cell r="B653" t="str">
            <v>+</v>
          </cell>
          <cell r="D653">
            <v>194</v>
          </cell>
          <cell r="E653" t="str">
            <v>+</v>
          </cell>
          <cell r="F653">
            <v>7.5999999999999091</v>
          </cell>
          <cell r="G653">
            <v>7.6</v>
          </cell>
          <cell r="H653">
            <v>2.95</v>
          </cell>
          <cell r="I653">
            <v>0.05</v>
          </cell>
          <cell r="J653">
            <v>22.42</v>
          </cell>
          <cell r="K653">
            <v>1.1210000000000002</v>
          </cell>
        </row>
        <row r="654">
          <cell r="A654">
            <v>194</v>
          </cell>
          <cell r="B654" t="str">
            <v>+</v>
          </cell>
          <cell r="C654">
            <v>2.6</v>
          </cell>
          <cell r="D654">
            <v>194</v>
          </cell>
          <cell r="E654" t="str">
            <v>+</v>
          </cell>
          <cell r="F654">
            <v>6.5999999999996817</v>
          </cell>
          <cell r="G654">
            <v>4</v>
          </cell>
          <cell r="H654">
            <v>2</v>
          </cell>
          <cell r="I654">
            <v>0.05</v>
          </cell>
          <cell r="J654">
            <v>8</v>
          </cell>
          <cell r="K654">
            <v>0.4</v>
          </cell>
        </row>
        <row r="655">
          <cell r="A655">
            <v>194</v>
          </cell>
          <cell r="B655" t="str">
            <v>+</v>
          </cell>
          <cell r="C655">
            <v>10.7</v>
          </cell>
          <cell r="D655">
            <v>195</v>
          </cell>
          <cell r="E655" t="str">
            <v>+</v>
          </cell>
          <cell r="F655">
            <v>3.7000000000000455</v>
          </cell>
          <cell r="G655">
            <v>13</v>
          </cell>
          <cell r="H655">
            <v>1</v>
          </cell>
          <cell r="I655">
            <v>0.05</v>
          </cell>
          <cell r="J655">
            <v>13</v>
          </cell>
          <cell r="K655">
            <v>0.65</v>
          </cell>
        </row>
        <row r="656">
          <cell r="A656">
            <v>193</v>
          </cell>
          <cell r="B656" t="str">
            <v>+</v>
          </cell>
          <cell r="C656">
            <v>1</v>
          </cell>
          <cell r="D656">
            <v>193</v>
          </cell>
          <cell r="E656" t="str">
            <v>+</v>
          </cell>
          <cell r="F656">
            <v>4.9000000000000909</v>
          </cell>
          <cell r="G656">
            <v>3.9</v>
          </cell>
          <cell r="H656">
            <v>2</v>
          </cell>
          <cell r="I656">
            <v>0.05</v>
          </cell>
          <cell r="J656">
            <v>7.8</v>
          </cell>
          <cell r="K656">
            <v>0.39</v>
          </cell>
        </row>
        <row r="657">
          <cell r="A657">
            <v>193</v>
          </cell>
          <cell r="B657" t="str">
            <v>+</v>
          </cell>
          <cell r="C657">
            <v>6.3</v>
          </cell>
          <cell r="D657">
            <v>193</v>
          </cell>
          <cell r="E657" t="str">
            <v>+</v>
          </cell>
          <cell r="F657">
            <v>13.000000000000114</v>
          </cell>
          <cell r="G657">
            <v>6.7</v>
          </cell>
          <cell r="H657">
            <v>2</v>
          </cell>
          <cell r="I657">
            <v>0.05</v>
          </cell>
          <cell r="J657">
            <v>13.4</v>
          </cell>
          <cell r="K657">
            <v>0.67</v>
          </cell>
        </row>
        <row r="658">
          <cell r="A658">
            <v>193</v>
          </cell>
          <cell r="B658" t="str">
            <v>+</v>
          </cell>
          <cell r="C658">
            <v>10.8</v>
          </cell>
          <cell r="D658">
            <v>193</v>
          </cell>
          <cell r="E658" t="str">
            <v>+</v>
          </cell>
          <cell r="F658">
            <v>15.800000000000409</v>
          </cell>
          <cell r="G658">
            <v>5</v>
          </cell>
          <cell r="H658">
            <v>4.8499999999999996</v>
          </cell>
          <cell r="I658">
            <v>0.05</v>
          </cell>
          <cell r="J658">
            <v>24.25</v>
          </cell>
          <cell r="K658">
            <v>1.2125000000000001</v>
          </cell>
        </row>
        <row r="659">
          <cell r="A659">
            <v>193</v>
          </cell>
          <cell r="B659" t="str">
            <v>+</v>
          </cell>
          <cell r="C659">
            <v>15.8</v>
          </cell>
          <cell r="D659">
            <v>193</v>
          </cell>
          <cell r="E659" t="str">
            <v>+</v>
          </cell>
          <cell r="F659">
            <v>19.800000000000182</v>
          </cell>
          <cell r="G659">
            <v>4</v>
          </cell>
          <cell r="H659">
            <v>2.95</v>
          </cell>
          <cell r="I659">
            <v>0.05</v>
          </cell>
          <cell r="J659">
            <v>11.8</v>
          </cell>
          <cell r="K659">
            <v>0.59000000000000008</v>
          </cell>
        </row>
        <row r="660">
          <cell r="A660">
            <v>192</v>
          </cell>
          <cell r="B660" t="str">
            <v>+</v>
          </cell>
          <cell r="C660">
            <v>16.5</v>
          </cell>
          <cell r="D660">
            <v>193</v>
          </cell>
          <cell r="E660" t="str">
            <v>+</v>
          </cell>
          <cell r="F660">
            <v>3.7000000000000455</v>
          </cell>
          <cell r="G660">
            <v>7.2</v>
          </cell>
          <cell r="H660">
            <v>1</v>
          </cell>
          <cell r="I660">
            <v>0.05</v>
          </cell>
          <cell r="J660">
            <v>7.2</v>
          </cell>
          <cell r="K660">
            <v>0.36000000000000004</v>
          </cell>
        </row>
        <row r="661">
          <cell r="A661">
            <v>191</v>
          </cell>
          <cell r="B661" t="str">
            <v>+</v>
          </cell>
          <cell r="C661">
            <v>4.5</v>
          </cell>
          <cell r="D661">
            <v>192</v>
          </cell>
          <cell r="E661" t="str">
            <v>+</v>
          </cell>
          <cell r="F661">
            <v>2.5</v>
          </cell>
          <cell r="G661">
            <v>18</v>
          </cell>
          <cell r="H661">
            <v>2.8</v>
          </cell>
          <cell r="I661">
            <v>0.05</v>
          </cell>
          <cell r="J661">
            <v>50.4</v>
          </cell>
          <cell r="K661">
            <v>2.52</v>
          </cell>
        </row>
        <row r="662">
          <cell r="A662">
            <v>190</v>
          </cell>
          <cell r="B662" t="str">
            <v>+</v>
          </cell>
          <cell r="C662">
            <v>18</v>
          </cell>
          <cell r="D662">
            <v>191</v>
          </cell>
          <cell r="E662" t="str">
            <v>+</v>
          </cell>
          <cell r="F662">
            <v>4.9000000000000909</v>
          </cell>
          <cell r="G662">
            <v>6.9</v>
          </cell>
          <cell r="H662">
            <v>2</v>
          </cell>
          <cell r="I662">
            <v>0.06</v>
          </cell>
          <cell r="J662">
            <v>13.8</v>
          </cell>
          <cell r="K662">
            <v>0.82799999999999996</v>
          </cell>
        </row>
        <row r="663">
          <cell r="A663">
            <v>189</v>
          </cell>
          <cell r="B663" t="str">
            <v>+</v>
          </cell>
          <cell r="C663">
            <v>2.2999999999999998</v>
          </cell>
          <cell r="D663">
            <v>189</v>
          </cell>
          <cell r="E663" t="str">
            <v>+</v>
          </cell>
          <cell r="F663">
            <v>8.3000000000004093</v>
          </cell>
          <cell r="G663">
            <v>6</v>
          </cell>
          <cell r="H663">
            <v>3.5</v>
          </cell>
          <cell r="I663">
            <v>0.06</v>
          </cell>
          <cell r="J663">
            <v>21</v>
          </cell>
          <cell r="K663">
            <v>1.26</v>
          </cell>
        </row>
        <row r="664">
          <cell r="A664">
            <v>189</v>
          </cell>
          <cell r="B664" t="str">
            <v>+</v>
          </cell>
          <cell r="C664">
            <v>8.3000000000000007</v>
          </cell>
          <cell r="D664">
            <v>189</v>
          </cell>
          <cell r="E664" t="str">
            <v>+</v>
          </cell>
          <cell r="F664">
            <v>15.300000000000296</v>
          </cell>
          <cell r="G664">
            <v>7</v>
          </cell>
          <cell r="H664">
            <v>2</v>
          </cell>
          <cell r="I664">
            <v>0.06</v>
          </cell>
          <cell r="J664">
            <v>14</v>
          </cell>
          <cell r="K664">
            <v>0.84</v>
          </cell>
        </row>
        <row r="665">
          <cell r="A665">
            <v>189</v>
          </cell>
          <cell r="B665" t="str">
            <v>+</v>
          </cell>
          <cell r="C665">
            <v>15.4</v>
          </cell>
          <cell r="D665">
            <v>190</v>
          </cell>
          <cell r="E665" t="str">
            <v>+</v>
          </cell>
          <cell r="F665">
            <v>3.3499999999997954</v>
          </cell>
          <cell r="G665">
            <v>7.95</v>
          </cell>
          <cell r="H665">
            <v>2.1</v>
          </cell>
          <cell r="I665">
            <v>0.06</v>
          </cell>
          <cell r="J665">
            <v>16.695</v>
          </cell>
          <cell r="K665">
            <v>1.0017</v>
          </cell>
        </row>
        <row r="666">
          <cell r="A666">
            <v>188</v>
          </cell>
          <cell r="B666" t="str">
            <v>+</v>
          </cell>
          <cell r="C666">
            <v>3</v>
          </cell>
          <cell r="D666">
            <v>188</v>
          </cell>
          <cell r="E666" t="str">
            <v>+</v>
          </cell>
          <cell r="F666">
            <v>5.9000000000003183</v>
          </cell>
          <cell r="G666">
            <v>2.9</v>
          </cell>
          <cell r="H666">
            <v>3</v>
          </cell>
          <cell r="I666">
            <v>0.05</v>
          </cell>
          <cell r="J666">
            <v>8.6999999999999993</v>
          </cell>
          <cell r="K666">
            <v>0.435</v>
          </cell>
        </row>
        <row r="667">
          <cell r="A667">
            <v>188</v>
          </cell>
          <cell r="B667" t="str">
            <v>+</v>
          </cell>
          <cell r="C667">
            <v>4.9000000000000004</v>
          </cell>
          <cell r="D667">
            <v>188</v>
          </cell>
          <cell r="E667" t="str">
            <v>+</v>
          </cell>
          <cell r="F667">
            <v>11.000000000000227</v>
          </cell>
          <cell r="G667">
            <v>6.1</v>
          </cell>
          <cell r="H667">
            <v>2</v>
          </cell>
          <cell r="I667">
            <v>0.05</v>
          </cell>
          <cell r="J667">
            <v>12.2</v>
          </cell>
          <cell r="K667">
            <v>0.61</v>
          </cell>
        </row>
        <row r="668">
          <cell r="A668">
            <v>188</v>
          </cell>
          <cell r="B668" t="str">
            <v>+</v>
          </cell>
          <cell r="C668">
            <v>10</v>
          </cell>
          <cell r="D668">
            <v>188</v>
          </cell>
          <cell r="E668" t="str">
            <v>+</v>
          </cell>
          <cell r="F668">
            <v>16.000000000000227</v>
          </cell>
          <cell r="G668">
            <v>6</v>
          </cell>
          <cell r="H668">
            <v>1</v>
          </cell>
          <cell r="I668">
            <v>0.05</v>
          </cell>
          <cell r="J668">
            <v>6</v>
          </cell>
          <cell r="K668">
            <v>0.30000000000000004</v>
          </cell>
        </row>
        <row r="669">
          <cell r="A669">
            <v>188</v>
          </cell>
          <cell r="B669" t="str">
            <v>+</v>
          </cell>
          <cell r="C669">
            <v>15.7</v>
          </cell>
          <cell r="D669">
            <v>188</v>
          </cell>
          <cell r="E669" t="str">
            <v>+</v>
          </cell>
          <cell r="F669">
            <v>19.499999999999886</v>
          </cell>
          <cell r="G669">
            <v>3.8</v>
          </cell>
          <cell r="H669">
            <v>2.2000000000000002</v>
          </cell>
          <cell r="I669">
            <v>0.05</v>
          </cell>
          <cell r="J669">
            <v>8.36</v>
          </cell>
          <cell r="K669">
            <v>0.41799999999999998</v>
          </cell>
        </row>
        <row r="670">
          <cell r="A670">
            <v>187</v>
          </cell>
          <cell r="B670" t="str">
            <v>+</v>
          </cell>
          <cell r="C670">
            <v>18.600000000000001</v>
          </cell>
          <cell r="D670">
            <v>188</v>
          </cell>
          <cell r="E670" t="str">
            <v>+</v>
          </cell>
          <cell r="F670">
            <v>2.5</v>
          </cell>
          <cell r="G670">
            <v>3.9</v>
          </cell>
          <cell r="H670">
            <v>1</v>
          </cell>
          <cell r="I670">
            <v>0.05</v>
          </cell>
          <cell r="J670">
            <v>3.9</v>
          </cell>
          <cell r="K670">
            <v>0.19500000000000001</v>
          </cell>
        </row>
        <row r="671">
          <cell r="A671">
            <v>186</v>
          </cell>
          <cell r="B671" t="str">
            <v>+</v>
          </cell>
          <cell r="C671">
            <v>8.3000000000000007</v>
          </cell>
          <cell r="D671">
            <v>186</v>
          </cell>
          <cell r="E671" t="str">
            <v>+</v>
          </cell>
          <cell r="F671">
            <v>18.149999999999977</v>
          </cell>
          <cell r="G671">
            <v>9.85</v>
          </cell>
          <cell r="H671">
            <v>2</v>
          </cell>
          <cell r="I671">
            <v>0.05</v>
          </cell>
          <cell r="J671">
            <v>19.7</v>
          </cell>
          <cell r="K671">
            <v>0.98499999999999999</v>
          </cell>
        </row>
        <row r="672">
          <cell r="A672">
            <v>184</v>
          </cell>
          <cell r="B672" t="str">
            <v>+</v>
          </cell>
          <cell r="C672">
            <v>5.7</v>
          </cell>
          <cell r="D672">
            <v>186</v>
          </cell>
          <cell r="E672" t="str">
            <v>+</v>
          </cell>
          <cell r="F672">
            <v>6.8999999999994088</v>
          </cell>
          <cell r="G672">
            <v>41.2</v>
          </cell>
          <cell r="H672">
            <v>2</v>
          </cell>
          <cell r="I672">
            <v>0.05</v>
          </cell>
          <cell r="J672">
            <v>82.4</v>
          </cell>
          <cell r="K672">
            <v>4.12</v>
          </cell>
        </row>
        <row r="673">
          <cell r="A673">
            <v>181</v>
          </cell>
          <cell r="B673" t="str">
            <v>+</v>
          </cell>
          <cell r="D673">
            <v>181</v>
          </cell>
          <cell r="E673" t="str">
            <v>+</v>
          </cell>
          <cell r="F673">
            <v>15.199999999999818</v>
          </cell>
          <cell r="G673">
            <v>15.2</v>
          </cell>
          <cell r="H673">
            <v>3.1</v>
          </cell>
          <cell r="I673">
            <v>0.05</v>
          </cell>
          <cell r="J673">
            <v>47.12</v>
          </cell>
          <cell r="K673">
            <v>2.3559999999999999</v>
          </cell>
        </row>
        <row r="674">
          <cell r="A674">
            <v>181</v>
          </cell>
          <cell r="B674" t="str">
            <v>+</v>
          </cell>
          <cell r="C674">
            <v>16.5</v>
          </cell>
          <cell r="D674">
            <v>182</v>
          </cell>
          <cell r="E674" t="str">
            <v>+</v>
          </cell>
          <cell r="F674">
            <v>17.849999999999682</v>
          </cell>
          <cell r="G674">
            <v>21.35</v>
          </cell>
          <cell r="H674">
            <v>1</v>
          </cell>
          <cell r="I674">
            <v>0.05</v>
          </cell>
          <cell r="J674">
            <v>21.35</v>
          </cell>
          <cell r="K674">
            <v>1.0675000000000001</v>
          </cell>
        </row>
        <row r="675">
          <cell r="A675">
            <v>180</v>
          </cell>
          <cell r="B675" t="str">
            <v>+</v>
          </cell>
          <cell r="C675">
            <v>13.8</v>
          </cell>
          <cell r="D675">
            <v>182</v>
          </cell>
          <cell r="E675" t="str">
            <v>+</v>
          </cell>
          <cell r="F675">
            <v>15.300000000000296</v>
          </cell>
          <cell r="G675">
            <v>41.5</v>
          </cell>
          <cell r="H675">
            <v>2</v>
          </cell>
          <cell r="I675">
            <v>0.06</v>
          </cell>
          <cell r="J675">
            <v>83</v>
          </cell>
          <cell r="K675">
            <v>4.9799999999999995</v>
          </cell>
        </row>
        <row r="676">
          <cell r="A676">
            <v>177</v>
          </cell>
          <cell r="B676" t="str">
            <v>+</v>
          </cell>
          <cell r="C676">
            <v>0.5</v>
          </cell>
          <cell r="D676">
            <v>177</v>
          </cell>
          <cell r="E676" t="str">
            <v>+</v>
          </cell>
          <cell r="F676">
            <v>4.1999999999995907</v>
          </cell>
          <cell r="G676">
            <v>3.7</v>
          </cell>
          <cell r="H676">
            <v>1</v>
          </cell>
          <cell r="I676">
            <v>0.06</v>
          </cell>
          <cell r="J676">
            <v>3.7</v>
          </cell>
          <cell r="K676">
            <v>0.222</v>
          </cell>
        </row>
        <row r="677">
          <cell r="A677">
            <v>177</v>
          </cell>
          <cell r="B677" t="str">
            <v>+</v>
          </cell>
          <cell r="C677">
            <v>5.7</v>
          </cell>
          <cell r="D677">
            <v>177</v>
          </cell>
          <cell r="E677" t="str">
            <v>+</v>
          </cell>
          <cell r="F677">
            <v>8.3499999999997954</v>
          </cell>
          <cell r="G677">
            <v>2.65</v>
          </cell>
          <cell r="H677">
            <v>1</v>
          </cell>
          <cell r="I677">
            <v>0.06</v>
          </cell>
          <cell r="J677">
            <v>2.65</v>
          </cell>
          <cell r="K677">
            <v>0.159</v>
          </cell>
        </row>
        <row r="678">
          <cell r="A678">
            <v>177</v>
          </cell>
          <cell r="B678" t="str">
            <v>+</v>
          </cell>
          <cell r="C678">
            <v>18.7</v>
          </cell>
          <cell r="D678">
            <v>178</v>
          </cell>
          <cell r="E678" t="str">
            <v>+</v>
          </cell>
          <cell r="F678">
            <v>7.1499999999997499</v>
          </cell>
          <cell r="G678">
            <v>8.4499999999999993</v>
          </cell>
          <cell r="H678">
            <v>1</v>
          </cell>
          <cell r="I678">
            <v>0.06</v>
          </cell>
          <cell r="J678">
            <v>8.4499999999999993</v>
          </cell>
          <cell r="K678">
            <v>0.5069999999999999</v>
          </cell>
        </row>
        <row r="679">
          <cell r="A679">
            <v>176</v>
          </cell>
          <cell r="B679" t="str">
            <v>+</v>
          </cell>
          <cell r="D679">
            <v>176</v>
          </cell>
          <cell r="E679" t="str">
            <v>+</v>
          </cell>
          <cell r="F679">
            <v>4.9000000000000909</v>
          </cell>
          <cell r="G679">
            <v>4.9000000000000004</v>
          </cell>
          <cell r="H679">
            <v>2</v>
          </cell>
          <cell r="I679">
            <v>0.05</v>
          </cell>
          <cell r="J679">
            <v>9.8000000000000007</v>
          </cell>
          <cell r="K679">
            <v>0.49000000000000005</v>
          </cell>
        </row>
        <row r="680">
          <cell r="A680">
            <v>176</v>
          </cell>
          <cell r="B680" t="str">
            <v>+</v>
          </cell>
          <cell r="C680">
            <v>10.7</v>
          </cell>
          <cell r="D680">
            <v>177</v>
          </cell>
          <cell r="E680" t="str">
            <v>+</v>
          </cell>
          <cell r="F680">
            <v>4.1999999999995907</v>
          </cell>
          <cell r="G680">
            <v>13.5</v>
          </cell>
          <cell r="H680">
            <v>1.1000000000000001</v>
          </cell>
          <cell r="I680">
            <v>0.05</v>
          </cell>
          <cell r="J680">
            <v>14.850000000000001</v>
          </cell>
          <cell r="K680">
            <v>0.74250000000000016</v>
          </cell>
        </row>
        <row r="681">
          <cell r="A681">
            <v>174</v>
          </cell>
          <cell r="B681" t="str">
            <v>+</v>
          </cell>
          <cell r="C681">
            <v>3.3</v>
          </cell>
          <cell r="D681">
            <v>174</v>
          </cell>
          <cell r="E681" t="str">
            <v>+</v>
          </cell>
          <cell r="F681">
            <v>13.799999999999955</v>
          </cell>
          <cell r="G681">
            <v>10.5</v>
          </cell>
          <cell r="H681">
            <v>2</v>
          </cell>
          <cell r="I681">
            <v>0.05</v>
          </cell>
          <cell r="J681">
            <v>21</v>
          </cell>
          <cell r="K681">
            <v>1.05</v>
          </cell>
        </row>
        <row r="682">
          <cell r="A682">
            <v>174</v>
          </cell>
          <cell r="B682" t="str">
            <v>+</v>
          </cell>
          <cell r="C682">
            <v>13.7</v>
          </cell>
          <cell r="D682">
            <v>174</v>
          </cell>
          <cell r="E682" t="str">
            <v>+</v>
          </cell>
          <cell r="F682">
            <v>19.549999999999841</v>
          </cell>
          <cell r="G682">
            <v>5.85</v>
          </cell>
          <cell r="H682">
            <v>1</v>
          </cell>
          <cell r="I682">
            <v>0.05</v>
          </cell>
          <cell r="J682">
            <v>5.85</v>
          </cell>
          <cell r="K682">
            <v>0.29249999999999998</v>
          </cell>
        </row>
        <row r="683">
          <cell r="A683">
            <v>173</v>
          </cell>
          <cell r="B683" t="str">
            <v>+</v>
          </cell>
          <cell r="C683">
            <v>10.8</v>
          </cell>
          <cell r="D683">
            <v>173</v>
          </cell>
          <cell r="E683" t="str">
            <v>+</v>
          </cell>
          <cell r="F683">
            <v>14.350000000000591</v>
          </cell>
          <cell r="G683">
            <v>3.55</v>
          </cell>
          <cell r="H683">
            <v>1</v>
          </cell>
          <cell r="I683">
            <v>0.05</v>
          </cell>
          <cell r="J683">
            <v>3.55</v>
          </cell>
          <cell r="K683">
            <v>0.17749999999999999</v>
          </cell>
        </row>
        <row r="684">
          <cell r="A684">
            <v>171</v>
          </cell>
          <cell r="B684" t="str">
            <v>+</v>
          </cell>
          <cell r="C684">
            <v>17.5</v>
          </cell>
          <cell r="D684">
            <v>172</v>
          </cell>
          <cell r="E684" t="str">
            <v>+</v>
          </cell>
          <cell r="F684">
            <v>12.749999999999773</v>
          </cell>
          <cell r="G684">
            <v>15.25</v>
          </cell>
          <cell r="H684">
            <v>2</v>
          </cell>
          <cell r="I684">
            <v>0.05</v>
          </cell>
          <cell r="J684">
            <v>30.5</v>
          </cell>
          <cell r="K684">
            <v>1.5250000000000001</v>
          </cell>
        </row>
        <row r="685">
          <cell r="A685">
            <v>170</v>
          </cell>
          <cell r="B685" t="str">
            <v>+</v>
          </cell>
          <cell r="C685">
            <v>12.7</v>
          </cell>
          <cell r="D685">
            <v>170</v>
          </cell>
          <cell r="E685" t="str">
            <v>+</v>
          </cell>
          <cell r="F685">
            <v>16.000000000000227</v>
          </cell>
          <cell r="G685">
            <v>3.3</v>
          </cell>
          <cell r="H685">
            <v>2</v>
          </cell>
          <cell r="I685">
            <v>0.05</v>
          </cell>
          <cell r="J685">
            <v>6.6</v>
          </cell>
          <cell r="K685">
            <v>0.33</v>
          </cell>
        </row>
        <row r="686">
          <cell r="A686">
            <v>170</v>
          </cell>
          <cell r="B686" t="str">
            <v>+</v>
          </cell>
          <cell r="C686">
            <v>16</v>
          </cell>
          <cell r="D686">
            <v>170</v>
          </cell>
          <cell r="E686" t="str">
            <v>+</v>
          </cell>
          <cell r="F686">
            <v>17.599999999999909</v>
          </cell>
          <cell r="G686">
            <v>1.6</v>
          </cell>
          <cell r="H686">
            <v>1</v>
          </cell>
          <cell r="I686">
            <v>0.06</v>
          </cell>
          <cell r="J686">
            <v>1.6</v>
          </cell>
          <cell r="K686">
            <v>9.6000000000000002E-2</v>
          </cell>
        </row>
        <row r="687">
          <cell r="A687">
            <v>170</v>
          </cell>
          <cell r="B687" t="str">
            <v>+</v>
          </cell>
          <cell r="C687">
            <v>12.7</v>
          </cell>
          <cell r="D687">
            <v>170</v>
          </cell>
          <cell r="E687" t="str">
            <v>+</v>
          </cell>
          <cell r="F687">
            <v>14.499999999999886</v>
          </cell>
          <cell r="G687">
            <v>1.8</v>
          </cell>
          <cell r="H687">
            <v>1</v>
          </cell>
          <cell r="I687">
            <v>0.06</v>
          </cell>
          <cell r="J687">
            <v>1.8</v>
          </cell>
          <cell r="K687">
            <v>0.108</v>
          </cell>
        </row>
        <row r="688">
          <cell r="A688">
            <v>169</v>
          </cell>
          <cell r="B688" t="str">
            <v>+</v>
          </cell>
          <cell r="D688">
            <v>173</v>
          </cell>
          <cell r="E688" t="str">
            <v>+</v>
          </cell>
          <cell r="F688">
            <v>8.6000000000001364</v>
          </cell>
          <cell r="G688">
            <v>88.6</v>
          </cell>
          <cell r="H688">
            <v>2</v>
          </cell>
          <cell r="I688">
            <v>0.06</v>
          </cell>
          <cell r="J688">
            <v>177.2</v>
          </cell>
          <cell r="K688">
            <v>10.632</v>
          </cell>
        </row>
        <row r="689">
          <cell r="A689">
            <v>169</v>
          </cell>
          <cell r="B689" t="str">
            <v>+</v>
          </cell>
          <cell r="C689">
            <v>3.2</v>
          </cell>
          <cell r="D689">
            <v>169</v>
          </cell>
          <cell r="E689" t="str">
            <v>+</v>
          </cell>
          <cell r="F689">
            <v>15</v>
          </cell>
          <cell r="G689">
            <v>11.8</v>
          </cell>
          <cell r="H689">
            <v>1</v>
          </cell>
          <cell r="I689">
            <v>0.05</v>
          </cell>
          <cell r="J689">
            <v>11.8</v>
          </cell>
          <cell r="K689">
            <v>0.59000000000000008</v>
          </cell>
        </row>
        <row r="690">
          <cell r="A690">
            <v>168</v>
          </cell>
          <cell r="B690" t="str">
            <v>+</v>
          </cell>
          <cell r="C690">
            <v>2.1</v>
          </cell>
          <cell r="D690">
            <v>168</v>
          </cell>
          <cell r="E690" t="str">
            <v>+</v>
          </cell>
          <cell r="F690">
            <v>18.849999999999909</v>
          </cell>
          <cell r="G690">
            <v>16.75</v>
          </cell>
          <cell r="H690">
            <v>1</v>
          </cell>
          <cell r="I690">
            <v>0.05</v>
          </cell>
          <cell r="J690">
            <v>16.75</v>
          </cell>
          <cell r="K690">
            <v>0.83750000000000002</v>
          </cell>
        </row>
        <row r="691">
          <cell r="A691">
            <v>167</v>
          </cell>
          <cell r="B691" t="str">
            <v>+</v>
          </cell>
          <cell r="C691">
            <v>4.5</v>
          </cell>
          <cell r="D691">
            <v>167</v>
          </cell>
          <cell r="E691" t="str">
            <v>+</v>
          </cell>
          <cell r="F691">
            <v>13.199999999999932</v>
          </cell>
          <cell r="G691">
            <v>8.6999999999999993</v>
          </cell>
          <cell r="H691">
            <v>1</v>
          </cell>
          <cell r="I691">
            <v>0.06</v>
          </cell>
          <cell r="J691">
            <v>8.6999999999999993</v>
          </cell>
          <cell r="K691">
            <v>0.52199999999999991</v>
          </cell>
        </row>
        <row r="692">
          <cell r="A692">
            <v>166</v>
          </cell>
          <cell r="B692" t="str">
            <v>+</v>
          </cell>
          <cell r="C692">
            <v>2.7</v>
          </cell>
          <cell r="D692">
            <v>166</v>
          </cell>
          <cell r="E692" t="str">
            <v>+</v>
          </cell>
          <cell r="F692">
            <v>8.5000000000002274</v>
          </cell>
          <cell r="G692">
            <v>5.8</v>
          </cell>
          <cell r="H692">
            <v>1</v>
          </cell>
          <cell r="I692">
            <v>0.05</v>
          </cell>
          <cell r="J692">
            <v>5.8</v>
          </cell>
          <cell r="K692">
            <v>0.28999999999999998</v>
          </cell>
        </row>
        <row r="693">
          <cell r="A693">
            <v>166</v>
          </cell>
          <cell r="B693" t="str">
            <v>+</v>
          </cell>
          <cell r="C693">
            <v>14.2</v>
          </cell>
          <cell r="D693">
            <v>167</v>
          </cell>
          <cell r="E693" t="str">
            <v>+</v>
          </cell>
          <cell r="F693">
            <v>9.2999999999994998</v>
          </cell>
          <cell r="G693">
            <v>15.1</v>
          </cell>
          <cell r="H693">
            <v>1</v>
          </cell>
          <cell r="I693">
            <v>0.05</v>
          </cell>
          <cell r="J693">
            <v>15.1</v>
          </cell>
          <cell r="K693">
            <v>0.755</v>
          </cell>
        </row>
        <row r="694">
          <cell r="A694">
            <v>164</v>
          </cell>
          <cell r="B694" t="str">
            <v>+</v>
          </cell>
          <cell r="C694">
            <v>7.3</v>
          </cell>
          <cell r="D694">
            <v>165</v>
          </cell>
          <cell r="E694" t="str">
            <v>+</v>
          </cell>
          <cell r="F694">
            <v>16.100000000000136</v>
          </cell>
          <cell r="G694">
            <v>28.8</v>
          </cell>
          <cell r="H694">
            <v>2</v>
          </cell>
          <cell r="I694">
            <v>0.05</v>
          </cell>
          <cell r="J694">
            <v>57.6</v>
          </cell>
          <cell r="K694">
            <v>2.8800000000000003</v>
          </cell>
        </row>
        <row r="695">
          <cell r="A695">
            <v>162</v>
          </cell>
          <cell r="B695" t="str">
            <v>+</v>
          </cell>
          <cell r="C695">
            <v>6.2</v>
          </cell>
          <cell r="D695">
            <v>162</v>
          </cell>
          <cell r="E695" t="str">
            <v>+</v>
          </cell>
          <cell r="F695">
            <v>9.0999999999996817</v>
          </cell>
          <cell r="G695">
            <v>2.9</v>
          </cell>
          <cell r="H695">
            <v>1</v>
          </cell>
          <cell r="I695">
            <v>0.05</v>
          </cell>
          <cell r="J695">
            <v>2.9</v>
          </cell>
          <cell r="K695">
            <v>0.14499999999999999</v>
          </cell>
        </row>
        <row r="696">
          <cell r="A696">
            <v>162</v>
          </cell>
          <cell r="B696" t="str">
            <v>+</v>
          </cell>
          <cell r="C696">
            <v>12.4</v>
          </cell>
          <cell r="D696">
            <v>162</v>
          </cell>
          <cell r="E696" t="str">
            <v>+</v>
          </cell>
          <cell r="F696">
            <v>14.399999999999977</v>
          </cell>
          <cell r="G696">
            <v>2</v>
          </cell>
          <cell r="H696">
            <v>1</v>
          </cell>
          <cell r="I696">
            <v>0.05</v>
          </cell>
          <cell r="J696">
            <v>2</v>
          </cell>
          <cell r="K696">
            <v>0.1</v>
          </cell>
        </row>
        <row r="697">
          <cell r="A697">
            <v>162</v>
          </cell>
          <cell r="B697" t="str">
            <v>+</v>
          </cell>
          <cell r="C697">
            <v>18.3</v>
          </cell>
          <cell r="D697">
            <v>163</v>
          </cell>
          <cell r="E697" t="str">
            <v>+</v>
          </cell>
          <cell r="F697">
            <v>10.100000000000477</v>
          </cell>
          <cell r="G697">
            <v>11.8</v>
          </cell>
          <cell r="H697">
            <v>2</v>
          </cell>
          <cell r="I697">
            <v>0.06</v>
          </cell>
          <cell r="J697">
            <v>23.6</v>
          </cell>
          <cell r="K697">
            <v>1.4159999999999999</v>
          </cell>
        </row>
        <row r="698">
          <cell r="A698">
            <v>161</v>
          </cell>
          <cell r="B698" t="str">
            <v>+</v>
          </cell>
          <cell r="C698">
            <v>8.8000000000000007</v>
          </cell>
          <cell r="D698">
            <v>162</v>
          </cell>
          <cell r="E698" t="str">
            <v>+</v>
          </cell>
          <cell r="F698">
            <v>3.6000000000001364</v>
          </cell>
          <cell r="G698">
            <v>14.8</v>
          </cell>
          <cell r="H698">
            <v>1</v>
          </cell>
          <cell r="I698">
            <v>0.06</v>
          </cell>
          <cell r="J698">
            <v>14.8</v>
          </cell>
          <cell r="K698">
            <v>0.88800000000000001</v>
          </cell>
        </row>
        <row r="699">
          <cell r="A699">
            <v>160</v>
          </cell>
          <cell r="B699" t="str">
            <v>+</v>
          </cell>
          <cell r="C699">
            <v>1.9</v>
          </cell>
          <cell r="D699">
            <v>160</v>
          </cell>
          <cell r="E699" t="str">
            <v>+</v>
          </cell>
          <cell r="F699">
            <v>11.599999999999682</v>
          </cell>
          <cell r="G699">
            <v>9.6999999999999993</v>
          </cell>
          <cell r="H699">
            <v>2</v>
          </cell>
          <cell r="I699">
            <v>0.05</v>
          </cell>
          <cell r="J699">
            <v>19.399999999999999</v>
          </cell>
          <cell r="K699">
            <v>0.97</v>
          </cell>
        </row>
        <row r="700">
          <cell r="A700">
            <v>160</v>
          </cell>
          <cell r="B700" t="str">
            <v>+</v>
          </cell>
          <cell r="C700">
            <v>11.5</v>
          </cell>
          <cell r="D700">
            <v>161</v>
          </cell>
          <cell r="E700" t="str">
            <v>+</v>
          </cell>
          <cell r="F700">
            <v>11.399999999999864</v>
          </cell>
          <cell r="G700">
            <v>19.899999999999999</v>
          </cell>
          <cell r="H700">
            <v>3.9</v>
          </cell>
          <cell r="I700">
            <v>0.05</v>
          </cell>
          <cell r="J700">
            <v>77.61</v>
          </cell>
          <cell r="K700">
            <v>3.8805000000000001</v>
          </cell>
        </row>
        <row r="701">
          <cell r="A701">
            <v>159</v>
          </cell>
          <cell r="B701" t="str">
            <v>+</v>
          </cell>
          <cell r="C701">
            <v>11.5</v>
          </cell>
          <cell r="D701">
            <v>159</v>
          </cell>
          <cell r="E701" t="str">
            <v>+</v>
          </cell>
          <cell r="F701">
            <v>13.700000000000045</v>
          </cell>
          <cell r="G701">
            <v>2.2000000000000002</v>
          </cell>
          <cell r="H701">
            <v>1</v>
          </cell>
          <cell r="I701">
            <v>0.06</v>
          </cell>
          <cell r="J701">
            <v>2.2000000000000002</v>
          </cell>
          <cell r="K701">
            <v>0.13200000000000001</v>
          </cell>
        </row>
        <row r="702">
          <cell r="A702">
            <v>159</v>
          </cell>
          <cell r="B702" t="str">
            <v>+</v>
          </cell>
          <cell r="C702">
            <v>1</v>
          </cell>
          <cell r="D702">
            <v>159</v>
          </cell>
          <cell r="E702" t="str">
            <v>+</v>
          </cell>
          <cell r="F702">
            <v>7.6999999999998181</v>
          </cell>
          <cell r="G702">
            <v>6.7</v>
          </cell>
          <cell r="H702">
            <v>1</v>
          </cell>
          <cell r="I702">
            <v>0.06</v>
          </cell>
          <cell r="J702">
            <v>6.7</v>
          </cell>
          <cell r="K702">
            <v>0.40199999999999997</v>
          </cell>
        </row>
        <row r="703">
          <cell r="A703">
            <v>244</v>
          </cell>
          <cell r="B703" t="str">
            <v>+</v>
          </cell>
          <cell r="C703">
            <v>16.600000000000001</v>
          </cell>
          <cell r="D703">
            <v>246</v>
          </cell>
          <cell r="E703" t="str">
            <v>+</v>
          </cell>
          <cell r="F703">
            <v>2.9000000000007731</v>
          </cell>
          <cell r="G703">
            <v>26.3</v>
          </cell>
          <cell r="H703">
            <v>4.8</v>
          </cell>
          <cell r="I703">
            <v>0.06</v>
          </cell>
          <cell r="J703">
            <v>126.24</v>
          </cell>
          <cell r="K703">
            <v>7.5743999999999998</v>
          </cell>
        </row>
        <row r="704">
          <cell r="A704">
            <v>244</v>
          </cell>
          <cell r="B704" t="str">
            <v>+</v>
          </cell>
          <cell r="C704">
            <v>11.9</v>
          </cell>
          <cell r="D704">
            <v>245</v>
          </cell>
          <cell r="E704" t="str">
            <v>+</v>
          </cell>
          <cell r="F704">
            <v>7.3999999999995225</v>
          </cell>
          <cell r="G704">
            <v>15.5</v>
          </cell>
          <cell r="H704">
            <v>1</v>
          </cell>
          <cell r="I704">
            <v>0.06</v>
          </cell>
          <cell r="J704">
            <v>15.5</v>
          </cell>
          <cell r="K704">
            <v>0.92999999999999994</v>
          </cell>
        </row>
        <row r="705">
          <cell r="A705">
            <v>246</v>
          </cell>
          <cell r="B705" t="str">
            <v>+</v>
          </cell>
          <cell r="D705">
            <v>247</v>
          </cell>
          <cell r="E705" t="str">
            <v>+</v>
          </cell>
          <cell r="F705">
            <v>6.0000000000002274</v>
          </cell>
          <cell r="G705">
            <v>26</v>
          </cell>
          <cell r="H705">
            <v>4.0999999999999996</v>
          </cell>
          <cell r="I705">
            <v>0.06</v>
          </cell>
          <cell r="J705">
            <v>106.6</v>
          </cell>
          <cell r="K705">
            <v>6.395999999999999</v>
          </cell>
        </row>
        <row r="706">
          <cell r="A706">
            <v>247</v>
          </cell>
          <cell r="B706" t="str">
            <v>+</v>
          </cell>
          <cell r="C706">
            <v>5.5</v>
          </cell>
          <cell r="D706">
            <v>247</v>
          </cell>
          <cell r="E706" t="str">
            <v>+</v>
          </cell>
          <cell r="F706">
            <v>11.499999999999773</v>
          </cell>
          <cell r="G706">
            <v>6</v>
          </cell>
          <cell r="H706">
            <v>1</v>
          </cell>
          <cell r="I706">
            <v>0.06</v>
          </cell>
          <cell r="J706">
            <v>6</v>
          </cell>
          <cell r="K706">
            <v>0.36</v>
          </cell>
        </row>
        <row r="707">
          <cell r="A707">
            <v>247</v>
          </cell>
          <cell r="B707" t="str">
            <v>+</v>
          </cell>
          <cell r="C707">
            <v>13</v>
          </cell>
          <cell r="D707">
            <v>249</v>
          </cell>
          <cell r="E707" t="str">
            <v>+</v>
          </cell>
          <cell r="F707">
            <v>19.300000000000068</v>
          </cell>
          <cell r="G707">
            <v>46.3</v>
          </cell>
          <cell r="H707">
            <v>1</v>
          </cell>
          <cell r="I707">
            <v>0.06</v>
          </cell>
          <cell r="J707">
            <v>46.3</v>
          </cell>
          <cell r="K707">
            <v>2.7779999999999996</v>
          </cell>
        </row>
        <row r="708">
          <cell r="A708">
            <v>247</v>
          </cell>
          <cell r="B708" t="str">
            <v>+</v>
          </cell>
          <cell r="C708">
            <v>9.6</v>
          </cell>
          <cell r="D708">
            <v>249</v>
          </cell>
          <cell r="E708" t="str">
            <v>+</v>
          </cell>
          <cell r="F708">
            <v>9.3000000000000682</v>
          </cell>
          <cell r="G708">
            <v>39.700000000000003</v>
          </cell>
          <cell r="H708">
            <v>2.1</v>
          </cell>
          <cell r="I708">
            <v>0.06</v>
          </cell>
          <cell r="J708">
            <v>83.37</v>
          </cell>
          <cell r="K708">
            <v>5.0022000000000002</v>
          </cell>
        </row>
        <row r="709">
          <cell r="A709">
            <v>250</v>
          </cell>
          <cell r="B709" t="str">
            <v>+</v>
          </cell>
          <cell r="C709">
            <v>3.5</v>
          </cell>
          <cell r="D709">
            <v>250</v>
          </cell>
          <cell r="E709" t="str">
            <v>+</v>
          </cell>
          <cell r="F709">
            <v>9.4499999999999318</v>
          </cell>
          <cell r="G709">
            <v>5.95</v>
          </cell>
          <cell r="H709">
            <v>1</v>
          </cell>
          <cell r="I709">
            <v>0.05</v>
          </cell>
          <cell r="J709">
            <v>5.95</v>
          </cell>
          <cell r="K709">
            <v>0.29750000000000004</v>
          </cell>
        </row>
        <row r="710">
          <cell r="A710">
            <v>250</v>
          </cell>
          <cell r="B710" t="str">
            <v>+</v>
          </cell>
          <cell r="C710">
            <v>18</v>
          </cell>
          <cell r="D710">
            <v>251</v>
          </cell>
          <cell r="E710" t="str">
            <v>+</v>
          </cell>
          <cell r="F710">
            <v>7.1000000000003638</v>
          </cell>
          <cell r="G710">
            <v>9.1</v>
          </cell>
          <cell r="H710">
            <v>1</v>
          </cell>
          <cell r="I710">
            <v>0.05</v>
          </cell>
          <cell r="J710">
            <v>9.1</v>
          </cell>
          <cell r="K710">
            <v>0.45500000000000002</v>
          </cell>
        </row>
        <row r="711">
          <cell r="A711">
            <v>250</v>
          </cell>
          <cell r="B711" t="str">
            <v>+</v>
          </cell>
          <cell r="C711">
            <v>8.5</v>
          </cell>
          <cell r="D711">
            <v>252</v>
          </cell>
          <cell r="E711" t="str">
            <v>+</v>
          </cell>
          <cell r="F711">
            <v>13.300000000000409</v>
          </cell>
          <cell r="G711">
            <v>44.8</v>
          </cell>
          <cell r="H711">
            <v>1</v>
          </cell>
          <cell r="I711">
            <v>0.05</v>
          </cell>
          <cell r="J711">
            <v>44.8</v>
          </cell>
          <cell r="K711">
            <v>2.2399999999999998</v>
          </cell>
        </row>
        <row r="712">
          <cell r="A712">
            <v>251</v>
          </cell>
          <cell r="B712" t="str">
            <v>+</v>
          </cell>
          <cell r="C712">
            <v>13.6</v>
          </cell>
          <cell r="D712">
            <v>252</v>
          </cell>
          <cell r="E712" t="str">
            <v>+</v>
          </cell>
          <cell r="F712">
            <v>1.400000000000432</v>
          </cell>
          <cell r="G712">
            <v>7.8</v>
          </cell>
          <cell r="H712">
            <v>1</v>
          </cell>
          <cell r="I712">
            <v>0.05</v>
          </cell>
          <cell r="J712">
            <v>7.8</v>
          </cell>
          <cell r="K712">
            <v>0.39</v>
          </cell>
        </row>
        <row r="713">
          <cell r="A713">
            <v>252</v>
          </cell>
          <cell r="B713" t="str">
            <v>+</v>
          </cell>
          <cell r="C713">
            <v>4.2</v>
          </cell>
          <cell r="D713">
            <v>252</v>
          </cell>
          <cell r="E713" t="str">
            <v>+</v>
          </cell>
          <cell r="F713">
            <v>7.0999999999992269</v>
          </cell>
          <cell r="G713">
            <v>2.9</v>
          </cell>
          <cell r="H713">
            <v>1</v>
          </cell>
          <cell r="I713">
            <v>0.05</v>
          </cell>
          <cell r="J713">
            <v>2.9</v>
          </cell>
          <cell r="K713">
            <v>0.14499999999999999</v>
          </cell>
        </row>
        <row r="714">
          <cell r="A714">
            <v>252</v>
          </cell>
          <cell r="B714" t="str">
            <v>+</v>
          </cell>
          <cell r="C714">
            <v>6.1</v>
          </cell>
          <cell r="D714">
            <v>252</v>
          </cell>
          <cell r="E714" t="str">
            <v>+</v>
          </cell>
          <cell r="F714">
            <v>19.600000000000364</v>
          </cell>
          <cell r="G714">
            <v>13.5</v>
          </cell>
          <cell r="H714">
            <v>2</v>
          </cell>
          <cell r="I714">
            <v>0.05</v>
          </cell>
          <cell r="J714">
            <v>27</v>
          </cell>
          <cell r="K714">
            <v>1.35</v>
          </cell>
        </row>
        <row r="715">
          <cell r="A715">
            <v>252</v>
          </cell>
          <cell r="B715" t="str">
            <v>+</v>
          </cell>
          <cell r="C715">
            <v>18.600000000000001</v>
          </cell>
          <cell r="D715">
            <v>254</v>
          </cell>
          <cell r="E715" t="str">
            <v>+</v>
          </cell>
          <cell r="F715">
            <v>10.600000000000591</v>
          </cell>
          <cell r="G715">
            <v>32</v>
          </cell>
          <cell r="H715">
            <v>1</v>
          </cell>
          <cell r="I715">
            <v>0.05</v>
          </cell>
          <cell r="J715">
            <v>32</v>
          </cell>
          <cell r="K715">
            <v>1.6</v>
          </cell>
        </row>
        <row r="716">
          <cell r="A716">
            <v>255</v>
          </cell>
          <cell r="B716" t="str">
            <v>+</v>
          </cell>
          <cell r="C716">
            <v>7.3</v>
          </cell>
          <cell r="D716">
            <v>258</v>
          </cell>
          <cell r="E716" t="str">
            <v>+</v>
          </cell>
          <cell r="F716">
            <v>0.49999999999954525</v>
          </cell>
          <cell r="G716">
            <v>53.2</v>
          </cell>
          <cell r="H716">
            <v>1</v>
          </cell>
          <cell r="I716">
            <v>0.05</v>
          </cell>
          <cell r="J716">
            <v>53.2</v>
          </cell>
          <cell r="K716">
            <v>2.66</v>
          </cell>
        </row>
        <row r="717">
          <cell r="A717">
            <v>255</v>
          </cell>
          <cell r="B717" t="str">
            <v>+</v>
          </cell>
          <cell r="C717">
            <v>16.5</v>
          </cell>
          <cell r="D717">
            <v>257</v>
          </cell>
          <cell r="E717" t="str">
            <v>+</v>
          </cell>
          <cell r="F717">
            <v>7.9999999999995453</v>
          </cell>
          <cell r="G717">
            <v>31.5</v>
          </cell>
          <cell r="H717">
            <v>2</v>
          </cell>
          <cell r="I717">
            <v>0.05</v>
          </cell>
          <cell r="J717">
            <v>63</v>
          </cell>
          <cell r="K717">
            <v>3.1500000000000004</v>
          </cell>
        </row>
        <row r="718">
          <cell r="A718">
            <v>259</v>
          </cell>
          <cell r="B718" t="str">
            <v>+</v>
          </cell>
          <cell r="C718">
            <v>11.6</v>
          </cell>
          <cell r="D718">
            <v>259</v>
          </cell>
          <cell r="E718" t="str">
            <v>+</v>
          </cell>
          <cell r="F718">
            <v>18.300000000000409</v>
          </cell>
          <cell r="G718">
            <v>6.7</v>
          </cell>
          <cell r="H718">
            <v>1</v>
          </cell>
          <cell r="I718">
            <v>0.05</v>
          </cell>
          <cell r="J718">
            <v>6.7</v>
          </cell>
          <cell r="K718">
            <v>0.33500000000000002</v>
          </cell>
        </row>
        <row r="719">
          <cell r="A719">
            <v>259</v>
          </cell>
          <cell r="B719" t="str">
            <v>+</v>
          </cell>
          <cell r="D719">
            <v>259</v>
          </cell>
          <cell r="E719" t="str">
            <v>+</v>
          </cell>
          <cell r="F719">
            <v>8.1999999999993634</v>
          </cell>
          <cell r="G719">
            <v>8.1999999999999993</v>
          </cell>
          <cell r="H719">
            <v>1</v>
          </cell>
          <cell r="I719">
            <v>0.05</v>
          </cell>
          <cell r="J719">
            <v>8.1999999999999993</v>
          </cell>
          <cell r="K719">
            <v>0.41</v>
          </cell>
        </row>
        <row r="720">
          <cell r="A720">
            <v>262</v>
          </cell>
          <cell r="B720" t="str">
            <v>+</v>
          </cell>
          <cell r="C720">
            <v>3</v>
          </cell>
          <cell r="D720">
            <v>264</v>
          </cell>
          <cell r="E720" t="str">
            <v>+</v>
          </cell>
          <cell r="F720">
            <v>16.200000000000045</v>
          </cell>
          <cell r="G720">
            <v>53.2</v>
          </cell>
          <cell r="H720">
            <v>2.8</v>
          </cell>
          <cell r="I720">
            <v>0.05</v>
          </cell>
          <cell r="J720">
            <v>148.96</v>
          </cell>
          <cell r="K720">
            <v>7.4480000000000004</v>
          </cell>
        </row>
        <row r="721">
          <cell r="A721">
            <v>267</v>
          </cell>
          <cell r="B721" t="str">
            <v>+</v>
          </cell>
          <cell r="C721">
            <v>16.399999999999999</v>
          </cell>
          <cell r="D721">
            <v>268</v>
          </cell>
          <cell r="E721" t="str">
            <v>+</v>
          </cell>
          <cell r="F721">
            <v>12.099999999999227</v>
          </cell>
          <cell r="G721">
            <v>15.7</v>
          </cell>
          <cell r="H721">
            <v>2.95</v>
          </cell>
          <cell r="I721">
            <v>0.05</v>
          </cell>
          <cell r="J721">
            <v>46.314999999999998</v>
          </cell>
          <cell r="K721">
            <v>2.31575</v>
          </cell>
        </row>
        <row r="722">
          <cell r="A722">
            <v>267</v>
          </cell>
          <cell r="B722" t="str">
            <v>+</v>
          </cell>
          <cell r="C722">
            <v>12.2</v>
          </cell>
          <cell r="D722">
            <v>270</v>
          </cell>
          <cell r="E722" t="str">
            <v>+</v>
          </cell>
          <cell r="F722">
            <v>7.8499999999996817</v>
          </cell>
          <cell r="G722">
            <v>55.65</v>
          </cell>
          <cell r="H722">
            <v>1</v>
          </cell>
          <cell r="I722">
            <v>0.05</v>
          </cell>
          <cell r="J722">
            <v>55.65</v>
          </cell>
          <cell r="K722">
            <v>2.7825000000000002</v>
          </cell>
        </row>
        <row r="723">
          <cell r="A723">
            <v>267</v>
          </cell>
          <cell r="B723" t="str">
            <v>+</v>
          </cell>
          <cell r="C723">
            <v>12.2</v>
          </cell>
          <cell r="D723">
            <v>268</v>
          </cell>
          <cell r="E723" t="str">
            <v>+</v>
          </cell>
          <cell r="F723">
            <v>5.3999999999996362</v>
          </cell>
          <cell r="G723">
            <v>13.2</v>
          </cell>
          <cell r="H723">
            <v>1</v>
          </cell>
          <cell r="I723">
            <v>0.05</v>
          </cell>
          <cell r="J723">
            <v>13.2</v>
          </cell>
          <cell r="K723">
            <v>0.66</v>
          </cell>
        </row>
        <row r="724">
          <cell r="A724">
            <v>268</v>
          </cell>
          <cell r="B724" t="str">
            <v>+</v>
          </cell>
          <cell r="C724">
            <v>13.5</v>
          </cell>
          <cell r="D724">
            <v>270</v>
          </cell>
          <cell r="E724" t="str">
            <v>+</v>
          </cell>
          <cell r="F724">
            <v>0</v>
          </cell>
          <cell r="G724">
            <v>26.5</v>
          </cell>
          <cell r="H724">
            <v>1</v>
          </cell>
          <cell r="I724">
            <v>0.05</v>
          </cell>
          <cell r="J724">
            <v>26.5</v>
          </cell>
          <cell r="K724">
            <v>1.3250000000000002</v>
          </cell>
        </row>
        <row r="725">
          <cell r="A725">
            <v>272</v>
          </cell>
          <cell r="B725" t="str">
            <v>+</v>
          </cell>
          <cell r="C725">
            <v>1.9</v>
          </cell>
          <cell r="D725">
            <v>272</v>
          </cell>
          <cell r="E725" t="str">
            <v>+</v>
          </cell>
          <cell r="F725">
            <v>8.6500000000000909</v>
          </cell>
          <cell r="G725">
            <v>6.75</v>
          </cell>
          <cell r="H725">
            <v>1</v>
          </cell>
          <cell r="I725">
            <v>0.05</v>
          </cell>
          <cell r="J725">
            <v>6.75</v>
          </cell>
          <cell r="K725">
            <v>0.33750000000000002</v>
          </cell>
        </row>
        <row r="726">
          <cell r="A726">
            <v>272</v>
          </cell>
          <cell r="B726" t="str">
            <v>+</v>
          </cell>
          <cell r="C726">
            <v>9.3000000000000007</v>
          </cell>
          <cell r="D726">
            <v>274</v>
          </cell>
          <cell r="E726" t="str">
            <v>+</v>
          </cell>
          <cell r="F726">
            <v>3.4500000000002728</v>
          </cell>
          <cell r="G726">
            <v>34.15</v>
          </cell>
          <cell r="H726">
            <v>1</v>
          </cell>
          <cell r="I726">
            <v>0.05</v>
          </cell>
          <cell r="J726">
            <v>34.15</v>
          </cell>
          <cell r="K726">
            <v>1.7075</v>
          </cell>
        </row>
        <row r="727">
          <cell r="A727">
            <v>272</v>
          </cell>
          <cell r="B727" t="str">
            <v>+</v>
          </cell>
          <cell r="C727">
            <v>11.2</v>
          </cell>
          <cell r="D727">
            <v>275</v>
          </cell>
          <cell r="E727" t="str">
            <v>+</v>
          </cell>
          <cell r="F727">
            <v>1.3999999999998636</v>
          </cell>
          <cell r="G727">
            <v>50.2</v>
          </cell>
          <cell r="H727">
            <v>1</v>
          </cell>
          <cell r="I727">
            <v>0.05</v>
          </cell>
          <cell r="J727">
            <v>50.2</v>
          </cell>
          <cell r="K727">
            <v>2.5100000000000002</v>
          </cell>
        </row>
        <row r="728">
          <cell r="A728">
            <v>272</v>
          </cell>
          <cell r="B728" t="str">
            <v>+</v>
          </cell>
          <cell r="C728">
            <v>14</v>
          </cell>
          <cell r="D728">
            <v>273</v>
          </cell>
          <cell r="E728" t="str">
            <v>+</v>
          </cell>
          <cell r="F728">
            <v>0.55000000000063665</v>
          </cell>
          <cell r="G728">
            <v>6.55</v>
          </cell>
          <cell r="H728">
            <v>1</v>
          </cell>
          <cell r="I728">
            <v>0.05</v>
          </cell>
          <cell r="J728">
            <v>6.55</v>
          </cell>
          <cell r="K728">
            <v>0.32750000000000001</v>
          </cell>
        </row>
        <row r="729">
          <cell r="A729">
            <v>273</v>
          </cell>
          <cell r="B729" t="str">
            <v>+</v>
          </cell>
          <cell r="C729">
            <v>1.2</v>
          </cell>
          <cell r="D729">
            <v>274</v>
          </cell>
          <cell r="E729" t="str">
            <v>+</v>
          </cell>
          <cell r="F729">
            <v>0.1999999999998181</v>
          </cell>
          <cell r="G729">
            <v>19</v>
          </cell>
          <cell r="H729">
            <v>1</v>
          </cell>
          <cell r="I729">
            <v>0.05</v>
          </cell>
          <cell r="J729">
            <v>19</v>
          </cell>
          <cell r="K729">
            <v>0.95000000000000007</v>
          </cell>
        </row>
        <row r="730">
          <cell r="A730">
            <v>274</v>
          </cell>
          <cell r="B730" t="str">
            <v>+</v>
          </cell>
          <cell r="C730">
            <v>2.5</v>
          </cell>
          <cell r="D730">
            <v>275</v>
          </cell>
          <cell r="E730" t="str">
            <v>+</v>
          </cell>
          <cell r="F730">
            <v>9.9999999999909051E-2</v>
          </cell>
          <cell r="G730">
            <v>17.600000000000001</v>
          </cell>
          <cell r="H730">
            <v>1</v>
          </cell>
          <cell r="I730">
            <v>0.05</v>
          </cell>
          <cell r="J730">
            <v>17.600000000000001</v>
          </cell>
          <cell r="K730">
            <v>0.88000000000000012</v>
          </cell>
        </row>
        <row r="731">
          <cell r="A731">
            <v>275</v>
          </cell>
          <cell r="B731" t="str">
            <v>+</v>
          </cell>
          <cell r="C731">
            <v>7</v>
          </cell>
          <cell r="D731">
            <v>276</v>
          </cell>
          <cell r="E731" t="str">
            <v>+</v>
          </cell>
          <cell r="F731">
            <v>0.80000000000040927</v>
          </cell>
          <cell r="G731">
            <v>13.8</v>
          </cell>
          <cell r="H731">
            <v>1</v>
          </cell>
          <cell r="I731">
            <v>0.05</v>
          </cell>
          <cell r="J731">
            <v>13.8</v>
          </cell>
          <cell r="K731">
            <v>0.69000000000000006</v>
          </cell>
        </row>
        <row r="732">
          <cell r="A732">
            <v>275</v>
          </cell>
          <cell r="B732" t="str">
            <v>+</v>
          </cell>
          <cell r="C732">
            <v>1.25</v>
          </cell>
          <cell r="D732">
            <v>275</v>
          </cell>
          <cell r="E732" t="str">
            <v>+</v>
          </cell>
          <cell r="F732">
            <v>18.550000000000182</v>
          </cell>
          <cell r="G732">
            <v>17.3</v>
          </cell>
          <cell r="H732">
            <v>1.95</v>
          </cell>
          <cell r="I732">
            <v>0.05</v>
          </cell>
          <cell r="J732">
            <v>33.734999999999999</v>
          </cell>
          <cell r="K732">
            <v>1.68675</v>
          </cell>
        </row>
        <row r="733">
          <cell r="A733">
            <v>276</v>
          </cell>
          <cell r="B733" t="str">
            <v>+</v>
          </cell>
          <cell r="C733">
            <v>1.2</v>
          </cell>
          <cell r="D733">
            <v>276</v>
          </cell>
          <cell r="E733" t="str">
            <v>+</v>
          </cell>
          <cell r="F733">
            <v>15.449999999999591</v>
          </cell>
          <cell r="G733">
            <v>14.25</v>
          </cell>
          <cell r="H733">
            <v>2</v>
          </cell>
          <cell r="I733">
            <v>0.06</v>
          </cell>
          <cell r="J733">
            <v>28.5</v>
          </cell>
          <cell r="K733">
            <v>1.71</v>
          </cell>
        </row>
        <row r="734">
          <cell r="A734">
            <v>276</v>
          </cell>
          <cell r="B734" t="str">
            <v>+</v>
          </cell>
          <cell r="C734">
            <v>12.6</v>
          </cell>
          <cell r="D734">
            <v>276</v>
          </cell>
          <cell r="E734" t="str">
            <v>+</v>
          </cell>
          <cell r="F734">
            <v>17.549999999999955</v>
          </cell>
          <cell r="G734">
            <v>4.95</v>
          </cell>
          <cell r="H734">
            <v>1</v>
          </cell>
          <cell r="I734">
            <v>0.06</v>
          </cell>
          <cell r="J734">
            <v>4.95</v>
          </cell>
          <cell r="K734">
            <v>0.29699999999999999</v>
          </cell>
        </row>
        <row r="735">
          <cell r="A735">
            <v>276</v>
          </cell>
          <cell r="B735" t="str">
            <v>+</v>
          </cell>
          <cell r="C735">
            <v>17.5</v>
          </cell>
          <cell r="D735">
            <v>277</v>
          </cell>
          <cell r="E735" t="str">
            <v>+</v>
          </cell>
          <cell r="F735">
            <v>10.800000000000409</v>
          </cell>
          <cell r="G735">
            <v>13.3</v>
          </cell>
          <cell r="H735">
            <v>2</v>
          </cell>
          <cell r="I735">
            <v>0.06</v>
          </cell>
          <cell r="J735">
            <v>26.6</v>
          </cell>
          <cell r="K735">
            <v>1.5960000000000001</v>
          </cell>
        </row>
        <row r="736">
          <cell r="A736">
            <v>276</v>
          </cell>
          <cell r="B736" t="str">
            <v>+</v>
          </cell>
          <cell r="C736">
            <v>15</v>
          </cell>
          <cell r="D736">
            <v>277</v>
          </cell>
          <cell r="E736" t="str">
            <v>+</v>
          </cell>
          <cell r="F736">
            <v>10.600000000000591</v>
          </cell>
          <cell r="G736">
            <v>15.6</v>
          </cell>
          <cell r="H736">
            <v>1</v>
          </cell>
          <cell r="I736">
            <v>0.06</v>
          </cell>
          <cell r="J736">
            <v>15.6</v>
          </cell>
          <cell r="K736">
            <v>0.93599999999999994</v>
          </cell>
        </row>
        <row r="737">
          <cell r="A737">
            <v>277</v>
          </cell>
          <cell r="B737" t="str">
            <v>+</v>
          </cell>
          <cell r="C737">
            <v>14.9</v>
          </cell>
          <cell r="D737">
            <v>278</v>
          </cell>
          <cell r="E737" t="str">
            <v>+</v>
          </cell>
          <cell r="F737">
            <v>8.75</v>
          </cell>
          <cell r="G737">
            <v>13.85</v>
          </cell>
          <cell r="H737">
            <v>2</v>
          </cell>
          <cell r="I737">
            <v>0.06</v>
          </cell>
          <cell r="J737">
            <v>27.7</v>
          </cell>
          <cell r="K737">
            <v>1.6619999999999999</v>
          </cell>
        </row>
        <row r="738">
          <cell r="A738">
            <v>277</v>
          </cell>
          <cell r="B738" t="str">
            <v>+</v>
          </cell>
          <cell r="C738">
            <v>11.1</v>
          </cell>
          <cell r="D738">
            <v>277</v>
          </cell>
          <cell r="E738" t="str">
            <v>+</v>
          </cell>
          <cell r="F738">
            <v>15.600000000000591</v>
          </cell>
          <cell r="G738">
            <v>4.5</v>
          </cell>
          <cell r="H738">
            <v>1</v>
          </cell>
          <cell r="I738">
            <v>0.06</v>
          </cell>
          <cell r="J738">
            <v>4.5</v>
          </cell>
          <cell r="K738">
            <v>0.27</v>
          </cell>
        </row>
        <row r="739">
          <cell r="A739">
            <v>278</v>
          </cell>
          <cell r="B739" t="str">
            <v>+</v>
          </cell>
          <cell r="C739">
            <v>9.1999999999999993</v>
          </cell>
          <cell r="D739">
            <v>278</v>
          </cell>
          <cell r="E739" t="str">
            <v>+</v>
          </cell>
          <cell r="F739">
            <v>14.900000000000091</v>
          </cell>
          <cell r="G739">
            <v>5.7</v>
          </cell>
          <cell r="H739">
            <v>1</v>
          </cell>
          <cell r="I739">
            <v>0.05</v>
          </cell>
          <cell r="J739">
            <v>5.7</v>
          </cell>
          <cell r="K739">
            <v>0.28500000000000003</v>
          </cell>
        </row>
        <row r="740">
          <cell r="A740">
            <v>278</v>
          </cell>
          <cell r="B740" t="str">
            <v>+</v>
          </cell>
          <cell r="C740">
            <v>14.5</v>
          </cell>
          <cell r="D740">
            <v>278</v>
          </cell>
          <cell r="E740" t="str">
            <v>+</v>
          </cell>
          <cell r="F740">
            <v>16.499999999999773</v>
          </cell>
          <cell r="G740">
            <v>2</v>
          </cell>
          <cell r="H740">
            <v>1</v>
          </cell>
          <cell r="I740">
            <v>0.05</v>
          </cell>
          <cell r="J740">
            <v>2</v>
          </cell>
          <cell r="K740">
            <v>0.1</v>
          </cell>
        </row>
        <row r="741">
          <cell r="A741">
            <v>278</v>
          </cell>
          <cell r="B741" t="str">
            <v>+</v>
          </cell>
          <cell r="C741">
            <v>16.899999999999999</v>
          </cell>
          <cell r="D741">
            <v>280</v>
          </cell>
          <cell r="E741" t="str">
            <v>+</v>
          </cell>
          <cell r="F741">
            <v>7.4000000000000909</v>
          </cell>
          <cell r="G741">
            <v>30.5</v>
          </cell>
          <cell r="H741">
            <v>1</v>
          </cell>
          <cell r="I741">
            <v>0.05</v>
          </cell>
          <cell r="J741">
            <v>30.5</v>
          </cell>
          <cell r="K741">
            <v>1.5250000000000001</v>
          </cell>
        </row>
        <row r="742">
          <cell r="A742">
            <v>278</v>
          </cell>
          <cell r="B742" t="str">
            <v>+</v>
          </cell>
          <cell r="C742">
            <v>5</v>
          </cell>
          <cell r="D742">
            <v>278</v>
          </cell>
          <cell r="E742" t="str">
            <v>+</v>
          </cell>
          <cell r="F742">
            <v>17.000000000000455</v>
          </cell>
          <cell r="G742">
            <v>12</v>
          </cell>
          <cell r="H742">
            <v>1</v>
          </cell>
          <cell r="I742">
            <v>0.05</v>
          </cell>
          <cell r="J742">
            <v>12</v>
          </cell>
          <cell r="K742">
            <v>0.60000000000000009</v>
          </cell>
        </row>
        <row r="743">
          <cell r="A743">
            <v>278</v>
          </cell>
          <cell r="B743" t="str">
            <v>+</v>
          </cell>
          <cell r="C743">
            <v>4.0999999999999996</v>
          </cell>
          <cell r="D743">
            <v>278</v>
          </cell>
          <cell r="E743" t="str">
            <v>+</v>
          </cell>
          <cell r="F743">
            <v>8.6000000000001364</v>
          </cell>
          <cell r="G743">
            <v>4.5</v>
          </cell>
          <cell r="H743">
            <v>1</v>
          </cell>
          <cell r="I743">
            <v>0.05</v>
          </cell>
          <cell r="J743">
            <v>4.5</v>
          </cell>
          <cell r="K743">
            <v>0.22500000000000001</v>
          </cell>
        </row>
        <row r="744">
          <cell r="A744">
            <v>278</v>
          </cell>
          <cell r="B744" t="str">
            <v>+</v>
          </cell>
          <cell r="C744">
            <v>3.2</v>
          </cell>
          <cell r="D744">
            <v>278</v>
          </cell>
          <cell r="E744" t="str">
            <v>+</v>
          </cell>
          <cell r="F744">
            <v>10.899999999999181</v>
          </cell>
          <cell r="G744">
            <v>7.7</v>
          </cell>
          <cell r="H744">
            <v>1</v>
          </cell>
          <cell r="I744">
            <v>0.05</v>
          </cell>
          <cell r="J744">
            <v>7.7</v>
          </cell>
          <cell r="K744">
            <v>0.38500000000000001</v>
          </cell>
        </row>
        <row r="745">
          <cell r="A745">
            <v>278</v>
          </cell>
          <cell r="B745" t="str">
            <v>+</v>
          </cell>
          <cell r="C745">
            <v>14.5</v>
          </cell>
          <cell r="D745">
            <v>279</v>
          </cell>
          <cell r="E745" t="str">
            <v>+</v>
          </cell>
          <cell r="F745">
            <v>8.7999999999999545</v>
          </cell>
          <cell r="G745">
            <v>14.3</v>
          </cell>
          <cell r="H745">
            <v>2</v>
          </cell>
          <cell r="I745">
            <v>0.05</v>
          </cell>
          <cell r="J745">
            <v>28.6</v>
          </cell>
          <cell r="K745">
            <v>1.4300000000000002</v>
          </cell>
        </row>
        <row r="746">
          <cell r="A746">
            <v>279</v>
          </cell>
          <cell r="B746" t="str">
            <v>+</v>
          </cell>
          <cell r="C746">
            <v>12.2</v>
          </cell>
          <cell r="D746">
            <v>280</v>
          </cell>
          <cell r="E746" t="str">
            <v>+</v>
          </cell>
          <cell r="F746">
            <v>0.89999999999918145</v>
          </cell>
          <cell r="G746">
            <v>8.6999999999999993</v>
          </cell>
          <cell r="H746">
            <v>2</v>
          </cell>
          <cell r="I746">
            <v>0.05</v>
          </cell>
          <cell r="J746">
            <v>17.399999999999999</v>
          </cell>
          <cell r="K746">
            <v>0.87</v>
          </cell>
        </row>
        <row r="747">
          <cell r="A747">
            <v>279</v>
          </cell>
          <cell r="B747" t="str">
            <v>+</v>
          </cell>
          <cell r="C747">
            <v>15.5</v>
          </cell>
          <cell r="D747">
            <v>280</v>
          </cell>
          <cell r="E747" t="str">
            <v>+</v>
          </cell>
          <cell r="F747">
            <v>7.9499999999995907</v>
          </cell>
          <cell r="G747">
            <v>12.45</v>
          </cell>
          <cell r="H747">
            <v>4</v>
          </cell>
          <cell r="I747">
            <v>0.05</v>
          </cell>
          <cell r="J747">
            <v>49.8</v>
          </cell>
          <cell r="K747">
            <v>2.4900000000000002</v>
          </cell>
        </row>
        <row r="748">
          <cell r="A748">
            <v>279</v>
          </cell>
          <cell r="B748" t="str">
            <v>+</v>
          </cell>
          <cell r="C748">
            <v>2</v>
          </cell>
          <cell r="D748">
            <v>279</v>
          </cell>
          <cell r="E748" t="str">
            <v>+</v>
          </cell>
          <cell r="F748">
            <v>14.800000000000182</v>
          </cell>
          <cell r="G748">
            <v>12.8</v>
          </cell>
          <cell r="H748">
            <v>2</v>
          </cell>
          <cell r="I748">
            <v>0.05</v>
          </cell>
          <cell r="J748">
            <v>25.6</v>
          </cell>
          <cell r="K748">
            <v>1.2800000000000002</v>
          </cell>
        </row>
        <row r="749">
          <cell r="A749">
            <v>280</v>
          </cell>
          <cell r="B749" t="str">
            <v>+</v>
          </cell>
          <cell r="C749">
            <v>12.4</v>
          </cell>
          <cell r="D749">
            <v>280</v>
          </cell>
          <cell r="E749" t="str">
            <v>+</v>
          </cell>
          <cell r="F749">
            <v>16.599999999999682</v>
          </cell>
          <cell r="G749">
            <v>4.2</v>
          </cell>
          <cell r="H749">
            <v>1.1000000000000001</v>
          </cell>
          <cell r="I749">
            <v>0.05</v>
          </cell>
          <cell r="J749">
            <v>4.620000000000001</v>
          </cell>
          <cell r="K749">
            <v>0.23100000000000007</v>
          </cell>
        </row>
        <row r="750">
          <cell r="A750">
            <v>280</v>
          </cell>
          <cell r="B750" t="str">
            <v>+</v>
          </cell>
          <cell r="C750">
            <v>19</v>
          </cell>
          <cell r="D750">
            <v>281</v>
          </cell>
          <cell r="E750" t="str">
            <v>+</v>
          </cell>
          <cell r="F750">
            <v>5.3999999999996362</v>
          </cell>
          <cell r="G750">
            <v>6.4</v>
          </cell>
          <cell r="H750">
            <v>1</v>
          </cell>
          <cell r="I750">
            <v>0.05</v>
          </cell>
          <cell r="J750">
            <v>6.4</v>
          </cell>
          <cell r="K750">
            <v>0.32000000000000006</v>
          </cell>
        </row>
        <row r="751">
          <cell r="A751">
            <v>280</v>
          </cell>
          <cell r="B751" t="str">
            <v>+</v>
          </cell>
          <cell r="C751">
            <v>3.1</v>
          </cell>
          <cell r="D751">
            <v>280</v>
          </cell>
          <cell r="E751" t="str">
            <v>+</v>
          </cell>
          <cell r="F751">
            <v>6.7000000000007276</v>
          </cell>
          <cell r="G751">
            <v>3.6</v>
          </cell>
          <cell r="H751">
            <v>2.8</v>
          </cell>
          <cell r="I751">
            <v>0.05</v>
          </cell>
          <cell r="J751">
            <v>10.08</v>
          </cell>
          <cell r="K751">
            <v>0.504</v>
          </cell>
        </row>
        <row r="752">
          <cell r="A752">
            <v>280</v>
          </cell>
          <cell r="B752" t="str">
            <v>+</v>
          </cell>
          <cell r="C752">
            <v>0.8</v>
          </cell>
          <cell r="D752">
            <v>280</v>
          </cell>
          <cell r="E752" t="str">
            <v>+</v>
          </cell>
          <cell r="F752">
            <v>3.1000000000005912</v>
          </cell>
          <cell r="G752">
            <v>2.2999999999999998</v>
          </cell>
          <cell r="H752">
            <v>2</v>
          </cell>
          <cell r="I752">
            <v>0.05</v>
          </cell>
          <cell r="J752">
            <v>4.5999999999999996</v>
          </cell>
          <cell r="K752">
            <v>0.22999999999999998</v>
          </cell>
        </row>
        <row r="753">
          <cell r="A753">
            <v>281</v>
          </cell>
          <cell r="B753" t="str">
            <v>+</v>
          </cell>
          <cell r="C753">
            <v>15.3</v>
          </cell>
          <cell r="D753">
            <v>282</v>
          </cell>
          <cell r="E753" t="str">
            <v>+</v>
          </cell>
          <cell r="F753">
            <v>8.9499999999998181</v>
          </cell>
          <cell r="G753">
            <v>13.65</v>
          </cell>
          <cell r="H753">
            <v>2</v>
          </cell>
          <cell r="I753">
            <v>0.06</v>
          </cell>
          <cell r="J753">
            <v>27.3</v>
          </cell>
          <cell r="K753">
            <v>1.6379999999999999</v>
          </cell>
        </row>
        <row r="754">
          <cell r="A754">
            <v>281</v>
          </cell>
          <cell r="B754" t="str">
            <v>+</v>
          </cell>
          <cell r="C754">
            <v>16.100000000000001</v>
          </cell>
          <cell r="D754">
            <v>282</v>
          </cell>
          <cell r="E754" t="str">
            <v>+</v>
          </cell>
          <cell r="F754">
            <v>1.1000000000001364</v>
          </cell>
          <cell r="G754">
            <v>5</v>
          </cell>
          <cell r="H754">
            <v>1</v>
          </cell>
          <cell r="I754">
            <v>0.05</v>
          </cell>
          <cell r="J754">
            <v>5</v>
          </cell>
          <cell r="K754">
            <v>0.25</v>
          </cell>
        </row>
        <row r="755">
          <cell r="A755">
            <v>281</v>
          </cell>
          <cell r="B755" t="str">
            <v>+</v>
          </cell>
          <cell r="C755">
            <v>15.3</v>
          </cell>
          <cell r="D755">
            <v>282</v>
          </cell>
          <cell r="E755" t="str">
            <v>+</v>
          </cell>
          <cell r="F755">
            <v>2.3000000000001819</v>
          </cell>
          <cell r="G755">
            <v>7</v>
          </cell>
          <cell r="H755">
            <v>1</v>
          </cell>
          <cell r="I755">
            <v>0.06</v>
          </cell>
          <cell r="J755">
            <v>7</v>
          </cell>
          <cell r="K755">
            <v>0.42</v>
          </cell>
        </row>
        <row r="756">
          <cell r="A756">
            <v>281</v>
          </cell>
          <cell r="B756" t="str">
            <v>+</v>
          </cell>
          <cell r="C756">
            <v>6</v>
          </cell>
          <cell r="D756">
            <v>281</v>
          </cell>
          <cell r="E756" t="str">
            <v>+</v>
          </cell>
          <cell r="F756">
            <v>10.699999999999363</v>
          </cell>
          <cell r="G756">
            <v>4.7</v>
          </cell>
          <cell r="H756">
            <v>4.7</v>
          </cell>
          <cell r="I756">
            <v>0.06</v>
          </cell>
          <cell r="J756">
            <v>22.090000000000003</v>
          </cell>
          <cell r="K756">
            <v>1.3254000000000001</v>
          </cell>
        </row>
        <row r="757">
          <cell r="A757">
            <v>281</v>
          </cell>
          <cell r="B757" t="str">
            <v>+</v>
          </cell>
          <cell r="C757">
            <v>10.4</v>
          </cell>
          <cell r="D757">
            <v>281</v>
          </cell>
          <cell r="E757" t="str">
            <v>+</v>
          </cell>
          <cell r="F757">
            <v>16.349999999999909</v>
          </cell>
          <cell r="G757">
            <v>5.95</v>
          </cell>
          <cell r="H757">
            <v>3.8</v>
          </cell>
          <cell r="I757">
            <v>0.06</v>
          </cell>
          <cell r="J757">
            <v>22.61</v>
          </cell>
          <cell r="K757">
            <v>1.3565999999999998</v>
          </cell>
        </row>
        <row r="758">
          <cell r="A758">
            <v>281</v>
          </cell>
          <cell r="B758" t="str">
            <v>+</v>
          </cell>
          <cell r="C758">
            <v>3</v>
          </cell>
          <cell r="D758">
            <v>281</v>
          </cell>
          <cell r="E758" t="str">
            <v>+</v>
          </cell>
          <cell r="F758">
            <v>16.000000000000227</v>
          </cell>
          <cell r="G758">
            <v>13</v>
          </cell>
          <cell r="H758">
            <v>2.0499999999999998</v>
          </cell>
          <cell r="I758">
            <v>0.06</v>
          </cell>
          <cell r="J758">
            <v>26.65</v>
          </cell>
          <cell r="K758">
            <v>1.5989999999999998</v>
          </cell>
        </row>
        <row r="759">
          <cell r="A759">
            <v>282</v>
          </cell>
          <cell r="B759" t="str">
            <v>+</v>
          </cell>
          <cell r="C759">
            <v>8.6999999999999993</v>
          </cell>
          <cell r="D759">
            <v>282</v>
          </cell>
          <cell r="E759" t="str">
            <v>+</v>
          </cell>
          <cell r="F759">
            <v>18.399999999999181</v>
          </cell>
          <cell r="G759">
            <v>9.6999999999999993</v>
          </cell>
          <cell r="H759">
            <v>1</v>
          </cell>
          <cell r="I759">
            <v>0.06</v>
          </cell>
          <cell r="J759">
            <v>9.6999999999999993</v>
          </cell>
          <cell r="K759">
            <v>0.58199999999999996</v>
          </cell>
        </row>
        <row r="760">
          <cell r="A760">
            <v>282</v>
          </cell>
          <cell r="B760" t="str">
            <v>+</v>
          </cell>
          <cell r="C760">
            <v>1.4</v>
          </cell>
          <cell r="D760">
            <v>283</v>
          </cell>
          <cell r="E760" t="str">
            <v>+</v>
          </cell>
          <cell r="F760">
            <v>16.099999999999</v>
          </cell>
          <cell r="G760">
            <v>34.700000000000003</v>
          </cell>
          <cell r="H760">
            <v>1.95</v>
          </cell>
          <cell r="I760">
            <v>0.05</v>
          </cell>
          <cell r="J760">
            <v>67.665000000000006</v>
          </cell>
          <cell r="K760">
            <v>3.3832500000000003</v>
          </cell>
        </row>
        <row r="761">
          <cell r="A761">
            <v>282</v>
          </cell>
          <cell r="B761" t="str">
            <v>+</v>
          </cell>
          <cell r="C761">
            <v>11.3</v>
          </cell>
          <cell r="D761">
            <v>285</v>
          </cell>
          <cell r="E761" t="str">
            <v>+</v>
          </cell>
          <cell r="F761">
            <v>11.299999999999955</v>
          </cell>
          <cell r="G761">
            <v>60</v>
          </cell>
          <cell r="H761">
            <v>1</v>
          </cell>
          <cell r="I761">
            <v>0.05</v>
          </cell>
          <cell r="J761">
            <v>60</v>
          </cell>
          <cell r="K761">
            <v>3</v>
          </cell>
        </row>
        <row r="762">
          <cell r="A762">
            <v>283</v>
          </cell>
          <cell r="B762" t="str">
            <v>+</v>
          </cell>
          <cell r="C762">
            <v>4.5</v>
          </cell>
          <cell r="D762">
            <v>283</v>
          </cell>
          <cell r="E762" t="str">
            <v>+</v>
          </cell>
          <cell r="F762">
            <v>8.3999999999991815</v>
          </cell>
          <cell r="G762">
            <v>3.9</v>
          </cell>
          <cell r="H762">
            <v>1</v>
          </cell>
          <cell r="I762">
            <v>0.05</v>
          </cell>
          <cell r="J762">
            <v>3.9</v>
          </cell>
          <cell r="K762">
            <v>0.19500000000000001</v>
          </cell>
        </row>
        <row r="763">
          <cell r="A763">
            <v>283</v>
          </cell>
          <cell r="B763" t="str">
            <v>+</v>
          </cell>
          <cell r="C763">
            <v>9.1999999999999993</v>
          </cell>
          <cell r="D763">
            <v>283</v>
          </cell>
          <cell r="E763" t="str">
            <v>+</v>
          </cell>
          <cell r="F763">
            <v>18.149999999999409</v>
          </cell>
          <cell r="G763">
            <v>8.9499999999999993</v>
          </cell>
          <cell r="H763">
            <v>1</v>
          </cell>
          <cell r="I763">
            <v>0.05</v>
          </cell>
          <cell r="J763">
            <v>8.9499999999999993</v>
          </cell>
          <cell r="K763">
            <v>0.44750000000000001</v>
          </cell>
        </row>
        <row r="764">
          <cell r="A764">
            <v>284</v>
          </cell>
          <cell r="B764" t="str">
            <v>+</v>
          </cell>
          <cell r="C764">
            <v>11.2</v>
          </cell>
          <cell r="D764">
            <v>285</v>
          </cell>
          <cell r="E764" t="str">
            <v>+</v>
          </cell>
          <cell r="F764">
            <v>2.9999999999995453</v>
          </cell>
          <cell r="G764">
            <v>11.8</v>
          </cell>
          <cell r="H764">
            <v>2</v>
          </cell>
          <cell r="I764">
            <v>0.05</v>
          </cell>
          <cell r="J764">
            <v>23.6</v>
          </cell>
          <cell r="K764">
            <v>1.1800000000000002</v>
          </cell>
        </row>
        <row r="765">
          <cell r="A765">
            <v>284</v>
          </cell>
          <cell r="B765" t="str">
            <v>+</v>
          </cell>
          <cell r="C765">
            <v>15.8</v>
          </cell>
          <cell r="D765">
            <v>285</v>
          </cell>
          <cell r="E765" t="str">
            <v>+</v>
          </cell>
          <cell r="F765">
            <v>11.800000000000637</v>
          </cell>
          <cell r="G765">
            <v>16</v>
          </cell>
          <cell r="H765">
            <v>1</v>
          </cell>
          <cell r="I765">
            <v>0.05</v>
          </cell>
          <cell r="J765">
            <v>16</v>
          </cell>
          <cell r="K765">
            <v>0.8</v>
          </cell>
        </row>
        <row r="766">
          <cell r="A766">
            <v>285</v>
          </cell>
          <cell r="B766" t="str">
            <v>+</v>
          </cell>
          <cell r="C766">
            <v>5.2</v>
          </cell>
          <cell r="D766">
            <v>285</v>
          </cell>
          <cell r="E766" t="str">
            <v>+</v>
          </cell>
          <cell r="F766">
            <v>12.300000000000182</v>
          </cell>
          <cell r="G766">
            <v>7.1</v>
          </cell>
          <cell r="H766">
            <v>1</v>
          </cell>
          <cell r="I766">
            <v>0.05</v>
          </cell>
          <cell r="J766">
            <v>7.1</v>
          </cell>
          <cell r="K766">
            <v>0.35499999999999998</v>
          </cell>
        </row>
        <row r="767">
          <cell r="A767">
            <v>285</v>
          </cell>
          <cell r="B767" t="str">
            <v>+</v>
          </cell>
          <cell r="C767">
            <v>16.399999999999999</v>
          </cell>
          <cell r="D767">
            <v>286</v>
          </cell>
          <cell r="E767" t="str">
            <v>+</v>
          </cell>
          <cell r="F767">
            <v>8.9999999999997726</v>
          </cell>
          <cell r="G767">
            <v>12.6</v>
          </cell>
          <cell r="H767">
            <v>1</v>
          </cell>
          <cell r="I767">
            <v>0.05</v>
          </cell>
          <cell r="J767">
            <v>12.6</v>
          </cell>
          <cell r="K767">
            <v>0.63</v>
          </cell>
        </row>
        <row r="768">
          <cell r="A768">
            <v>285</v>
          </cell>
          <cell r="B768" t="str">
            <v>+</v>
          </cell>
          <cell r="C768">
            <v>19.399999999999999</v>
          </cell>
          <cell r="D768">
            <v>286</v>
          </cell>
          <cell r="E768" t="str">
            <v>+</v>
          </cell>
          <cell r="F768">
            <v>15.399999999999636</v>
          </cell>
          <cell r="G768">
            <v>16</v>
          </cell>
          <cell r="H768">
            <v>2</v>
          </cell>
          <cell r="I768">
            <v>0.05</v>
          </cell>
          <cell r="J768">
            <v>32</v>
          </cell>
          <cell r="K768">
            <v>1.6</v>
          </cell>
        </row>
        <row r="769">
          <cell r="A769">
            <v>285</v>
          </cell>
          <cell r="B769" t="str">
            <v>+</v>
          </cell>
          <cell r="C769">
            <v>7.6</v>
          </cell>
          <cell r="D769">
            <v>285</v>
          </cell>
          <cell r="E769" t="str">
            <v>+</v>
          </cell>
          <cell r="F769">
            <v>19.800000000000182</v>
          </cell>
          <cell r="G769">
            <v>12.2</v>
          </cell>
          <cell r="H769">
            <v>3</v>
          </cell>
          <cell r="I769">
            <v>0.05</v>
          </cell>
          <cell r="J769">
            <v>36.599999999999994</v>
          </cell>
          <cell r="K769">
            <v>1.8299999999999998</v>
          </cell>
        </row>
        <row r="770">
          <cell r="A770">
            <v>285</v>
          </cell>
          <cell r="B770" t="str">
            <v>+</v>
          </cell>
          <cell r="C770">
            <v>16.600000000000001</v>
          </cell>
          <cell r="D770">
            <v>287</v>
          </cell>
          <cell r="E770" t="str">
            <v>+</v>
          </cell>
          <cell r="F770">
            <v>12.700000000000955</v>
          </cell>
          <cell r="G770">
            <v>36.1</v>
          </cell>
          <cell r="H770">
            <v>1</v>
          </cell>
          <cell r="I770">
            <v>0.05</v>
          </cell>
          <cell r="J770">
            <v>36.1</v>
          </cell>
          <cell r="K770">
            <v>1.8050000000000002</v>
          </cell>
        </row>
        <row r="771">
          <cell r="A771">
            <v>285</v>
          </cell>
          <cell r="B771" t="str">
            <v>+</v>
          </cell>
          <cell r="C771">
            <v>10</v>
          </cell>
          <cell r="D771">
            <v>285</v>
          </cell>
          <cell r="E771" t="str">
            <v>+</v>
          </cell>
          <cell r="F771">
            <v>16.699999999999591</v>
          </cell>
          <cell r="G771">
            <v>6.7</v>
          </cell>
          <cell r="H771">
            <v>2</v>
          </cell>
          <cell r="I771">
            <v>0.05</v>
          </cell>
          <cell r="J771">
            <v>13.4</v>
          </cell>
          <cell r="K771">
            <v>0.67</v>
          </cell>
        </row>
        <row r="772">
          <cell r="A772">
            <v>286</v>
          </cell>
          <cell r="B772" t="str">
            <v>+</v>
          </cell>
          <cell r="C772">
            <v>2.2000000000000002</v>
          </cell>
          <cell r="D772">
            <v>286</v>
          </cell>
          <cell r="E772" t="str">
            <v>+</v>
          </cell>
          <cell r="F772">
            <v>4.3000000000006366</v>
          </cell>
          <cell r="G772">
            <v>2.1</v>
          </cell>
          <cell r="H772">
            <v>2</v>
          </cell>
          <cell r="I772">
            <v>0.05</v>
          </cell>
          <cell r="J772">
            <v>4.2</v>
          </cell>
          <cell r="K772">
            <v>0.21000000000000002</v>
          </cell>
        </row>
        <row r="773">
          <cell r="A773">
            <v>286</v>
          </cell>
          <cell r="B773" t="str">
            <v>+</v>
          </cell>
          <cell r="C773">
            <v>12.1</v>
          </cell>
          <cell r="D773">
            <v>287</v>
          </cell>
          <cell r="E773" t="str">
            <v>+</v>
          </cell>
          <cell r="F773">
            <v>3.5000000000002274</v>
          </cell>
          <cell r="G773">
            <v>11.4</v>
          </cell>
          <cell r="H773">
            <v>2</v>
          </cell>
          <cell r="I773">
            <v>0.05</v>
          </cell>
          <cell r="J773">
            <v>22.8</v>
          </cell>
          <cell r="K773">
            <v>1.1400000000000001</v>
          </cell>
        </row>
        <row r="774">
          <cell r="A774">
            <v>286</v>
          </cell>
          <cell r="B774" t="str">
            <v>+</v>
          </cell>
          <cell r="C774">
            <v>4.3</v>
          </cell>
          <cell r="D774">
            <v>287</v>
          </cell>
          <cell r="E774" t="str">
            <v>+</v>
          </cell>
          <cell r="F774">
            <v>2.5999999999999091</v>
          </cell>
          <cell r="G774">
            <v>18.3</v>
          </cell>
          <cell r="H774">
            <v>1</v>
          </cell>
          <cell r="I774">
            <v>0.05</v>
          </cell>
          <cell r="J774">
            <v>18.3</v>
          </cell>
          <cell r="K774">
            <v>0.91500000000000004</v>
          </cell>
        </row>
        <row r="775">
          <cell r="A775">
            <v>287</v>
          </cell>
          <cell r="B775" t="str">
            <v>+</v>
          </cell>
          <cell r="C775">
            <v>12.5</v>
          </cell>
          <cell r="D775">
            <v>288</v>
          </cell>
          <cell r="E775" t="str">
            <v>+</v>
          </cell>
          <cell r="F775">
            <v>17.5</v>
          </cell>
          <cell r="G775">
            <v>25</v>
          </cell>
          <cell r="H775">
            <v>2</v>
          </cell>
          <cell r="I775">
            <v>0.05</v>
          </cell>
          <cell r="J775">
            <v>50</v>
          </cell>
          <cell r="K775">
            <v>2.5</v>
          </cell>
        </row>
        <row r="776">
          <cell r="A776">
            <v>287</v>
          </cell>
          <cell r="B776" t="str">
            <v>+</v>
          </cell>
          <cell r="C776">
            <v>15.9</v>
          </cell>
          <cell r="D776">
            <v>288</v>
          </cell>
          <cell r="E776" t="str">
            <v>+</v>
          </cell>
          <cell r="F776">
            <v>5.8999999999991815</v>
          </cell>
          <cell r="G776">
            <v>10</v>
          </cell>
          <cell r="H776">
            <v>3</v>
          </cell>
          <cell r="I776">
            <v>0.05</v>
          </cell>
          <cell r="J776">
            <v>30</v>
          </cell>
          <cell r="K776">
            <v>1.5</v>
          </cell>
        </row>
        <row r="777">
          <cell r="A777">
            <v>287</v>
          </cell>
          <cell r="B777" t="str">
            <v>+</v>
          </cell>
          <cell r="C777">
            <v>10</v>
          </cell>
          <cell r="D777">
            <v>287</v>
          </cell>
          <cell r="E777" t="str">
            <v>+</v>
          </cell>
          <cell r="F777">
            <v>13.899999999999864</v>
          </cell>
          <cell r="G777">
            <v>3.9</v>
          </cell>
          <cell r="H777">
            <v>1</v>
          </cell>
          <cell r="I777">
            <v>0.05</v>
          </cell>
          <cell r="J777">
            <v>3.9</v>
          </cell>
          <cell r="K777">
            <v>0.19500000000000001</v>
          </cell>
        </row>
        <row r="778">
          <cell r="A778">
            <v>287</v>
          </cell>
          <cell r="B778" t="str">
            <v>+</v>
          </cell>
          <cell r="C778">
            <v>13.9</v>
          </cell>
          <cell r="D778">
            <v>287</v>
          </cell>
          <cell r="E778" t="str">
            <v>+</v>
          </cell>
          <cell r="F778">
            <v>15.899999999999181</v>
          </cell>
          <cell r="G778">
            <v>2</v>
          </cell>
          <cell r="H778">
            <v>1.4</v>
          </cell>
          <cell r="I778">
            <v>0.05</v>
          </cell>
          <cell r="J778">
            <v>2.8</v>
          </cell>
          <cell r="K778">
            <v>0.13999999999999999</v>
          </cell>
        </row>
        <row r="779">
          <cell r="A779">
            <v>288</v>
          </cell>
          <cell r="B779" t="str">
            <v>+</v>
          </cell>
          <cell r="C779">
            <v>17.600000000000001</v>
          </cell>
          <cell r="D779">
            <v>289</v>
          </cell>
          <cell r="E779" t="str">
            <v>+</v>
          </cell>
          <cell r="F779">
            <v>9.8000000000001819</v>
          </cell>
          <cell r="G779">
            <v>12.2</v>
          </cell>
          <cell r="H779">
            <v>1</v>
          </cell>
          <cell r="I779">
            <v>0.05</v>
          </cell>
          <cell r="J779">
            <v>12.2</v>
          </cell>
          <cell r="K779">
            <v>0.61</v>
          </cell>
        </row>
        <row r="780">
          <cell r="A780">
            <v>288</v>
          </cell>
          <cell r="B780" t="str">
            <v>+</v>
          </cell>
          <cell r="C780">
            <v>11.6</v>
          </cell>
          <cell r="D780">
            <v>288</v>
          </cell>
          <cell r="E780" t="str">
            <v>+</v>
          </cell>
          <cell r="F780">
            <v>17.950000000000728</v>
          </cell>
          <cell r="G780">
            <v>6.35</v>
          </cell>
          <cell r="H780">
            <v>1</v>
          </cell>
          <cell r="I780">
            <v>0.05</v>
          </cell>
          <cell r="J780">
            <v>6.35</v>
          </cell>
          <cell r="K780">
            <v>0.3175</v>
          </cell>
        </row>
        <row r="781">
          <cell r="A781">
            <v>288</v>
          </cell>
          <cell r="B781" t="str">
            <v>+</v>
          </cell>
          <cell r="C781">
            <v>12.3</v>
          </cell>
          <cell r="D781">
            <v>288</v>
          </cell>
          <cell r="E781" t="str">
            <v>+</v>
          </cell>
          <cell r="F781">
            <v>17.799999999999727</v>
          </cell>
          <cell r="G781">
            <v>5.5</v>
          </cell>
          <cell r="H781">
            <v>1</v>
          </cell>
          <cell r="I781">
            <v>0.05</v>
          </cell>
          <cell r="J781">
            <v>5.5</v>
          </cell>
          <cell r="K781">
            <v>0.27500000000000002</v>
          </cell>
        </row>
        <row r="782">
          <cell r="A782">
            <v>289</v>
          </cell>
          <cell r="B782" t="str">
            <v>+</v>
          </cell>
          <cell r="C782">
            <v>9.6</v>
          </cell>
          <cell r="D782">
            <v>289</v>
          </cell>
          <cell r="E782" t="str">
            <v>+</v>
          </cell>
          <cell r="F782">
            <v>12.700000000000955</v>
          </cell>
          <cell r="G782">
            <v>3.1</v>
          </cell>
          <cell r="H782">
            <v>2.8</v>
          </cell>
          <cell r="I782">
            <v>0.05</v>
          </cell>
          <cell r="J782">
            <v>8.68</v>
          </cell>
          <cell r="K782">
            <v>0.434</v>
          </cell>
        </row>
        <row r="783">
          <cell r="A783">
            <v>289</v>
          </cell>
          <cell r="B783" t="str">
            <v>+</v>
          </cell>
          <cell r="C783">
            <v>11.1</v>
          </cell>
          <cell r="D783">
            <v>289</v>
          </cell>
          <cell r="E783" t="str">
            <v>+</v>
          </cell>
          <cell r="F783">
            <v>13.2000000000005</v>
          </cell>
          <cell r="G783">
            <v>2.1</v>
          </cell>
          <cell r="H783">
            <v>2.9</v>
          </cell>
          <cell r="I783">
            <v>0.05</v>
          </cell>
          <cell r="J783">
            <v>6.09</v>
          </cell>
          <cell r="K783">
            <v>0.30449999999999999</v>
          </cell>
        </row>
        <row r="784">
          <cell r="A784">
            <v>289</v>
          </cell>
          <cell r="B784" t="str">
            <v>+</v>
          </cell>
          <cell r="C784">
            <v>11.6</v>
          </cell>
          <cell r="D784">
            <v>291</v>
          </cell>
          <cell r="E784" t="str">
            <v>+</v>
          </cell>
          <cell r="F784">
            <v>10.299999999999727</v>
          </cell>
          <cell r="G784">
            <v>38.700000000000003</v>
          </cell>
          <cell r="H784">
            <v>3</v>
          </cell>
          <cell r="I784">
            <v>0.05</v>
          </cell>
          <cell r="J784">
            <v>116.10000000000001</v>
          </cell>
          <cell r="K784">
            <v>5.8050000000000006</v>
          </cell>
        </row>
        <row r="785">
          <cell r="A785">
            <v>289</v>
          </cell>
          <cell r="B785" t="str">
            <v>+</v>
          </cell>
          <cell r="C785">
            <v>4.8</v>
          </cell>
          <cell r="D785">
            <v>289</v>
          </cell>
          <cell r="E785" t="str">
            <v>+</v>
          </cell>
          <cell r="F785">
            <v>7.3000000000001819</v>
          </cell>
          <cell r="G785">
            <v>2.5</v>
          </cell>
          <cell r="H785">
            <v>2</v>
          </cell>
          <cell r="I785">
            <v>0.05</v>
          </cell>
          <cell r="J785">
            <v>5</v>
          </cell>
          <cell r="K785">
            <v>0.25</v>
          </cell>
        </row>
        <row r="786">
          <cell r="A786">
            <v>289</v>
          </cell>
          <cell r="B786" t="str">
            <v>+</v>
          </cell>
          <cell r="D786">
            <v>289</v>
          </cell>
          <cell r="E786" t="str">
            <v>+</v>
          </cell>
          <cell r="F786">
            <v>6.1500000000000909</v>
          </cell>
          <cell r="G786">
            <v>6.15</v>
          </cell>
          <cell r="H786">
            <v>1</v>
          </cell>
          <cell r="I786">
            <v>0.05</v>
          </cell>
          <cell r="J786">
            <v>6.15</v>
          </cell>
          <cell r="K786">
            <v>0.30750000000000005</v>
          </cell>
        </row>
        <row r="787">
          <cell r="A787">
            <v>289</v>
          </cell>
          <cell r="B787" t="str">
            <v>+</v>
          </cell>
          <cell r="C787">
            <v>7.5</v>
          </cell>
          <cell r="D787">
            <v>289</v>
          </cell>
          <cell r="E787" t="str">
            <v>+</v>
          </cell>
          <cell r="F787">
            <v>11.600000000000819</v>
          </cell>
          <cell r="G787">
            <v>4.0999999999999996</v>
          </cell>
          <cell r="H787">
            <v>1</v>
          </cell>
          <cell r="I787">
            <v>0.05</v>
          </cell>
          <cell r="J787">
            <v>4.0999999999999996</v>
          </cell>
          <cell r="K787">
            <v>0.20499999999999999</v>
          </cell>
        </row>
        <row r="788">
          <cell r="A788">
            <v>289</v>
          </cell>
          <cell r="B788" t="str">
            <v>+</v>
          </cell>
          <cell r="C788">
            <v>19</v>
          </cell>
          <cell r="D788">
            <v>290</v>
          </cell>
          <cell r="E788" t="str">
            <v>+</v>
          </cell>
          <cell r="F788">
            <v>1.5499999999997272</v>
          </cell>
          <cell r="G788">
            <v>2.5499999999999998</v>
          </cell>
          <cell r="H788">
            <v>2</v>
          </cell>
          <cell r="I788">
            <v>0.05</v>
          </cell>
          <cell r="J788">
            <v>5.0999999999999996</v>
          </cell>
          <cell r="K788">
            <v>0.255</v>
          </cell>
        </row>
        <row r="789">
          <cell r="A789">
            <v>290</v>
          </cell>
          <cell r="B789" t="str">
            <v>+</v>
          </cell>
          <cell r="C789">
            <v>7</v>
          </cell>
          <cell r="D789">
            <v>290</v>
          </cell>
          <cell r="E789" t="str">
            <v>+</v>
          </cell>
          <cell r="F789">
            <v>13.199999999999363</v>
          </cell>
          <cell r="G789">
            <v>6.2</v>
          </cell>
          <cell r="H789">
            <v>1</v>
          </cell>
          <cell r="I789">
            <v>0.05</v>
          </cell>
          <cell r="J789">
            <v>6.2</v>
          </cell>
          <cell r="K789">
            <v>0.31000000000000005</v>
          </cell>
        </row>
        <row r="790">
          <cell r="A790">
            <v>290</v>
          </cell>
          <cell r="B790" t="str">
            <v>+</v>
          </cell>
          <cell r="C790">
            <v>17.899999999999999</v>
          </cell>
          <cell r="D790">
            <v>291</v>
          </cell>
          <cell r="E790" t="str">
            <v>+</v>
          </cell>
          <cell r="F790">
            <v>1.4999999999997726</v>
          </cell>
          <cell r="G790">
            <v>3.6</v>
          </cell>
          <cell r="H790">
            <v>1</v>
          </cell>
          <cell r="I790">
            <v>0.05</v>
          </cell>
          <cell r="J790">
            <v>3.6</v>
          </cell>
          <cell r="K790">
            <v>0.18000000000000002</v>
          </cell>
        </row>
        <row r="791">
          <cell r="A791">
            <v>290</v>
          </cell>
          <cell r="B791" t="str">
            <v>+</v>
          </cell>
          <cell r="C791">
            <v>6.2</v>
          </cell>
          <cell r="D791">
            <v>290</v>
          </cell>
          <cell r="E791" t="str">
            <v>+</v>
          </cell>
          <cell r="F791">
            <v>7.2000000000002728</v>
          </cell>
          <cell r="G791">
            <v>1</v>
          </cell>
          <cell r="H791">
            <v>1</v>
          </cell>
          <cell r="I791">
            <v>0.05</v>
          </cell>
          <cell r="J791">
            <v>1</v>
          </cell>
          <cell r="K791">
            <v>0.05</v>
          </cell>
        </row>
        <row r="792">
          <cell r="A792">
            <v>290</v>
          </cell>
          <cell r="B792" t="str">
            <v>+</v>
          </cell>
          <cell r="C792">
            <v>1.5</v>
          </cell>
          <cell r="D792">
            <v>290</v>
          </cell>
          <cell r="E792" t="str">
            <v>+</v>
          </cell>
          <cell r="F792">
            <v>7.6999999999998181</v>
          </cell>
          <cell r="G792">
            <v>6.2</v>
          </cell>
          <cell r="H792">
            <v>1</v>
          </cell>
          <cell r="I792">
            <v>0.05</v>
          </cell>
          <cell r="J792">
            <v>6.2</v>
          </cell>
          <cell r="K792">
            <v>0.31000000000000005</v>
          </cell>
        </row>
        <row r="793">
          <cell r="A793">
            <v>290</v>
          </cell>
          <cell r="B793" t="str">
            <v>+</v>
          </cell>
          <cell r="C793">
            <v>5.5</v>
          </cell>
          <cell r="D793">
            <v>290</v>
          </cell>
          <cell r="E793" t="str">
            <v>+</v>
          </cell>
          <cell r="F793">
            <v>16.100000000000136</v>
          </cell>
          <cell r="G793">
            <v>10.6</v>
          </cell>
          <cell r="H793">
            <v>1</v>
          </cell>
          <cell r="I793">
            <v>0.05</v>
          </cell>
          <cell r="J793">
            <v>10.6</v>
          </cell>
          <cell r="K793">
            <v>0.53</v>
          </cell>
        </row>
        <row r="794">
          <cell r="A794">
            <v>290</v>
          </cell>
          <cell r="B794" t="str">
            <v>+</v>
          </cell>
          <cell r="C794">
            <v>16.899999999999999</v>
          </cell>
          <cell r="D794">
            <v>291</v>
          </cell>
          <cell r="E794" t="str">
            <v>+</v>
          </cell>
          <cell r="F794">
            <v>3.7000000000000455</v>
          </cell>
          <cell r="G794">
            <v>6.8</v>
          </cell>
          <cell r="H794">
            <v>2</v>
          </cell>
          <cell r="I794">
            <v>0.05</v>
          </cell>
          <cell r="J794">
            <v>13.6</v>
          </cell>
          <cell r="K794">
            <v>0.68</v>
          </cell>
        </row>
        <row r="795">
          <cell r="A795">
            <v>290</v>
          </cell>
          <cell r="B795" t="str">
            <v>+</v>
          </cell>
          <cell r="C795">
            <v>4.2</v>
          </cell>
          <cell r="D795">
            <v>290</v>
          </cell>
          <cell r="E795" t="str">
            <v>+</v>
          </cell>
          <cell r="F795">
            <v>6.2000000000000455</v>
          </cell>
          <cell r="G795">
            <v>2</v>
          </cell>
          <cell r="H795">
            <v>2.7</v>
          </cell>
          <cell r="I795">
            <v>0.05</v>
          </cell>
          <cell r="J795">
            <v>5.4</v>
          </cell>
          <cell r="K795">
            <v>0.27</v>
          </cell>
        </row>
        <row r="796">
          <cell r="A796">
            <v>290</v>
          </cell>
          <cell r="B796" t="str">
            <v>+</v>
          </cell>
          <cell r="C796">
            <v>4.2</v>
          </cell>
          <cell r="D796">
            <v>290</v>
          </cell>
          <cell r="E796" t="str">
            <v>+</v>
          </cell>
          <cell r="F796">
            <v>6.2999999999999545</v>
          </cell>
          <cell r="G796">
            <v>2.1</v>
          </cell>
          <cell r="H796">
            <v>0.8</v>
          </cell>
          <cell r="I796">
            <v>0.05</v>
          </cell>
          <cell r="J796">
            <v>1.6800000000000002</v>
          </cell>
          <cell r="K796">
            <v>8.4000000000000019E-2</v>
          </cell>
        </row>
        <row r="797">
          <cell r="A797">
            <v>290</v>
          </cell>
          <cell r="B797" t="str">
            <v>+</v>
          </cell>
          <cell r="C797">
            <v>13.2</v>
          </cell>
          <cell r="D797">
            <v>290</v>
          </cell>
          <cell r="E797" t="str">
            <v>+</v>
          </cell>
          <cell r="F797">
            <v>16.899999999999409</v>
          </cell>
          <cell r="G797">
            <v>3.7</v>
          </cell>
          <cell r="H797">
            <v>2.9</v>
          </cell>
          <cell r="I797">
            <v>0.05</v>
          </cell>
          <cell r="J797">
            <v>10.73</v>
          </cell>
          <cell r="K797">
            <v>0.53650000000000009</v>
          </cell>
        </row>
        <row r="798">
          <cell r="A798">
            <v>290</v>
          </cell>
          <cell r="B798" t="str">
            <v>+</v>
          </cell>
          <cell r="C798">
            <v>4.5999999999999996</v>
          </cell>
          <cell r="D798">
            <v>290</v>
          </cell>
          <cell r="E798" t="str">
            <v>+</v>
          </cell>
          <cell r="F798">
            <v>6.2000000000011823</v>
          </cell>
          <cell r="G798">
            <v>1.6</v>
          </cell>
          <cell r="H798">
            <v>1.9</v>
          </cell>
          <cell r="I798">
            <v>0.05</v>
          </cell>
          <cell r="J798">
            <v>3.04</v>
          </cell>
          <cell r="K798">
            <v>0.15200000000000002</v>
          </cell>
        </row>
        <row r="799">
          <cell r="A799">
            <v>291</v>
          </cell>
          <cell r="B799" t="str">
            <v>+</v>
          </cell>
          <cell r="C799">
            <v>11</v>
          </cell>
          <cell r="D799">
            <v>291</v>
          </cell>
          <cell r="E799" t="str">
            <v>+</v>
          </cell>
          <cell r="F799">
            <v>15.449999999999591</v>
          </cell>
          <cell r="G799">
            <v>4.45</v>
          </cell>
          <cell r="H799">
            <v>1</v>
          </cell>
          <cell r="I799">
            <v>0.05</v>
          </cell>
          <cell r="J799">
            <v>4.45</v>
          </cell>
          <cell r="K799">
            <v>0.22250000000000003</v>
          </cell>
        </row>
        <row r="800">
          <cell r="A800">
            <v>292</v>
          </cell>
          <cell r="B800" t="str">
            <v>+</v>
          </cell>
          <cell r="C800">
            <v>4.3</v>
          </cell>
          <cell r="D800">
            <v>293</v>
          </cell>
          <cell r="E800" t="str">
            <v>+</v>
          </cell>
          <cell r="F800">
            <v>1.2000000000000455</v>
          </cell>
          <cell r="G800">
            <v>16.899999999999999</v>
          </cell>
          <cell r="H800">
            <v>1</v>
          </cell>
          <cell r="I800">
            <v>0.05</v>
          </cell>
          <cell r="J800">
            <v>16.899999999999999</v>
          </cell>
          <cell r="K800">
            <v>0.84499999999999997</v>
          </cell>
        </row>
        <row r="801">
          <cell r="A801">
            <v>292</v>
          </cell>
          <cell r="B801" t="str">
            <v>+</v>
          </cell>
          <cell r="C801">
            <v>4</v>
          </cell>
          <cell r="D801">
            <v>294</v>
          </cell>
          <cell r="E801" t="str">
            <v>+</v>
          </cell>
          <cell r="F801">
            <v>4.1999999999995907</v>
          </cell>
          <cell r="G801">
            <v>40.200000000000003</v>
          </cell>
          <cell r="H801">
            <v>2</v>
          </cell>
          <cell r="I801">
            <v>0.05</v>
          </cell>
          <cell r="J801">
            <v>80.400000000000006</v>
          </cell>
          <cell r="K801">
            <v>4.0200000000000005</v>
          </cell>
        </row>
        <row r="802">
          <cell r="A802">
            <v>292</v>
          </cell>
          <cell r="B802" t="str">
            <v>+</v>
          </cell>
          <cell r="C802">
            <v>13.9</v>
          </cell>
          <cell r="D802">
            <v>292</v>
          </cell>
          <cell r="E802" t="str">
            <v>+</v>
          </cell>
          <cell r="F802">
            <v>15.599999999999454</v>
          </cell>
          <cell r="G802">
            <v>1.7</v>
          </cell>
          <cell r="H802">
            <v>1</v>
          </cell>
          <cell r="I802">
            <v>0.05</v>
          </cell>
          <cell r="J802">
            <v>1.7</v>
          </cell>
          <cell r="K802">
            <v>8.5000000000000006E-2</v>
          </cell>
        </row>
        <row r="803">
          <cell r="A803">
            <v>293</v>
          </cell>
          <cell r="B803" t="str">
            <v>+</v>
          </cell>
          <cell r="C803">
            <v>13</v>
          </cell>
          <cell r="D803">
            <v>293</v>
          </cell>
          <cell r="E803" t="str">
            <v>+</v>
          </cell>
          <cell r="F803">
            <v>14.850000000000136</v>
          </cell>
          <cell r="G803">
            <v>1.85</v>
          </cell>
          <cell r="H803">
            <v>1</v>
          </cell>
          <cell r="I803">
            <v>0.05</v>
          </cell>
          <cell r="J803">
            <v>1.85</v>
          </cell>
          <cell r="K803">
            <v>9.2500000000000013E-2</v>
          </cell>
        </row>
        <row r="804">
          <cell r="A804">
            <v>294</v>
          </cell>
          <cell r="B804" t="str">
            <v>+</v>
          </cell>
          <cell r="C804">
            <v>16.7</v>
          </cell>
          <cell r="D804">
            <v>294</v>
          </cell>
          <cell r="E804" t="str">
            <v>+</v>
          </cell>
          <cell r="F804">
            <v>19.700000000000273</v>
          </cell>
          <cell r="G804">
            <v>3</v>
          </cell>
          <cell r="H804">
            <v>1</v>
          </cell>
          <cell r="I804">
            <v>0.05</v>
          </cell>
          <cell r="J804">
            <v>3</v>
          </cell>
          <cell r="K804">
            <v>0.15000000000000002</v>
          </cell>
        </row>
        <row r="805">
          <cell r="A805">
            <v>294</v>
          </cell>
          <cell r="B805" t="str">
            <v>+</v>
          </cell>
          <cell r="C805">
            <v>4</v>
          </cell>
          <cell r="D805">
            <v>294</v>
          </cell>
          <cell r="E805" t="str">
            <v>+</v>
          </cell>
          <cell r="F805">
            <v>11.800000000000637</v>
          </cell>
          <cell r="G805">
            <v>7.8</v>
          </cell>
          <cell r="H805">
            <v>1</v>
          </cell>
          <cell r="I805">
            <v>0.05</v>
          </cell>
          <cell r="J805">
            <v>7.8</v>
          </cell>
          <cell r="K805">
            <v>0.39</v>
          </cell>
        </row>
        <row r="806">
          <cell r="A806">
            <v>294</v>
          </cell>
          <cell r="B806" t="str">
            <v>+</v>
          </cell>
          <cell r="C806">
            <v>12.1</v>
          </cell>
          <cell r="D806">
            <v>295</v>
          </cell>
          <cell r="E806" t="str">
            <v>+</v>
          </cell>
          <cell r="F806">
            <v>0.29999999999972715</v>
          </cell>
          <cell r="G806">
            <v>8.1999999999999993</v>
          </cell>
          <cell r="H806">
            <v>2</v>
          </cell>
          <cell r="I806">
            <v>0.05</v>
          </cell>
          <cell r="J806">
            <v>16.399999999999999</v>
          </cell>
          <cell r="K806">
            <v>0.82</v>
          </cell>
        </row>
        <row r="807">
          <cell r="A807">
            <v>295</v>
          </cell>
          <cell r="B807" t="str">
            <v>+</v>
          </cell>
          <cell r="C807">
            <v>6</v>
          </cell>
          <cell r="D807">
            <v>295</v>
          </cell>
          <cell r="E807" t="str">
            <v>+</v>
          </cell>
          <cell r="F807">
            <v>19.700000000000273</v>
          </cell>
          <cell r="G807">
            <v>13.7</v>
          </cell>
          <cell r="H807">
            <v>1</v>
          </cell>
          <cell r="I807">
            <v>0.05</v>
          </cell>
          <cell r="J807">
            <v>13.7</v>
          </cell>
          <cell r="K807">
            <v>0.68500000000000005</v>
          </cell>
        </row>
        <row r="808">
          <cell r="A808">
            <v>296</v>
          </cell>
          <cell r="B808" t="str">
            <v>+</v>
          </cell>
          <cell r="C808">
            <v>8.4</v>
          </cell>
          <cell r="D808">
            <v>297</v>
          </cell>
          <cell r="E808" t="str">
            <v>+</v>
          </cell>
          <cell r="F808">
            <v>15.750000000000455</v>
          </cell>
          <cell r="G808">
            <v>27.35</v>
          </cell>
          <cell r="H808">
            <v>1</v>
          </cell>
          <cell r="I808">
            <v>0.05</v>
          </cell>
          <cell r="J808">
            <v>27.35</v>
          </cell>
          <cell r="K808">
            <v>1.3675000000000002</v>
          </cell>
        </row>
        <row r="809">
          <cell r="A809">
            <v>298</v>
          </cell>
          <cell r="B809" t="str">
            <v>+</v>
          </cell>
          <cell r="C809">
            <v>14.6</v>
          </cell>
          <cell r="D809">
            <v>299</v>
          </cell>
          <cell r="E809" t="str">
            <v>+</v>
          </cell>
          <cell r="F809">
            <v>1.4000000000010004</v>
          </cell>
          <cell r="G809">
            <v>6.8</v>
          </cell>
          <cell r="H809">
            <v>1</v>
          </cell>
          <cell r="I809">
            <v>0.05</v>
          </cell>
          <cell r="J809">
            <v>6.8</v>
          </cell>
          <cell r="K809">
            <v>0.34</v>
          </cell>
        </row>
        <row r="810">
          <cell r="A810">
            <v>298</v>
          </cell>
          <cell r="B810" t="str">
            <v>+</v>
          </cell>
          <cell r="C810">
            <v>1.7</v>
          </cell>
          <cell r="D810">
            <v>298</v>
          </cell>
          <cell r="E810" t="str">
            <v>+</v>
          </cell>
          <cell r="F810">
            <v>10.399999999999636</v>
          </cell>
          <cell r="G810">
            <v>8.6999999999999993</v>
          </cell>
          <cell r="H810">
            <v>1</v>
          </cell>
          <cell r="I810">
            <v>0.05</v>
          </cell>
          <cell r="J810">
            <v>8.6999999999999993</v>
          </cell>
          <cell r="K810">
            <v>0.435</v>
          </cell>
        </row>
        <row r="811">
          <cell r="A811">
            <v>298</v>
          </cell>
          <cell r="B811" t="str">
            <v>+</v>
          </cell>
          <cell r="C811">
            <v>13</v>
          </cell>
          <cell r="D811">
            <v>298</v>
          </cell>
          <cell r="E811" t="str">
            <v>+</v>
          </cell>
          <cell r="F811">
            <v>14.950000000000045</v>
          </cell>
          <cell r="G811">
            <v>1.95</v>
          </cell>
          <cell r="H811">
            <v>2</v>
          </cell>
          <cell r="I811">
            <v>0.05</v>
          </cell>
          <cell r="J811">
            <v>3.9</v>
          </cell>
          <cell r="K811">
            <v>0.19500000000000001</v>
          </cell>
        </row>
        <row r="812">
          <cell r="A812">
            <v>298</v>
          </cell>
          <cell r="B812" t="str">
            <v>+</v>
          </cell>
          <cell r="C812">
            <v>15</v>
          </cell>
          <cell r="D812">
            <v>298</v>
          </cell>
          <cell r="E812" t="str">
            <v>+</v>
          </cell>
          <cell r="F812">
            <v>19.100000000000819</v>
          </cell>
          <cell r="G812">
            <v>4.0999999999999996</v>
          </cell>
          <cell r="H812">
            <v>2</v>
          </cell>
          <cell r="I812">
            <v>0.05</v>
          </cell>
          <cell r="J812">
            <v>8.1999999999999993</v>
          </cell>
          <cell r="K812">
            <v>0.41</v>
          </cell>
        </row>
        <row r="813">
          <cell r="A813">
            <v>300</v>
          </cell>
          <cell r="B813" t="str">
            <v>+</v>
          </cell>
          <cell r="C813">
            <v>13</v>
          </cell>
          <cell r="D813">
            <v>303</v>
          </cell>
          <cell r="E813" t="str">
            <v>+</v>
          </cell>
          <cell r="F813">
            <v>10</v>
          </cell>
          <cell r="G813">
            <v>57</v>
          </cell>
          <cell r="H813">
            <v>1</v>
          </cell>
          <cell r="I813">
            <v>0.05</v>
          </cell>
          <cell r="J813">
            <v>57</v>
          </cell>
          <cell r="K813">
            <v>2.85</v>
          </cell>
        </row>
        <row r="814">
          <cell r="A814">
            <v>300</v>
          </cell>
          <cell r="B814" t="str">
            <v>+</v>
          </cell>
          <cell r="C814">
            <v>11.5</v>
          </cell>
          <cell r="D814">
            <v>301</v>
          </cell>
          <cell r="E814" t="str">
            <v>+</v>
          </cell>
          <cell r="F814">
            <v>13.899999999999864</v>
          </cell>
          <cell r="G814">
            <v>22.4</v>
          </cell>
          <cell r="H814">
            <v>1</v>
          </cell>
          <cell r="I814">
            <v>0.05</v>
          </cell>
          <cell r="J814">
            <v>22.4</v>
          </cell>
          <cell r="K814">
            <v>1.1199999999999999</v>
          </cell>
        </row>
        <row r="815">
          <cell r="A815">
            <v>300</v>
          </cell>
          <cell r="B815" t="str">
            <v>+</v>
          </cell>
          <cell r="C815">
            <v>14.2</v>
          </cell>
          <cell r="D815">
            <v>301</v>
          </cell>
          <cell r="E815" t="str">
            <v>+</v>
          </cell>
          <cell r="F815">
            <v>14.500000000000455</v>
          </cell>
          <cell r="G815">
            <v>20.3</v>
          </cell>
          <cell r="H815">
            <v>2</v>
          </cell>
          <cell r="I815">
            <v>0.05</v>
          </cell>
          <cell r="J815">
            <v>40.6</v>
          </cell>
          <cell r="K815">
            <v>2.0300000000000002</v>
          </cell>
        </row>
        <row r="816">
          <cell r="A816">
            <v>301</v>
          </cell>
          <cell r="B816" t="str">
            <v>+</v>
          </cell>
          <cell r="C816">
            <v>14</v>
          </cell>
          <cell r="D816">
            <v>302</v>
          </cell>
          <cell r="E816" t="str">
            <v>+</v>
          </cell>
          <cell r="F816">
            <v>10.099999999999909</v>
          </cell>
          <cell r="G816">
            <v>16.100000000000001</v>
          </cell>
          <cell r="H816">
            <v>1</v>
          </cell>
          <cell r="I816">
            <v>0.05</v>
          </cell>
          <cell r="J816">
            <v>16.100000000000001</v>
          </cell>
          <cell r="K816">
            <v>0.80500000000000016</v>
          </cell>
        </row>
        <row r="817">
          <cell r="A817">
            <v>302</v>
          </cell>
          <cell r="B817" t="str">
            <v>+</v>
          </cell>
          <cell r="C817">
            <v>17.5</v>
          </cell>
          <cell r="D817">
            <v>303</v>
          </cell>
          <cell r="E817" t="str">
            <v>+</v>
          </cell>
          <cell r="F817">
            <v>2.5</v>
          </cell>
          <cell r="G817">
            <v>5</v>
          </cell>
          <cell r="H817">
            <v>2</v>
          </cell>
          <cell r="I817">
            <v>0.05</v>
          </cell>
          <cell r="J817">
            <v>10</v>
          </cell>
          <cell r="K817">
            <v>0.5</v>
          </cell>
        </row>
        <row r="818">
          <cell r="A818">
            <v>303</v>
          </cell>
          <cell r="B818" t="str">
            <v>+</v>
          </cell>
          <cell r="C818">
            <v>2.7</v>
          </cell>
          <cell r="D818">
            <v>303</v>
          </cell>
          <cell r="E818" t="str">
            <v>+</v>
          </cell>
          <cell r="F818">
            <v>5.8000000000004093</v>
          </cell>
          <cell r="G818">
            <v>3.1</v>
          </cell>
          <cell r="H818">
            <v>2</v>
          </cell>
          <cell r="I818">
            <v>0.05</v>
          </cell>
          <cell r="J818">
            <v>6.2</v>
          </cell>
          <cell r="K818">
            <v>0.31000000000000005</v>
          </cell>
        </row>
        <row r="819">
          <cell r="A819">
            <v>303</v>
          </cell>
          <cell r="B819" t="str">
            <v>+</v>
          </cell>
          <cell r="C819">
            <v>7.5</v>
          </cell>
          <cell r="D819">
            <v>304</v>
          </cell>
          <cell r="E819" t="str">
            <v>+</v>
          </cell>
          <cell r="F819">
            <v>5</v>
          </cell>
          <cell r="G819">
            <v>17.5</v>
          </cell>
          <cell r="H819">
            <v>2</v>
          </cell>
          <cell r="I819">
            <v>0.05</v>
          </cell>
          <cell r="J819">
            <v>35</v>
          </cell>
          <cell r="K819">
            <v>1.75</v>
          </cell>
        </row>
        <row r="820">
          <cell r="A820">
            <v>303</v>
          </cell>
          <cell r="B820" t="str">
            <v>+</v>
          </cell>
          <cell r="C820">
            <v>6</v>
          </cell>
          <cell r="D820">
            <v>303</v>
          </cell>
          <cell r="E820" t="str">
            <v>+</v>
          </cell>
          <cell r="F820">
            <v>7.5</v>
          </cell>
          <cell r="G820">
            <v>1.5</v>
          </cell>
          <cell r="H820">
            <v>1</v>
          </cell>
          <cell r="I820">
            <v>0.05</v>
          </cell>
          <cell r="J820">
            <v>1.5</v>
          </cell>
          <cell r="K820">
            <v>7.5000000000000011E-2</v>
          </cell>
        </row>
        <row r="821">
          <cell r="A821">
            <v>303</v>
          </cell>
          <cell r="B821" t="str">
            <v>+</v>
          </cell>
          <cell r="C821">
            <v>11.4</v>
          </cell>
          <cell r="D821">
            <v>304</v>
          </cell>
          <cell r="E821" t="str">
            <v>+</v>
          </cell>
          <cell r="F821">
            <v>4.5999999999992269</v>
          </cell>
          <cell r="G821">
            <v>13.2</v>
          </cell>
          <cell r="H821">
            <v>1</v>
          </cell>
          <cell r="I821">
            <v>0.05</v>
          </cell>
          <cell r="J821">
            <v>13.2</v>
          </cell>
          <cell r="K821">
            <v>0.66</v>
          </cell>
        </row>
        <row r="822">
          <cell r="A822">
            <v>303</v>
          </cell>
          <cell r="B822" t="str">
            <v>+</v>
          </cell>
          <cell r="C822">
            <v>6.4</v>
          </cell>
          <cell r="D822">
            <v>303</v>
          </cell>
          <cell r="E822" t="str">
            <v>+</v>
          </cell>
          <cell r="F822">
            <v>9.9000000000000909</v>
          </cell>
          <cell r="G822">
            <v>3.5</v>
          </cell>
          <cell r="H822">
            <v>1</v>
          </cell>
          <cell r="I822">
            <v>0.05</v>
          </cell>
          <cell r="J822">
            <v>3.5</v>
          </cell>
          <cell r="K822">
            <v>0.17500000000000002</v>
          </cell>
        </row>
        <row r="823">
          <cell r="A823">
            <v>303</v>
          </cell>
          <cell r="B823" t="str">
            <v>+</v>
          </cell>
          <cell r="C823">
            <v>10</v>
          </cell>
          <cell r="D823">
            <v>303</v>
          </cell>
          <cell r="E823" t="str">
            <v>+</v>
          </cell>
          <cell r="F823">
            <v>11.600000000000819</v>
          </cell>
          <cell r="G823">
            <v>1.6</v>
          </cell>
          <cell r="H823">
            <v>2</v>
          </cell>
          <cell r="I823">
            <v>0.05</v>
          </cell>
          <cell r="J823">
            <v>3.2</v>
          </cell>
          <cell r="K823">
            <v>0.16000000000000003</v>
          </cell>
        </row>
        <row r="824">
          <cell r="A824">
            <v>304</v>
          </cell>
          <cell r="B824" t="str">
            <v>+</v>
          </cell>
          <cell r="C824">
            <v>4.7</v>
          </cell>
          <cell r="D824">
            <v>304</v>
          </cell>
          <cell r="E824" t="str">
            <v>+</v>
          </cell>
          <cell r="F824">
            <v>12.999999999999545</v>
          </cell>
          <cell r="G824">
            <v>8.3000000000000007</v>
          </cell>
          <cell r="H824">
            <v>3.9</v>
          </cell>
          <cell r="I824">
            <v>0.05</v>
          </cell>
          <cell r="J824">
            <v>32.370000000000005</v>
          </cell>
          <cell r="K824">
            <v>1.6185000000000003</v>
          </cell>
        </row>
        <row r="825">
          <cell r="A825">
            <v>305</v>
          </cell>
          <cell r="B825" t="str">
            <v>+</v>
          </cell>
          <cell r="C825">
            <v>13.01</v>
          </cell>
          <cell r="D825">
            <v>305</v>
          </cell>
          <cell r="E825" t="str">
            <v>+</v>
          </cell>
          <cell r="F825">
            <v>16.710000000000491</v>
          </cell>
          <cell r="G825">
            <v>3.7</v>
          </cell>
          <cell r="H825">
            <v>2</v>
          </cell>
          <cell r="I825">
            <v>0.05</v>
          </cell>
          <cell r="J825">
            <v>7.4</v>
          </cell>
          <cell r="K825">
            <v>0.37000000000000005</v>
          </cell>
        </row>
        <row r="826">
          <cell r="A826">
            <v>305</v>
          </cell>
          <cell r="B826" t="str">
            <v>+</v>
          </cell>
          <cell r="C826">
            <v>14</v>
          </cell>
          <cell r="D826">
            <v>306</v>
          </cell>
          <cell r="E826" t="str">
            <v>+</v>
          </cell>
          <cell r="F826">
            <v>3.6000000000001364</v>
          </cell>
          <cell r="G826">
            <v>9.6</v>
          </cell>
          <cell r="H826">
            <v>1</v>
          </cell>
          <cell r="I826">
            <v>0.05</v>
          </cell>
          <cell r="J826">
            <v>9.6</v>
          </cell>
          <cell r="K826">
            <v>0.48</v>
          </cell>
        </row>
        <row r="827">
          <cell r="A827">
            <v>305</v>
          </cell>
          <cell r="B827" t="str">
            <v>+</v>
          </cell>
          <cell r="C827">
            <v>5.6</v>
          </cell>
          <cell r="D827">
            <v>306</v>
          </cell>
          <cell r="E827" t="str">
            <v>+</v>
          </cell>
          <cell r="F827">
            <v>2.4500000000011823</v>
          </cell>
          <cell r="G827">
            <v>16.850000000000001</v>
          </cell>
          <cell r="H827">
            <v>3.9</v>
          </cell>
          <cell r="I827">
            <v>0.05</v>
          </cell>
          <cell r="J827">
            <v>65.715000000000003</v>
          </cell>
          <cell r="K827">
            <v>3.2857500000000002</v>
          </cell>
        </row>
        <row r="828">
          <cell r="A828">
            <v>305</v>
          </cell>
          <cell r="B828" t="str">
            <v>+</v>
          </cell>
          <cell r="C828">
            <v>16.3</v>
          </cell>
          <cell r="D828">
            <v>306</v>
          </cell>
          <cell r="E828" t="str">
            <v>+</v>
          </cell>
          <cell r="F828">
            <v>5.1999999999998181</v>
          </cell>
          <cell r="G828">
            <v>8.9</v>
          </cell>
          <cell r="H828">
            <v>1</v>
          </cell>
          <cell r="I828">
            <v>0.05</v>
          </cell>
          <cell r="J828">
            <v>8.9</v>
          </cell>
          <cell r="K828">
            <v>0.44500000000000006</v>
          </cell>
        </row>
        <row r="829">
          <cell r="A829">
            <v>305</v>
          </cell>
          <cell r="B829" t="str">
            <v>+</v>
          </cell>
          <cell r="C829">
            <v>2.4</v>
          </cell>
          <cell r="D829">
            <v>305</v>
          </cell>
          <cell r="E829" t="str">
            <v>+</v>
          </cell>
          <cell r="F829">
            <v>5.3999999999996362</v>
          </cell>
          <cell r="G829">
            <v>3</v>
          </cell>
          <cell r="H829">
            <v>2</v>
          </cell>
          <cell r="I829">
            <v>0.05</v>
          </cell>
          <cell r="J829">
            <v>6</v>
          </cell>
          <cell r="K829">
            <v>0.30000000000000004</v>
          </cell>
        </row>
        <row r="830">
          <cell r="A830">
            <v>306</v>
          </cell>
          <cell r="B830" t="str">
            <v>+</v>
          </cell>
          <cell r="C830">
            <v>15.4</v>
          </cell>
          <cell r="D830">
            <v>307</v>
          </cell>
          <cell r="E830" t="str">
            <v>+</v>
          </cell>
          <cell r="F830">
            <v>0.3999999999996362</v>
          </cell>
          <cell r="G830">
            <v>5</v>
          </cell>
          <cell r="H830">
            <v>2</v>
          </cell>
          <cell r="I830">
            <v>0.05</v>
          </cell>
          <cell r="J830">
            <v>10</v>
          </cell>
          <cell r="K830">
            <v>0.5</v>
          </cell>
        </row>
        <row r="831">
          <cell r="A831">
            <v>306</v>
          </cell>
          <cell r="B831" t="str">
            <v>+</v>
          </cell>
          <cell r="C831">
            <v>15.2</v>
          </cell>
          <cell r="D831">
            <v>306</v>
          </cell>
          <cell r="E831" t="str">
            <v>+</v>
          </cell>
          <cell r="F831">
            <v>16.599999999999682</v>
          </cell>
          <cell r="G831">
            <v>1.4</v>
          </cell>
          <cell r="H831">
            <v>1</v>
          </cell>
          <cell r="I831">
            <v>0.05</v>
          </cell>
          <cell r="J831">
            <v>1.4</v>
          </cell>
          <cell r="K831">
            <v>6.9999999999999993E-2</v>
          </cell>
        </row>
        <row r="832">
          <cell r="A832">
            <v>306</v>
          </cell>
          <cell r="B832" t="str">
            <v>+</v>
          </cell>
          <cell r="C832">
            <v>2.5</v>
          </cell>
          <cell r="D832">
            <v>306</v>
          </cell>
          <cell r="E832" t="str">
            <v>+</v>
          </cell>
          <cell r="F832">
            <v>13.949999999999818</v>
          </cell>
          <cell r="G832">
            <v>11.45</v>
          </cell>
          <cell r="H832">
            <v>1</v>
          </cell>
          <cell r="I832">
            <v>0.05</v>
          </cell>
          <cell r="J832">
            <v>11.45</v>
          </cell>
          <cell r="K832">
            <v>0.57250000000000001</v>
          </cell>
        </row>
        <row r="833">
          <cell r="A833">
            <v>306</v>
          </cell>
          <cell r="B833" t="str">
            <v>+</v>
          </cell>
          <cell r="C833">
            <v>2.5</v>
          </cell>
          <cell r="D833">
            <v>306</v>
          </cell>
          <cell r="E833" t="str">
            <v>+</v>
          </cell>
          <cell r="F833">
            <v>13.949999999999818</v>
          </cell>
          <cell r="G833">
            <v>11.45</v>
          </cell>
          <cell r="H833">
            <v>2</v>
          </cell>
          <cell r="I833">
            <v>0.05</v>
          </cell>
          <cell r="J833">
            <v>22.9</v>
          </cell>
          <cell r="K833">
            <v>1.145</v>
          </cell>
        </row>
        <row r="834">
          <cell r="A834">
            <v>306</v>
          </cell>
          <cell r="B834" t="str">
            <v>+</v>
          </cell>
          <cell r="C834">
            <v>13.5</v>
          </cell>
          <cell r="D834">
            <v>307</v>
          </cell>
          <cell r="E834" t="str">
            <v>+</v>
          </cell>
          <cell r="F834">
            <v>12.000000000000455</v>
          </cell>
          <cell r="G834">
            <v>18.5</v>
          </cell>
          <cell r="H834">
            <v>3.85</v>
          </cell>
          <cell r="I834">
            <v>0.05</v>
          </cell>
          <cell r="J834">
            <v>71.225000000000009</v>
          </cell>
          <cell r="K834">
            <v>3.5612500000000007</v>
          </cell>
        </row>
        <row r="835">
          <cell r="A835">
            <v>307</v>
          </cell>
          <cell r="B835" t="str">
            <v>+</v>
          </cell>
          <cell r="C835">
            <v>2.8</v>
          </cell>
          <cell r="D835">
            <v>308</v>
          </cell>
          <cell r="E835" t="str">
            <v>+</v>
          </cell>
          <cell r="F835">
            <v>1.6500000000007731</v>
          </cell>
          <cell r="G835">
            <v>18.850000000000001</v>
          </cell>
          <cell r="H835">
            <v>1</v>
          </cell>
          <cell r="I835">
            <v>0.05</v>
          </cell>
          <cell r="J835">
            <v>18.850000000000001</v>
          </cell>
          <cell r="K835">
            <v>0.94250000000000012</v>
          </cell>
        </row>
        <row r="836">
          <cell r="A836">
            <v>307</v>
          </cell>
          <cell r="B836" t="str">
            <v>+</v>
          </cell>
          <cell r="C836">
            <v>1.8</v>
          </cell>
          <cell r="D836">
            <v>307</v>
          </cell>
          <cell r="E836" t="str">
            <v>+</v>
          </cell>
          <cell r="F836">
            <v>8.7999999999999545</v>
          </cell>
          <cell r="G836">
            <v>7</v>
          </cell>
          <cell r="H836">
            <v>2</v>
          </cell>
          <cell r="I836">
            <v>0.05</v>
          </cell>
          <cell r="J836">
            <v>14</v>
          </cell>
          <cell r="K836">
            <v>0.70000000000000007</v>
          </cell>
        </row>
        <row r="837">
          <cell r="A837">
            <v>307</v>
          </cell>
          <cell r="B837" t="str">
            <v>+</v>
          </cell>
          <cell r="C837">
            <v>8.6999999999999993</v>
          </cell>
          <cell r="D837">
            <v>307</v>
          </cell>
          <cell r="E837" t="str">
            <v>+</v>
          </cell>
          <cell r="F837">
            <v>19.599999999999227</v>
          </cell>
          <cell r="G837">
            <v>10.9</v>
          </cell>
          <cell r="H837">
            <v>1</v>
          </cell>
          <cell r="I837">
            <v>0.05</v>
          </cell>
          <cell r="J837">
            <v>10.9</v>
          </cell>
          <cell r="K837">
            <v>0.54500000000000004</v>
          </cell>
        </row>
        <row r="838">
          <cell r="A838">
            <v>307</v>
          </cell>
          <cell r="B838" t="str">
            <v>+</v>
          </cell>
          <cell r="D838">
            <v>307</v>
          </cell>
          <cell r="E838" t="str">
            <v>+</v>
          </cell>
          <cell r="F838">
            <v>1.8000000000006366</v>
          </cell>
          <cell r="G838">
            <v>1.8</v>
          </cell>
          <cell r="H838">
            <v>2.9</v>
          </cell>
          <cell r="I838">
            <v>0.05</v>
          </cell>
          <cell r="J838">
            <v>5.22</v>
          </cell>
          <cell r="K838">
            <v>0.26100000000000001</v>
          </cell>
        </row>
        <row r="839">
          <cell r="A839">
            <v>308</v>
          </cell>
          <cell r="B839" t="str">
            <v>+</v>
          </cell>
          <cell r="C839">
            <v>4</v>
          </cell>
          <cell r="D839">
            <v>308</v>
          </cell>
          <cell r="E839" t="str">
            <v>+</v>
          </cell>
          <cell r="F839">
            <v>16.399999999999864</v>
          </cell>
          <cell r="G839">
            <v>12.4</v>
          </cell>
          <cell r="H839">
            <v>2</v>
          </cell>
          <cell r="I839">
            <v>0.05</v>
          </cell>
          <cell r="J839">
            <v>24.8</v>
          </cell>
          <cell r="K839">
            <v>1.2400000000000002</v>
          </cell>
        </row>
        <row r="840">
          <cell r="A840">
            <v>308</v>
          </cell>
          <cell r="B840" t="str">
            <v>+</v>
          </cell>
          <cell r="D840">
            <v>308</v>
          </cell>
          <cell r="E840" t="str">
            <v>+</v>
          </cell>
          <cell r="F840">
            <v>2.0000000000004547</v>
          </cell>
          <cell r="G840">
            <v>2</v>
          </cell>
          <cell r="H840">
            <v>1.75</v>
          </cell>
          <cell r="I840">
            <v>0.05</v>
          </cell>
          <cell r="J840">
            <v>3.5</v>
          </cell>
          <cell r="K840">
            <v>0.17500000000000002</v>
          </cell>
        </row>
        <row r="841">
          <cell r="A841">
            <v>308</v>
          </cell>
          <cell r="B841" t="str">
            <v>+</v>
          </cell>
          <cell r="C841">
            <v>4</v>
          </cell>
          <cell r="D841">
            <v>308</v>
          </cell>
          <cell r="E841" t="str">
            <v>+</v>
          </cell>
          <cell r="F841">
            <v>7.6999999999998181</v>
          </cell>
          <cell r="G841">
            <v>3.7</v>
          </cell>
          <cell r="H841">
            <v>1</v>
          </cell>
          <cell r="I841">
            <v>0.05</v>
          </cell>
          <cell r="J841">
            <v>3.7</v>
          </cell>
          <cell r="K841">
            <v>0.18500000000000003</v>
          </cell>
        </row>
        <row r="842">
          <cell r="A842">
            <v>308</v>
          </cell>
          <cell r="B842" t="str">
            <v>+</v>
          </cell>
          <cell r="C842">
            <v>4</v>
          </cell>
          <cell r="D842">
            <v>308</v>
          </cell>
          <cell r="E842" t="str">
            <v>+</v>
          </cell>
          <cell r="F842">
            <v>4.5000000000004547</v>
          </cell>
          <cell r="G842">
            <v>0.5</v>
          </cell>
          <cell r="H842">
            <v>1.7</v>
          </cell>
          <cell r="I842">
            <v>0.05</v>
          </cell>
          <cell r="J842">
            <v>0.85</v>
          </cell>
          <cell r="K842">
            <v>4.2500000000000003E-2</v>
          </cell>
        </row>
        <row r="843">
          <cell r="A843">
            <v>308</v>
          </cell>
          <cell r="B843" t="str">
            <v>+</v>
          </cell>
          <cell r="C843">
            <v>2</v>
          </cell>
          <cell r="D843">
            <v>308</v>
          </cell>
          <cell r="E843" t="str">
            <v>+</v>
          </cell>
          <cell r="F843">
            <v>3.9999999999997726</v>
          </cell>
          <cell r="G843">
            <v>2</v>
          </cell>
          <cell r="H843">
            <v>3.15</v>
          </cell>
          <cell r="I843">
            <v>0.05</v>
          </cell>
          <cell r="J843">
            <v>6.3</v>
          </cell>
          <cell r="K843">
            <v>0.315</v>
          </cell>
        </row>
        <row r="844">
          <cell r="A844">
            <v>309</v>
          </cell>
          <cell r="B844" t="str">
            <v>+</v>
          </cell>
          <cell r="C844">
            <v>8.1</v>
          </cell>
          <cell r="D844">
            <v>310</v>
          </cell>
          <cell r="E844" t="str">
            <v>+</v>
          </cell>
          <cell r="F844">
            <v>1.6500000000007731</v>
          </cell>
          <cell r="G844">
            <v>13.55</v>
          </cell>
          <cell r="H844">
            <v>4</v>
          </cell>
          <cell r="I844">
            <v>0.05</v>
          </cell>
          <cell r="J844">
            <v>54.2</v>
          </cell>
          <cell r="K844">
            <v>2.7100000000000004</v>
          </cell>
        </row>
        <row r="845">
          <cell r="A845">
            <v>310</v>
          </cell>
          <cell r="B845" t="str">
            <v>+</v>
          </cell>
          <cell r="C845">
            <v>1.8</v>
          </cell>
          <cell r="D845">
            <v>311</v>
          </cell>
          <cell r="E845" t="str">
            <v>+</v>
          </cell>
          <cell r="F845">
            <v>6.1000000000001364</v>
          </cell>
          <cell r="G845">
            <v>24.3</v>
          </cell>
          <cell r="H845">
            <v>4.95</v>
          </cell>
          <cell r="I845">
            <v>0.05</v>
          </cell>
          <cell r="J845">
            <v>120.28500000000001</v>
          </cell>
          <cell r="K845">
            <v>6.0142500000000005</v>
          </cell>
        </row>
        <row r="846">
          <cell r="A846">
            <v>311</v>
          </cell>
          <cell r="B846" t="str">
            <v>+</v>
          </cell>
          <cell r="C846">
            <v>6.1</v>
          </cell>
          <cell r="D846">
            <v>311</v>
          </cell>
          <cell r="E846" t="str">
            <v>+</v>
          </cell>
          <cell r="F846">
            <v>10.7000000000005</v>
          </cell>
          <cell r="G846">
            <v>4.5999999999999996</v>
          </cell>
          <cell r="H846">
            <v>2.1</v>
          </cell>
          <cell r="I846">
            <v>0.05</v>
          </cell>
          <cell r="J846">
            <v>9.66</v>
          </cell>
          <cell r="K846">
            <v>0.48300000000000004</v>
          </cell>
        </row>
        <row r="847">
          <cell r="A847">
            <v>311</v>
          </cell>
          <cell r="B847" t="str">
            <v>+</v>
          </cell>
          <cell r="C847">
            <v>10.6</v>
          </cell>
          <cell r="D847">
            <v>311</v>
          </cell>
          <cell r="E847" t="str">
            <v>+</v>
          </cell>
          <cell r="F847">
            <v>12.599999999999909</v>
          </cell>
          <cell r="G847">
            <v>2</v>
          </cell>
          <cell r="H847">
            <v>1</v>
          </cell>
          <cell r="I847">
            <v>0.05</v>
          </cell>
          <cell r="J847">
            <v>2</v>
          </cell>
          <cell r="K847">
            <v>0.1</v>
          </cell>
        </row>
        <row r="848">
          <cell r="A848">
            <v>311</v>
          </cell>
          <cell r="B848" t="str">
            <v>+</v>
          </cell>
          <cell r="C848">
            <v>13</v>
          </cell>
          <cell r="D848">
            <v>311</v>
          </cell>
          <cell r="E848" t="str">
            <v>+</v>
          </cell>
          <cell r="F848">
            <v>16.899999999999409</v>
          </cell>
          <cell r="G848">
            <v>3.9</v>
          </cell>
          <cell r="H848">
            <v>2</v>
          </cell>
          <cell r="I848">
            <v>0.05</v>
          </cell>
          <cell r="J848">
            <v>7.8</v>
          </cell>
          <cell r="K848">
            <v>0.39</v>
          </cell>
        </row>
        <row r="849">
          <cell r="A849">
            <v>312</v>
          </cell>
          <cell r="B849" t="str">
            <v>+</v>
          </cell>
          <cell r="C849">
            <v>13</v>
          </cell>
          <cell r="D849">
            <v>312</v>
          </cell>
          <cell r="E849" t="str">
            <v>+</v>
          </cell>
          <cell r="F849">
            <v>18.600000000000136</v>
          </cell>
          <cell r="G849">
            <v>5.6</v>
          </cell>
          <cell r="H849">
            <v>1</v>
          </cell>
          <cell r="I849">
            <v>0.05</v>
          </cell>
          <cell r="J849">
            <v>5.6</v>
          </cell>
          <cell r="K849">
            <v>0.27999999999999997</v>
          </cell>
        </row>
        <row r="850">
          <cell r="A850">
            <v>312</v>
          </cell>
          <cell r="B850" t="str">
            <v>+</v>
          </cell>
          <cell r="C850">
            <v>1.3</v>
          </cell>
          <cell r="D850">
            <v>312</v>
          </cell>
          <cell r="E850" t="str">
            <v>+</v>
          </cell>
          <cell r="F850">
            <v>9.1000000000008185</v>
          </cell>
          <cell r="G850">
            <v>7.8</v>
          </cell>
          <cell r="H850">
            <v>2</v>
          </cell>
          <cell r="I850">
            <v>0.05</v>
          </cell>
          <cell r="J850">
            <v>15.6</v>
          </cell>
          <cell r="K850">
            <v>0.78</v>
          </cell>
        </row>
        <row r="851">
          <cell r="A851">
            <v>312</v>
          </cell>
          <cell r="B851" t="str">
            <v>+</v>
          </cell>
          <cell r="C851">
            <v>6.9</v>
          </cell>
          <cell r="D851">
            <v>312</v>
          </cell>
          <cell r="E851" t="str">
            <v>+</v>
          </cell>
          <cell r="F851">
            <v>10.399999999999636</v>
          </cell>
          <cell r="G851">
            <v>3.5</v>
          </cell>
          <cell r="H851">
            <v>2</v>
          </cell>
          <cell r="I851">
            <v>0.05</v>
          </cell>
          <cell r="J851">
            <v>7</v>
          </cell>
          <cell r="K851">
            <v>0.35000000000000003</v>
          </cell>
        </row>
        <row r="852">
          <cell r="A852">
            <v>312</v>
          </cell>
          <cell r="B852" t="str">
            <v>+</v>
          </cell>
          <cell r="C852">
            <v>10.4</v>
          </cell>
          <cell r="D852">
            <v>312</v>
          </cell>
          <cell r="E852" t="str">
            <v>+</v>
          </cell>
          <cell r="F852">
            <v>12.749999999999773</v>
          </cell>
          <cell r="G852">
            <v>2.35</v>
          </cell>
          <cell r="H852">
            <v>2.5</v>
          </cell>
          <cell r="I852">
            <v>0.05</v>
          </cell>
          <cell r="J852">
            <v>5.875</v>
          </cell>
          <cell r="K852">
            <v>0.29375000000000001</v>
          </cell>
        </row>
        <row r="853">
          <cell r="A853">
            <v>312</v>
          </cell>
          <cell r="B853" t="str">
            <v>+</v>
          </cell>
          <cell r="C853">
            <v>18.600000000000001</v>
          </cell>
          <cell r="D853">
            <v>313</v>
          </cell>
          <cell r="E853" t="str">
            <v>+</v>
          </cell>
          <cell r="F853">
            <v>4.2000000000007276</v>
          </cell>
          <cell r="G853">
            <v>5.6</v>
          </cell>
          <cell r="H853">
            <v>1</v>
          </cell>
          <cell r="I853">
            <v>0.05</v>
          </cell>
          <cell r="J853">
            <v>5.6</v>
          </cell>
          <cell r="K853">
            <v>0.27999999999999997</v>
          </cell>
        </row>
        <row r="854">
          <cell r="A854">
            <v>313</v>
          </cell>
          <cell r="B854" t="str">
            <v>+</v>
          </cell>
          <cell r="C854">
            <v>6</v>
          </cell>
          <cell r="D854">
            <v>313</v>
          </cell>
          <cell r="E854" t="str">
            <v>+</v>
          </cell>
          <cell r="F854">
            <v>7.7999999999997272</v>
          </cell>
          <cell r="G854">
            <v>1.8</v>
          </cell>
          <cell r="H854">
            <v>1</v>
          </cell>
          <cell r="I854">
            <v>0.05</v>
          </cell>
          <cell r="J854">
            <v>1.8</v>
          </cell>
          <cell r="K854">
            <v>9.0000000000000011E-2</v>
          </cell>
        </row>
        <row r="855">
          <cell r="A855">
            <v>309</v>
          </cell>
          <cell r="B855" t="str">
            <v>+</v>
          </cell>
          <cell r="C855">
            <v>8.1</v>
          </cell>
          <cell r="D855">
            <v>310</v>
          </cell>
          <cell r="E855" t="str">
            <v>+</v>
          </cell>
          <cell r="F855">
            <v>1.6500000000007731</v>
          </cell>
          <cell r="G855">
            <v>13.55</v>
          </cell>
          <cell r="H855">
            <v>4</v>
          </cell>
          <cell r="I855">
            <v>0.05</v>
          </cell>
          <cell r="J855">
            <v>54.2</v>
          </cell>
          <cell r="K855">
            <v>2.7100000000000004</v>
          </cell>
        </row>
        <row r="856">
          <cell r="A856">
            <v>310</v>
          </cell>
          <cell r="B856" t="str">
            <v>+</v>
          </cell>
          <cell r="C856">
            <v>1.8</v>
          </cell>
          <cell r="D856">
            <v>311</v>
          </cell>
          <cell r="E856" t="str">
            <v>+</v>
          </cell>
          <cell r="F856">
            <v>6.1000000000001364</v>
          </cell>
          <cell r="G856">
            <v>24.3</v>
          </cell>
          <cell r="H856">
            <v>4.95</v>
          </cell>
          <cell r="I856">
            <v>0.05</v>
          </cell>
          <cell r="J856">
            <v>120.28500000000001</v>
          </cell>
          <cell r="K856">
            <v>6.0142500000000005</v>
          </cell>
        </row>
        <row r="857">
          <cell r="A857">
            <v>311</v>
          </cell>
          <cell r="B857" t="str">
            <v>+</v>
          </cell>
          <cell r="C857">
            <v>6.1</v>
          </cell>
          <cell r="D857">
            <v>311</v>
          </cell>
          <cell r="E857" t="str">
            <v>+</v>
          </cell>
          <cell r="F857">
            <v>10.7000000000005</v>
          </cell>
          <cell r="G857">
            <v>4.5999999999999996</v>
          </cell>
          <cell r="H857">
            <v>2.1</v>
          </cell>
          <cell r="I857">
            <v>0.05</v>
          </cell>
          <cell r="J857">
            <v>9.66</v>
          </cell>
          <cell r="K857">
            <v>0.48300000000000004</v>
          </cell>
        </row>
        <row r="858">
          <cell r="A858">
            <v>311</v>
          </cell>
          <cell r="B858" t="str">
            <v>+</v>
          </cell>
          <cell r="C858">
            <v>10.6</v>
          </cell>
          <cell r="D858">
            <v>311</v>
          </cell>
          <cell r="E858" t="str">
            <v>+</v>
          </cell>
          <cell r="F858">
            <v>12.599999999999909</v>
          </cell>
          <cell r="G858">
            <v>2</v>
          </cell>
          <cell r="H858">
            <v>1</v>
          </cell>
          <cell r="I858">
            <v>0.05</v>
          </cell>
          <cell r="J858">
            <v>2</v>
          </cell>
          <cell r="K858">
            <v>0.1</v>
          </cell>
        </row>
        <row r="859">
          <cell r="A859">
            <v>311</v>
          </cell>
          <cell r="B859" t="str">
            <v>+</v>
          </cell>
          <cell r="C859">
            <v>13</v>
          </cell>
          <cell r="D859">
            <v>312</v>
          </cell>
          <cell r="E859" t="str">
            <v>+</v>
          </cell>
          <cell r="F859">
            <v>1.4999999999997726</v>
          </cell>
          <cell r="G859">
            <v>8.5</v>
          </cell>
          <cell r="H859">
            <v>2</v>
          </cell>
          <cell r="I859">
            <v>0.05</v>
          </cell>
          <cell r="J859">
            <v>17</v>
          </cell>
          <cell r="K859">
            <v>0.85000000000000009</v>
          </cell>
        </row>
        <row r="860">
          <cell r="A860">
            <v>312</v>
          </cell>
          <cell r="B860" t="str">
            <v>+</v>
          </cell>
          <cell r="C860">
            <v>1.3</v>
          </cell>
          <cell r="D860">
            <v>312</v>
          </cell>
          <cell r="E860" t="str">
            <v>+</v>
          </cell>
          <cell r="F860">
            <v>9.1000000000008185</v>
          </cell>
          <cell r="G860">
            <v>7.8</v>
          </cell>
          <cell r="H860">
            <v>1</v>
          </cell>
          <cell r="I860">
            <v>0.05</v>
          </cell>
          <cell r="J860">
            <v>7.8</v>
          </cell>
          <cell r="K860">
            <v>0.39</v>
          </cell>
        </row>
        <row r="861">
          <cell r="A861">
            <v>312</v>
          </cell>
          <cell r="B861" t="str">
            <v>+</v>
          </cell>
          <cell r="C861">
            <v>1.3</v>
          </cell>
          <cell r="D861">
            <v>312</v>
          </cell>
          <cell r="E861" t="str">
            <v>+</v>
          </cell>
          <cell r="F861">
            <v>9.1000000000008185</v>
          </cell>
          <cell r="G861">
            <v>7.8</v>
          </cell>
          <cell r="H861">
            <v>2</v>
          </cell>
          <cell r="I861">
            <v>0.05</v>
          </cell>
          <cell r="J861">
            <v>15.6</v>
          </cell>
          <cell r="K861">
            <v>0.78</v>
          </cell>
        </row>
        <row r="862">
          <cell r="A862">
            <v>312</v>
          </cell>
          <cell r="B862" t="str">
            <v>+</v>
          </cell>
          <cell r="C862">
            <v>6.9</v>
          </cell>
          <cell r="D862">
            <v>312</v>
          </cell>
          <cell r="E862" t="str">
            <v>+</v>
          </cell>
          <cell r="F862">
            <v>10.399999999999636</v>
          </cell>
          <cell r="G862">
            <v>3.5</v>
          </cell>
          <cell r="H862">
            <v>2</v>
          </cell>
          <cell r="I862">
            <v>0.05</v>
          </cell>
          <cell r="J862">
            <v>7</v>
          </cell>
          <cell r="K862">
            <v>0.35000000000000003</v>
          </cell>
        </row>
        <row r="863">
          <cell r="A863">
            <v>312</v>
          </cell>
          <cell r="B863" t="str">
            <v>+</v>
          </cell>
          <cell r="C863">
            <v>10.4</v>
          </cell>
          <cell r="D863">
            <v>312</v>
          </cell>
          <cell r="E863" t="str">
            <v>+</v>
          </cell>
          <cell r="F863">
            <v>18.899999999999864</v>
          </cell>
          <cell r="G863">
            <v>8.5</v>
          </cell>
          <cell r="H863">
            <v>2.5</v>
          </cell>
          <cell r="I863">
            <v>0.05</v>
          </cell>
          <cell r="J863">
            <v>21.25</v>
          </cell>
          <cell r="K863">
            <v>1.0625</v>
          </cell>
        </row>
        <row r="864">
          <cell r="A864">
            <v>312</v>
          </cell>
          <cell r="B864" t="str">
            <v>+</v>
          </cell>
          <cell r="C864">
            <v>18.600000000000001</v>
          </cell>
          <cell r="D864">
            <v>313</v>
          </cell>
          <cell r="E864" t="str">
            <v>+</v>
          </cell>
          <cell r="F864">
            <v>3.6000000000001364</v>
          </cell>
          <cell r="G864">
            <v>5</v>
          </cell>
          <cell r="H864">
            <v>1</v>
          </cell>
          <cell r="I864">
            <v>0.05</v>
          </cell>
          <cell r="J864">
            <v>5</v>
          </cell>
          <cell r="K864">
            <v>0.25</v>
          </cell>
        </row>
        <row r="865">
          <cell r="A865">
            <v>313</v>
          </cell>
          <cell r="B865" t="str">
            <v>+</v>
          </cell>
          <cell r="C865">
            <v>6</v>
          </cell>
          <cell r="D865">
            <v>313</v>
          </cell>
          <cell r="E865" t="str">
            <v>+</v>
          </cell>
          <cell r="F865">
            <v>9.5000000000004547</v>
          </cell>
          <cell r="G865">
            <v>3.5</v>
          </cell>
          <cell r="H865">
            <v>1</v>
          </cell>
          <cell r="I865">
            <v>0.05</v>
          </cell>
          <cell r="J865">
            <v>3.5</v>
          </cell>
          <cell r="K865">
            <v>0.17500000000000002</v>
          </cell>
        </row>
        <row r="866">
          <cell r="A866">
            <v>313</v>
          </cell>
          <cell r="B866" t="str">
            <v>+</v>
          </cell>
          <cell r="C866">
            <v>10.6</v>
          </cell>
          <cell r="D866">
            <v>314</v>
          </cell>
          <cell r="E866" t="str">
            <v>+</v>
          </cell>
          <cell r="F866">
            <v>2.9500000000007276</v>
          </cell>
          <cell r="G866">
            <v>12.35</v>
          </cell>
          <cell r="H866">
            <v>2</v>
          </cell>
          <cell r="I866">
            <v>0.05</v>
          </cell>
          <cell r="J866">
            <v>24.7</v>
          </cell>
          <cell r="K866">
            <v>1.2350000000000001</v>
          </cell>
        </row>
        <row r="867">
          <cell r="A867">
            <v>314</v>
          </cell>
          <cell r="B867" t="str">
            <v>+</v>
          </cell>
          <cell r="C867">
            <v>2.5</v>
          </cell>
          <cell r="D867">
            <v>314</v>
          </cell>
          <cell r="E867" t="str">
            <v>+</v>
          </cell>
          <cell r="F867">
            <v>6.0000000000002274</v>
          </cell>
          <cell r="G867">
            <v>3.5</v>
          </cell>
          <cell r="H867">
            <v>2</v>
          </cell>
          <cell r="I867">
            <v>0.05</v>
          </cell>
          <cell r="J867">
            <v>7</v>
          </cell>
          <cell r="K867">
            <v>0.35000000000000003</v>
          </cell>
        </row>
        <row r="868">
          <cell r="A868">
            <v>314</v>
          </cell>
          <cell r="B868" t="str">
            <v>+</v>
          </cell>
          <cell r="C868">
            <v>6</v>
          </cell>
          <cell r="D868">
            <v>314</v>
          </cell>
          <cell r="E868" t="str">
            <v>+</v>
          </cell>
          <cell r="F868">
            <v>19.550000000000409</v>
          </cell>
          <cell r="G868">
            <v>13.55</v>
          </cell>
          <cell r="H868">
            <v>3</v>
          </cell>
          <cell r="I868">
            <v>0.05</v>
          </cell>
          <cell r="J868">
            <v>40.650000000000006</v>
          </cell>
          <cell r="K868">
            <v>2.0325000000000002</v>
          </cell>
        </row>
        <row r="869">
          <cell r="A869">
            <v>315</v>
          </cell>
          <cell r="B869" t="str">
            <v>+</v>
          </cell>
          <cell r="C869">
            <v>3.9</v>
          </cell>
          <cell r="D869">
            <v>315</v>
          </cell>
          <cell r="E869" t="str">
            <v>+</v>
          </cell>
          <cell r="F869">
            <v>5.8999999999991815</v>
          </cell>
          <cell r="G869">
            <v>2</v>
          </cell>
          <cell r="H869">
            <v>2</v>
          </cell>
          <cell r="I869">
            <v>0.05</v>
          </cell>
          <cell r="J869">
            <v>4</v>
          </cell>
          <cell r="K869">
            <v>0.2</v>
          </cell>
        </row>
        <row r="870">
          <cell r="A870">
            <v>315</v>
          </cell>
          <cell r="B870" t="str">
            <v>+</v>
          </cell>
          <cell r="C870">
            <v>5.6</v>
          </cell>
          <cell r="D870">
            <v>315</v>
          </cell>
          <cell r="E870" t="str">
            <v>+</v>
          </cell>
          <cell r="F870">
            <v>7.1000000000003638</v>
          </cell>
          <cell r="G870">
            <v>1.5</v>
          </cell>
          <cell r="H870">
            <v>1</v>
          </cell>
          <cell r="I870">
            <v>0.05</v>
          </cell>
          <cell r="J870">
            <v>1.5</v>
          </cell>
          <cell r="K870">
            <v>7.5000000000000011E-2</v>
          </cell>
        </row>
        <row r="871">
          <cell r="A871">
            <v>315</v>
          </cell>
          <cell r="B871" t="str">
            <v>+</v>
          </cell>
          <cell r="C871">
            <v>8.4</v>
          </cell>
          <cell r="D871">
            <v>315</v>
          </cell>
          <cell r="E871" t="str">
            <v>+</v>
          </cell>
          <cell r="F871">
            <v>19.849999999999</v>
          </cell>
          <cell r="G871">
            <v>11.45</v>
          </cell>
          <cell r="H871">
            <v>1</v>
          </cell>
          <cell r="I871">
            <v>7.0000000000000007E-2</v>
          </cell>
          <cell r="J871">
            <v>11.45</v>
          </cell>
          <cell r="K871">
            <v>0.80149999999999999</v>
          </cell>
        </row>
        <row r="872">
          <cell r="A872">
            <v>316</v>
          </cell>
          <cell r="B872" t="str">
            <v>+</v>
          </cell>
          <cell r="C872">
            <v>9</v>
          </cell>
          <cell r="D872">
            <v>316</v>
          </cell>
          <cell r="E872" t="str">
            <v>+</v>
          </cell>
          <cell r="F872">
            <v>13.399999999999181</v>
          </cell>
          <cell r="G872">
            <v>4.4000000000000004</v>
          </cell>
          <cell r="H872">
            <v>1</v>
          </cell>
          <cell r="I872">
            <v>0.05</v>
          </cell>
          <cell r="J872">
            <v>4.4000000000000004</v>
          </cell>
          <cell r="K872">
            <v>0.22000000000000003</v>
          </cell>
        </row>
        <row r="873">
          <cell r="A873">
            <v>316</v>
          </cell>
          <cell r="B873" t="str">
            <v>+</v>
          </cell>
          <cell r="C873">
            <v>4</v>
          </cell>
          <cell r="D873">
            <v>317</v>
          </cell>
          <cell r="E873" t="str">
            <v>+</v>
          </cell>
          <cell r="F873">
            <v>2.5999999999999091</v>
          </cell>
          <cell r="G873">
            <v>18.600000000000001</v>
          </cell>
          <cell r="H873">
            <v>1</v>
          </cell>
          <cell r="I873">
            <v>0.05</v>
          </cell>
          <cell r="J873">
            <v>18.600000000000001</v>
          </cell>
          <cell r="K873">
            <v>0.93000000000000016</v>
          </cell>
        </row>
        <row r="874">
          <cell r="A874">
            <v>316</v>
          </cell>
          <cell r="B874" t="str">
            <v>+</v>
          </cell>
          <cell r="D874">
            <v>316</v>
          </cell>
          <cell r="E874" t="str">
            <v>+</v>
          </cell>
          <cell r="F874">
            <v>9.3000000000006366</v>
          </cell>
          <cell r="G874">
            <v>9.3000000000000007</v>
          </cell>
          <cell r="H874">
            <v>1</v>
          </cell>
          <cell r="I874">
            <v>0.05</v>
          </cell>
          <cell r="J874">
            <v>9.3000000000000007</v>
          </cell>
          <cell r="K874">
            <v>0.46500000000000008</v>
          </cell>
        </row>
        <row r="875">
          <cell r="A875">
            <v>316</v>
          </cell>
          <cell r="B875" t="str">
            <v>+</v>
          </cell>
          <cell r="C875">
            <v>1</v>
          </cell>
          <cell r="D875">
            <v>316</v>
          </cell>
          <cell r="E875" t="str">
            <v>+</v>
          </cell>
          <cell r="F875">
            <v>2.5999999999999091</v>
          </cell>
          <cell r="G875">
            <v>1.6</v>
          </cell>
          <cell r="H875">
            <v>1</v>
          </cell>
          <cell r="I875">
            <v>0.05</v>
          </cell>
          <cell r="J875">
            <v>1.6</v>
          </cell>
          <cell r="K875">
            <v>8.0000000000000016E-2</v>
          </cell>
        </row>
        <row r="876">
          <cell r="A876">
            <v>318</v>
          </cell>
          <cell r="B876" t="str">
            <v>+</v>
          </cell>
          <cell r="C876">
            <v>16.2</v>
          </cell>
          <cell r="D876">
            <v>319</v>
          </cell>
          <cell r="E876" t="str">
            <v>+</v>
          </cell>
          <cell r="F876">
            <v>0.55000000000063665</v>
          </cell>
          <cell r="G876">
            <v>4.3499999999999996</v>
          </cell>
          <cell r="H876">
            <v>1</v>
          </cell>
          <cell r="I876">
            <v>0.05</v>
          </cell>
          <cell r="J876">
            <v>4.3499999999999996</v>
          </cell>
          <cell r="K876">
            <v>0.2175</v>
          </cell>
        </row>
        <row r="877">
          <cell r="A877">
            <v>318</v>
          </cell>
          <cell r="B877" t="str">
            <v>+</v>
          </cell>
          <cell r="C877">
            <v>2.7</v>
          </cell>
          <cell r="D877">
            <v>318</v>
          </cell>
          <cell r="E877" t="str">
            <v>+</v>
          </cell>
          <cell r="F877">
            <v>12.050000000000409</v>
          </cell>
          <cell r="G877">
            <v>9.35</v>
          </cell>
          <cell r="H877">
            <v>1</v>
          </cell>
          <cell r="I877">
            <v>0.05</v>
          </cell>
          <cell r="J877">
            <v>9.35</v>
          </cell>
          <cell r="K877">
            <v>0.46750000000000003</v>
          </cell>
        </row>
        <row r="878">
          <cell r="A878">
            <v>319</v>
          </cell>
          <cell r="B878" t="str">
            <v>+</v>
          </cell>
          <cell r="C878">
            <v>15</v>
          </cell>
          <cell r="D878">
            <v>319</v>
          </cell>
          <cell r="E878" t="str">
            <v>+</v>
          </cell>
          <cell r="F878">
            <v>17.000000000000455</v>
          </cell>
          <cell r="G878">
            <v>2</v>
          </cell>
          <cell r="H878">
            <v>1</v>
          </cell>
          <cell r="I878">
            <v>7.0000000000000007E-2</v>
          </cell>
          <cell r="J878">
            <v>2</v>
          </cell>
          <cell r="K878">
            <v>0.14000000000000001</v>
          </cell>
        </row>
        <row r="879">
          <cell r="A879">
            <v>319</v>
          </cell>
          <cell r="B879" t="str">
            <v>+</v>
          </cell>
          <cell r="C879">
            <v>8.4</v>
          </cell>
          <cell r="D879">
            <v>319</v>
          </cell>
          <cell r="E879" t="str">
            <v>+</v>
          </cell>
          <cell r="F879">
            <v>13.999999999999773</v>
          </cell>
          <cell r="G879">
            <v>5.6</v>
          </cell>
          <cell r="H879">
            <v>2</v>
          </cell>
          <cell r="I879">
            <v>7.0000000000000007E-2</v>
          </cell>
          <cell r="J879">
            <v>11.2</v>
          </cell>
          <cell r="K879">
            <v>0.78400000000000003</v>
          </cell>
        </row>
        <row r="880">
          <cell r="A880">
            <v>320</v>
          </cell>
          <cell r="B880" t="str">
            <v>+</v>
          </cell>
          <cell r="D880">
            <v>320</v>
          </cell>
          <cell r="E880" t="str">
            <v>+</v>
          </cell>
          <cell r="F880">
            <v>18.999999999999773</v>
          </cell>
          <cell r="G880">
            <v>19</v>
          </cell>
          <cell r="H880">
            <v>1</v>
          </cell>
          <cell r="I880">
            <v>0.05</v>
          </cell>
          <cell r="J880">
            <v>19</v>
          </cell>
          <cell r="K880">
            <v>0.95000000000000007</v>
          </cell>
        </row>
        <row r="881">
          <cell r="A881">
            <v>320</v>
          </cell>
          <cell r="B881" t="str">
            <v>+</v>
          </cell>
          <cell r="C881">
            <v>5.2</v>
          </cell>
          <cell r="D881">
            <v>320</v>
          </cell>
          <cell r="E881" t="str">
            <v>+</v>
          </cell>
          <cell r="F881">
            <v>8.3999999999991815</v>
          </cell>
          <cell r="G881">
            <v>3.2</v>
          </cell>
          <cell r="H881">
            <v>1</v>
          </cell>
          <cell r="I881">
            <v>0.05</v>
          </cell>
          <cell r="J881">
            <v>3.2</v>
          </cell>
          <cell r="K881">
            <v>0.16000000000000003</v>
          </cell>
        </row>
        <row r="882">
          <cell r="A882">
            <v>321</v>
          </cell>
          <cell r="B882" t="str">
            <v>+</v>
          </cell>
          <cell r="C882">
            <v>2</v>
          </cell>
          <cell r="D882">
            <v>321</v>
          </cell>
          <cell r="E882" t="str">
            <v>+</v>
          </cell>
          <cell r="F882">
            <v>13.899999999999864</v>
          </cell>
          <cell r="G882">
            <v>11.9</v>
          </cell>
          <cell r="H882">
            <v>1</v>
          </cell>
          <cell r="I882">
            <v>7.0000000000000007E-2</v>
          </cell>
          <cell r="J882">
            <v>11.9</v>
          </cell>
          <cell r="K882">
            <v>0.83300000000000007</v>
          </cell>
        </row>
        <row r="883">
          <cell r="A883">
            <v>321</v>
          </cell>
          <cell r="B883" t="str">
            <v>+</v>
          </cell>
          <cell r="C883">
            <v>7.6</v>
          </cell>
          <cell r="D883">
            <v>321</v>
          </cell>
          <cell r="E883" t="str">
            <v>+</v>
          </cell>
          <cell r="F883">
            <v>12.700000000000955</v>
          </cell>
          <cell r="G883">
            <v>5.0999999999999996</v>
          </cell>
          <cell r="H883">
            <v>1</v>
          </cell>
          <cell r="I883">
            <v>7.0000000000000007E-2</v>
          </cell>
          <cell r="J883">
            <v>5.0999999999999996</v>
          </cell>
          <cell r="K883">
            <v>0.35699999999999998</v>
          </cell>
        </row>
        <row r="884">
          <cell r="A884">
            <v>321</v>
          </cell>
          <cell r="B884" t="str">
            <v>+</v>
          </cell>
          <cell r="C884">
            <v>18.8</v>
          </cell>
          <cell r="D884">
            <v>322</v>
          </cell>
          <cell r="E884" t="str">
            <v>+</v>
          </cell>
          <cell r="F884">
            <v>12.549999999999955</v>
          </cell>
          <cell r="G884">
            <v>13.75</v>
          </cell>
          <cell r="H884">
            <v>1</v>
          </cell>
          <cell r="I884">
            <v>7.0000000000000007E-2</v>
          </cell>
          <cell r="J884">
            <v>13.75</v>
          </cell>
          <cell r="K884">
            <v>0.96250000000000013</v>
          </cell>
        </row>
        <row r="885">
          <cell r="A885">
            <v>322</v>
          </cell>
          <cell r="B885" t="str">
            <v>+</v>
          </cell>
          <cell r="C885">
            <v>16</v>
          </cell>
          <cell r="D885">
            <v>323</v>
          </cell>
          <cell r="E885" t="str">
            <v>+</v>
          </cell>
          <cell r="F885">
            <v>4.5000000000004547</v>
          </cell>
          <cell r="G885">
            <v>8.5</v>
          </cell>
          <cell r="H885">
            <v>1</v>
          </cell>
          <cell r="I885">
            <v>7.0000000000000007E-2</v>
          </cell>
          <cell r="J885">
            <v>8.5</v>
          </cell>
          <cell r="K885">
            <v>0.59500000000000008</v>
          </cell>
        </row>
        <row r="886">
          <cell r="A886">
            <v>324</v>
          </cell>
          <cell r="B886" t="str">
            <v>+</v>
          </cell>
          <cell r="C886">
            <v>7.4</v>
          </cell>
          <cell r="D886">
            <v>324</v>
          </cell>
          <cell r="E886" t="str">
            <v>+</v>
          </cell>
          <cell r="F886">
            <v>10.399999999999636</v>
          </cell>
          <cell r="G886">
            <v>3</v>
          </cell>
          <cell r="H886">
            <v>2</v>
          </cell>
          <cell r="I886">
            <v>7.0000000000000007E-2</v>
          </cell>
          <cell r="J886">
            <v>6</v>
          </cell>
          <cell r="K886">
            <v>0.42000000000000004</v>
          </cell>
        </row>
        <row r="887">
          <cell r="A887">
            <v>324</v>
          </cell>
          <cell r="B887" t="str">
            <v>+</v>
          </cell>
          <cell r="C887">
            <v>10.4</v>
          </cell>
          <cell r="D887">
            <v>324</v>
          </cell>
          <cell r="E887" t="str">
            <v>+</v>
          </cell>
          <cell r="F887">
            <v>14.700000000000273</v>
          </cell>
          <cell r="G887">
            <v>4.3</v>
          </cell>
          <cell r="H887">
            <v>3</v>
          </cell>
          <cell r="I887">
            <v>7.0000000000000007E-2</v>
          </cell>
          <cell r="J887">
            <v>12.899999999999999</v>
          </cell>
          <cell r="K887">
            <v>0.90300000000000002</v>
          </cell>
        </row>
        <row r="888">
          <cell r="A888">
            <v>324</v>
          </cell>
          <cell r="B888" t="str">
            <v>+</v>
          </cell>
          <cell r="C888">
            <v>14.7</v>
          </cell>
          <cell r="D888">
            <v>325</v>
          </cell>
          <cell r="E888" t="str">
            <v>+</v>
          </cell>
          <cell r="F888">
            <v>6.2000000000000455</v>
          </cell>
          <cell r="G888">
            <v>11.5</v>
          </cell>
          <cell r="H888">
            <v>2</v>
          </cell>
          <cell r="I888">
            <v>7.0000000000000007E-2</v>
          </cell>
          <cell r="J888">
            <v>23</v>
          </cell>
          <cell r="K888">
            <v>1.61</v>
          </cell>
        </row>
        <row r="889">
          <cell r="A889">
            <v>324</v>
          </cell>
          <cell r="B889" t="str">
            <v>+</v>
          </cell>
          <cell r="C889">
            <v>11.1</v>
          </cell>
          <cell r="D889">
            <v>327</v>
          </cell>
          <cell r="E889" t="str">
            <v>+</v>
          </cell>
          <cell r="F889">
            <v>6.4000000000010004</v>
          </cell>
          <cell r="G889">
            <v>55.3</v>
          </cell>
          <cell r="H889">
            <v>1</v>
          </cell>
          <cell r="I889">
            <v>0.05</v>
          </cell>
          <cell r="J889">
            <v>55.3</v>
          </cell>
          <cell r="K889">
            <v>2.7650000000000001</v>
          </cell>
        </row>
        <row r="890">
          <cell r="A890">
            <v>324</v>
          </cell>
          <cell r="B890" t="str">
            <v>+</v>
          </cell>
          <cell r="C890">
            <v>10</v>
          </cell>
          <cell r="D890">
            <v>325</v>
          </cell>
          <cell r="E890" t="str">
            <v>+</v>
          </cell>
          <cell r="F890">
            <v>10.800000000000409</v>
          </cell>
          <cell r="G890">
            <v>20.8</v>
          </cell>
          <cell r="H890">
            <v>1</v>
          </cell>
          <cell r="I890">
            <v>7.0000000000000007E-2</v>
          </cell>
          <cell r="J890">
            <v>20.8</v>
          </cell>
          <cell r="K890">
            <v>1.4560000000000002</v>
          </cell>
        </row>
        <row r="891">
          <cell r="A891">
            <v>325</v>
          </cell>
          <cell r="B891" t="str">
            <v>+</v>
          </cell>
          <cell r="C891">
            <v>17.5</v>
          </cell>
          <cell r="D891">
            <v>326</v>
          </cell>
          <cell r="E891" t="str">
            <v>+</v>
          </cell>
          <cell r="F891">
            <v>4.1999999999995907</v>
          </cell>
          <cell r="G891">
            <v>6.7</v>
          </cell>
          <cell r="H891">
            <v>1</v>
          </cell>
          <cell r="I891">
            <v>0.05</v>
          </cell>
          <cell r="J891">
            <v>6.7</v>
          </cell>
          <cell r="K891">
            <v>0.33500000000000002</v>
          </cell>
        </row>
        <row r="892">
          <cell r="A892">
            <v>326</v>
          </cell>
          <cell r="B892" t="str">
            <v>+</v>
          </cell>
          <cell r="C892">
            <v>9.3000000000000007</v>
          </cell>
          <cell r="D892">
            <v>328</v>
          </cell>
          <cell r="E892" t="str">
            <v>+</v>
          </cell>
          <cell r="F892">
            <v>1.6999999999995907</v>
          </cell>
          <cell r="G892">
            <v>32.4</v>
          </cell>
          <cell r="H892">
            <v>2</v>
          </cell>
          <cell r="I892">
            <v>0.05</v>
          </cell>
          <cell r="J892">
            <v>64.8</v>
          </cell>
          <cell r="K892">
            <v>3.24</v>
          </cell>
        </row>
        <row r="893">
          <cell r="A893">
            <v>326</v>
          </cell>
          <cell r="B893" t="str">
            <v>+</v>
          </cell>
          <cell r="C893">
            <v>17.5</v>
          </cell>
          <cell r="D893">
            <v>327</v>
          </cell>
          <cell r="E893" t="str">
            <v>+</v>
          </cell>
          <cell r="F893">
            <v>1.8999999999994088</v>
          </cell>
          <cell r="G893">
            <v>4.4000000000000004</v>
          </cell>
          <cell r="H893">
            <v>1</v>
          </cell>
          <cell r="I893">
            <v>0.05</v>
          </cell>
          <cell r="J893">
            <v>4.4000000000000004</v>
          </cell>
          <cell r="K893">
            <v>0.22000000000000003</v>
          </cell>
        </row>
        <row r="894">
          <cell r="A894">
            <v>326</v>
          </cell>
          <cell r="B894" t="str">
            <v>+</v>
          </cell>
          <cell r="C894">
            <v>2.6</v>
          </cell>
          <cell r="D894">
            <v>327</v>
          </cell>
          <cell r="E894" t="str">
            <v>+</v>
          </cell>
          <cell r="F894">
            <v>6.6000000000008185</v>
          </cell>
          <cell r="G894">
            <v>24</v>
          </cell>
          <cell r="H894">
            <v>1</v>
          </cell>
          <cell r="I894">
            <v>0.05</v>
          </cell>
          <cell r="J894">
            <v>24</v>
          </cell>
          <cell r="K894">
            <v>1.2000000000000002</v>
          </cell>
        </row>
        <row r="895">
          <cell r="A895">
            <v>327</v>
          </cell>
          <cell r="B895" t="str">
            <v>+</v>
          </cell>
          <cell r="C895">
            <v>11.4</v>
          </cell>
          <cell r="D895">
            <v>327</v>
          </cell>
          <cell r="E895" t="str">
            <v>+</v>
          </cell>
          <cell r="F895">
            <v>16.7999999999995</v>
          </cell>
          <cell r="G895">
            <v>5.4</v>
          </cell>
          <cell r="H895">
            <v>2.8</v>
          </cell>
          <cell r="I895">
            <v>0.05</v>
          </cell>
          <cell r="J895">
            <v>15.12</v>
          </cell>
          <cell r="K895">
            <v>0.75600000000000001</v>
          </cell>
        </row>
        <row r="896">
          <cell r="A896">
            <v>327</v>
          </cell>
          <cell r="B896" t="str">
            <v>+</v>
          </cell>
          <cell r="C896">
            <v>16.8</v>
          </cell>
          <cell r="D896">
            <v>328</v>
          </cell>
          <cell r="E896" t="str">
            <v>+</v>
          </cell>
          <cell r="F896">
            <v>6.6999999999995907</v>
          </cell>
          <cell r="G896">
            <v>9.9</v>
          </cell>
          <cell r="H896">
            <v>3.9</v>
          </cell>
          <cell r="I896">
            <v>0.05</v>
          </cell>
          <cell r="J896">
            <v>38.61</v>
          </cell>
          <cell r="K896">
            <v>1.9305000000000001</v>
          </cell>
        </row>
        <row r="897">
          <cell r="A897">
            <v>328</v>
          </cell>
          <cell r="B897" t="str">
            <v>+</v>
          </cell>
          <cell r="C897">
            <v>1</v>
          </cell>
          <cell r="D897">
            <v>331</v>
          </cell>
          <cell r="E897" t="str">
            <v>+</v>
          </cell>
          <cell r="F897">
            <v>12.000000000000455</v>
          </cell>
          <cell r="G897">
            <v>71</v>
          </cell>
          <cell r="H897">
            <v>2</v>
          </cell>
          <cell r="I897">
            <v>0.05</v>
          </cell>
          <cell r="J897">
            <v>142</v>
          </cell>
          <cell r="K897">
            <v>7.1000000000000005</v>
          </cell>
        </row>
        <row r="898">
          <cell r="A898">
            <v>328</v>
          </cell>
          <cell r="B898" t="str">
            <v>+</v>
          </cell>
          <cell r="C898">
            <v>7.5</v>
          </cell>
          <cell r="D898">
            <v>328</v>
          </cell>
          <cell r="E898" t="str">
            <v>+</v>
          </cell>
          <cell r="F898">
            <v>13.300000000000409</v>
          </cell>
          <cell r="G898">
            <v>5.8</v>
          </cell>
          <cell r="H898">
            <v>0.9</v>
          </cell>
          <cell r="I898">
            <v>7.0000000000000007E-2</v>
          </cell>
          <cell r="J898">
            <v>5.22</v>
          </cell>
          <cell r="K898">
            <v>0.3654</v>
          </cell>
        </row>
        <row r="899">
          <cell r="A899">
            <v>329</v>
          </cell>
          <cell r="B899" t="str">
            <v>+</v>
          </cell>
          <cell r="D899">
            <v>329</v>
          </cell>
          <cell r="E899" t="str">
            <v>+</v>
          </cell>
          <cell r="F899">
            <v>8.9999999999997726</v>
          </cell>
          <cell r="G899">
            <v>9</v>
          </cell>
          <cell r="H899">
            <v>0.9</v>
          </cell>
          <cell r="I899">
            <v>7.0000000000000007E-2</v>
          </cell>
          <cell r="J899">
            <v>8.1</v>
          </cell>
          <cell r="K899">
            <v>0.56700000000000006</v>
          </cell>
        </row>
        <row r="900">
          <cell r="A900">
            <v>330</v>
          </cell>
          <cell r="B900" t="str">
            <v>+</v>
          </cell>
          <cell r="C900">
            <v>6.3</v>
          </cell>
          <cell r="D900">
            <v>331</v>
          </cell>
          <cell r="E900" t="str">
            <v>+</v>
          </cell>
          <cell r="F900">
            <v>2.5</v>
          </cell>
          <cell r="G900">
            <v>16.2</v>
          </cell>
          <cell r="H900">
            <v>1</v>
          </cell>
          <cell r="I900">
            <v>0.05</v>
          </cell>
          <cell r="J900">
            <v>16.2</v>
          </cell>
          <cell r="K900">
            <v>0.81</v>
          </cell>
        </row>
        <row r="901">
          <cell r="A901">
            <v>330</v>
          </cell>
          <cell r="B901" t="str">
            <v>+</v>
          </cell>
          <cell r="C901">
            <v>0</v>
          </cell>
          <cell r="D901">
            <v>330</v>
          </cell>
          <cell r="E901" t="str">
            <v>+</v>
          </cell>
          <cell r="F901">
            <v>10.399999999999636</v>
          </cell>
          <cell r="G901">
            <v>10.4</v>
          </cell>
          <cell r="H901">
            <v>1</v>
          </cell>
          <cell r="I901">
            <v>0.05</v>
          </cell>
          <cell r="J901">
            <v>10.4</v>
          </cell>
          <cell r="K901">
            <v>0.52</v>
          </cell>
        </row>
        <row r="902">
          <cell r="A902">
            <v>330</v>
          </cell>
          <cell r="B902" t="str">
            <v>+</v>
          </cell>
          <cell r="C902">
            <v>2</v>
          </cell>
          <cell r="D902">
            <v>330</v>
          </cell>
          <cell r="E902" t="str">
            <v>+</v>
          </cell>
          <cell r="F902">
            <v>5.6000000000005912</v>
          </cell>
          <cell r="G902">
            <v>3.6</v>
          </cell>
          <cell r="H902">
            <v>1</v>
          </cell>
          <cell r="I902">
            <v>0.05</v>
          </cell>
          <cell r="J902">
            <v>3.6</v>
          </cell>
          <cell r="K902">
            <v>0.18000000000000002</v>
          </cell>
        </row>
        <row r="903">
          <cell r="A903">
            <v>330</v>
          </cell>
          <cell r="B903" t="str">
            <v>+</v>
          </cell>
          <cell r="C903">
            <v>5</v>
          </cell>
          <cell r="D903">
            <v>330</v>
          </cell>
          <cell r="E903" t="str">
            <v>+</v>
          </cell>
          <cell r="F903">
            <v>19.300000000000637</v>
          </cell>
          <cell r="G903">
            <v>14.3</v>
          </cell>
          <cell r="H903">
            <v>1</v>
          </cell>
          <cell r="I903">
            <v>0.05</v>
          </cell>
          <cell r="J903">
            <v>14.3</v>
          </cell>
          <cell r="K903">
            <v>0.71500000000000008</v>
          </cell>
        </row>
        <row r="904">
          <cell r="A904">
            <v>333</v>
          </cell>
          <cell r="B904" t="str">
            <v>+</v>
          </cell>
          <cell r="C904">
            <v>16.600000000000001</v>
          </cell>
          <cell r="D904">
            <v>334</v>
          </cell>
          <cell r="E904" t="str">
            <v>+</v>
          </cell>
          <cell r="F904">
            <v>0.29999999999972715</v>
          </cell>
          <cell r="G904">
            <v>3.7</v>
          </cell>
          <cell r="H904">
            <v>1</v>
          </cell>
          <cell r="I904">
            <v>0.05</v>
          </cell>
          <cell r="J904">
            <v>3.7</v>
          </cell>
          <cell r="K904">
            <v>0.18500000000000003</v>
          </cell>
        </row>
        <row r="905">
          <cell r="A905">
            <v>333</v>
          </cell>
          <cell r="B905" t="str">
            <v>+</v>
          </cell>
          <cell r="C905">
            <v>6.8</v>
          </cell>
          <cell r="D905">
            <v>334</v>
          </cell>
          <cell r="E905" t="str">
            <v>+</v>
          </cell>
          <cell r="F905">
            <v>18.050000000000637</v>
          </cell>
          <cell r="G905">
            <v>31.25</v>
          </cell>
          <cell r="H905">
            <v>1</v>
          </cell>
          <cell r="I905">
            <v>0.05</v>
          </cell>
          <cell r="J905">
            <v>31.25</v>
          </cell>
          <cell r="K905">
            <v>1.5625</v>
          </cell>
        </row>
        <row r="906">
          <cell r="A906">
            <v>333</v>
          </cell>
          <cell r="B906" t="str">
            <v>+</v>
          </cell>
          <cell r="C906">
            <v>11</v>
          </cell>
          <cell r="D906">
            <v>334</v>
          </cell>
          <cell r="E906" t="str">
            <v>+</v>
          </cell>
          <cell r="F906">
            <v>0.8500000000003638</v>
          </cell>
          <cell r="G906">
            <v>9.85</v>
          </cell>
          <cell r="H906">
            <v>1</v>
          </cell>
          <cell r="I906">
            <v>0.05</v>
          </cell>
          <cell r="J906">
            <v>9.85</v>
          </cell>
          <cell r="K906">
            <v>0.49249999999999999</v>
          </cell>
        </row>
        <row r="907">
          <cell r="A907">
            <v>334</v>
          </cell>
          <cell r="B907" t="str">
            <v>+</v>
          </cell>
          <cell r="D907">
            <v>334</v>
          </cell>
          <cell r="E907" t="str">
            <v>+</v>
          </cell>
          <cell r="F907">
            <v>13.500000000000227</v>
          </cell>
          <cell r="G907">
            <v>13.5</v>
          </cell>
          <cell r="H907">
            <v>2</v>
          </cell>
          <cell r="I907">
            <v>0.05</v>
          </cell>
          <cell r="J907">
            <v>27</v>
          </cell>
          <cell r="K907">
            <v>1.35</v>
          </cell>
        </row>
        <row r="908">
          <cell r="A908">
            <v>334</v>
          </cell>
          <cell r="B908" t="str">
            <v>+</v>
          </cell>
          <cell r="C908">
            <v>13.5</v>
          </cell>
          <cell r="D908">
            <v>335</v>
          </cell>
          <cell r="E908" t="str">
            <v>+</v>
          </cell>
          <cell r="F908">
            <v>7.5</v>
          </cell>
          <cell r="G908">
            <v>14</v>
          </cell>
          <cell r="H908">
            <v>1</v>
          </cell>
          <cell r="I908">
            <v>0.05</v>
          </cell>
          <cell r="J908">
            <v>14</v>
          </cell>
          <cell r="K908">
            <v>0.70000000000000007</v>
          </cell>
        </row>
        <row r="909">
          <cell r="A909">
            <v>334</v>
          </cell>
          <cell r="B909" t="str">
            <v>+</v>
          </cell>
          <cell r="C909">
            <v>11.1</v>
          </cell>
          <cell r="D909">
            <v>335</v>
          </cell>
          <cell r="E909" t="str">
            <v>+</v>
          </cell>
          <cell r="F909">
            <v>12.999999999999545</v>
          </cell>
          <cell r="G909">
            <v>21.9</v>
          </cell>
          <cell r="H909">
            <v>1</v>
          </cell>
          <cell r="I909">
            <v>0.05</v>
          </cell>
          <cell r="J909">
            <v>21.9</v>
          </cell>
          <cell r="K909">
            <v>1.095</v>
          </cell>
        </row>
        <row r="910">
          <cell r="A910">
            <v>334</v>
          </cell>
          <cell r="B910" t="str">
            <v>+</v>
          </cell>
          <cell r="C910">
            <v>14</v>
          </cell>
          <cell r="D910">
            <v>334</v>
          </cell>
          <cell r="E910" t="str">
            <v>+</v>
          </cell>
          <cell r="F910">
            <v>17.100000000000364</v>
          </cell>
          <cell r="G910">
            <v>3.1</v>
          </cell>
          <cell r="H910">
            <v>1</v>
          </cell>
          <cell r="I910">
            <v>0.05</v>
          </cell>
          <cell r="J910">
            <v>3.1</v>
          </cell>
          <cell r="K910">
            <v>0.15500000000000003</v>
          </cell>
        </row>
        <row r="911">
          <cell r="A911">
            <v>335</v>
          </cell>
          <cell r="B911" t="str">
            <v>+</v>
          </cell>
          <cell r="D911">
            <v>335</v>
          </cell>
          <cell r="E911" t="str">
            <v>+</v>
          </cell>
          <cell r="F911">
            <v>4.9000000000000909</v>
          </cell>
          <cell r="G911">
            <v>4.9000000000000004</v>
          </cell>
          <cell r="H911">
            <v>1</v>
          </cell>
          <cell r="I911">
            <v>0.05</v>
          </cell>
          <cell r="J911">
            <v>4.9000000000000004</v>
          </cell>
          <cell r="K911">
            <v>0.24500000000000002</v>
          </cell>
        </row>
        <row r="912">
          <cell r="A912">
            <v>335</v>
          </cell>
          <cell r="B912" t="str">
            <v>+</v>
          </cell>
          <cell r="C912">
            <v>5.4</v>
          </cell>
          <cell r="D912">
            <v>335</v>
          </cell>
          <cell r="E912" t="str">
            <v>+</v>
          </cell>
          <cell r="F912">
            <v>6.7999999999994998</v>
          </cell>
          <cell r="G912">
            <v>1.4</v>
          </cell>
          <cell r="H912">
            <v>1</v>
          </cell>
          <cell r="I912">
            <v>0.05</v>
          </cell>
          <cell r="J912">
            <v>1.4</v>
          </cell>
          <cell r="K912">
            <v>6.9999999999999993E-2</v>
          </cell>
        </row>
        <row r="913">
          <cell r="A913">
            <v>395</v>
          </cell>
          <cell r="B913" t="str">
            <v>+</v>
          </cell>
          <cell r="C913">
            <v>13.3</v>
          </cell>
          <cell r="D913">
            <v>397</v>
          </cell>
          <cell r="E913" t="str">
            <v>+</v>
          </cell>
          <cell r="F913">
            <v>10.299999999999727</v>
          </cell>
          <cell r="G913">
            <v>37</v>
          </cell>
          <cell r="H913">
            <v>3</v>
          </cell>
          <cell r="I913">
            <v>0.05</v>
          </cell>
          <cell r="J913">
            <v>111</v>
          </cell>
          <cell r="K913">
            <v>5.5500000000000007</v>
          </cell>
        </row>
        <row r="914">
          <cell r="A914">
            <v>393</v>
          </cell>
          <cell r="B914" t="str">
            <v>+</v>
          </cell>
          <cell r="C914">
            <v>4</v>
          </cell>
          <cell r="D914">
            <v>393</v>
          </cell>
          <cell r="E914" t="str">
            <v>+</v>
          </cell>
          <cell r="F914">
            <v>14.800000000000182</v>
          </cell>
          <cell r="G914">
            <v>10.8</v>
          </cell>
          <cell r="H914">
            <v>2</v>
          </cell>
          <cell r="I914">
            <v>0.05</v>
          </cell>
          <cell r="J914">
            <v>21.6</v>
          </cell>
          <cell r="K914">
            <v>1.08</v>
          </cell>
        </row>
        <row r="915">
          <cell r="A915">
            <v>393</v>
          </cell>
          <cell r="B915" t="str">
            <v>+</v>
          </cell>
          <cell r="C915">
            <v>14.8</v>
          </cell>
          <cell r="D915">
            <v>394</v>
          </cell>
          <cell r="E915" t="str">
            <v>+</v>
          </cell>
          <cell r="F915">
            <v>3.3000000000004093</v>
          </cell>
          <cell r="G915">
            <v>8.5</v>
          </cell>
          <cell r="H915">
            <v>1</v>
          </cell>
          <cell r="I915">
            <v>0.05</v>
          </cell>
          <cell r="J915">
            <v>8.5</v>
          </cell>
          <cell r="K915">
            <v>0.42500000000000004</v>
          </cell>
        </row>
        <row r="916">
          <cell r="A916">
            <v>393</v>
          </cell>
          <cell r="B916" t="str">
            <v>+</v>
          </cell>
          <cell r="C916">
            <v>18.3</v>
          </cell>
          <cell r="D916">
            <v>394</v>
          </cell>
          <cell r="E916" t="str">
            <v>+</v>
          </cell>
          <cell r="F916">
            <v>11.800000000000637</v>
          </cell>
          <cell r="G916">
            <v>13.5</v>
          </cell>
          <cell r="H916">
            <v>1</v>
          </cell>
          <cell r="I916">
            <v>0.05</v>
          </cell>
          <cell r="J916">
            <v>13.5</v>
          </cell>
          <cell r="K916">
            <v>0.67500000000000004</v>
          </cell>
        </row>
        <row r="917">
          <cell r="A917">
            <v>392</v>
          </cell>
          <cell r="B917" t="str">
            <v>+</v>
          </cell>
          <cell r="C917">
            <v>4.5</v>
          </cell>
          <cell r="D917">
            <v>392</v>
          </cell>
          <cell r="E917" t="str">
            <v>+</v>
          </cell>
          <cell r="F917">
            <v>13.999999999999773</v>
          </cell>
          <cell r="G917">
            <v>9.5</v>
          </cell>
          <cell r="H917">
            <v>2</v>
          </cell>
          <cell r="I917">
            <v>0.05</v>
          </cell>
          <cell r="J917">
            <v>19</v>
          </cell>
          <cell r="K917">
            <v>0.95000000000000007</v>
          </cell>
        </row>
        <row r="918">
          <cell r="A918">
            <v>392</v>
          </cell>
          <cell r="B918" t="str">
            <v>+</v>
          </cell>
          <cell r="C918">
            <v>14</v>
          </cell>
          <cell r="D918">
            <v>393</v>
          </cell>
          <cell r="E918" t="str">
            <v>+</v>
          </cell>
          <cell r="F918">
            <v>3.9999999999997726</v>
          </cell>
          <cell r="G918">
            <v>10</v>
          </cell>
          <cell r="H918">
            <v>3.05</v>
          </cell>
          <cell r="I918">
            <v>0.05</v>
          </cell>
          <cell r="J918">
            <v>30.5</v>
          </cell>
          <cell r="K918">
            <v>1.5250000000000001</v>
          </cell>
        </row>
        <row r="919">
          <cell r="A919">
            <v>391</v>
          </cell>
          <cell r="B919" t="str">
            <v>+</v>
          </cell>
          <cell r="C919">
            <v>11.8</v>
          </cell>
          <cell r="D919">
            <v>392</v>
          </cell>
          <cell r="E919" t="str">
            <v>+</v>
          </cell>
          <cell r="F919">
            <v>4.5000000000004547</v>
          </cell>
          <cell r="G919">
            <v>12.7</v>
          </cell>
          <cell r="H919">
            <v>3</v>
          </cell>
          <cell r="I919">
            <v>0.05</v>
          </cell>
          <cell r="J919">
            <v>38.099999999999994</v>
          </cell>
          <cell r="K919">
            <v>1.9049999999999998</v>
          </cell>
        </row>
        <row r="920">
          <cell r="A920">
            <v>390</v>
          </cell>
          <cell r="B920" t="str">
            <v>+</v>
          </cell>
          <cell r="C920">
            <v>19.399999999999999</v>
          </cell>
          <cell r="D920">
            <v>391</v>
          </cell>
          <cell r="E920" t="str">
            <v>+</v>
          </cell>
          <cell r="F920">
            <v>11.7999999999995</v>
          </cell>
          <cell r="G920">
            <v>12.4</v>
          </cell>
          <cell r="H920">
            <v>2</v>
          </cell>
          <cell r="I920">
            <v>0.05</v>
          </cell>
          <cell r="J920">
            <v>24.8</v>
          </cell>
          <cell r="K920">
            <v>1.2400000000000002</v>
          </cell>
        </row>
        <row r="921">
          <cell r="A921">
            <v>390</v>
          </cell>
          <cell r="B921" t="str">
            <v>+</v>
          </cell>
          <cell r="C921">
            <v>6</v>
          </cell>
          <cell r="D921">
            <v>390</v>
          </cell>
          <cell r="E921" t="str">
            <v>+</v>
          </cell>
          <cell r="F921">
            <v>19.399999999999409</v>
          </cell>
          <cell r="G921">
            <v>13.4</v>
          </cell>
          <cell r="H921">
            <v>1</v>
          </cell>
          <cell r="I921">
            <v>0.05</v>
          </cell>
          <cell r="J921">
            <v>13.4</v>
          </cell>
          <cell r="K921">
            <v>0.67</v>
          </cell>
        </row>
        <row r="922">
          <cell r="A922">
            <v>390</v>
          </cell>
          <cell r="B922" t="str">
            <v>+</v>
          </cell>
          <cell r="C922">
            <v>1.3</v>
          </cell>
          <cell r="D922">
            <v>390</v>
          </cell>
          <cell r="E922" t="str">
            <v>+</v>
          </cell>
          <cell r="F922">
            <v>7.0500000000004093</v>
          </cell>
          <cell r="G922">
            <v>5.75</v>
          </cell>
          <cell r="H922">
            <v>1</v>
          </cell>
          <cell r="I922">
            <v>0.05</v>
          </cell>
          <cell r="J922">
            <v>5.75</v>
          </cell>
          <cell r="K922">
            <v>0.28750000000000003</v>
          </cell>
        </row>
        <row r="923">
          <cell r="A923">
            <v>389</v>
          </cell>
          <cell r="B923" t="str">
            <v>+</v>
          </cell>
          <cell r="C923">
            <v>17.600000000000001</v>
          </cell>
          <cell r="D923">
            <v>390</v>
          </cell>
          <cell r="E923" t="str">
            <v>+</v>
          </cell>
          <cell r="F923">
            <v>1.8000000000006366</v>
          </cell>
          <cell r="G923">
            <v>4.2</v>
          </cell>
          <cell r="H923">
            <v>1</v>
          </cell>
          <cell r="I923">
            <v>0.05</v>
          </cell>
          <cell r="J923">
            <v>4.2</v>
          </cell>
          <cell r="K923">
            <v>0.21000000000000002</v>
          </cell>
        </row>
        <row r="924">
          <cell r="A924">
            <v>389</v>
          </cell>
          <cell r="B924" t="str">
            <v>+</v>
          </cell>
          <cell r="C924">
            <v>8.6</v>
          </cell>
          <cell r="D924">
            <v>389</v>
          </cell>
          <cell r="E924" t="str">
            <v>+</v>
          </cell>
          <cell r="F924">
            <v>17.599999999999909</v>
          </cell>
          <cell r="G924">
            <v>9</v>
          </cell>
          <cell r="H924">
            <v>2</v>
          </cell>
          <cell r="I924">
            <v>0.05</v>
          </cell>
          <cell r="J924">
            <v>18</v>
          </cell>
          <cell r="K924">
            <v>0.9</v>
          </cell>
        </row>
        <row r="925">
          <cell r="A925">
            <v>388</v>
          </cell>
          <cell r="B925" t="str">
            <v>+</v>
          </cell>
          <cell r="C925">
            <v>14.6</v>
          </cell>
          <cell r="D925">
            <v>389</v>
          </cell>
          <cell r="E925" t="str">
            <v>+</v>
          </cell>
          <cell r="F925">
            <v>8.6000000000001364</v>
          </cell>
          <cell r="G925">
            <v>14</v>
          </cell>
          <cell r="H925">
            <v>1</v>
          </cell>
          <cell r="I925">
            <v>0.05</v>
          </cell>
          <cell r="J925">
            <v>14</v>
          </cell>
          <cell r="K925">
            <v>0.70000000000000007</v>
          </cell>
        </row>
        <row r="926">
          <cell r="A926">
            <v>388</v>
          </cell>
          <cell r="B926" t="str">
            <v>+</v>
          </cell>
          <cell r="C926">
            <v>12.8</v>
          </cell>
          <cell r="D926">
            <v>388</v>
          </cell>
          <cell r="E926" t="str">
            <v>+</v>
          </cell>
          <cell r="F926">
            <v>14.800000000000182</v>
          </cell>
          <cell r="G926">
            <v>2</v>
          </cell>
          <cell r="H926">
            <v>1</v>
          </cell>
          <cell r="I926">
            <v>0.05</v>
          </cell>
          <cell r="J926">
            <v>2</v>
          </cell>
          <cell r="K926">
            <v>0.1</v>
          </cell>
        </row>
        <row r="927">
          <cell r="A927">
            <v>388</v>
          </cell>
          <cell r="B927" t="str">
            <v>+</v>
          </cell>
          <cell r="C927">
            <v>6.1</v>
          </cell>
          <cell r="D927">
            <v>388</v>
          </cell>
          <cell r="E927" t="str">
            <v>+</v>
          </cell>
          <cell r="F927">
            <v>12.799999999999727</v>
          </cell>
          <cell r="G927">
            <v>6.7</v>
          </cell>
          <cell r="H927">
            <v>2</v>
          </cell>
          <cell r="I927">
            <v>0.05</v>
          </cell>
          <cell r="J927">
            <v>13.4</v>
          </cell>
          <cell r="K927">
            <v>0.67</v>
          </cell>
        </row>
        <row r="928">
          <cell r="A928">
            <v>388</v>
          </cell>
          <cell r="B928" t="str">
            <v>+</v>
          </cell>
          <cell r="C928">
            <v>4.4000000000000004</v>
          </cell>
          <cell r="D928">
            <v>388</v>
          </cell>
          <cell r="E928" t="str">
            <v>+</v>
          </cell>
          <cell r="F928">
            <v>6.3999999999998636</v>
          </cell>
          <cell r="G928">
            <v>2</v>
          </cell>
          <cell r="H928">
            <v>1</v>
          </cell>
          <cell r="I928">
            <v>0.05</v>
          </cell>
          <cell r="J928">
            <v>2</v>
          </cell>
          <cell r="K928">
            <v>0.1</v>
          </cell>
        </row>
        <row r="929">
          <cell r="A929">
            <v>388</v>
          </cell>
          <cell r="B929" t="str">
            <v>+</v>
          </cell>
          <cell r="C929">
            <v>2.6</v>
          </cell>
          <cell r="D929">
            <v>388</v>
          </cell>
          <cell r="E929" t="str">
            <v>+</v>
          </cell>
          <cell r="F929">
            <v>4.4000000000005457</v>
          </cell>
          <cell r="G929">
            <v>1.8</v>
          </cell>
          <cell r="H929">
            <v>1</v>
          </cell>
          <cell r="I929">
            <v>0.05</v>
          </cell>
          <cell r="J929">
            <v>1.8</v>
          </cell>
          <cell r="K929">
            <v>9.0000000000000011E-2</v>
          </cell>
        </row>
        <row r="930">
          <cell r="A930">
            <v>387</v>
          </cell>
          <cell r="B930" t="str">
            <v>+</v>
          </cell>
          <cell r="C930">
            <v>18</v>
          </cell>
          <cell r="D930">
            <v>388</v>
          </cell>
          <cell r="E930" t="str">
            <v>+</v>
          </cell>
          <cell r="F930">
            <v>2.9999999999995453</v>
          </cell>
          <cell r="G930">
            <v>5</v>
          </cell>
          <cell r="H930">
            <v>1</v>
          </cell>
          <cell r="I930">
            <v>0.05</v>
          </cell>
          <cell r="J930">
            <v>5</v>
          </cell>
          <cell r="K930">
            <v>0.25</v>
          </cell>
        </row>
        <row r="931">
          <cell r="A931">
            <v>387</v>
          </cell>
          <cell r="B931" t="str">
            <v>+</v>
          </cell>
          <cell r="C931">
            <v>9.8000000000000007</v>
          </cell>
          <cell r="D931">
            <v>387</v>
          </cell>
          <cell r="E931" t="str">
            <v>+</v>
          </cell>
          <cell r="F931">
            <v>17.999999999999545</v>
          </cell>
          <cell r="G931">
            <v>8.1999999999999993</v>
          </cell>
          <cell r="H931">
            <v>3</v>
          </cell>
          <cell r="I931">
            <v>0.05</v>
          </cell>
          <cell r="J931">
            <v>24.599999999999998</v>
          </cell>
          <cell r="K931">
            <v>1.23</v>
          </cell>
        </row>
        <row r="932">
          <cell r="A932">
            <v>387</v>
          </cell>
          <cell r="B932" t="str">
            <v>+</v>
          </cell>
          <cell r="C932">
            <v>4.4000000000000004</v>
          </cell>
          <cell r="D932">
            <v>387</v>
          </cell>
          <cell r="E932" t="str">
            <v>+</v>
          </cell>
          <cell r="F932">
            <v>10.399999999999636</v>
          </cell>
          <cell r="G932">
            <v>6</v>
          </cell>
          <cell r="H932">
            <v>2.5</v>
          </cell>
          <cell r="I932">
            <v>0.05</v>
          </cell>
          <cell r="J932">
            <v>15</v>
          </cell>
          <cell r="K932">
            <v>0.75</v>
          </cell>
        </row>
        <row r="933">
          <cell r="A933">
            <v>387</v>
          </cell>
          <cell r="B933" t="str">
            <v>+</v>
          </cell>
          <cell r="C933">
            <v>2.1</v>
          </cell>
          <cell r="D933">
            <v>387</v>
          </cell>
          <cell r="E933" t="str">
            <v>+</v>
          </cell>
          <cell r="F933">
            <v>4.4000000000005457</v>
          </cell>
          <cell r="G933">
            <v>2.2999999999999998</v>
          </cell>
          <cell r="H933">
            <v>3</v>
          </cell>
          <cell r="I933">
            <v>0.05</v>
          </cell>
          <cell r="J933">
            <v>6.8999999999999995</v>
          </cell>
          <cell r="K933">
            <v>0.34499999999999997</v>
          </cell>
        </row>
        <row r="934">
          <cell r="A934">
            <v>386</v>
          </cell>
          <cell r="B934" t="str">
            <v>+</v>
          </cell>
          <cell r="C934">
            <v>17.100000000000001</v>
          </cell>
          <cell r="D934">
            <v>387</v>
          </cell>
          <cell r="E934" t="str">
            <v>+</v>
          </cell>
          <cell r="F934">
            <v>3.1000000000005912</v>
          </cell>
          <cell r="G934">
            <v>6</v>
          </cell>
          <cell r="H934">
            <v>2</v>
          </cell>
          <cell r="I934">
            <v>0.05</v>
          </cell>
          <cell r="J934">
            <v>12</v>
          </cell>
          <cell r="K934">
            <v>0.60000000000000009</v>
          </cell>
        </row>
        <row r="935">
          <cell r="A935">
            <v>384</v>
          </cell>
          <cell r="B935" t="str">
            <v>+</v>
          </cell>
          <cell r="C935">
            <v>8.8000000000000007</v>
          </cell>
          <cell r="D935">
            <v>386</v>
          </cell>
          <cell r="E935" t="str">
            <v>+</v>
          </cell>
          <cell r="F935">
            <v>17.100000000000364</v>
          </cell>
          <cell r="G935">
            <v>48.3</v>
          </cell>
          <cell r="H935">
            <v>3</v>
          </cell>
          <cell r="I935">
            <v>0.05</v>
          </cell>
          <cell r="J935">
            <v>144.89999999999998</v>
          </cell>
          <cell r="K935">
            <v>7.2449999999999992</v>
          </cell>
        </row>
        <row r="936">
          <cell r="A936">
            <v>383</v>
          </cell>
          <cell r="B936" t="str">
            <v>+</v>
          </cell>
          <cell r="C936">
            <v>19.3</v>
          </cell>
          <cell r="D936">
            <v>384</v>
          </cell>
          <cell r="E936" t="str">
            <v>+</v>
          </cell>
          <cell r="F936">
            <v>8.7999999999999545</v>
          </cell>
          <cell r="G936">
            <v>9.5</v>
          </cell>
          <cell r="H936">
            <v>1</v>
          </cell>
          <cell r="I936">
            <v>0.05</v>
          </cell>
          <cell r="J936">
            <v>9.5</v>
          </cell>
          <cell r="K936">
            <v>0.47500000000000003</v>
          </cell>
        </row>
        <row r="937">
          <cell r="A937">
            <v>383</v>
          </cell>
          <cell r="B937" t="str">
            <v>+</v>
          </cell>
          <cell r="D937">
            <v>383</v>
          </cell>
          <cell r="E937" t="str">
            <v>+</v>
          </cell>
          <cell r="F937">
            <v>19.100000000000819</v>
          </cell>
          <cell r="G937">
            <v>19.100000000000001</v>
          </cell>
          <cell r="H937">
            <v>1</v>
          </cell>
          <cell r="I937">
            <v>0.05</v>
          </cell>
          <cell r="J937">
            <v>19.100000000000001</v>
          </cell>
          <cell r="K937">
            <v>0.95500000000000007</v>
          </cell>
        </row>
        <row r="938">
          <cell r="A938">
            <v>382</v>
          </cell>
          <cell r="B938" t="str">
            <v>+</v>
          </cell>
          <cell r="C938">
            <v>15.6</v>
          </cell>
          <cell r="D938">
            <v>383</v>
          </cell>
          <cell r="E938" t="str">
            <v>+</v>
          </cell>
          <cell r="F938">
            <v>0</v>
          </cell>
          <cell r="G938">
            <v>4.4000000000000004</v>
          </cell>
          <cell r="H938">
            <v>1</v>
          </cell>
          <cell r="I938">
            <v>0.05</v>
          </cell>
          <cell r="J938">
            <v>4.4000000000000004</v>
          </cell>
          <cell r="K938">
            <v>0.22000000000000003</v>
          </cell>
        </row>
        <row r="939">
          <cell r="A939">
            <v>382</v>
          </cell>
          <cell r="B939" t="str">
            <v>+</v>
          </cell>
          <cell r="C939">
            <v>4.5999999999999996</v>
          </cell>
          <cell r="D939">
            <v>382</v>
          </cell>
          <cell r="E939" t="str">
            <v>+</v>
          </cell>
          <cell r="F939">
            <v>15.600000000000591</v>
          </cell>
          <cell r="G939">
            <v>11</v>
          </cell>
          <cell r="H939">
            <v>3</v>
          </cell>
          <cell r="I939">
            <v>0.05</v>
          </cell>
          <cell r="J939">
            <v>33</v>
          </cell>
          <cell r="K939">
            <v>1.6500000000000001</v>
          </cell>
        </row>
        <row r="940">
          <cell r="A940">
            <v>381</v>
          </cell>
          <cell r="B940" t="str">
            <v>+</v>
          </cell>
          <cell r="C940">
            <v>4.5999999999999996</v>
          </cell>
          <cell r="D940">
            <v>382</v>
          </cell>
          <cell r="E940" t="str">
            <v>+</v>
          </cell>
          <cell r="F940">
            <v>4.6000000000003638</v>
          </cell>
          <cell r="G940">
            <v>20</v>
          </cell>
          <cell r="H940">
            <v>3.5</v>
          </cell>
          <cell r="I940">
            <v>0.05</v>
          </cell>
          <cell r="J940">
            <v>70</v>
          </cell>
          <cell r="K940">
            <v>3.5</v>
          </cell>
        </row>
        <row r="941">
          <cell r="A941">
            <v>380</v>
          </cell>
          <cell r="B941" t="str">
            <v>+</v>
          </cell>
          <cell r="C941">
            <v>7.1</v>
          </cell>
          <cell r="D941">
            <v>381</v>
          </cell>
          <cell r="E941" t="str">
            <v>+</v>
          </cell>
          <cell r="F941">
            <v>4.6000000000003638</v>
          </cell>
          <cell r="G941">
            <v>17.5</v>
          </cell>
          <cell r="H941">
            <v>1</v>
          </cell>
          <cell r="I941">
            <v>0.05</v>
          </cell>
          <cell r="J941">
            <v>17.5</v>
          </cell>
          <cell r="K941">
            <v>0.875</v>
          </cell>
        </row>
        <row r="942">
          <cell r="A942">
            <v>380</v>
          </cell>
          <cell r="B942" t="str">
            <v>+</v>
          </cell>
          <cell r="C942">
            <v>0.6</v>
          </cell>
          <cell r="D942">
            <v>380</v>
          </cell>
          <cell r="E942" t="str">
            <v>+</v>
          </cell>
          <cell r="F942">
            <v>7.1000000000003638</v>
          </cell>
          <cell r="G942">
            <v>6.5</v>
          </cell>
          <cell r="H942">
            <v>1</v>
          </cell>
          <cell r="I942">
            <v>0.05</v>
          </cell>
          <cell r="J942">
            <v>6.5</v>
          </cell>
          <cell r="K942">
            <v>0.32500000000000001</v>
          </cell>
        </row>
        <row r="943">
          <cell r="A943">
            <v>380</v>
          </cell>
          <cell r="B943" t="str">
            <v>+</v>
          </cell>
          <cell r="C943">
            <v>15</v>
          </cell>
          <cell r="D943">
            <v>380</v>
          </cell>
          <cell r="E943" t="str">
            <v>+</v>
          </cell>
          <cell r="F943">
            <v>19.249999999999545</v>
          </cell>
          <cell r="G943">
            <v>4.25</v>
          </cell>
          <cell r="H943">
            <v>2</v>
          </cell>
          <cell r="I943">
            <v>0.05</v>
          </cell>
          <cell r="J943">
            <v>8.5</v>
          </cell>
          <cell r="K943">
            <v>0.42500000000000004</v>
          </cell>
        </row>
        <row r="944">
          <cell r="A944">
            <v>379</v>
          </cell>
          <cell r="B944" t="str">
            <v>+</v>
          </cell>
          <cell r="C944">
            <v>7</v>
          </cell>
          <cell r="D944">
            <v>379</v>
          </cell>
          <cell r="E944" t="str">
            <v>+</v>
          </cell>
          <cell r="F944">
            <v>11.600000000000819</v>
          </cell>
          <cell r="G944">
            <v>4.5999999999999996</v>
          </cell>
          <cell r="H944">
            <v>1</v>
          </cell>
          <cell r="I944">
            <v>0.05</v>
          </cell>
          <cell r="J944">
            <v>4.5999999999999996</v>
          </cell>
          <cell r="K944">
            <v>0.22999999999999998</v>
          </cell>
        </row>
        <row r="945">
          <cell r="A945">
            <v>379</v>
          </cell>
          <cell r="B945" t="str">
            <v>+</v>
          </cell>
          <cell r="C945">
            <v>10</v>
          </cell>
          <cell r="D945">
            <v>379</v>
          </cell>
          <cell r="E945" t="str">
            <v>+</v>
          </cell>
          <cell r="F945">
            <v>17.000000000000455</v>
          </cell>
          <cell r="G945">
            <v>7</v>
          </cell>
          <cell r="H945">
            <v>3</v>
          </cell>
          <cell r="I945">
            <v>0.05</v>
          </cell>
          <cell r="J945">
            <v>21</v>
          </cell>
          <cell r="K945">
            <v>1.05</v>
          </cell>
        </row>
        <row r="946">
          <cell r="A946">
            <v>379</v>
          </cell>
          <cell r="B946" t="str">
            <v>+</v>
          </cell>
          <cell r="C946">
            <v>17</v>
          </cell>
          <cell r="D946">
            <v>380</v>
          </cell>
          <cell r="E946" t="str">
            <v>+</v>
          </cell>
          <cell r="F946">
            <v>2.3000000000001819</v>
          </cell>
          <cell r="G946">
            <v>5.3</v>
          </cell>
          <cell r="H946">
            <v>2</v>
          </cell>
          <cell r="I946">
            <v>0.05</v>
          </cell>
          <cell r="J946">
            <v>10.6</v>
          </cell>
          <cell r="K946">
            <v>0.53</v>
          </cell>
        </row>
        <row r="947">
          <cell r="A947">
            <v>379</v>
          </cell>
          <cell r="B947" t="str">
            <v>+</v>
          </cell>
          <cell r="C947">
            <v>17.3</v>
          </cell>
          <cell r="D947">
            <v>380</v>
          </cell>
          <cell r="E947" t="str">
            <v>+</v>
          </cell>
          <cell r="F947">
            <v>15.499999999999545</v>
          </cell>
          <cell r="G947">
            <v>18.2</v>
          </cell>
          <cell r="H947">
            <v>1</v>
          </cell>
          <cell r="I947">
            <v>0.05</v>
          </cell>
          <cell r="J947">
            <v>18.2</v>
          </cell>
          <cell r="K947">
            <v>0.91</v>
          </cell>
        </row>
        <row r="948">
          <cell r="A948">
            <v>379</v>
          </cell>
          <cell r="B948" t="str">
            <v>+</v>
          </cell>
          <cell r="C948">
            <v>18.600000000000001</v>
          </cell>
          <cell r="D948">
            <v>380</v>
          </cell>
          <cell r="E948" t="str">
            <v>+</v>
          </cell>
          <cell r="F948">
            <v>17.900000000000773</v>
          </cell>
          <cell r="G948">
            <v>19.3</v>
          </cell>
          <cell r="H948">
            <v>1</v>
          </cell>
          <cell r="I948">
            <v>0.05</v>
          </cell>
          <cell r="J948">
            <v>19.3</v>
          </cell>
          <cell r="K948">
            <v>0.96500000000000008</v>
          </cell>
        </row>
        <row r="949">
          <cell r="A949">
            <v>378</v>
          </cell>
          <cell r="B949" t="str">
            <v>+</v>
          </cell>
          <cell r="C949">
            <v>18</v>
          </cell>
          <cell r="D949">
            <v>379</v>
          </cell>
          <cell r="E949" t="str">
            <v>+</v>
          </cell>
          <cell r="F949">
            <v>1.0000000000002274</v>
          </cell>
          <cell r="G949">
            <v>3</v>
          </cell>
          <cell r="H949">
            <v>1</v>
          </cell>
          <cell r="I949">
            <v>0.05</v>
          </cell>
          <cell r="J949">
            <v>3</v>
          </cell>
          <cell r="K949">
            <v>0.15000000000000002</v>
          </cell>
        </row>
        <row r="950">
          <cell r="A950">
            <v>376</v>
          </cell>
          <cell r="B950" t="str">
            <v>+</v>
          </cell>
          <cell r="D950">
            <v>376</v>
          </cell>
          <cell r="E950" t="str">
            <v>+</v>
          </cell>
          <cell r="F950">
            <v>3.7999999999999545</v>
          </cell>
          <cell r="G950">
            <v>3.8</v>
          </cell>
          <cell r="H950">
            <v>1</v>
          </cell>
          <cell r="I950">
            <v>0.05</v>
          </cell>
          <cell r="J950">
            <v>3.8</v>
          </cell>
          <cell r="K950">
            <v>0.19</v>
          </cell>
        </row>
        <row r="951">
          <cell r="A951">
            <v>376</v>
          </cell>
          <cell r="B951" t="str">
            <v>+</v>
          </cell>
          <cell r="C951">
            <v>13.5</v>
          </cell>
          <cell r="D951">
            <v>376</v>
          </cell>
          <cell r="E951" t="str">
            <v>+</v>
          </cell>
          <cell r="F951">
            <v>18.450000000000273</v>
          </cell>
          <cell r="G951">
            <v>4.95</v>
          </cell>
          <cell r="H951">
            <v>1</v>
          </cell>
          <cell r="I951">
            <v>0.05</v>
          </cell>
          <cell r="J951">
            <v>4.95</v>
          </cell>
          <cell r="K951">
            <v>0.24750000000000003</v>
          </cell>
        </row>
        <row r="952">
          <cell r="A952">
            <v>376</v>
          </cell>
          <cell r="B952" t="str">
            <v>+</v>
          </cell>
          <cell r="C952">
            <v>17.850000000000001</v>
          </cell>
          <cell r="D952">
            <v>377</v>
          </cell>
          <cell r="E952" t="str">
            <v>+</v>
          </cell>
          <cell r="F952">
            <v>19.850000000000136</v>
          </cell>
          <cell r="G952">
            <v>22</v>
          </cell>
          <cell r="H952">
            <v>1</v>
          </cell>
          <cell r="I952">
            <v>0.05</v>
          </cell>
          <cell r="J952">
            <v>22</v>
          </cell>
          <cell r="K952">
            <v>1.1000000000000001</v>
          </cell>
        </row>
        <row r="953">
          <cell r="A953">
            <v>375</v>
          </cell>
          <cell r="B953" t="str">
            <v>+</v>
          </cell>
          <cell r="C953">
            <v>18.3</v>
          </cell>
          <cell r="D953">
            <v>377</v>
          </cell>
          <cell r="E953" t="str">
            <v>+</v>
          </cell>
          <cell r="F953">
            <v>2.3000000000001819</v>
          </cell>
          <cell r="G953">
            <v>24</v>
          </cell>
          <cell r="H953">
            <v>1</v>
          </cell>
          <cell r="I953">
            <v>0.05</v>
          </cell>
          <cell r="J953">
            <v>24</v>
          </cell>
          <cell r="K953">
            <v>1.2000000000000002</v>
          </cell>
        </row>
        <row r="954">
          <cell r="A954">
            <v>375</v>
          </cell>
          <cell r="B954" t="str">
            <v>+</v>
          </cell>
          <cell r="C954">
            <v>9.4</v>
          </cell>
          <cell r="D954">
            <v>376</v>
          </cell>
          <cell r="E954" t="str">
            <v>+</v>
          </cell>
          <cell r="F954">
            <v>3.8999999999998636</v>
          </cell>
          <cell r="G954">
            <v>14.5</v>
          </cell>
          <cell r="H954">
            <v>1</v>
          </cell>
          <cell r="I954">
            <v>0.05</v>
          </cell>
          <cell r="J954">
            <v>14.5</v>
          </cell>
          <cell r="K954">
            <v>0.72500000000000009</v>
          </cell>
        </row>
        <row r="955">
          <cell r="A955">
            <v>374</v>
          </cell>
          <cell r="B955" t="str">
            <v>+</v>
          </cell>
          <cell r="C955">
            <v>3.9</v>
          </cell>
          <cell r="D955">
            <v>375</v>
          </cell>
          <cell r="E955" t="str">
            <v>+</v>
          </cell>
          <cell r="F955">
            <v>1.8999999999994088</v>
          </cell>
          <cell r="G955">
            <v>18</v>
          </cell>
          <cell r="H955">
            <v>2</v>
          </cell>
          <cell r="I955">
            <v>0.05</v>
          </cell>
          <cell r="J955">
            <v>36</v>
          </cell>
          <cell r="K955">
            <v>1.8</v>
          </cell>
        </row>
        <row r="956">
          <cell r="A956">
            <v>374</v>
          </cell>
          <cell r="B956" t="str">
            <v>+</v>
          </cell>
          <cell r="C956">
            <v>4.2</v>
          </cell>
          <cell r="D956">
            <v>374</v>
          </cell>
          <cell r="E956" t="str">
            <v>+</v>
          </cell>
          <cell r="F956">
            <v>18.999999999999773</v>
          </cell>
          <cell r="G956">
            <v>14.8</v>
          </cell>
          <cell r="H956">
            <v>1</v>
          </cell>
          <cell r="I956">
            <v>0.05</v>
          </cell>
          <cell r="J956">
            <v>14.8</v>
          </cell>
          <cell r="K956">
            <v>0.7400000000000001</v>
          </cell>
        </row>
        <row r="957">
          <cell r="A957">
            <v>373</v>
          </cell>
          <cell r="B957" t="str">
            <v>+</v>
          </cell>
          <cell r="C957">
            <v>1.8</v>
          </cell>
          <cell r="D957">
            <v>373</v>
          </cell>
          <cell r="E957" t="str">
            <v>+</v>
          </cell>
          <cell r="F957">
            <v>10.099999999999909</v>
          </cell>
          <cell r="G957">
            <v>8.3000000000000007</v>
          </cell>
          <cell r="H957">
            <v>3</v>
          </cell>
          <cell r="I957">
            <v>0.05</v>
          </cell>
          <cell r="J957">
            <v>24.900000000000002</v>
          </cell>
          <cell r="K957">
            <v>1.2450000000000001</v>
          </cell>
        </row>
        <row r="958">
          <cell r="A958">
            <v>373</v>
          </cell>
          <cell r="B958" t="str">
            <v>+</v>
          </cell>
          <cell r="C958">
            <v>10.5</v>
          </cell>
          <cell r="D958">
            <v>375</v>
          </cell>
          <cell r="E958" t="str">
            <v>+</v>
          </cell>
          <cell r="F958">
            <v>12.5</v>
          </cell>
          <cell r="G958">
            <v>42</v>
          </cell>
          <cell r="H958">
            <v>1</v>
          </cell>
          <cell r="I958">
            <v>0.05</v>
          </cell>
          <cell r="J958">
            <v>42</v>
          </cell>
          <cell r="K958">
            <v>2.1</v>
          </cell>
        </row>
        <row r="959">
          <cell r="A959">
            <v>372</v>
          </cell>
          <cell r="B959" t="str">
            <v>+</v>
          </cell>
          <cell r="C959">
            <v>13.3</v>
          </cell>
          <cell r="D959">
            <v>373</v>
          </cell>
          <cell r="E959" t="str">
            <v>+</v>
          </cell>
          <cell r="F959">
            <v>10.299999999999727</v>
          </cell>
          <cell r="G959">
            <v>17</v>
          </cell>
          <cell r="H959">
            <v>1</v>
          </cell>
          <cell r="I959">
            <v>0.05</v>
          </cell>
          <cell r="J959">
            <v>17</v>
          </cell>
          <cell r="K959">
            <v>0.85000000000000009</v>
          </cell>
        </row>
        <row r="960">
          <cell r="A960">
            <v>371</v>
          </cell>
          <cell r="B960" t="str">
            <v>+</v>
          </cell>
          <cell r="C960">
            <v>14.25</v>
          </cell>
          <cell r="D960">
            <v>372</v>
          </cell>
          <cell r="E960" t="str">
            <v>+</v>
          </cell>
          <cell r="F960">
            <v>14.550000000000409</v>
          </cell>
          <cell r="G960">
            <v>20.3</v>
          </cell>
          <cell r="H960">
            <v>2</v>
          </cell>
          <cell r="I960">
            <v>0.05</v>
          </cell>
          <cell r="J960">
            <v>40.6</v>
          </cell>
          <cell r="K960">
            <v>2.0300000000000002</v>
          </cell>
        </row>
        <row r="961">
          <cell r="A961">
            <v>371</v>
          </cell>
          <cell r="B961" t="str">
            <v>+</v>
          </cell>
          <cell r="C961">
            <v>12.5</v>
          </cell>
          <cell r="D961">
            <v>372</v>
          </cell>
          <cell r="E961" t="str">
            <v>+</v>
          </cell>
          <cell r="F961">
            <v>3.7999999999999545</v>
          </cell>
          <cell r="G961">
            <v>11.3</v>
          </cell>
          <cell r="H961">
            <v>2</v>
          </cell>
          <cell r="I961">
            <v>0.05</v>
          </cell>
          <cell r="J961">
            <v>22.6</v>
          </cell>
          <cell r="K961">
            <v>1.1300000000000001</v>
          </cell>
        </row>
        <row r="962">
          <cell r="A962">
            <v>370</v>
          </cell>
          <cell r="B962" t="str">
            <v>+</v>
          </cell>
          <cell r="C962">
            <v>4.7</v>
          </cell>
          <cell r="D962">
            <v>371</v>
          </cell>
          <cell r="E962" t="str">
            <v>+</v>
          </cell>
          <cell r="F962">
            <v>7.6999999999998181</v>
          </cell>
          <cell r="G962">
            <v>23</v>
          </cell>
          <cell r="H962">
            <v>1</v>
          </cell>
          <cell r="I962">
            <v>0.05</v>
          </cell>
          <cell r="J962">
            <v>23</v>
          </cell>
          <cell r="K962">
            <v>1.1500000000000001</v>
          </cell>
        </row>
        <row r="963">
          <cell r="A963">
            <v>370</v>
          </cell>
          <cell r="B963" t="str">
            <v>+</v>
          </cell>
          <cell r="C963">
            <v>14.7</v>
          </cell>
          <cell r="D963">
            <v>372</v>
          </cell>
          <cell r="E963" t="str">
            <v>+</v>
          </cell>
          <cell r="F963">
            <v>14.500000000000455</v>
          </cell>
          <cell r="G963">
            <v>39.799999999999997</v>
          </cell>
          <cell r="H963">
            <v>3.8</v>
          </cell>
          <cell r="I963">
            <v>0.05</v>
          </cell>
          <cell r="J963">
            <v>151.23999999999998</v>
          </cell>
          <cell r="K963">
            <v>7.5619999999999994</v>
          </cell>
        </row>
        <row r="964">
          <cell r="A964">
            <v>368</v>
          </cell>
          <cell r="B964" t="str">
            <v>+</v>
          </cell>
          <cell r="C964">
            <v>4.7</v>
          </cell>
          <cell r="D964">
            <v>369</v>
          </cell>
          <cell r="E964" t="str">
            <v>+</v>
          </cell>
          <cell r="F964">
            <v>11.449999999999818</v>
          </cell>
          <cell r="G964">
            <v>26.75</v>
          </cell>
          <cell r="H964">
            <v>1</v>
          </cell>
          <cell r="I964">
            <v>0.05</v>
          </cell>
          <cell r="J964">
            <v>26.75</v>
          </cell>
          <cell r="K964">
            <v>1.3375000000000001</v>
          </cell>
        </row>
        <row r="965">
          <cell r="A965">
            <v>366</v>
          </cell>
          <cell r="B965" t="str">
            <v>+</v>
          </cell>
          <cell r="C965">
            <v>12.2</v>
          </cell>
          <cell r="D965">
            <v>367</v>
          </cell>
          <cell r="E965" t="str">
            <v>+</v>
          </cell>
          <cell r="F965">
            <v>11.549999999999727</v>
          </cell>
          <cell r="G965">
            <v>19.350000000000001</v>
          </cell>
          <cell r="H965">
            <v>1</v>
          </cell>
          <cell r="I965">
            <v>0.05</v>
          </cell>
          <cell r="J965">
            <v>19.350000000000001</v>
          </cell>
          <cell r="K965">
            <v>0.96750000000000014</v>
          </cell>
        </row>
        <row r="966">
          <cell r="A966">
            <v>366</v>
          </cell>
          <cell r="B966" t="str">
            <v>+</v>
          </cell>
          <cell r="C966">
            <v>17.5</v>
          </cell>
          <cell r="D966">
            <v>368</v>
          </cell>
          <cell r="E966" t="str">
            <v>+</v>
          </cell>
          <cell r="F966">
            <v>6.8000000000006366</v>
          </cell>
          <cell r="G966">
            <v>29.3</v>
          </cell>
          <cell r="H966">
            <v>1</v>
          </cell>
          <cell r="I966">
            <v>0.05</v>
          </cell>
          <cell r="J966">
            <v>29.3</v>
          </cell>
          <cell r="K966">
            <v>1.4650000000000001</v>
          </cell>
        </row>
        <row r="967">
          <cell r="A967">
            <v>365</v>
          </cell>
          <cell r="B967" t="str">
            <v>+</v>
          </cell>
          <cell r="C967">
            <v>17</v>
          </cell>
          <cell r="D967">
            <v>366</v>
          </cell>
          <cell r="E967" t="str">
            <v>+</v>
          </cell>
          <cell r="F967">
            <v>12.999999999999545</v>
          </cell>
          <cell r="G967">
            <v>16</v>
          </cell>
          <cell r="H967">
            <v>3.8</v>
          </cell>
          <cell r="I967">
            <v>0.05</v>
          </cell>
          <cell r="J967">
            <v>60.8</v>
          </cell>
          <cell r="K967">
            <v>3.04</v>
          </cell>
        </row>
        <row r="968">
          <cell r="A968">
            <v>365</v>
          </cell>
          <cell r="B968" t="str">
            <v>+</v>
          </cell>
          <cell r="C968">
            <v>13</v>
          </cell>
          <cell r="D968">
            <v>366</v>
          </cell>
          <cell r="E968" t="str">
            <v>+</v>
          </cell>
          <cell r="F968">
            <v>8.7999999999999545</v>
          </cell>
          <cell r="G968">
            <v>15.8</v>
          </cell>
          <cell r="H968">
            <v>1</v>
          </cell>
          <cell r="I968">
            <v>0.05</v>
          </cell>
          <cell r="J968">
            <v>15.8</v>
          </cell>
          <cell r="K968">
            <v>0.79</v>
          </cell>
        </row>
        <row r="969">
          <cell r="A969">
            <v>365</v>
          </cell>
          <cell r="B969" t="str">
            <v>+</v>
          </cell>
          <cell r="C969">
            <v>13</v>
          </cell>
          <cell r="D969">
            <v>366</v>
          </cell>
          <cell r="E969" t="str">
            <v>+</v>
          </cell>
          <cell r="F969">
            <v>9.3999999999994088</v>
          </cell>
          <cell r="G969">
            <v>16.399999999999999</v>
          </cell>
          <cell r="H969">
            <v>2</v>
          </cell>
          <cell r="I969">
            <v>0.05</v>
          </cell>
          <cell r="J969">
            <v>32.799999999999997</v>
          </cell>
          <cell r="K969">
            <v>1.64</v>
          </cell>
        </row>
        <row r="970">
          <cell r="A970">
            <v>364</v>
          </cell>
          <cell r="B970" t="str">
            <v>+</v>
          </cell>
          <cell r="C970">
            <v>9.1999999999999993</v>
          </cell>
          <cell r="D970">
            <v>366</v>
          </cell>
          <cell r="E970" t="str">
            <v>+</v>
          </cell>
          <cell r="F970">
            <v>0.5999999999994543</v>
          </cell>
          <cell r="G970">
            <v>31.4</v>
          </cell>
          <cell r="H970">
            <v>3</v>
          </cell>
          <cell r="I970">
            <v>0.05</v>
          </cell>
          <cell r="J970">
            <v>94.199999999999989</v>
          </cell>
          <cell r="K970">
            <v>4.71</v>
          </cell>
        </row>
        <row r="971">
          <cell r="A971">
            <v>362</v>
          </cell>
          <cell r="B971" t="str">
            <v>+</v>
          </cell>
          <cell r="C971">
            <v>0.5</v>
          </cell>
          <cell r="D971">
            <v>362</v>
          </cell>
          <cell r="E971" t="str">
            <v>+</v>
          </cell>
          <cell r="F971">
            <v>7.3000000000001819</v>
          </cell>
          <cell r="G971">
            <v>6.8</v>
          </cell>
          <cell r="H971">
            <v>4</v>
          </cell>
          <cell r="I971">
            <v>0.05</v>
          </cell>
          <cell r="J971">
            <v>27.2</v>
          </cell>
          <cell r="K971">
            <v>1.36</v>
          </cell>
        </row>
        <row r="972">
          <cell r="A972">
            <v>362</v>
          </cell>
          <cell r="B972" t="str">
            <v>+</v>
          </cell>
          <cell r="C972">
            <v>7.3</v>
          </cell>
          <cell r="D972">
            <v>362</v>
          </cell>
          <cell r="E972" t="str">
            <v>+</v>
          </cell>
          <cell r="F972">
            <v>15.299999999999727</v>
          </cell>
          <cell r="G972">
            <v>8</v>
          </cell>
          <cell r="H972">
            <v>2</v>
          </cell>
          <cell r="I972">
            <v>0.05</v>
          </cell>
          <cell r="J972">
            <v>16</v>
          </cell>
          <cell r="K972">
            <v>0.8</v>
          </cell>
        </row>
        <row r="973">
          <cell r="A973">
            <v>362</v>
          </cell>
          <cell r="B973" t="str">
            <v>+</v>
          </cell>
          <cell r="C973">
            <v>7.3</v>
          </cell>
          <cell r="D973">
            <v>362</v>
          </cell>
          <cell r="E973" t="str">
            <v>+</v>
          </cell>
          <cell r="F973">
            <v>15.299999999999727</v>
          </cell>
          <cell r="G973">
            <v>8</v>
          </cell>
          <cell r="H973">
            <v>1</v>
          </cell>
          <cell r="I973">
            <v>0.05</v>
          </cell>
          <cell r="J973">
            <v>8</v>
          </cell>
          <cell r="K973">
            <v>0.4</v>
          </cell>
        </row>
        <row r="974">
          <cell r="A974">
            <v>362</v>
          </cell>
          <cell r="B974" t="str">
            <v>+</v>
          </cell>
          <cell r="C974">
            <v>15</v>
          </cell>
          <cell r="D974">
            <v>363</v>
          </cell>
          <cell r="E974" t="str">
            <v>+</v>
          </cell>
          <cell r="F974">
            <v>14.399999999999409</v>
          </cell>
          <cell r="G974">
            <v>19.399999999999999</v>
          </cell>
          <cell r="H974">
            <v>1</v>
          </cell>
          <cell r="I974">
            <v>0.05</v>
          </cell>
          <cell r="J974">
            <v>19.399999999999999</v>
          </cell>
          <cell r="K974">
            <v>0.97</v>
          </cell>
        </row>
        <row r="975">
          <cell r="A975">
            <v>361</v>
          </cell>
          <cell r="B975" t="str">
            <v>+</v>
          </cell>
          <cell r="C975">
            <v>4.9000000000000004</v>
          </cell>
          <cell r="D975">
            <v>361</v>
          </cell>
          <cell r="E975" t="str">
            <v>+</v>
          </cell>
          <cell r="F975">
            <v>10.299999999999727</v>
          </cell>
          <cell r="G975">
            <v>5.4</v>
          </cell>
          <cell r="H975">
            <v>2</v>
          </cell>
          <cell r="I975">
            <v>0.05</v>
          </cell>
          <cell r="J975">
            <v>10.8</v>
          </cell>
          <cell r="K975">
            <v>0.54</v>
          </cell>
        </row>
        <row r="976">
          <cell r="A976">
            <v>361</v>
          </cell>
          <cell r="B976" t="str">
            <v>+</v>
          </cell>
          <cell r="C976">
            <v>10.3</v>
          </cell>
          <cell r="D976">
            <v>361</v>
          </cell>
          <cell r="E976" t="str">
            <v>+</v>
          </cell>
          <cell r="F976">
            <v>19.600000000000364</v>
          </cell>
          <cell r="G976">
            <v>9.3000000000000007</v>
          </cell>
          <cell r="H976">
            <v>4</v>
          </cell>
          <cell r="I976">
            <v>0.05</v>
          </cell>
          <cell r="J976">
            <v>37.200000000000003</v>
          </cell>
          <cell r="K976">
            <v>1.8600000000000003</v>
          </cell>
        </row>
        <row r="977">
          <cell r="A977">
            <v>361</v>
          </cell>
          <cell r="B977" t="str">
            <v>+</v>
          </cell>
          <cell r="C977">
            <v>19</v>
          </cell>
          <cell r="D977">
            <v>362</v>
          </cell>
          <cell r="E977" t="str">
            <v>+</v>
          </cell>
          <cell r="F977">
            <v>2.0000000000004547</v>
          </cell>
          <cell r="G977">
            <v>3</v>
          </cell>
          <cell r="H977">
            <v>1</v>
          </cell>
          <cell r="I977">
            <v>0.05</v>
          </cell>
          <cell r="J977">
            <v>3</v>
          </cell>
          <cell r="K977">
            <v>0.15000000000000002</v>
          </cell>
        </row>
        <row r="978">
          <cell r="A978">
            <v>359</v>
          </cell>
          <cell r="B978" t="str">
            <v>+</v>
          </cell>
          <cell r="C978">
            <v>19</v>
          </cell>
          <cell r="D978">
            <v>360</v>
          </cell>
          <cell r="E978" t="str">
            <v>+</v>
          </cell>
          <cell r="F978">
            <v>17.999999999999545</v>
          </cell>
          <cell r="G978">
            <v>19</v>
          </cell>
          <cell r="H978">
            <v>1</v>
          </cell>
          <cell r="I978">
            <v>0.05</v>
          </cell>
          <cell r="J978">
            <v>19</v>
          </cell>
          <cell r="K978">
            <v>0.95000000000000007</v>
          </cell>
        </row>
        <row r="979">
          <cell r="A979">
            <v>359</v>
          </cell>
          <cell r="B979" t="str">
            <v>+</v>
          </cell>
          <cell r="C979">
            <v>17</v>
          </cell>
          <cell r="D979">
            <v>361</v>
          </cell>
          <cell r="E979" t="str">
            <v>+</v>
          </cell>
          <cell r="F979">
            <v>0.80000000000040927</v>
          </cell>
          <cell r="G979">
            <v>23.8</v>
          </cell>
          <cell r="H979">
            <v>2</v>
          </cell>
          <cell r="I979">
            <v>0.05</v>
          </cell>
          <cell r="J979">
            <v>47.6</v>
          </cell>
          <cell r="K979">
            <v>2.3800000000000003</v>
          </cell>
        </row>
        <row r="980">
          <cell r="A980">
            <v>359</v>
          </cell>
          <cell r="B980" t="str">
            <v>+</v>
          </cell>
          <cell r="C980">
            <v>17</v>
          </cell>
          <cell r="D980">
            <v>362</v>
          </cell>
          <cell r="E980" t="str">
            <v>+</v>
          </cell>
          <cell r="F980">
            <v>6.3999999999998636</v>
          </cell>
          <cell r="G980">
            <v>49.4</v>
          </cell>
          <cell r="H980">
            <v>1</v>
          </cell>
          <cell r="I980">
            <v>0.05</v>
          </cell>
          <cell r="J980">
            <v>49.4</v>
          </cell>
          <cell r="K980">
            <v>2.4700000000000002</v>
          </cell>
        </row>
        <row r="981">
          <cell r="A981">
            <v>357</v>
          </cell>
          <cell r="B981" t="str">
            <v>+</v>
          </cell>
          <cell r="C981">
            <v>15</v>
          </cell>
          <cell r="D981">
            <v>358</v>
          </cell>
          <cell r="E981" t="str">
            <v>+</v>
          </cell>
          <cell r="F981">
            <v>3.1999999999993634</v>
          </cell>
          <cell r="G981">
            <v>8.1999999999999993</v>
          </cell>
          <cell r="H981">
            <v>1</v>
          </cell>
          <cell r="I981">
            <v>0.05</v>
          </cell>
          <cell r="J981">
            <v>8.1999999999999993</v>
          </cell>
          <cell r="K981">
            <v>0.41</v>
          </cell>
        </row>
        <row r="982">
          <cell r="A982">
            <v>355</v>
          </cell>
          <cell r="B982" t="str">
            <v>+</v>
          </cell>
          <cell r="C982">
            <v>3.25</v>
          </cell>
          <cell r="D982">
            <v>356</v>
          </cell>
          <cell r="E982" t="str">
            <v>+</v>
          </cell>
          <cell r="F982">
            <v>0.75000000000045475</v>
          </cell>
          <cell r="G982">
            <v>17.5</v>
          </cell>
          <cell r="H982">
            <v>2</v>
          </cell>
          <cell r="I982">
            <v>0.05</v>
          </cell>
          <cell r="J982">
            <v>35</v>
          </cell>
          <cell r="K982">
            <v>1.75</v>
          </cell>
        </row>
        <row r="983">
          <cell r="A983">
            <v>355</v>
          </cell>
          <cell r="B983" t="str">
            <v>+</v>
          </cell>
          <cell r="C983">
            <v>7</v>
          </cell>
          <cell r="D983">
            <v>356</v>
          </cell>
          <cell r="E983" t="str">
            <v>+</v>
          </cell>
          <cell r="F983">
            <v>0</v>
          </cell>
          <cell r="G983">
            <v>13</v>
          </cell>
          <cell r="H983">
            <v>1</v>
          </cell>
          <cell r="I983">
            <v>0.05</v>
          </cell>
          <cell r="J983">
            <v>13</v>
          </cell>
          <cell r="K983">
            <v>0.65</v>
          </cell>
        </row>
        <row r="984">
          <cell r="A984">
            <v>355</v>
          </cell>
          <cell r="B984" t="str">
            <v>+</v>
          </cell>
          <cell r="C984">
            <v>14</v>
          </cell>
          <cell r="D984">
            <v>356</v>
          </cell>
          <cell r="E984" t="str">
            <v>+</v>
          </cell>
          <cell r="F984">
            <v>12.749999999999773</v>
          </cell>
          <cell r="G984">
            <v>18.75</v>
          </cell>
          <cell r="H984">
            <v>4</v>
          </cell>
          <cell r="I984">
            <v>0.05</v>
          </cell>
          <cell r="J984">
            <v>75</v>
          </cell>
          <cell r="K984">
            <v>3.75</v>
          </cell>
        </row>
        <row r="985">
          <cell r="A985">
            <v>353</v>
          </cell>
          <cell r="B985" t="str">
            <v>+</v>
          </cell>
          <cell r="C985">
            <v>10.45</v>
          </cell>
          <cell r="D985">
            <v>354</v>
          </cell>
          <cell r="E985" t="str">
            <v>+</v>
          </cell>
          <cell r="F985">
            <v>0.44999999999959073</v>
          </cell>
          <cell r="G985">
            <v>10</v>
          </cell>
          <cell r="H985">
            <v>4</v>
          </cell>
          <cell r="I985">
            <v>0.05</v>
          </cell>
          <cell r="J985">
            <v>40</v>
          </cell>
          <cell r="K985">
            <v>2</v>
          </cell>
        </row>
        <row r="986">
          <cell r="A986">
            <v>352</v>
          </cell>
          <cell r="B986" t="str">
            <v>+</v>
          </cell>
          <cell r="C986">
            <v>9.15</v>
          </cell>
          <cell r="D986">
            <v>352</v>
          </cell>
          <cell r="E986" t="str">
            <v>+</v>
          </cell>
          <cell r="F986">
            <v>11.049999999999045</v>
          </cell>
          <cell r="G986">
            <v>1.9</v>
          </cell>
          <cell r="H986">
            <v>2</v>
          </cell>
          <cell r="I986">
            <v>0.05</v>
          </cell>
          <cell r="J986">
            <v>3.8</v>
          </cell>
          <cell r="K986">
            <v>0.19</v>
          </cell>
        </row>
        <row r="987">
          <cell r="A987">
            <v>351</v>
          </cell>
          <cell r="B987" t="str">
            <v>+</v>
          </cell>
          <cell r="C987">
            <v>15.9</v>
          </cell>
          <cell r="D987">
            <v>352</v>
          </cell>
          <cell r="E987" t="str">
            <v>+</v>
          </cell>
          <cell r="F987">
            <v>18.899999999999864</v>
          </cell>
          <cell r="G987">
            <v>23</v>
          </cell>
          <cell r="H987">
            <v>1</v>
          </cell>
          <cell r="I987">
            <v>0.05</v>
          </cell>
          <cell r="J987">
            <v>23</v>
          </cell>
          <cell r="K987">
            <v>1.1500000000000001</v>
          </cell>
        </row>
        <row r="988">
          <cell r="A988">
            <v>350</v>
          </cell>
          <cell r="B988" t="str">
            <v>+</v>
          </cell>
          <cell r="D988">
            <v>350</v>
          </cell>
          <cell r="E988" t="str">
            <v>+</v>
          </cell>
          <cell r="F988">
            <v>9.8000000000001819</v>
          </cell>
          <cell r="G988">
            <v>9.8000000000000007</v>
          </cell>
          <cell r="H988">
            <v>1</v>
          </cell>
          <cell r="I988">
            <v>0.05</v>
          </cell>
          <cell r="J988">
            <v>9.8000000000000007</v>
          </cell>
          <cell r="K988">
            <v>0.49000000000000005</v>
          </cell>
        </row>
        <row r="989">
          <cell r="A989">
            <v>350</v>
          </cell>
          <cell r="B989" t="str">
            <v>+</v>
          </cell>
          <cell r="C989">
            <v>9.8000000000000007</v>
          </cell>
          <cell r="D989">
            <v>351</v>
          </cell>
          <cell r="E989" t="str">
            <v>+</v>
          </cell>
          <cell r="F989">
            <v>12.200000000000273</v>
          </cell>
          <cell r="G989">
            <v>22.4</v>
          </cell>
          <cell r="H989">
            <v>2</v>
          </cell>
          <cell r="I989">
            <v>0.05</v>
          </cell>
          <cell r="J989">
            <v>44.8</v>
          </cell>
          <cell r="K989">
            <v>2.2399999999999998</v>
          </cell>
        </row>
        <row r="990">
          <cell r="A990">
            <v>351</v>
          </cell>
          <cell r="B990" t="str">
            <v>+</v>
          </cell>
          <cell r="C990">
            <v>16.399999999999999</v>
          </cell>
          <cell r="D990">
            <v>353</v>
          </cell>
          <cell r="E990" t="str">
            <v>+</v>
          </cell>
          <cell r="F990">
            <v>7.9499999999995907</v>
          </cell>
          <cell r="G990">
            <v>31.55</v>
          </cell>
          <cell r="H990">
            <v>1</v>
          </cell>
          <cell r="I990">
            <v>0.05</v>
          </cell>
          <cell r="J990">
            <v>31.55</v>
          </cell>
          <cell r="K990">
            <v>1.5775000000000001</v>
          </cell>
        </row>
        <row r="991">
          <cell r="A991">
            <v>350</v>
          </cell>
          <cell r="B991" t="str">
            <v>+</v>
          </cell>
          <cell r="C991">
            <v>8.4</v>
          </cell>
          <cell r="D991">
            <v>358</v>
          </cell>
          <cell r="E991" t="str">
            <v>+</v>
          </cell>
          <cell r="F991">
            <v>17.799999999999727</v>
          </cell>
          <cell r="G991">
            <v>169.4</v>
          </cell>
          <cell r="H991">
            <v>1</v>
          </cell>
          <cell r="I991">
            <v>0.05</v>
          </cell>
          <cell r="J991">
            <v>169.4</v>
          </cell>
          <cell r="K991">
            <v>8.4700000000000006</v>
          </cell>
        </row>
        <row r="992">
          <cell r="A992">
            <v>350</v>
          </cell>
          <cell r="B992" t="str">
            <v>+</v>
          </cell>
          <cell r="C992">
            <v>1</v>
          </cell>
          <cell r="D992">
            <v>350</v>
          </cell>
          <cell r="E992" t="str">
            <v>+</v>
          </cell>
          <cell r="F992">
            <v>13.399999999999181</v>
          </cell>
          <cell r="G992">
            <v>12.4</v>
          </cell>
          <cell r="H992">
            <v>1</v>
          </cell>
          <cell r="I992">
            <v>0.05</v>
          </cell>
          <cell r="J992">
            <v>12.4</v>
          </cell>
          <cell r="K992">
            <v>0.62000000000000011</v>
          </cell>
        </row>
        <row r="993">
          <cell r="A993">
            <v>347</v>
          </cell>
          <cell r="B993" t="str">
            <v>+</v>
          </cell>
          <cell r="C993">
            <v>13</v>
          </cell>
          <cell r="D993">
            <v>348</v>
          </cell>
          <cell r="E993" t="str">
            <v>+</v>
          </cell>
          <cell r="F993">
            <v>5.4999999999995453</v>
          </cell>
          <cell r="G993">
            <v>12.5</v>
          </cell>
          <cell r="H993">
            <v>1</v>
          </cell>
          <cell r="I993">
            <v>0.05</v>
          </cell>
          <cell r="J993">
            <v>12.5</v>
          </cell>
          <cell r="K993">
            <v>0.625</v>
          </cell>
        </row>
        <row r="994">
          <cell r="A994">
            <v>345</v>
          </cell>
          <cell r="B994" t="str">
            <v>+</v>
          </cell>
          <cell r="C994">
            <v>11.4</v>
          </cell>
          <cell r="D994">
            <v>346</v>
          </cell>
          <cell r="E994" t="str">
            <v>+</v>
          </cell>
          <cell r="F994">
            <v>4.3999999999994088</v>
          </cell>
          <cell r="G994">
            <v>13</v>
          </cell>
          <cell r="H994">
            <v>1</v>
          </cell>
          <cell r="I994">
            <v>0.05</v>
          </cell>
          <cell r="J994">
            <v>13</v>
          </cell>
          <cell r="K994">
            <v>0.65</v>
          </cell>
        </row>
        <row r="995">
          <cell r="A995">
            <v>345</v>
          </cell>
          <cell r="B995" t="str">
            <v>+</v>
          </cell>
          <cell r="C995">
            <v>17.5</v>
          </cell>
          <cell r="D995">
            <v>346</v>
          </cell>
          <cell r="E995" t="str">
            <v>+</v>
          </cell>
          <cell r="F995">
            <v>19.249999999999545</v>
          </cell>
          <cell r="G995">
            <v>21.75</v>
          </cell>
          <cell r="H995">
            <v>1</v>
          </cell>
          <cell r="I995">
            <v>0.05</v>
          </cell>
          <cell r="J995">
            <v>21.75</v>
          </cell>
          <cell r="K995">
            <v>1.0875000000000001</v>
          </cell>
        </row>
        <row r="996">
          <cell r="A996">
            <v>344</v>
          </cell>
          <cell r="B996" t="str">
            <v>+</v>
          </cell>
          <cell r="C996">
            <v>3.2</v>
          </cell>
          <cell r="D996">
            <v>344</v>
          </cell>
          <cell r="E996" t="str">
            <v>+</v>
          </cell>
          <cell r="F996">
            <v>17.5</v>
          </cell>
          <cell r="G996">
            <v>14.3</v>
          </cell>
          <cell r="H996">
            <v>1</v>
          </cell>
          <cell r="I996">
            <v>0.05</v>
          </cell>
          <cell r="J996">
            <v>14.3</v>
          </cell>
          <cell r="K996">
            <v>0.71500000000000008</v>
          </cell>
        </row>
        <row r="997">
          <cell r="A997">
            <v>344</v>
          </cell>
          <cell r="B997" t="str">
            <v>+</v>
          </cell>
          <cell r="C997">
            <v>7.4</v>
          </cell>
          <cell r="D997">
            <v>345</v>
          </cell>
          <cell r="E997" t="str">
            <v>+</v>
          </cell>
          <cell r="F997">
            <v>10.199999999999818</v>
          </cell>
          <cell r="G997">
            <v>22.8</v>
          </cell>
          <cell r="H997">
            <v>2</v>
          </cell>
          <cell r="I997">
            <v>0.05</v>
          </cell>
          <cell r="J997">
            <v>45.6</v>
          </cell>
          <cell r="K997">
            <v>2.2800000000000002</v>
          </cell>
        </row>
        <row r="998">
          <cell r="A998">
            <v>342</v>
          </cell>
          <cell r="B998" t="str">
            <v>+</v>
          </cell>
          <cell r="C998">
            <v>17.5</v>
          </cell>
          <cell r="D998">
            <v>345</v>
          </cell>
          <cell r="E998" t="str">
            <v>+</v>
          </cell>
          <cell r="F998">
            <v>14.500000000000455</v>
          </cell>
          <cell r="G998">
            <v>57</v>
          </cell>
          <cell r="H998">
            <v>3.8</v>
          </cell>
          <cell r="I998">
            <v>0.05</v>
          </cell>
          <cell r="J998">
            <v>216.6</v>
          </cell>
          <cell r="K998">
            <v>10.83</v>
          </cell>
        </row>
        <row r="999">
          <cell r="A999">
            <v>337</v>
          </cell>
          <cell r="B999" t="str">
            <v>+</v>
          </cell>
          <cell r="C999">
            <v>3.6</v>
          </cell>
          <cell r="D999">
            <v>341</v>
          </cell>
          <cell r="E999" t="str">
            <v>+</v>
          </cell>
          <cell r="F999">
            <v>8.6000000000001364</v>
          </cell>
          <cell r="G999">
            <v>85</v>
          </cell>
          <cell r="H999">
            <v>1</v>
          </cell>
          <cell r="I999">
            <v>0.05</v>
          </cell>
          <cell r="J999">
            <v>85</v>
          </cell>
          <cell r="K999">
            <v>4.25</v>
          </cell>
        </row>
        <row r="1000">
          <cell r="A1000">
            <v>336</v>
          </cell>
          <cell r="B1000" t="str">
            <v>+</v>
          </cell>
          <cell r="C1000">
            <v>12.9</v>
          </cell>
          <cell r="D1000">
            <v>340</v>
          </cell>
          <cell r="E1000" t="str">
            <v>+</v>
          </cell>
          <cell r="F1000">
            <v>3.9999999999997726</v>
          </cell>
          <cell r="G1000">
            <v>71.099999999999994</v>
          </cell>
          <cell r="H1000">
            <v>2</v>
          </cell>
          <cell r="I1000">
            <v>0.05</v>
          </cell>
          <cell r="J1000">
            <v>142.19999999999999</v>
          </cell>
          <cell r="K1000">
            <v>7.1099999999999994</v>
          </cell>
        </row>
        <row r="1001">
          <cell r="A1001">
            <v>335</v>
          </cell>
          <cell r="B1001" t="str">
            <v>+</v>
          </cell>
          <cell r="C1001">
            <v>14.2</v>
          </cell>
          <cell r="D1001">
            <v>348</v>
          </cell>
          <cell r="E1001" t="str">
            <v>+</v>
          </cell>
          <cell r="F1001">
            <v>0.49999999999954525</v>
          </cell>
          <cell r="G1001">
            <v>246.3</v>
          </cell>
          <cell r="H1001">
            <v>2</v>
          </cell>
          <cell r="I1001">
            <v>0.05</v>
          </cell>
          <cell r="J1001">
            <v>492.6</v>
          </cell>
          <cell r="K1001">
            <v>24.630000000000003</v>
          </cell>
        </row>
        <row r="1002">
          <cell r="A1002">
            <v>327</v>
          </cell>
          <cell r="B1002" t="str">
            <v>+</v>
          </cell>
          <cell r="C1002">
            <v>13.4</v>
          </cell>
          <cell r="D1002">
            <v>333</v>
          </cell>
          <cell r="E1002" t="str">
            <v>+</v>
          </cell>
          <cell r="F1002">
            <v>8.8999999999998636</v>
          </cell>
          <cell r="G1002">
            <v>115.5</v>
          </cell>
          <cell r="H1002">
            <v>2</v>
          </cell>
          <cell r="I1002">
            <v>0.05</v>
          </cell>
          <cell r="J1002">
            <v>231</v>
          </cell>
          <cell r="K1002">
            <v>11.55</v>
          </cell>
        </row>
        <row r="1003">
          <cell r="A1003">
            <v>324</v>
          </cell>
          <cell r="B1003" t="str">
            <v>+</v>
          </cell>
          <cell r="C1003">
            <v>19</v>
          </cell>
          <cell r="D1003">
            <v>327</v>
          </cell>
          <cell r="E1003" t="str">
            <v>+</v>
          </cell>
          <cell r="F1003">
            <v>5</v>
          </cell>
          <cell r="G1003">
            <v>46</v>
          </cell>
          <cell r="H1003">
            <v>2</v>
          </cell>
          <cell r="I1003">
            <v>0.05</v>
          </cell>
          <cell r="J1003">
            <v>92</v>
          </cell>
          <cell r="K1003">
            <v>4.6000000000000005</v>
          </cell>
        </row>
        <row r="1004">
          <cell r="A1004">
            <v>324</v>
          </cell>
          <cell r="B1004" t="str">
            <v>+</v>
          </cell>
          <cell r="C1004">
            <v>7</v>
          </cell>
          <cell r="D1004">
            <v>327</v>
          </cell>
          <cell r="E1004" t="str">
            <v>+</v>
          </cell>
          <cell r="F1004">
            <v>14.600000000000364</v>
          </cell>
          <cell r="G1004">
            <v>67.599999999999994</v>
          </cell>
          <cell r="H1004">
            <v>3</v>
          </cell>
          <cell r="I1004">
            <v>0.05</v>
          </cell>
          <cell r="J1004">
            <v>202.79999999999998</v>
          </cell>
          <cell r="K1004">
            <v>10.14</v>
          </cell>
        </row>
        <row r="1005">
          <cell r="A1005">
            <v>323</v>
          </cell>
          <cell r="B1005" t="str">
            <v>+</v>
          </cell>
          <cell r="C1005">
            <v>2</v>
          </cell>
          <cell r="D1005">
            <v>325</v>
          </cell>
          <cell r="E1005" t="str">
            <v>+</v>
          </cell>
          <cell r="F1005">
            <v>13.999999999999773</v>
          </cell>
          <cell r="G1005">
            <v>52</v>
          </cell>
          <cell r="H1005">
            <v>1</v>
          </cell>
          <cell r="I1005">
            <v>0.05</v>
          </cell>
          <cell r="J1005">
            <v>52</v>
          </cell>
          <cell r="K1005">
            <v>2.6</v>
          </cell>
        </row>
        <row r="1006">
          <cell r="A1006">
            <v>321</v>
          </cell>
          <cell r="B1006" t="str">
            <v>+</v>
          </cell>
          <cell r="C1006">
            <v>12.7</v>
          </cell>
          <cell r="D1006">
            <v>322</v>
          </cell>
          <cell r="E1006" t="str">
            <v>+</v>
          </cell>
          <cell r="F1006">
            <v>11.499999999999773</v>
          </cell>
          <cell r="G1006">
            <v>18.8</v>
          </cell>
          <cell r="H1006">
            <v>5.2</v>
          </cell>
          <cell r="I1006">
            <v>0.05</v>
          </cell>
          <cell r="J1006">
            <v>97.76</v>
          </cell>
          <cell r="K1006">
            <v>4.8880000000000008</v>
          </cell>
        </row>
        <row r="1007">
          <cell r="A1007">
            <v>320</v>
          </cell>
          <cell r="B1007" t="str">
            <v>+</v>
          </cell>
          <cell r="C1007">
            <v>11.5</v>
          </cell>
          <cell r="D1007">
            <v>323</v>
          </cell>
          <cell r="E1007" t="str">
            <v>+</v>
          </cell>
          <cell r="F1007">
            <v>7.0000000000004547</v>
          </cell>
          <cell r="G1007">
            <v>55.5</v>
          </cell>
          <cell r="H1007">
            <v>4</v>
          </cell>
          <cell r="I1007">
            <v>0.05</v>
          </cell>
          <cell r="J1007">
            <v>222</v>
          </cell>
          <cell r="K1007">
            <v>11.100000000000001</v>
          </cell>
        </row>
        <row r="1008">
          <cell r="A1008">
            <v>313</v>
          </cell>
          <cell r="B1008" t="str">
            <v>+</v>
          </cell>
          <cell r="C1008">
            <v>8.3000000000000007</v>
          </cell>
          <cell r="D1008">
            <v>317</v>
          </cell>
          <cell r="E1008" t="str">
            <v>+</v>
          </cell>
          <cell r="F1008">
            <v>16.200000000000045</v>
          </cell>
          <cell r="G1008">
            <v>87.9</v>
          </cell>
          <cell r="H1008">
            <v>4</v>
          </cell>
          <cell r="I1008">
            <v>0.05</v>
          </cell>
          <cell r="J1008">
            <v>351.6</v>
          </cell>
          <cell r="K1008">
            <v>17.580000000000002</v>
          </cell>
        </row>
        <row r="1009">
          <cell r="A1009">
            <v>312</v>
          </cell>
          <cell r="B1009" t="str">
            <v>+</v>
          </cell>
          <cell r="C1009">
            <v>4.5</v>
          </cell>
          <cell r="D1009">
            <v>313</v>
          </cell>
          <cell r="E1009" t="str">
            <v>+</v>
          </cell>
          <cell r="F1009">
            <v>19.900000000000091</v>
          </cell>
          <cell r="G1009">
            <v>35.4</v>
          </cell>
          <cell r="H1009">
            <v>1</v>
          </cell>
          <cell r="I1009">
            <v>0.05</v>
          </cell>
          <cell r="J1009">
            <v>35.4</v>
          </cell>
          <cell r="K1009">
            <v>1.77</v>
          </cell>
        </row>
        <row r="1010">
          <cell r="A1010">
            <v>311</v>
          </cell>
          <cell r="B1010" t="str">
            <v>+</v>
          </cell>
          <cell r="C1010">
            <v>10.199999999999999</v>
          </cell>
          <cell r="D1010">
            <v>312</v>
          </cell>
          <cell r="E1010" t="str">
            <v>+</v>
          </cell>
          <cell r="F1010">
            <v>6.2999999999999545</v>
          </cell>
          <cell r="G1010">
            <v>16.100000000000001</v>
          </cell>
          <cell r="H1010">
            <v>2</v>
          </cell>
          <cell r="I1010">
            <v>0.05</v>
          </cell>
          <cell r="J1010">
            <v>32.200000000000003</v>
          </cell>
          <cell r="K1010">
            <v>1.6100000000000003</v>
          </cell>
        </row>
        <row r="1011">
          <cell r="A1011">
            <v>311</v>
          </cell>
          <cell r="B1011" t="str">
            <v>+</v>
          </cell>
          <cell r="C1011">
            <v>13.2</v>
          </cell>
          <cell r="D1011">
            <v>312</v>
          </cell>
          <cell r="E1011" t="str">
            <v>+</v>
          </cell>
          <cell r="F1011">
            <v>17.549999999999955</v>
          </cell>
          <cell r="G1011">
            <v>24.35</v>
          </cell>
          <cell r="H1011">
            <v>1</v>
          </cell>
          <cell r="I1011">
            <v>0.05</v>
          </cell>
          <cell r="J1011">
            <v>24.35</v>
          </cell>
          <cell r="K1011">
            <v>1.2175000000000002</v>
          </cell>
        </row>
        <row r="1012">
          <cell r="A1012">
            <v>310</v>
          </cell>
          <cell r="B1012" t="str">
            <v>+</v>
          </cell>
          <cell r="C1012">
            <v>5.5</v>
          </cell>
          <cell r="D1012">
            <v>322</v>
          </cell>
          <cell r="E1012" t="str">
            <v>+</v>
          </cell>
          <cell r="F1012">
            <v>9.8000000000001819</v>
          </cell>
          <cell r="G1012">
            <v>244.3</v>
          </cell>
          <cell r="H1012">
            <v>1</v>
          </cell>
          <cell r="I1012">
            <v>0.05</v>
          </cell>
          <cell r="J1012">
            <v>244.3</v>
          </cell>
          <cell r="K1012">
            <v>12.215000000000002</v>
          </cell>
        </row>
        <row r="1013">
          <cell r="A1013">
            <v>309</v>
          </cell>
          <cell r="B1013" t="str">
            <v>+</v>
          </cell>
          <cell r="C1013">
            <v>13.3</v>
          </cell>
          <cell r="D1013">
            <v>310</v>
          </cell>
          <cell r="E1013" t="str">
            <v>+</v>
          </cell>
          <cell r="F1013">
            <v>13.600000000000136</v>
          </cell>
          <cell r="G1013">
            <v>20.3</v>
          </cell>
          <cell r="H1013">
            <v>1</v>
          </cell>
          <cell r="I1013">
            <v>0.05</v>
          </cell>
          <cell r="J1013">
            <v>20.3</v>
          </cell>
          <cell r="K1013">
            <v>1.0150000000000001</v>
          </cell>
        </row>
        <row r="1014">
          <cell r="A1014">
            <v>308</v>
          </cell>
          <cell r="B1014" t="str">
            <v>+</v>
          </cell>
          <cell r="C1014">
            <v>15.5</v>
          </cell>
          <cell r="D1014">
            <v>309</v>
          </cell>
          <cell r="E1014" t="str">
            <v>+</v>
          </cell>
          <cell r="F1014">
            <v>18.999999999999773</v>
          </cell>
          <cell r="G1014">
            <v>23.5</v>
          </cell>
          <cell r="H1014">
            <v>1</v>
          </cell>
          <cell r="I1014">
            <v>0.05</v>
          </cell>
          <cell r="J1014">
            <v>23.5</v>
          </cell>
          <cell r="K1014">
            <v>1.175</v>
          </cell>
        </row>
        <row r="1015">
          <cell r="A1015">
            <v>306</v>
          </cell>
          <cell r="B1015" t="str">
            <v>+</v>
          </cell>
          <cell r="C1015">
            <v>4</v>
          </cell>
          <cell r="D1015">
            <v>307</v>
          </cell>
          <cell r="E1015" t="str">
            <v>+</v>
          </cell>
          <cell r="F1015">
            <v>17.400000000000091</v>
          </cell>
          <cell r="G1015">
            <v>33.4</v>
          </cell>
          <cell r="H1015">
            <v>1</v>
          </cell>
          <cell r="I1015">
            <v>0.05</v>
          </cell>
          <cell r="J1015">
            <v>33.4</v>
          </cell>
          <cell r="K1015">
            <v>1.67</v>
          </cell>
        </row>
        <row r="1016">
          <cell r="A1016">
            <v>305</v>
          </cell>
          <cell r="B1016" t="str">
            <v>+</v>
          </cell>
          <cell r="C1016">
            <v>9.8000000000000007</v>
          </cell>
          <cell r="D1016">
            <v>307</v>
          </cell>
          <cell r="E1016" t="str">
            <v>+</v>
          </cell>
          <cell r="F1016">
            <v>1.1000000000001364</v>
          </cell>
          <cell r="G1016">
            <v>31.3</v>
          </cell>
          <cell r="H1016">
            <v>1</v>
          </cell>
          <cell r="I1016">
            <v>0.05</v>
          </cell>
          <cell r="J1016">
            <v>31.3</v>
          </cell>
          <cell r="K1016">
            <v>1.5650000000000002</v>
          </cell>
        </row>
        <row r="1017">
          <cell r="A1017">
            <v>303</v>
          </cell>
          <cell r="B1017" t="str">
            <v>+</v>
          </cell>
          <cell r="C1017">
            <v>4.7</v>
          </cell>
          <cell r="D1017">
            <v>304</v>
          </cell>
          <cell r="E1017" t="str">
            <v>+</v>
          </cell>
          <cell r="F1017">
            <v>10</v>
          </cell>
          <cell r="G1017">
            <v>25.3</v>
          </cell>
          <cell r="H1017">
            <v>1</v>
          </cell>
          <cell r="I1017">
            <v>0.05</v>
          </cell>
          <cell r="J1017">
            <v>25.3</v>
          </cell>
          <cell r="K1017">
            <v>1.2650000000000001</v>
          </cell>
        </row>
        <row r="1018">
          <cell r="A1018">
            <v>302</v>
          </cell>
          <cell r="B1018" t="str">
            <v>+</v>
          </cell>
          <cell r="C1018">
            <v>13.8</v>
          </cell>
          <cell r="D1018">
            <v>303</v>
          </cell>
          <cell r="E1018" t="str">
            <v>+</v>
          </cell>
          <cell r="F1018">
            <v>19.100000000000819</v>
          </cell>
          <cell r="G1018">
            <v>25.3</v>
          </cell>
          <cell r="H1018">
            <v>1</v>
          </cell>
          <cell r="I1018">
            <v>0.05</v>
          </cell>
          <cell r="J1018">
            <v>25.3</v>
          </cell>
          <cell r="K1018">
            <v>1.2650000000000001</v>
          </cell>
        </row>
        <row r="1019">
          <cell r="A1019">
            <v>301</v>
          </cell>
          <cell r="B1019" t="str">
            <v>+</v>
          </cell>
          <cell r="C1019">
            <v>19</v>
          </cell>
          <cell r="D1019">
            <v>310</v>
          </cell>
          <cell r="E1019" t="str">
            <v>+</v>
          </cell>
          <cell r="F1019">
            <v>5.4999999999995453</v>
          </cell>
          <cell r="G1019">
            <v>166.5</v>
          </cell>
          <cell r="H1019">
            <v>1</v>
          </cell>
          <cell r="I1019">
            <v>0.05</v>
          </cell>
          <cell r="J1019">
            <v>166.5</v>
          </cell>
          <cell r="K1019">
            <v>8.3250000000000011</v>
          </cell>
        </row>
        <row r="1020">
          <cell r="A1020">
            <v>300</v>
          </cell>
          <cell r="B1020" t="str">
            <v>+</v>
          </cell>
          <cell r="C1020">
            <v>3.8</v>
          </cell>
          <cell r="D1020">
            <v>301</v>
          </cell>
          <cell r="E1020" t="str">
            <v>+</v>
          </cell>
          <cell r="F1020">
            <v>8.7999999999999545</v>
          </cell>
          <cell r="G1020">
            <v>25</v>
          </cell>
          <cell r="H1020">
            <v>1</v>
          </cell>
          <cell r="I1020">
            <v>0.05</v>
          </cell>
          <cell r="J1020">
            <v>25</v>
          </cell>
          <cell r="K1020">
            <v>1.25</v>
          </cell>
        </row>
        <row r="1021">
          <cell r="A1021">
            <v>299</v>
          </cell>
          <cell r="B1021" t="str">
            <v>+</v>
          </cell>
          <cell r="C1021">
            <v>16.7</v>
          </cell>
          <cell r="D1021">
            <v>300</v>
          </cell>
          <cell r="E1021" t="str">
            <v>+</v>
          </cell>
          <cell r="F1021">
            <v>9.9000000000000909</v>
          </cell>
          <cell r="G1021">
            <v>13.2</v>
          </cell>
          <cell r="H1021">
            <v>1.35</v>
          </cell>
          <cell r="I1021">
            <v>0.05</v>
          </cell>
          <cell r="J1021">
            <v>17.82</v>
          </cell>
          <cell r="K1021">
            <v>0.89100000000000001</v>
          </cell>
        </row>
        <row r="1022">
          <cell r="A1022">
            <v>298</v>
          </cell>
          <cell r="B1022" t="str">
            <v>+</v>
          </cell>
          <cell r="C1022">
            <v>9.8000000000000007</v>
          </cell>
          <cell r="D1022">
            <v>300</v>
          </cell>
          <cell r="E1022" t="str">
            <v>+</v>
          </cell>
          <cell r="F1022">
            <v>5.4999999999995453</v>
          </cell>
          <cell r="G1022">
            <v>35.700000000000003</v>
          </cell>
          <cell r="H1022">
            <v>2.9</v>
          </cell>
          <cell r="I1022">
            <v>0.05</v>
          </cell>
          <cell r="J1022">
            <v>103.53</v>
          </cell>
          <cell r="K1022">
            <v>5.1765000000000008</v>
          </cell>
        </row>
        <row r="1023">
          <cell r="A1023">
            <v>296</v>
          </cell>
          <cell r="B1023" t="str">
            <v>+</v>
          </cell>
          <cell r="C1023">
            <v>5.5</v>
          </cell>
          <cell r="D1023">
            <v>298</v>
          </cell>
          <cell r="E1023" t="str">
            <v>+</v>
          </cell>
          <cell r="F1023">
            <v>19.500000000000455</v>
          </cell>
          <cell r="G1023">
            <v>54</v>
          </cell>
          <cell r="H1023">
            <v>1</v>
          </cell>
          <cell r="I1023">
            <v>0.05</v>
          </cell>
          <cell r="J1023">
            <v>54</v>
          </cell>
          <cell r="K1023">
            <v>2.7</v>
          </cell>
        </row>
        <row r="1024">
          <cell r="A1024">
            <v>294</v>
          </cell>
          <cell r="B1024" t="str">
            <v>+</v>
          </cell>
          <cell r="C1024">
            <v>1</v>
          </cell>
          <cell r="D1024">
            <v>295</v>
          </cell>
          <cell r="E1024" t="str">
            <v>+</v>
          </cell>
          <cell r="F1024">
            <v>8.9999999999997726</v>
          </cell>
          <cell r="G1024">
            <v>28</v>
          </cell>
          <cell r="H1024">
            <v>1</v>
          </cell>
          <cell r="I1024">
            <v>0.05</v>
          </cell>
          <cell r="J1024">
            <v>28</v>
          </cell>
          <cell r="K1024">
            <v>1.4000000000000001</v>
          </cell>
        </row>
        <row r="1025">
          <cell r="A1025">
            <v>297</v>
          </cell>
          <cell r="B1025" t="str">
            <v>+</v>
          </cell>
          <cell r="D1025">
            <v>297</v>
          </cell>
          <cell r="E1025" t="str">
            <v>+</v>
          </cell>
          <cell r="F1025">
            <v>9.1499999999996362</v>
          </cell>
          <cell r="G1025">
            <v>9.15</v>
          </cell>
          <cell r="H1025">
            <v>1</v>
          </cell>
          <cell r="I1025">
            <v>0.05</v>
          </cell>
          <cell r="J1025">
            <v>9.15</v>
          </cell>
          <cell r="K1025">
            <v>0.45750000000000002</v>
          </cell>
        </row>
        <row r="1026">
          <cell r="A1026">
            <v>296</v>
          </cell>
          <cell r="B1026" t="str">
            <v>+</v>
          </cell>
          <cell r="D1026">
            <v>296</v>
          </cell>
          <cell r="E1026" t="str">
            <v>+</v>
          </cell>
          <cell r="F1026">
            <v>15.299999999999727</v>
          </cell>
          <cell r="G1026">
            <v>15.3</v>
          </cell>
          <cell r="H1026">
            <v>1</v>
          </cell>
          <cell r="I1026">
            <v>0.05</v>
          </cell>
          <cell r="J1026">
            <v>15.3</v>
          </cell>
          <cell r="K1026">
            <v>0.76500000000000012</v>
          </cell>
        </row>
        <row r="1027">
          <cell r="A1027">
            <v>296</v>
          </cell>
          <cell r="B1027" t="str">
            <v>+</v>
          </cell>
          <cell r="C1027">
            <v>7.15</v>
          </cell>
          <cell r="D1027">
            <v>296</v>
          </cell>
          <cell r="E1027" t="str">
            <v>+</v>
          </cell>
          <cell r="F1027">
            <v>13.849999999999909</v>
          </cell>
          <cell r="G1027">
            <v>6.7</v>
          </cell>
          <cell r="H1027">
            <v>1</v>
          </cell>
          <cell r="I1027">
            <v>0.05</v>
          </cell>
          <cell r="J1027">
            <v>6.7</v>
          </cell>
          <cell r="K1027">
            <v>0.33500000000000002</v>
          </cell>
        </row>
        <row r="1028">
          <cell r="A1028">
            <v>296</v>
          </cell>
          <cell r="B1028" t="str">
            <v>+</v>
          </cell>
          <cell r="C1028">
            <v>17</v>
          </cell>
          <cell r="D1028">
            <v>297</v>
          </cell>
          <cell r="E1028" t="str">
            <v>+</v>
          </cell>
          <cell r="F1028">
            <v>11.600000000000819</v>
          </cell>
          <cell r="G1028">
            <v>14.6</v>
          </cell>
          <cell r="H1028">
            <v>1</v>
          </cell>
          <cell r="I1028">
            <v>0.05</v>
          </cell>
          <cell r="J1028">
            <v>14.6</v>
          </cell>
          <cell r="K1028">
            <v>0.73</v>
          </cell>
        </row>
        <row r="1029">
          <cell r="A1029">
            <v>295</v>
          </cell>
          <cell r="B1029" t="str">
            <v>+</v>
          </cell>
          <cell r="C1029">
            <v>4.7</v>
          </cell>
          <cell r="D1029">
            <v>296</v>
          </cell>
          <cell r="E1029" t="str">
            <v>+</v>
          </cell>
          <cell r="F1029">
            <v>1.2999999999999545</v>
          </cell>
          <cell r="G1029">
            <v>16.600000000000001</v>
          </cell>
          <cell r="H1029">
            <v>1</v>
          </cell>
          <cell r="I1029">
            <v>0.05</v>
          </cell>
          <cell r="J1029">
            <v>16.600000000000001</v>
          </cell>
          <cell r="K1029">
            <v>0.83000000000000007</v>
          </cell>
        </row>
        <row r="1030">
          <cell r="A1030">
            <v>295</v>
          </cell>
          <cell r="B1030" t="str">
            <v>+</v>
          </cell>
          <cell r="C1030">
            <v>13.6</v>
          </cell>
          <cell r="D1030">
            <v>295</v>
          </cell>
          <cell r="E1030" t="str">
            <v>+</v>
          </cell>
          <cell r="F1030">
            <v>16.9500000000005</v>
          </cell>
          <cell r="G1030">
            <v>3.35</v>
          </cell>
          <cell r="H1030">
            <v>0.75</v>
          </cell>
          <cell r="I1030">
            <v>0.05</v>
          </cell>
          <cell r="J1030">
            <v>2.5125000000000002</v>
          </cell>
          <cell r="K1030">
            <v>0.12562500000000001</v>
          </cell>
        </row>
        <row r="1031">
          <cell r="A1031">
            <v>294</v>
          </cell>
          <cell r="B1031" t="str">
            <v>+</v>
          </cell>
          <cell r="C1031">
            <v>19</v>
          </cell>
          <cell r="D1031">
            <v>296</v>
          </cell>
          <cell r="E1031" t="str">
            <v>+</v>
          </cell>
          <cell r="F1031">
            <v>16.899999999999409</v>
          </cell>
          <cell r="G1031">
            <v>37.9</v>
          </cell>
          <cell r="H1031">
            <v>2</v>
          </cell>
          <cell r="I1031">
            <v>0.05</v>
          </cell>
          <cell r="J1031">
            <v>75.8</v>
          </cell>
          <cell r="K1031">
            <v>3.79</v>
          </cell>
        </row>
        <row r="1032">
          <cell r="A1032">
            <v>293</v>
          </cell>
          <cell r="B1032" t="str">
            <v>+</v>
          </cell>
          <cell r="C1032">
            <v>8.1999999999999993</v>
          </cell>
          <cell r="D1032">
            <v>294</v>
          </cell>
          <cell r="E1032" t="str">
            <v>+</v>
          </cell>
          <cell r="F1032">
            <v>6.0000000000002274</v>
          </cell>
          <cell r="G1032">
            <v>17.8</v>
          </cell>
          <cell r="H1032">
            <v>1</v>
          </cell>
          <cell r="I1032">
            <v>0.05</v>
          </cell>
          <cell r="J1032">
            <v>17.8</v>
          </cell>
          <cell r="K1032">
            <v>0.89000000000000012</v>
          </cell>
        </row>
        <row r="1033">
          <cell r="A1033">
            <v>292</v>
          </cell>
          <cell r="B1033" t="str">
            <v>+</v>
          </cell>
          <cell r="C1033">
            <v>11.2</v>
          </cell>
          <cell r="D1033">
            <v>293</v>
          </cell>
          <cell r="E1033" t="str">
            <v>+</v>
          </cell>
          <cell r="F1033">
            <v>4.1999999999995907</v>
          </cell>
          <cell r="G1033">
            <v>13</v>
          </cell>
          <cell r="H1033">
            <v>1</v>
          </cell>
          <cell r="I1033">
            <v>0.05</v>
          </cell>
          <cell r="J1033">
            <v>13</v>
          </cell>
          <cell r="K1033">
            <v>0.65</v>
          </cell>
        </row>
        <row r="1034">
          <cell r="A1034">
            <v>292</v>
          </cell>
          <cell r="B1034" t="str">
            <v>+</v>
          </cell>
          <cell r="C1034">
            <v>17</v>
          </cell>
          <cell r="D1034">
            <v>292</v>
          </cell>
          <cell r="E1034" t="str">
            <v>+</v>
          </cell>
          <cell r="F1034">
            <v>18.999999999999773</v>
          </cell>
          <cell r="G1034">
            <v>2</v>
          </cell>
          <cell r="H1034">
            <v>1</v>
          </cell>
          <cell r="I1034">
            <v>0.05</v>
          </cell>
          <cell r="J1034">
            <v>2</v>
          </cell>
          <cell r="K1034">
            <v>0.1</v>
          </cell>
        </row>
        <row r="1035">
          <cell r="A1035">
            <v>292</v>
          </cell>
          <cell r="B1035" t="str">
            <v>+</v>
          </cell>
          <cell r="C1035">
            <v>19.3</v>
          </cell>
          <cell r="D1035">
            <v>294</v>
          </cell>
          <cell r="E1035" t="str">
            <v>+</v>
          </cell>
          <cell r="F1035">
            <v>1.9000000000005457</v>
          </cell>
          <cell r="G1035">
            <v>22.6</v>
          </cell>
          <cell r="H1035">
            <v>2</v>
          </cell>
          <cell r="I1035">
            <v>0.05</v>
          </cell>
          <cell r="J1035">
            <v>45.2</v>
          </cell>
          <cell r="K1035">
            <v>2.2600000000000002</v>
          </cell>
        </row>
        <row r="1036">
          <cell r="A1036">
            <v>299</v>
          </cell>
          <cell r="B1036" t="str">
            <v>+</v>
          </cell>
          <cell r="C1036">
            <v>2.4</v>
          </cell>
          <cell r="D1036">
            <v>299</v>
          </cell>
          <cell r="E1036" t="str">
            <v>+</v>
          </cell>
          <cell r="F1036">
            <v>17.200000000000273</v>
          </cell>
          <cell r="G1036">
            <v>14.8</v>
          </cell>
          <cell r="H1036">
            <v>1</v>
          </cell>
          <cell r="I1036">
            <v>0.05</v>
          </cell>
          <cell r="J1036">
            <v>14.8</v>
          </cell>
          <cell r="K1036">
            <v>0.7400000000000001</v>
          </cell>
        </row>
        <row r="1037">
          <cell r="A1037">
            <v>335</v>
          </cell>
          <cell r="B1037" t="str">
            <v>+</v>
          </cell>
          <cell r="C1037">
            <v>15.4</v>
          </cell>
          <cell r="D1037">
            <v>336</v>
          </cell>
          <cell r="E1037" t="str">
            <v>+</v>
          </cell>
          <cell r="F1037">
            <v>13.599999999999</v>
          </cell>
          <cell r="G1037">
            <v>18.2</v>
          </cell>
          <cell r="H1037">
            <v>1</v>
          </cell>
          <cell r="I1037">
            <v>0.05</v>
          </cell>
          <cell r="J1037">
            <v>18.2</v>
          </cell>
          <cell r="K1037">
            <v>0.91</v>
          </cell>
        </row>
        <row r="1038">
          <cell r="A1038">
            <v>336</v>
          </cell>
          <cell r="B1038" t="str">
            <v>+</v>
          </cell>
          <cell r="C1038">
            <v>10.9</v>
          </cell>
          <cell r="D1038">
            <v>337</v>
          </cell>
          <cell r="E1038" t="str">
            <v>+</v>
          </cell>
          <cell r="F1038">
            <v>9.3999999999994088</v>
          </cell>
          <cell r="G1038">
            <v>18.5</v>
          </cell>
          <cell r="H1038">
            <v>1</v>
          </cell>
          <cell r="I1038">
            <v>0.05</v>
          </cell>
          <cell r="J1038">
            <v>18.5</v>
          </cell>
          <cell r="K1038">
            <v>0.92500000000000004</v>
          </cell>
        </row>
        <row r="1039">
          <cell r="A1039">
            <v>336</v>
          </cell>
          <cell r="B1039" t="str">
            <v>+</v>
          </cell>
          <cell r="C1039">
            <v>6.4</v>
          </cell>
          <cell r="D1039">
            <v>337</v>
          </cell>
          <cell r="E1039" t="str">
            <v>+</v>
          </cell>
          <cell r="F1039">
            <v>2.8999999999996362</v>
          </cell>
          <cell r="G1039">
            <v>16.5</v>
          </cell>
          <cell r="H1039">
            <v>1</v>
          </cell>
          <cell r="I1039">
            <v>0.05</v>
          </cell>
          <cell r="J1039">
            <v>16.5</v>
          </cell>
          <cell r="K1039">
            <v>0.82500000000000007</v>
          </cell>
        </row>
        <row r="1040">
          <cell r="A1040">
            <v>337</v>
          </cell>
          <cell r="B1040" t="str">
            <v>+</v>
          </cell>
          <cell r="C1040">
            <v>12</v>
          </cell>
          <cell r="D1040">
            <v>337</v>
          </cell>
          <cell r="E1040" t="str">
            <v>+</v>
          </cell>
          <cell r="F1040">
            <v>15.299999999999727</v>
          </cell>
          <cell r="G1040">
            <v>3.3</v>
          </cell>
          <cell r="H1040">
            <v>1</v>
          </cell>
          <cell r="I1040">
            <v>0.05</v>
          </cell>
          <cell r="J1040">
            <v>3.3</v>
          </cell>
          <cell r="K1040">
            <v>0.16500000000000001</v>
          </cell>
        </row>
        <row r="1041">
          <cell r="A1041">
            <v>337</v>
          </cell>
          <cell r="B1041" t="str">
            <v>+</v>
          </cell>
          <cell r="C1041">
            <v>15.3</v>
          </cell>
          <cell r="D1041">
            <v>337</v>
          </cell>
          <cell r="E1041" t="str">
            <v>+</v>
          </cell>
          <cell r="F1041">
            <v>19.900000000000091</v>
          </cell>
          <cell r="G1041">
            <v>4.5999999999999996</v>
          </cell>
          <cell r="H1041">
            <v>2</v>
          </cell>
          <cell r="I1041">
            <v>0.05</v>
          </cell>
          <cell r="J1041">
            <v>9.1999999999999993</v>
          </cell>
          <cell r="K1041">
            <v>0.45999999999999996</v>
          </cell>
        </row>
        <row r="1042">
          <cell r="A1042">
            <v>337</v>
          </cell>
          <cell r="B1042" t="str">
            <v>+</v>
          </cell>
          <cell r="C1042">
            <v>19.3</v>
          </cell>
          <cell r="D1042">
            <v>339</v>
          </cell>
          <cell r="E1042" t="str">
            <v>+</v>
          </cell>
          <cell r="F1042">
            <v>4.8000000000001819</v>
          </cell>
          <cell r="G1042">
            <v>25.5</v>
          </cell>
          <cell r="H1042">
            <v>4</v>
          </cell>
          <cell r="I1042">
            <v>0.05</v>
          </cell>
          <cell r="J1042">
            <v>102</v>
          </cell>
          <cell r="K1042">
            <v>5.1000000000000005</v>
          </cell>
        </row>
        <row r="1043">
          <cell r="A1043">
            <v>339</v>
          </cell>
          <cell r="B1043" t="str">
            <v>+</v>
          </cell>
          <cell r="C1043">
            <v>0.5</v>
          </cell>
          <cell r="D1043">
            <v>339</v>
          </cell>
          <cell r="E1043" t="str">
            <v>+</v>
          </cell>
          <cell r="F1043">
            <v>7.0000000000004547</v>
          </cell>
          <cell r="G1043">
            <v>6.5</v>
          </cell>
          <cell r="H1043">
            <v>2</v>
          </cell>
          <cell r="I1043">
            <v>0.05</v>
          </cell>
          <cell r="J1043">
            <v>13</v>
          </cell>
          <cell r="K1043">
            <v>0.65</v>
          </cell>
        </row>
        <row r="1044">
          <cell r="A1044">
            <v>339</v>
          </cell>
          <cell r="B1044" t="str">
            <v>+</v>
          </cell>
          <cell r="C1044">
            <v>0.5</v>
          </cell>
          <cell r="D1044">
            <v>340</v>
          </cell>
          <cell r="E1044" t="str">
            <v>+</v>
          </cell>
          <cell r="F1044">
            <v>4.1999999999995907</v>
          </cell>
          <cell r="G1044">
            <v>23.7</v>
          </cell>
          <cell r="H1044">
            <v>1</v>
          </cell>
          <cell r="I1044">
            <v>0.05</v>
          </cell>
          <cell r="J1044">
            <v>23.7</v>
          </cell>
          <cell r="K1044">
            <v>1.1850000000000001</v>
          </cell>
        </row>
        <row r="1045">
          <cell r="A1045">
            <v>339</v>
          </cell>
          <cell r="B1045" t="str">
            <v>+</v>
          </cell>
          <cell r="C1045">
            <v>19</v>
          </cell>
          <cell r="D1045">
            <v>340</v>
          </cell>
          <cell r="E1045" t="str">
            <v>+</v>
          </cell>
          <cell r="F1045">
            <v>13.700000000000045</v>
          </cell>
          <cell r="G1045">
            <v>14.7</v>
          </cell>
          <cell r="H1045">
            <v>1</v>
          </cell>
          <cell r="I1045">
            <v>0.05</v>
          </cell>
          <cell r="J1045">
            <v>14.7</v>
          </cell>
          <cell r="K1045">
            <v>0.73499999999999999</v>
          </cell>
        </row>
        <row r="1046">
          <cell r="A1046">
            <v>340</v>
          </cell>
          <cell r="B1046" t="str">
            <v>+</v>
          </cell>
          <cell r="C1046">
            <v>9.6</v>
          </cell>
          <cell r="D1046">
            <v>341</v>
          </cell>
          <cell r="E1046" t="str">
            <v>+</v>
          </cell>
          <cell r="F1046">
            <v>17.599999999999909</v>
          </cell>
          <cell r="G1046">
            <v>28</v>
          </cell>
          <cell r="H1046">
            <v>1</v>
          </cell>
          <cell r="I1046">
            <v>0.05</v>
          </cell>
          <cell r="J1046">
            <v>28</v>
          </cell>
          <cell r="K1046">
            <v>1.4000000000000001</v>
          </cell>
        </row>
        <row r="1047">
          <cell r="A1047">
            <v>341</v>
          </cell>
          <cell r="B1047" t="str">
            <v>+</v>
          </cell>
          <cell r="C1047">
            <v>4.8</v>
          </cell>
          <cell r="D1047">
            <v>342</v>
          </cell>
          <cell r="E1047" t="str">
            <v>+</v>
          </cell>
          <cell r="F1047">
            <v>19.500000000000455</v>
          </cell>
          <cell r="G1047">
            <v>34.700000000000003</v>
          </cell>
          <cell r="H1047">
            <v>1</v>
          </cell>
          <cell r="I1047">
            <v>0.05</v>
          </cell>
          <cell r="J1047">
            <v>34.700000000000003</v>
          </cell>
          <cell r="K1047">
            <v>1.7350000000000003</v>
          </cell>
        </row>
        <row r="1048">
          <cell r="A1048">
            <v>347</v>
          </cell>
          <cell r="B1048" t="str">
            <v>+</v>
          </cell>
          <cell r="C1048">
            <v>5</v>
          </cell>
          <cell r="D1048">
            <v>348</v>
          </cell>
          <cell r="E1048" t="str">
            <v>+</v>
          </cell>
          <cell r="F1048">
            <v>0.3999999999996362</v>
          </cell>
          <cell r="G1048">
            <v>15.4</v>
          </cell>
          <cell r="H1048">
            <v>1</v>
          </cell>
          <cell r="I1048">
            <v>0.05</v>
          </cell>
          <cell r="J1048">
            <v>15.4</v>
          </cell>
          <cell r="K1048">
            <v>0.77</v>
          </cell>
        </row>
        <row r="1049">
          <cell r="A1049">
            <v>348</v>
          </cell>
          <cell r="B1049" t="str">
            <v>+</v>
          </cell>
          <cell r="C1049">
            <v>10.4</v>
          </cell>
          <cell r="D1049">
            <v>352</v>
          </cell>
          <cell r="E1049" t="str">
            <v>+</v>
          </cell>
          <cell r="F1049">
            <v>8.5000000000002274</v>
          </cell>
          <cell r="G1049">
            <v>78.099999999999994</v>
          </cell>
          <cell r="H1049">
            <v>2</v>
          </cell>
          <cell r="I1049">
            <v>0.05</v>
          </cell>
          <cell r="J1049">
            <v>156.19999999999999</v>
          </cell>
          <cell r="K1049">
            <v>7.81</v>
          </cell>
        </row>
        <row r="1050">
          <cell r="A1050">
            <v>352</v>
          </cell>
          <cell r="B1050" t="str">
            <v>+</v>
          </cell>
          <cell r="C1050">
            <v>19</v>
          </cell>
          <cell r="D1050">
            <v>354</v>
          </cell>
          <cell r="E1050" t="str">
            <v>+</v>
          </cell>
          <cell r="F1050">
            <v>14.750000000000227</v>
          </cell>
          <cell r="G1050">
            <v>35.75</v>
          </cell>
          <cell r="H1050">
            <v>1</v>
          </cell>
          <cell r="I1050">
            <v>0.05</v>
          </cell>
          <cell r="J1050">
            <v>35.75</v>
          </cell>
          <cell r="K1050">
            <v>1.7875000000000001</v>
          </cell>
        </row>
        <row r="1051">
          <cell r="A1051">
            <v>355</v>
          </cell>
          <cell r="B1051" t="str">
            <v>+</v>
          </cell>
          <cell r="C1051">
            <v>10.4</v>
          </cell>
          <cell r="D1051">
            <v>356</v>
          </cell>
          <cell r="E1051" t="str">
            <v>+</v>
          </cell>
          <cell r="F1051">
            <v>8.8999999999998636</v>
          </cell>
          <cell r="G1051">
            <v>18.5</v>
          </cell>
          <cell r="H1051">
            <v>1</v>
          </cell>
          <cell r="I1051">
            <v>0.05</v>
          </cell>
          <cell r="J1051">
            <v>18.5</v>
          </cell>
          <cell r="K1051">
            <v>0.92500000000000004</v>
          </cell>
        </row>
        <row r="1052">
          <cell r="A1052">
            <v>356</v>
          </cell>
          <cell r="B1052" t="str">
            <v>+</v>
          </cell>
          <cell r="C1052">
            <v>18.399999999999999</v>
          </cell>
          <cell r="D1052">
            <v>357</v>
          </cell>
          <cell r="E1052" t="str">
            <v>+</v>
          </cell>
          <cell r="F1052">
            <v>14.399999999999409</v>
          </cell>
          <cell r="G1052">
            <v>16</v>
          </cell>
          <cell r="H1052">
            <v>1</v>
          </cell>
          <cell r="I1052">
            <v>0.05</v>
          </cell>
          <cell r="J1052">
            <v>16</v>
          </cell>
          <cell r="K1052">
            <v>0.8</v>
          </cell>
        </row>
        <row r="1053">
          <cell r="A1053">
            <v>357</v>
          </cell>
          <cell r="B1053" t="str">
            <v>+</v>
          </cell>
          <cell r="C1053">
            <v>14.9</v>
          </cell>
          <cell r="D1053">
            <v>358</v>
          </cell>
          <cell r="E1053" t="str">
            <v>+</v>
          </cell>
          <cell r="F1053">
            <v>7.8999999999996362</v>
          </cell>
          <cell r="G1053">
            <v>13</v>
          </cell>
          <cell r="H1053">
            <v>1</v>
          </cell>
          <cell r="I1053">
            <v>0.05</v>
          </cell>
          <cell r="J1053">
            <v>13</v>
          </cell>
          <cell r="K1053">
            <v>0.65</v>
          </cell>
        </row>
        <row r="1054">
          <cell r="A1054">
            <v>358</v>
          </cell>
          <cell r="B1054" t="str">
            <v>+</v>
          </cell>
          <cell r="C1054">
            <v>3.7</v>
          </cell>
          <cell r="D1054">
            <v>359</v>
          </cell>
          <cell r="E1054" t="str">
            <v>+</v>
          </cell>
          <cell r="F1054">
            <v>5</v>
          </cell>
          <cell r="G1054">
            <v>21.3</v>
          </cell>
          <cell r="H1054">
            <v>1</v>
          </cell>
          <cell r="I1054">
            <v>0.05</v>
          </cell>
          <cell r="J1054">
            <v>21.3</v>
          </cell>
          <cell r="K1054">
            <v>1.0650000000000002</v>
          </cell>
        </row>
        <row r="1055">
          <cell r="A1055">
            <v>359</v>
          </cell>
          <cell r="B1055" t="str">
            <v>+</v>
          </cell>
          <cell r="C1055">
            <v>14.3</v>
          </cell>
          <cell r="D1055">
            <v>360</v>
          </cell>
          <cell r="E1055" t="str">
            <v>+</v>
          </cell>
          <cell r="F1055">
            <v>6.2000000000000455</v>
          </cell>
          <cell r="G1055">
            <v>11.9</v>
          </cell>
          <cell r="H1055">
            <v>1</v>
          </cell>
          <cell r="I1055">
            <v>0.05</v>
          </cell>
          <cell r="J1055">
            <v>11.9</v>
          </cell>
          <cell r="K1055">
            <v>0.59500000000000008</v>
          </cell>
        </row>
        <row r="1056">
          <cell r="A1056">
            <v>351</v>
          </cell>
          <cell r="B1056" t="str">
            <v>+</v>
          </cell>
          <cell r="D1056">
            <v>351</v>
          </cell>
          <cell r="E1056" t="str">
            <v>+</v>
          </cell>
          <cell r="F1056">
            <v>19.600000000000364</v>
          </cell>
          <cell r="G1056">
            <v>19.600000000000001</v>
          </cell>
          <cell r="H1056">
            <v>2.85</v>
          </cell>
          <cell r="I1056">
            <v>0.05</v>
          </cell>
          <cell r="J1056">
            <v>55.860000000000007</v>
          </cell>
          <cell r="K1056">
            <v>2.7930000000000006</v>
          </cell>
        </row>
        <row r="1057">
          <cell r="A1057">
            <v>352</v>
          </cell>
          <cell r="B1057" t="str">
            <v>+</v>
          </cell>
          <cell r="C1057">
            <v>14.7</v>
          </cell>
          <cell r="D1057">
            <v>353</v>
          </cell>
          <cell r="E1057" t="str">
            <v>+</v>
          </cell>
          <cell r="F1057">
            <v>0.29999999999972715</v>
          </cell>
          <cell r="G1057">
            <v>5.6</v>
          </cell>
          <cell r="H1057">
            <v>1</v>
          </cell>
          <cell r="I1057">
            <v>0.05</v>
          </cell>
          <cell r="J1057">
            <v>5.6</v>
          </cell>
          <cell r="K1057">
            <v>0.27999999999999997</v>
          </cell>
        </row>
        <row r="1058">
          <cell r="A1058">
            <v>354</v>
          </cell>
          <cell r="B1058" t="str">
            <v>+</v>
          </cell>
          <cell r="C1058">
            <v>3.4</v>
          </cell>
          <cell r="D1058">
            <v>354</v>
          </cell>
          <cell r="E1058" t="str">
            <v>+</v>
          </cell>
          <cell r="F1058">
            <v>13.599999999999</v>
          </cell>
          <cell r="G1058">
            <v>10.199999999999999</v>
          </cell>
          <cell r="H1058">
            <v>1</v>
          </cell>
          <cell r="I1058">
            <v>0.05</v>
          </cell>
          <cell r="J1058">
            <v>10.199999999999999</v>
          </cell>
          <cell r="K1058">
            <v>0.51</v>
          </cell>
        </row>
        <row r="1059">
          <cell r="A1059">
            <v>354</v>
          </cell>
          <cell r="B1059" t="str">
            <v>+</v>
          </cell>
          <cell r="C1059">
            <v>15.4</v>
          </cell>
          <cell r="D1059">
            <v>355</v>
          </cell>
          <cell r="E1059" t="str">
            <v>+</v>
          </cell>
          <cell r="F1059">
            <v>8.8999999999998636</v>
          </cell>
          <cell r="G1059">
            <v>13.5</v>
          </cell>
          <cell r="H1059">
            <v>1</v>
          </cell>
          <cell r="I1059">
            <v>0.05</v>
          </cell>
          <cell r="J1059">
            <v>13.5</v>
          </cell>
          <cell r="K1059">
            <v>0.67500000000000004</v>
          </cell>
        </row>
        <row r="1060">
          <cell r="A1060">
            <v>359</v>
          </cell>
          <cell r="B1060" t="str">
            <v>+</v>
          </cell>
          <cell r="C1060">
            <v>15.5</v>
          </cell>
          <cell r="D1060">
            <v>360</v>
          </cell>
          <cell r="E1060" t="str">
            <v>+</v>
          </cell>
          <cell r="F1060">
            <v>12.100000000000364</v>
          </cell>
          <cell r="G1060">
            <v>16.600000000000001</v>
          </cell>
          <cell r="H1060">
            <v>1</v>
          </cell>
          <cell r="I1060">
            <v>0.05</v>
          </cell>
          <cell r="J1060">
            <v>16.600000000000001</v>
          </cell>
          <cell r="K1060">
            <v>0.83000000000000007</v>
          </cell>
        </row>
        <row r="1061">
          <cell r="A1061">
            <v>360</v>
          </cell>
          <cell r="B1061" t="str">
            <v>+</v>
          </cell>
          <cell r="C1061">
            <v>15.6</v>
          </cell>
          <cell r="D1061">
            <v>361</v>
          </cell>
          <cell r="E1061" t="str">
            <v>+</v>
          </cell>
          <cell r="F1061">
            <v>6.6000000000008185</v>
          </cell>
          <cell r="G1061">
            <v>11</v>
          </cell>
          <cell r="H1061">
            <v>1</v>
          </cell>
          <cell r="I1061">
            <v>0.05</v>
          </cell>
          <cell r="J1061">
            <v>11</v>
          </cell>
          <cell r="K1061">
            <v>0.55000000000000004</v>
          </cell>
        </row>
        <row r="1062">
          <cell r="A1062">
            <v>361</v>
          </cell>
          <cell r="B1062" t="str">
            <v>+</v>
          </cell>
          <cell r="C1062">
            <v>9</v>
          </cell>
          <cell r="D1062">
            <v>362</v>
          </cell>
          <cell r="E1062" t="str">
            <v>+</v>
          </cell>
          <cell r="F1062">
            <v>9.9999999999909051E-2</v>
          </cell>
          <cell r="G1062">
            <v>11.1</v>
          </cell>
          <cell r="H1062">
            <v>2</v>
          </cell>
          <cell r="I1062">
            <v>0.05</v>
          </cell>
          <cell r="J1062">
            <v>22.2</v>
          </cell>
          <cell r="K1062">
            <v>1.1100000000000001</v>
          </cell>
        </row>
        <row r="1063">
          <cell r="A1063">
            <v>361</v>
          </cell>
          <cell r="B1063" t="str">
            <v>+</v>
          </cell>
          <cell r="C1063">
            <v>10</v>
          </cell>
          <cell r="D1063">
            <v>361</v>
          </cell>
          <cell r="E1063" t="str">
            <v>+</v>
          </cell>
          <cell r="F1063">
            <v>15.800000000000409</v>
          </cell>
          <cell r="G1063">
            <v>5.8</v>
          </cell>
          <cell r="H1063">
            <v>1</v>
          </cell>
          <cell r="I1063">
            <v>0.05</v>
          </cell>
          <cell r="J1063">
            <v>5.8</v>
          </cell>
          <cell r="K1063">
            <v>0.28999999999999998</v>
          </cell>
        </row>
        <row r="1064">
          <cell r="A1064">
            <v>361</v>
          </cell>
          <cell r="B1064" t="str">
            <v>+</v>
          </cell>
          <cell r="C1064">
            <v>17</v>
          </cell>
          <cell r="D1064">
            <v>362</v>
          </cell>
          <cell r="E1064" t="str">
            <v>+</v>
          </cell>
          <cell r="F1064">
            <v>17.450000000000045</v>
          </cell>
          <cell r="G1064">
            <v>20.45</v>
          </cell>
          <cell r="H1064">
            <v>1</v>
          </cell>
          <cell r="I1064">
            <v>0.05</v>
          </cell>
          <cell r="J1064">
            <v>20.45</v>
          </cell>
          <cell r="K1064">
            <v>1.0225</v>
          </cell>
        </row>
        <row r="1065">
          <cell r="A1065">
            <v>362</v>
          </cell>
          <cell r="B1065" t="str">
            <v>+</v>
          </cell>
          <cell r="C1065">
            <v>4</v>
          </cell>
          <cell r="D1065">
            <v>362</v>
          </cell>
          <cell r="E1065" t="str">
            <v>+</v>
          </cell>
          <cell r="F1065">
            <v>17.5</v>
          </cell>
          <cell r="G1065">
            <v>13.5</v>
          </cell>
          <cell r="H1065">
            <v>1</v>
          </cell>
          <cell r="I1065">
            <v>0.05</v>
          </cell>
          <cell r="J1065">
            <v>13.5</v>
          </cell>
          <cell r="K1065">
            <v>0.67500000000000004</v>
          </cell>
        </row>
        <row r="1066">
          <cell r="A1066">
            <v>362</v>
          </cell>
          <cell r="B1066" t="str">
            <v>+</v>
          </cell>
          <cell r="C1066">
            <v>5</v>
          </cell>
          <cell r="D1066">
            <v>363</v>
          </cell>
          <cell r="E1066" t="str">
            <v>+</v>
          </cell>
          <cell r="F1066">
            <v>0.60000000000059117</v>
          </cell>
          <cell r="G1066">
            <v>15.6</v>
          </cell>
          <cell r="H1066">
            <v>1</v>
          </cell>
          <cell r="I1066">
            <v>0.05</v>
          </cell>
          <cell r="J1066">
            <v>15.6</v>
          </cell>
          <cell r="K1066">
            <v>0.78</v>
          </cell>
        </row>
        <row r="1067">
          <cell r="A1067">
            <v>363</v>
          </cell>
          <cell r="B1067" t="str">
            <v>+</v>
          </cell>
          <cell r="C1067">
            <v>2</v>
          </cell>
          <cell r="D1067">
            <v>363</v>
          </cell>
          <cell r="E1067" t="str">
            <v>+</v>
          </cell>
          <cell r="F1067">
            <v>18.650000000000091</v>
          </cell>
          <cell r="G1067">
            <v>16.649999999999999</v>
          </cell>
          <cell r="H1067">
            <v>1</v>
          </cell>
          <cell r="I1067">
            <v>0.05</v>
          </cell>
          <cell r="J1067">
            <v>16.649999999999999</v>
          </cell>
          <cell r="K1067">
            <v>0.83250000000000002</v>
          </cell>
        </row>
        <row r="1068">
          <cell r="A1068">
            <v>365</v>
          </cell>
          <cell r="B1068" t="str">
            <v>+</v>
          </cell>
          <cell r="C1068">
            <v>0.5</v>
          </cell>
          <cell r="D1068">
            <v>365</v>
          </cell>
          <cell r="E1068" t="str">
            <v>+</v>
          </cell>
          <cell r="F1068">
            <v>12.5</v>
          </cell>
          <cell r="G1068">
            <v>12</v>
          </cell>
          <cell r="H1068">
            <v>1</v>
          </cell>
          <cell r="I1068">
            <v>0.05</v>
          </cell>
          <cell r="J1068">
            <v>12</v>
          </cell>
          <cell r="K1068">
            <v>0.60000000000000009</v>
          </cell>
        </row>
        <row r="1069">
          <cell r="A1069">
            <v>365</v>
          </cell>
          <cell r="B1069" t="str">
            <v>+</v>
          </cell>
          <cell r="C1069">
            <v>8.3000000000000007</v>
          </cell>
          <cell r="D1069">
            <v>365</v>
          </cell>
          <cell r="E1069" t="str">
            <v>+</v>
          </cell>
          <cell r="F1069">
            <v>17.850000000000819</v>
          </cell>
          <cell r="G1069">
            <v>9.5500000000000007</v>
          </cell>
          <cell r="H1069">
            <v>1</v>
          </cell>
          <cell r="I1069">
            <v>0.05</v>
          </cell>
          <cell r="J1069">
            <v>9.5500000000000007</v>
          </cell>
          <cell r="K1069">
            <v>0.47750000000000004</v>
          </cell>
        </row>
        <row r="1070">
          <cell r="A1070">
            <v>365</v>
          </cell>
          <cell r="B1070" t="str">
            <v>+</v>
          </cell>
          <cell r="C1070">
            <v>17.3</v>
          </cell>
          <cell r="D1070">
            <v>366</v>
          </cell>
          <cell r="E1070" t="str">
            <v>+</v>
          </cell>
          <cell r="F1070">
            <v>17.900000000000773</v>
          </cell>
          <cell r="G1070">
            <v>20.6</v>
          </cell>
          <cell r="H1070">
            <v>2</v>
          </cell>
          <cell r="I1070">
            <v>0.05</v>
          </cell>
          <cell r="J1070">
            <v>41.2</v>
          </cell>
          <cell r="K1070">
            <v>2.06</v>
          </cell>
        </row>
        <row r="1071">
          <cell r="A1071">
            <v>363</v>
          </cell>
          <cell r="B1071" t="str">
            <v>+</v>
          </cell>
          <cell r="C1071">
            <v>2</v>
          </cell>
          <cell r="D1071">
            <v>363</v>
          </cell>
          <cell r="E1071" t="str">
            <v>+</v>
          </cell>
          <cell r="F1071">
            <v>17.200000000000273</v>
          </cell>
          <cell r="G1071">
            <v>15.2</v>
          </cell>
          <cell r="H1071">
            <v>1</v>
          </cell>
          <cell r="I1071">
            <v>0.05</v>
          </cell>
          <cell r="J1071">
            <v>15.2</v>
          </cell>
          <cell r="K1071">
            <v>0.76</v>
          </cell>
        </row>
        <row r="1072">
          <cell r="A1072">
            <v>364</v>
          </cell>
          <cell r="B1072" t="str">
            <v>+</v>
          </cell>
          <cell r="C1072">
            <v>8</v>
          </cell>
          <cell r="D1072">
            <v>364</v>
          </cell>
          <cell r="E1072" t="str">
            <v>+</v>
          </cell>
          <cell r="F1072">
            <v>15</v>
          </cell>
          <cell r="G1072">
            <v>7</v>
          </cell>
          <cell r="H1072">
            <v>1</v>
          </cell>
          <cell r="I1072">
            <v>0.05</v>
          </cell>
          <cell r="J1072">
            <v>7</v>
          </cell>
          <cell r="K1072">
            <v>0.35000000000000003</v>
          </cell>
        </row>
        <row r="1073">
          <cell r="A1073">
            <v>364</v>
          </cell>
          <cell r="B1073" t="str">
            <v>+</v>
          </cell>
          <cell r="C1073">
            <v>15.2</v>
          </cell>
          <cell r="D1073">
            <v>365</v>
          </cell>
          <cell r="E1073" t="str">
            <v>+</v>
          </cell>
          <cell r="F1073">
            <v>14.199999999999591</v>
          </cell>
          <cell r="G1073">
            <v>19</v>
          </cell>
          <cell r="H1073">
            <v>2</v>
          </cell>
          <cell r="I1073">
            <v>0.05</v>
          </cell>
          <cell r="J1073">
            <v>38</v>
          </cell>
          <cell r="K1073">
            <v>1.9000000000000001</v>
          </cell>
        </row>
        <row r="1074">
          <cell r="A1074">
            <v>366</v>
          </cell>
          <cell r="B1074" t="str">
            <v>+</v>
          </cell>
          <cell r="C1074">
            <v>17.8</v>
          </cell>
          <cell r="D1074">
            <v>367</v>
          </cell>
          <cell r="E1074" t="str">
            <v>+</v>
          </cell>
          <cell r="F1074">
            <v>6.8000000000006366</v>
          </cell>
          <cell r="G1074">
            <v>9</v>
          </cell>
          <cell r="H1074">
            <v>4</v>
          </cell>
          <cell r="I1074">
            <v>0.05</v>
          </cell>
          <cell r="J1074">
            <v>36</v>
          </cell>
          <cell r="K1074">
            <v>1.8</v>
          </cell>
        </row>
        <row r="1075">
          <cell r="A1075">
            <v>367</v>
          </cell>
          <cell r="B1075" t="str">
            <v>+</v>
          </cell>
          <cell r="C1075">
            <v>6.5</v>
          </cell>
          <cell r="D1075">
            <v>367</v>
          </cell>
          <cell r="E1075" t="str">
            <v>+</v>
          </cell>
          <cell r="F1075">
            <v>15.199999999999818</v>
          </cell>
          <cell r="G1075">
            <v>8.6999999999999993</v>
          </cell>
          <cell r="H1075">
            <v>2</v>
          </cell>
          <cell r="I1075">
            <v>0.05</v>
          </cell>
          <cell r="J1075">
            <v>17.399999999999999</v>
          </cell>
          <cell r="K1075">
            <v>0.87</v>
          </cell>
        </row>
        <row r="1076">
          <cell r="A1076">
            <v>367</v>
          </cell>
          <cell r="B1076" t="str">
            <v>+</v>
          </cell>
          <cell r="C1076">
            <v>17.5</v>
          </cell>
          <cell r="D1076">
            <v>372</v>
          </cell>
          <cell r="E1076" t="str">
            <v>+</v>
          </cell>
          <cell r="F1076">
            <v>15.199999999999818</v>
          </cell>
          <cell r="G1076">
            <v>97.7</v>
          </cell>
          <cell r="H1076">
            <v>2</v>
          </cell>
          <cell r="I1076">
            <v>0.05</v>
          </cell>
          <cell r="J1076">
            <v>195.4</v>
          </cell>
          <cell r="K1076">
            <v>9.7700000000000014</v>
          </cell>
        </row>
        <row r="1077">
          <cell r="A1077">
            <v>372</v>
          </cell>
          <cell r="B1077" t="str">
            <v>+</v>
          </cell>
          <cell r="C1077">
            <v>12.7</v>
          </cell>
          <cell r="D1077">
            <v>373</v>
          </cell>
          <cell r="E1077" t="str">
            <v>+</v>
          </cell>
          <cell r="F1077">
            <v>9.9999999999909051E-2</v>
          </cell>
          <cell r="G1077">
            <v>7.4</v>
          </cell>
          <cell r="H1077">
            <v>3</v>
          </cell>
          <cell r="I1077">
            <v>0.05</v>
          </cell>
          <cell r="J1077">
            <v>22.200000000000003</v>
          </cell>
          <cell r="K1077">
            <v>1.1100000000000001</v>
          </cell>
        </row>
        <row r="1078">
          <cell r="A1078">
            <v>373</v>
          </cell>
          <cell r="B1078" t="str">
            <v>+</v>
          </cell>
          <cell r="D1078">
            <v>373</v>
          </cell>
          <cell r="E1078" t="str">
            <v>+</v>
          </cell>
          <cell r="F1078">
            <v>15</v>
          </cell>
          <cell r="G1078">
            <v>15</v>
          </cell>
          <cell r="H1078">
            <v>2</v>
          </cell>
          <cell r="I1078">
            <v>0.05</v>
          </cell>
          <cell r="J1078">
            <v>30</v>
          </cell>
          <cell r="K1078">
            <v>1.5</v>
          </cell>
        </row>
        <row r="1079">
          <cell r="A1079">
            <v>373</v>
          </cell>
          <cell r="B1079" t="str">
            <v>+</v>
          </cell>
          <cell r="C1079">
            <v>15</v>
          </cell>
          <cell r="D1079">
            <v>374</v>
          </cell>
          <cell r="E1079" t="str">
            <v>+</v>
          </cell>
          <cell r="F1079">
            <v>1.0000000000002274</v>
          </cell>
          <cell r="G1079">
            <v>6</v>
          </cell>
          <cell r="H1079">
            <v>1</v>
          </cell>
          <cell r="I1079">
            <v>0.05</v>
          </cell>
          <cell r="J1079">
            <v>6</v>
          </cell>
          <cell r="K1079">
            <v>0.30000000000000004</v>
          </cell>
        </row>
        <row r="1080">
          <cell r="A1080">
            <v>373</v>
          </cell>
          <cell r="B1080" t="str">
            <v>+</v>
          </cell>
          <cell r="C1080">
            <v>11.5</v>
          </cell>
          <cell r="D1080">
            <v>373</v>
          </cell>
          <cell r="E1080" t="str">
            <v>+</v>
          </cell>
          <cell r="F1080">
            <v>15.199999999999818</v>
          </cell>
          <cell r="G1080">
            <v>3.7</v>
          </cell>
          <cell r="H1080">
            <v>3</v>
          </cell>
          <cell r="I1080">
            <v>0.05</v>
          </cell>
          <cell r="J1080">
            <v>11.100000000000001</v>
          </cell>
          <cell r="K1080">
            <v>0.55500000000000005</v>
          </cell>
        </row>
        <row r="1081">
          <cell r="A1081">
            <v>373</v>
          </cell>
          <cell r="B1081" t="str">
            <v>+</v>
          </cell>
          <cell r="C1081">
            <v>15</v>
          </cell>
          <cell r="D1081">
            <v>374</v>
          </cell>
          <cell r="E1081" t="str">
            <v>+</v>
          </cell>
          <cell r="F1081">
            <v>10.299999999999727</v>
          </cell>
          <cell r="G1081">
            <v>15.3</v>
          </cell>
          <cell r="H1081">
            <v>1</v>
          </cell>
          <cell r="I1081">
            <v>0.05</v>
          </cell>
          <cell r="J1081">
            <v>15.3</v>
          </cell>
          <cell r="K1081">
            <v>0.76500000000000012</v>
          </cell>
        </row>
        <row r="1082">
          <cell r="A1082">
            <v>374</v>
          </cell>
          <cell r="B1082" t="str">
            <v>+</v>
          </cell>
          <cell r="C1082">
            <v>10.3</v>
          </cell>
          <cell r="D1082">
            <v>375</v>
          </cell>
          <cell r="E1082" t="str">
            <v>+</v>
          </cell>
          <cell r="F1082">
            <v>11.900000000000546</v>
          </cell>
          <cell r="G1082">
            <v>21.6</v>
          </cell>
          <cell r="H1082">
            <v>3</v>
          </cell>
          <cell r="I1082">
            <v>0.05</v>
          </cell>
          <cell r="J1082">
            <v>64.800000000000011</v>
          </cell>
          <cell r="K1082">
            <v>3.2400000000000007</v>
          </cell>
        </row>
        <row r="1083">
          <cell r="A1083">
            <v>375</v>
          </cell>
          <cell r="B1083" t="str">
            <v>+</v>
          </cell>
          <cell r="C1083">
            <v>16.2</v>
          </cell>
          <cell r="D1083">
            <v>376</v>
          </cell>
          <cell r="E1083" t="str">
            <v>+</v>
          </cell>
          <cell r="F1083">
            <v>9.1999999999995907</v>
          </cell>
          <cell r="G1083">
            <v>13</v>
          </cell>
          <cell r="H1083">
            <v>1</v>
          </cell>
          <cell r="I1083">
            <v>0.05</v>
          </cell>
          <cell r="J1083">
            <v>13</v>
          </cell>
          <cell r="K1083">
            <v>0.65</v>
          </cell>
        </row>
        <row r="1084">
          <cell r="A1084">
            <v>376</v>
          </cell>
          <cell r="B1084" t="str">
            <v>+</v>
          </cell>
          <cell r="C1084">
            <v>1.7</v>
          </cell>
          <cell r="D1084">
            <v>376</v>
          </cell>
          <cell r="E1084" t="str">
            <v>+</v>
          </cell>
          <cell r="F1084">
            <v>11.499999999999773</v>
          </cell>
          <cell r="G1084">
            <v>9.8000000000000007</v>
          </cell>
          <cell r="H1084">
            <v>1</v>
          </cell>
          <cell r="I1084">
            <v>0.05</v>
          </cell>
          <cell r="J1084">
            <v>9.8000000000000007</v>
          </cell>
          <cell r="K1084">
            <v>0.49000000000000005</v>
          </cell>
        </row>
        <row r="1085">
          <cell r="A1085">
            <v>376</v>
          </cell>
          <cell r="B1085" t="str">
            <v>+</v>
          </cell>
          <cell r="C1085">
            <v>13.3</v>
          </cell>
          <cell r="D1085">
            <v>377</v>
          </cell>
          <cell r="E1085" t="str">
            <v>+</v>
          </cell>
          <cell r="F1085">
            <v>11.100000000000136</v>
          </cell>
          <cell r="G1085">
            <v>17.8</v>
          </cell>
          <cell r="H1085">
            <v>1</v>
          </cell>
          <cell r="I1085">
            <v>0.05</v>
          </cell>
          <cell r="J1085">
            <v>17.8</v>
          </cell>
          <cell r="K1085">
            <v>0.89000000000000012</v>
          </cell>
        </row>
        <row r="1086">
          <cell r="A1086">
            <v>378</v>
          </cell>
          <cell r="B1086" t="str">
            <v>+</v>
          </cell>
          <cell r="C1086">
            <v>13</v>
          </cell>
          <cell r="D1086">
            <v>379</v>
          </cell>
          <cell r="E1086" t="str">
            <v>+</v>
          </cell>
          <cell r="F1086">
            <v>0.80000000000040927</v>
          </cell>
          <cell r="G1086">
            <v>7.8</v>
          </cell>
          <cell r="H1086">
            <v>1</v>
          </cell>
          <cell r="I1086">
            <v>0.05</v>
          </cell>
          <cell r="J1086">
            <v>7.8</v>
          </cell>
          <cell r="K1086">
            <v>0.39</v>
          </cell>
        </row>
        <row r="1087">
          <cell r="A1087">
            <v>379</v>
          </cell>
          <cell r="B1087" t="str">
            <v>+</v>
          </cell>
          <cell r="C1087">
            <v>8.6</v>
          </cell>
          <cell r="D1087">
            <v>380</v>
          </cell>
          <cell r="E1087" t="str">
            <v>+</v>
          </cell>
          <cell r="F1087">
            <v>0.70000000000050022</v>
          </cell>
          <cell r="G1087">
            <v>12.1</v>
          </cell>
          <cell r="H1087">
            <v>1</v>
          </cell>
          <cell r="I1087">
            <v>0.05</v>
          </cell>
          <cell r="J1087">
            <v>12.1</v>
          </cell>
          <cell r="K1087">
            <v>0.60499999999999998</v>
          </cell>
        </row>
        <row r="1088">
          <cell r="A1088">
            <v>380</v>
          </cell>
          <cell r="B1088" t="str">
            <v>+</v>
          </cell>
          <cell r="D1088">
            <v>380</v>
          </cell>
          <cell r="E1088" t="str">
            <v>+</v>
          </cell>
          <cell r="F1088">
            <v>12.000000000000455</v>
          </cell>
          <cell r="G1088">
            <v>12</v>
          </cell>
          <cell r="H1088">
            <v>3</v>
          </cell>
          <cell r="I1088">
            <v>0.05</v>
          </cell>
          <cell r="J1088">
            <v>36</v>
          </cell>
          <cell r="K1088">
            <v>1.8</v>
          </cell>
        </row>
        <row r="1089">
          <cell r="A1089">
            <v>380</v>
          </cell>
          <cell r="B1089" t="str">
            <v>+</v>
          </cell>
          <cell r="C1089">
            <v>12</v>
          </cell>
          <cell r="D1089">
            <v>380</v>
          </cell>
          <cell r="E1089" t="str">
            <v>+</v>
          </cell>
          <cell r="F1089">
            <v>18.600000000000136</v>
          </cell>
          <cell r="G1089">
            <v>6.6</v>
          </cell>
          <cell r="H1089">
            <v>1</v>
          </cell>
          <cell r="I1089">
            <v>0.05</v>
          </cell>
          <cell r="J1089">
            <v>6.6</v>
          </cell>
          <cell r="K1089">
            <v>0.33</v>
          </cell>
        </row>
        <row r="1090">
          <cell r="A1090">
            <v>381</v>
          </cell>
          <cell r="B1090" t="str">
            <v>+</v>
          </cell>
          <cell r="C1090">
            <v>1</v>
          </cell>
          <cell r="D1090">
            <v>381</v>
          </cell>
          <cell r="E1090" t="str">
            <v>+</v>
          </cell>
          <cell r="F1090">
            <v>12.000000000000455</v>
          </cell>
          <cell r="G1090">
            <v>11</v>
          </cell>
          <cell r="H1090">
            <v>2</v>
          </cell>
          <cell r="I1090">
            <v>0.05</v>
          </cell>
          <cell r="J1090">
            <v>22</v>
          </cell>
          <cell r="K1090">
            <v>1.1000000000000001</v>
          </cell>
        </row>
        <row r="1091">
          <cell r="A1091">
            <v>382</v>
          </cell>
          <cell r="B1091" t="str">
            <v>+</v>
          </cell>
          <cell r="C1091">
            <v>12.9</v>
          </cell>
          <cell r="D1091">
            <v>384</v>
          </cell>
          <cell r="E1091" t="str">
            <v>+</v>
          </cell>
          <cell r="F1091">
            <v>11.099999999999</v>
          </cell>
          <cell r="G1091">
            <v>38.200000000000003</v>
          </cell>
          <cell r="H1091">
            <v>1</v>
          </cell>
          <cell r="I1091">
            <v>0.05</v>
          </cell>
          <cell r="J1091">
            <v>38.200000000000003</v>
          </cell>
          <cell r="K1091">
            <v>1.9100000000000001</v>
          </cell>
        </row>
        <row r="1092">
          <cell r="A1092">
            <v>382</v>
          </cell>
          <cell r="B1092" t="str">
            <v>+</v>
          </cell>
          <cell r="C1092">
            <v>14.1</v>
          </cell>
          <cell r="D1092">
            <v>383</v>
          </cell>
          <cell r="E1092" t="str">
            <v>+</v>
          </cell>
          <cell r="F1092">
            <v>3.75</v>
          </cell>
          <cell r="G1092">
            <v>9.65</v>
          </cell>
          <cell r="H1092">
            <v>1</v>
          </cell>
          <cell r="I1092">
            <v>0.05</v>
          </cell>
          <cell r="J1092">
            <v>9.65</v>
          </cell>
          <cell r="K1092">
            <v>0.48250000000000004</v>
          </cell>
        </row>
        <row r="1093">
          <cell r="A1093">
            <v>382</v>
          </cell>
          <cell r="B1093" t="str">
            <v>+</v>
          </cell>
          <cell r="C1093">
            <v>16</v>
          </cell>
          <cell r="D1093">
            <v>383</v>
          </cell>
          <cell r="E1093" t="str">
            <v>+</v>
          </cell>
          <cell r="F1093">
            <v>0.64999999999940883</v>
          </cell>
          <cell r="G1093">
            <v>4.6500000000000004</v>
          </cell>
          <cell r="H1093">
            <v>1</v>
          </cell>
          <cell r="I1093">
            <v>0.05</v>
          </cell>
          <cell r="J1093">
            <v>4.6500000000000004</v>
          </cell>
          <cell r="K1093">
            <v>0.23250000000000004</v>
          </cell>
        </row>
        <row r="1094">
          <cell r="A1094">
            <v>383</v>
          </cell>
          <cell r="B1094" t="str">
            <v>+</v>
          </cell>
          <cell r="C1094">
            <v>9</v>
          </cell>
          <cell r="D1094">
            <v>383</v>
          </cell>
          <cell r="E1094" t="str">
            <v>+</v>
          </cell>
          <cell r="F1094">
            <v>17.999999999999545</v>
          </cell>
          <cell r="G1094">
            <v>9</v>
          </cell>
          <cell r="H1094">
            <v>1</v>
          </cell>
          <cell r="I1094">
            <v>0.06</v>
          </cell>
          <cell r="J1094">
            <v>9</v>
          </cell>
          <cell r="K1094">
            <v>0.54</v>
          </cell>
        </row>
        <row r="1095">
          <cell r="A1095">
            <v>383</v>
          </cell>
          <cell r="B1095" t="str">
            <v>+</v>
          </cell>
          <cell r="C1095">
            <v>18.2</v>
          </cell>
          <cell r="D1095">
            <v>384</v>
          </cell>
          <cell r="E1095" t="str">
            <v>+</v>
          </cell>
          <cell r="F1095">
            <v>2.2000000000002728</v>
          </cell>
          <cell r="G1095">
            <v>4</v>
          </cell>
          <cell r="H1095">
            <v>1</v>
          </cell>
          <cell r="I1095">
            <v>0.06</v>
          </cell>
          <cell r="J1095">
            <v>4</v>
          </cell>
          <cell r="K1095">
            <v>0.24</v>
          </cell>
        </row>
        <row r="1096">
          <cell r="A1096">
            <v>384</v>
          </cell>
          <cell r="B1096" t="str">
            <v>+</v>
          </cell>
          <cell r="C1096">
            <v>6.7</v>
          </cell>
          <cell r="D1096">
            <v>384</v>
          </cell>
          <cell r="E1096" t="str">
            <v>+</v>
          </cell>
          <cell r="F1096">
            <v>13.300000000000409</v>
          </cell>
          <cell r="G1096">
            <v>6.6</v>
          </cell>
          <cell r="H1096">
            <v>3</v>
          </cell>
          <cell r="I1096">
            <v>0.06</v>
          </cell>
          <cell r="J1096">
            <v>19.799999999999997</v>
          </cell>
          <cell r="K1096">
            <v>1.1879999999999997</v>
          </cell>
        </row>
        <row r="1097">
          <cell r="A1097">
            <v>384</v>
          </cell>
          <cell r="B1097" t="str">
            <v>+</v>
          </cell>
          <cell r="C1097">
            <v>10.7</v>
          </cell>
          <cell r="D1097">
            <v>385</v>
          </cell>
          <cell r="E1097" t="str">
            <v>+</v>
          </cell>
          <cell r="F1097">
            <v>12.799999999999727</v>
          </cell>
          <cell r="G1097">
            <v>22.1</v>
          </cell>
          <cell r="H1097">
            <v>4</v>
          </cell>
          <cell r="I1097">
            <v>0.06</v>
          </cell>
          <cell r="J1097">
            <v>88.4</v>
          </cell>
          <cell r="K1097">
            <v>5.3040000000000003</v>
          </cell>
        </row>
        <row r="1098">
          <cell r="A1098">
            <v>385</v>
          </cell>
          <cell r="B1098" t="str">
            <v>+</v>
          </cell>
          <cell r="C1098">
            <v>12</v>
          </cell>
          <cell r="D1098">
            <v>386</v>
          </cell>
          <cell r="E1098" t="str">
            <v>+</v>
          </cell>
          <cell r="F1098">
            <v>2.3000000000001819</v>
          </cell>
          <cell r="G1098">
            <v>10.3</v>
          </cell>
          <cell r="H1098">
            <v>2</v>
          </cell>
          <cell r="I1098">
            <v>0.06</v>
          </cell>
          <cell r="J1098">
            <v>20.6</v>
          </cell>
          <cell r="K1098">
            <v>1.236</v>
          </cell>
        </row>
        <row r="1099">
          <cell r="A1099">
            <v>386</v>
          </cell>
          <cell r="B1099" t="str">
            <v>+</v>
          </cell>
          <cell r="C1099">
            <v>2.4</v>
          </cell>
          <cell r="D1099">
            <v>386</v>
          </cell>
          <cell r="E1099" t="str">
            <v>+</v>
          </cell>
          <cell r="F1099">
            <v>17.799999999999727</v>
          </cell>
          <cell r="G1099">
            <v>15.4</v>
          </cell>
          <cell r="H1099">
            <v>3</v>
          </cell>
          <cell r="I1099">
            <v>0.06</v>
          </cell>
          <cell r="J1099">
            <v>46.2</v>
          </cell>
          <cell r="K1099">
            <v>2.7720000000000002</v>
          </cell>
        </row>
        <row r="1100">
          <cell r="A1100">
            <v>386</v>
          </cell>
          <cell r="B1100" t="str">
            <v>+</v>
          </cell>
          <cell r="C1100">
            <v>6.6</v>
          </cell>
          <cell r="D1100">
            <v>387</v>
          </cell>
          <cell r="E1100" t="str">
            <v>+</v>
          </cell>
          <cell r="F1100">
            <v>0.60000000000059117</v>
          </cell>
          <cell r="G1100">
            <v>14</v>
          </cell>
          <cell r="H1100">
            <v>1</v>
          </cell>
          <cell r="I1100">
            <v>0.05</v>
          </cell>
          <cell r="J1100">
            <v>14</v>
          </cell>
          <cell r="K1100">
            <v>0.70000000000000007</v>
          </cell>
        </row>
        <row r="1101">
          <cell r="A1101">
            <v>386</v>
          </cell>
          <cell r="B1101" t="str">
            <v>+</v>
          </cell>
          <cell r="C1101">
            <v>14</v>
          </cell>
          <cell r="D1101">
            <v>387</v>
          </cell>
          <cell r="E1101" t="str">
            <v>+</v>
          </cell>
          <cell r="F1101">
            <v>7.5</v>
          </cell>
          <cell r="G1101">
            <v>13.5</v>
          </cell>
          <cell r="H1101">
            <v>1</v>
          </cell>
          <cell r="I1101">
            <v>0.05</v>
          </cell>
          <cell r="J1101">
            <v>13.5</v>
          </cell>
          <cell r="K1101">
            <v>0.67500000000000004</v>
          </cell>
        </row>
        <row r="1102">
          <cell r="A1102">
            <v>387</v>
          </cell>
          <cell r="B1102" t="str">
            <v>+</v>
          </cell>
          <cell r="C1102">
            <v>2.2999999999999998</v>
          </cell>
          <cell r="D1102">
            <v>387</v>
          </cell>
          <cell r="E1102" t="str">
            <v>+</v>
          </cell>
          <cell r="F1102">
            <v>11.349999999999909</v>
          </cell>
          <cell r="G1102">
            <v>9.0500000000000007</v>
          </cell>
          <cell r="H1102">
            <v>1</v>
          </cell>
          <cell r="I1102">
            <v>0.05</v>
          </cell>
          <cell r="J1102">
            <v>9.0500000000000007</v>
          </cell>
          <cell r="K1102">
            <v>0.45250000000000007</v>
          </cell>
        </row>
        <row r="1103">
          <cell r="A1103">
            <v>387</v>
          </cell>
          <cell r="B1103" t="str">
            <v>+</v>
          </cell>
          <cell r="C1103">
            <v>11.35</v>
          </cell>
          <cell r="D1103">
            <v>389</v>
          </cell>
          <cell r="E1103" t="str">
            <v>+</v>
          </cell>
          <cell r="F1103">
            <v>10.049999999999955</v>
          </cell>
          <cell r="G1103">
            <v>38.700000000000003</v>
          </cell>
          <cell r="H1103">
            <v>3</v>
          </cell>
          <cell r="I1103">
            <v>0.05</v>
          </cell>
          <cell r="J1103">
            <v>116.10000000000001</v>
          </cell>
          <cell r="K1103">
            <v>5.8050000000000006</v>
          </cell>
        </row>
        <row r="1104">
          <cell r="A1104">
            <v>389</v>
          </cell>
          <cell r="B1104" t="str">
            <v>+</v>
          </cell>
          <cell r="C1104">
            <v>9</v>
          </cell>
          <cell r="D1104">
            <v>390</v>
          </cell>
          <cell r="E1104" t="str">
            <v>+</v>
          </cell>
          <cell r="F1104">
            <v>2.9999999999995453</v>
          </cell>
          <cell r="G1104">
            <v>14</v>
          </cell>
          <cell r="H1104">
            <v>1</v>
          </cell>
          <cell r="I1104">
            <v>0.06</v>
          </cell>
          <cell r="J1104">
            <v>14</v>
          </cell>
          <cell r="K1104">
            <v>0.84</v>
          </cell>
        </row>
        <row r="1105">
          <cell r="A1105">
            <v>389</v>
          </cell>
          <cell r="B1105" t="str">
            <v>+</v>
          </cell>
          <cell r="C1105">
            <v>16.2</v>
          </cell>
          <cell r="D1105">
            <v>390</v>
          </cell>
          <cell r="E1105" t="str">
            <v>+</v>
          </cell>
          <cell r="F1105">
            <v>7.2000000000002728</v>
          </cell>
          <cell r="G1105">
            <v>11</v>
          </cell>
          <cell r="H1105">
            <v>3</v>
          </cell>
          <cell r="I1105">
            <v>0.06</v>
          </cell>
          <cell r="J1105">
            <v>33</v>
          </cell>
          <cell r="K1105">
            <v>1.98</v>
          </cell>
        </row>
        <row r="1106">
          <cell r="A1106">
            <v>391</v>
          </cell>
          <cell r="B1106" t="str">
            <v>+</v>
          </cell>
          <cell r="C1106">
            <v>3.5</v>
          </cell>
          <cell r="D1106">
            <v>392</v>
          </cell>
          <cell r="E1106" t="str">
            <v>+</v>
          </cell>
          <cell r="F1106">
            <v>17.100000000000364</v>
          </cell>
          <cell r="G1106">
            <v>33.6</v>
          </cell>
          <cell r="H1106">
            <v>1</v>
          </cell>
          <cell r="I1106">
            <v>0.06</v>
          </cell>
          <cell r="J1106">
            <v>33.6</v>
          </cell>
          <cell r="K1106">
            <v>2.016</v>
          </cell>
        </row>
        <row r="1107">
          <cell r="A1107">
            <v>391</v>
          </cell>
          <cell r="B1107" t="str">
            <v>+</v>
          </cell>
          <cell r="C1107">
            <v>15.5</v>
          </cell>
          <cell r="D1107">
            <v>393</v>
          </cell>
          <cell r="E1107" t="str">
            <v>+</v>
          </cell>
          <cell r="F1107">
            <v>7.5999999999999091</v>
          </cell>
          <cell r="G1107">
            <v>32.1</v>
          </cell>
          <cell r="H1107">
            <v>1</v>
          </cell>
          <cell r="I1107">
            <v>0.05</v>
          </cell>
          <cell r="J1107">
            <v>32.1</v>
          </cell>
          <cell r="K1107">
            <v>1.6050000000000002</v>
          </cell>
        </row>
        <row r="1108">
          <cell r="A1108">
            <v>392</v>
          </cell>
          <cell r="B1108" t="str">
            <v>+</v>
          </cell>
          <cell r="C1108">
            <v>14.6</v>
          </cell>
          <cell r="D1108">
            <v>393</v>
          </cell>
          <cell r="E1108" t="str">
            <v>+</v>
          </cell>
          <cell r="F1108">
            <v>7.1000000000003638</v>
          </cell>
          <cell r="G1108">
            <v>12.5</v>
          </cell>
          <cell r="H1108">
            <v>2</v>
          </cell>
          <cell r="I1108">
            <v>0.05</v>
          </cell>
          <cell r="J1108">
            <v>25</v>
          </cell>
          <cell r="K1108">
            <v>1.25</v>
          </cell>
        </row>
        <row r="1109">
          <cell r="A1109">
            <v>393</v>
          </cell>
          <cell r="B1109" t="str">
            <v>+</v>
          </cell>
          <cell r="C1109">
            <v>11.5</v>
          </cell>
          <cell r="D1109">
            <v>394</v>
          </cell>
          <cell r="E1109" t="str">
            <v>+</v>
          </cell>
          <cell r="F1109">
            <v>1.0000000000002274</v>
          </cell>
          <cell r="G1109">
            <v>9.5</v>
          </cell>
          <cell r="H1109">
            <v>1</v>
          </cell>
          <cell r="I1109">
            <v>0.05</v>
          </cell>
          <cell r="J1109">
            <v>9.5</v>
          </cell>
          <cell r="K1109">
            <v>0.47500000000000003</v>
          </cell>
        </row>
        <row r="1110">
          <cell r="A1110">
            <v>393</v>
          </cell>
          <cell r="B1110" t="str">
            <v>+</v>
          </cell>
          <cell r="C1110">
            <v>10</v>
          </cell>
          <cell r="D1110">
            <v>394</v>
          </cell>
          <cell r="E1110" t="str">
            <v>+</v>
          </cell>
          <cell r="F1110">
            <v>15.199999999999818</v>
          </cell>
          <cell r="G1110">
            <v>25.2</v>
          </cell>
          <cell r="H1110">
            <v>1</v>
          </cell>
          <cell r="I1110">
            <v>0.05</v>
          </cell>
          <cell r="J1110">
            <v>25.2</v>
          </cell>
          <cell r="K1110">
            <v>1.26</v>
          </cell>
        </row>
        <row r="1111">
          <cell r="A1111">
            <v>395</v>
          </cell>
          <cell r="B1111" t="str">
            <v>+</v>
          </cell>
          <cell r="D1111">
            <v>395</v>
          </cell>
          <cell r="E1111" t="str">
            <v>+</v>
          </cell>
          <cell r="F1111">
            <v>17.999999999999545</v>
          </cell>
          <cell r="G1111">
            <v>18</v>
          </cell>
          <cell r="H1111">
            <v>1</v>
          </cell>
          <cell r="I1111">
            <v>0.05</v>
          </cell>
          <cell r="J1111">
            <v>18</v>
          </cell>
          <cell r="K1111">
            <v>0.9</v>
          </cell>
        </row>
        <row r="1112">
          <cell r="A1112">
            <v>395</v>
          </cell>
          <cell r="B1112" t="str">
            <v>+</v>
          </cell>
          <cell r="C1112">
            <v>18</v>
          </cell>
          <cell r="D1112">
            <v>397</v>
          </cell>
          <cell r="E1112" t="str">
            <v>+</v>
          </cell>
          <cell r="F1112">
            <v>1.8999999999994088</v>
          </cell>
          <cell r="G1112">
            <v>23.9</v>
          </cell>
          <cell r="H1112">
            <v>1</v>
          </cell>
          <cell r="I1112">
            <v>0.05</v>
          </cell>
          <cell r="J1112">
            <v>23.9</v>
          </cell>
          <cell r="K1112">
            <v>1.1950000000000001</v>
          </cell>
        </row>
        <row r="1113">
          <cell r="A1113">
            <v>399</v>
          </cell>
          <cell r="B1113" t="str">
            <v>+</v>
          </cell>
          <cell r="C1113">
            <v>3.5</v>
          </cell>
          <cell r="D1113">
            <v>399</v>
          </cell>
          <cell r="E1113" t="str">
            <v>+</v>
          </cell>
          <cell r="F1113">
            <v>13.500000000000227</v>
          </cell>
          <cell r="G1113">
            <v>10</v>
          </cell>
          <cell r="H1113">
            <v>1</v>
          </cell>
          <cell r="I1113">
            <v>0.05</v>
          </cell>
          <cell r="J1113">
            <v>10</v>
          </cell>
          <cell r="K1113">
            <v>0.5</v>
          </cell>
        </row>
        <row r="1114">
          <cell r="A1114">
            <v>400</v>
          </cell>
          <cell r="B1114" t="str">
            <v>+</v>
          </cell>
          <cell r="D1114">
            <v>400</v>
          </cell>
          <cell r="E1114" t="str">
            <v>+</v>
          </cell>
          <cell r="F1114">
            <v>6.6999999999995907</v>
          </cell>
          <cell r="G1114">
            <v>6.7</v>
          </cell>
          <cell r="H1114">
            <v>1</v>
          </cell>
          <cell r="I1114">
            <v>0.05</v>
          </cell>
          <cell r="J1114">
            <v>6.7</v>
          </cell>
          <cell r="K1114">
            <v>0.33500000000000002</v>
          </cell>
        </row>
        <row r="1115">
          <cell r="A1115">
            <v>400</v>
          </cell>
          <cell r="B1115" t="str">
            <v>+</v>
          </cell>
          <cell r="D1115">
            <v>400</v>
          </cell>
          <cell r="E1115" t="str">
            <v>+</v>
          </cell>
          <cell r="F1115">
            <v>10.399999999999636</v>
          </cell>
          <cell r="G1115">
            <v>10.4</v>
          </cell>
          <cell r="H1115">
            <v>1</v>
          </cell>
          <cell r="I1115">
            <v>0.05</v>
          </cell>
          <cell r="J1115">
            <v>10.4</v>
          </cell>
          <cell r="K1115">
            <v>0.52</v>
          </cell>
        </row>
        <row r="1116">
          <cell r="A1116">
            <v>400</v>
          </cell>
          <cell r="B1116" t="str">
            <v>+</v>
          </cell>
          <cell r="C1116">
            <v>10.4</v>
          </cell>
          <cell r="D1116">
            <v>400</v>
          </cell>
          <cell r="E1116" t="str">
            <v>+</v>
          </cell>
          <cell r="F1116">
            <v>12.899999999999636</v>
          </cell>
          <cell r="G1116">
            <v>2.5</v>
          </cell>
          <cell r="H1116">
            <v>1</v>
          </cell>
          <cell r="I1116">
            <v>0.05</v>
          </cell>
          <cell r="J1116">
            <v>2.5</v>
          </cell>
          <cell r="K1116">
            <v>0.125</v>
          </cell>
        </row>
        <row r="1117">
          <cell r="A1117">
            <v>401</v>
          </cell>
          <cell r="B1117" t="str">
            <v>+</v>
          </cell>
          <cell r="C1117">
            <v>1.6</v>
          </cell>
          <cell r="D1117">
            <v>402</v>
          </cell>
          <cell r="E1117" t="str">
            <v>+</v>
          </cell>
          <cell r="F1117">
            <v>1.2999999999999545</v>
          </cell>
          <cell r="G1117">
            <v>19.7</v>
          </cell>
          <cell r="H1117">
            <v>1</v>
          </cell>
          <cell r="I1117">
            <v>0.05</v>
          </cell>
          <cell r="J1117">
            <v>19.7</v>
          </cell>
          <cell r="K1117">
            <v>0.98499999999999999</v>
          </cell>
        </row>
        <row r="1118">
          <cell r="A1118">
            <v>402</v>
          </cell>
          <cell r="B1118" t="str">
            <v>+</v>
          </cell>
          <cell r="C1118">
            <v>11.7</v>
          </cell>
          <cell r="D1118">
            <v>403</v>
          </cell>
          <cell r="E1118" t="str">
            <v>+</v>
          </cell>
          <cell r="F1118">
            <v>5.2999999999997272</v>
          </cell>
          <cell r="G1118">
            <v>13.6</v>
          </cell>
          <cell r="H1118">
            <v>1</v>
          </cell>
          <cell r="I1118">
            <v>0.05</v>
          </cell>
          <cell r="J1118">
            <v>13.6</v>
          </cell>
          <cell r="K1118">
            <v>0.68</v>
          </cell>
        </row>
        <row r="1119">
          <cell r="A1119">
            <v>403</v>
          </cell>
          <cell r="B1119" t="str">
            <v>+</v>
          </cell>
          <cell r="C1119">
            <v>6</v>
          </cell>
          <cell r="D1119">
            <v>404</v>
          </cell>
          <cell r="E1119" t="str">
            <v>+</v>
          </cell>
          <cell r="F1119">
            <v>0.29999999999972715</v>
          </cell>
          <cell r="G1119">
            <v>14.3</v>
          </cell>
          <cell r="H1119">
            <v>3</v>
          </cell>
          <cell r="I1119">
            <v>0.05</v>
          </cell>
          <cell r="J1119">
            <v>42.900000000000006</v>
          </cell>
          <cell r="K1119">
            <v>2.1450000000000005</v>
          </cell>
        </row>
        <row r="1120">
          <cell r="A1120">
            <v>408</v>
          </cell>
          <cell r="B1120" t="str">
            <v>+</v>
          </cell>
          <cell r="C1120">
            <v>2.1</v>
          </cell>
          <cell r="D1120">
            <v>409</v>
          </cell>
          <cell r="E1120" t="str">
            <v>+</v>
          </cell>
          <cell r="F1120">
            <v>10.200000000000955</v>
          </cell>
          <cell r="G1120">
            <v>28.1</v>
          </cell>
          <cell r="H1120">
            <v>1</v>
          </cell>
          <cell r="I1120">
            <v>0.05</v>
          </cell>
          <cell r="J1120">
            <v>28.1</v>
          </cell>
          <cell r="K1120">
            <v>1.4050000000000002</v>
          </cell>
        </row>
        <row r="1121">
          <cell r="A1121">
            <v>408</v>
          </cell>
          <cell r="B1121" t="str">
            <v>+</v>
          </cell>
          <cell r="C1121">
            <v>7.1</v>
          </cell>
          <cell r="D1121">
            <v>409</v>
          </cell>
          <cell r="E1121" t="str">
            <v>+</v>
          </cell>
          <cell r="F1121">
            <v>1.5499999999997272</v>
          </cell>
          <cell r="G1121">
            <v>14.45</v>
          </cell>
          <cell r="H1121">
            <v>1</v>
          </cell>
          <cell r="I1121">
            <v>0.05</v>
          </cell>
          <cell r="J1121">
            <v>14.45</v>
          </cell>
          <cell r="K1121">
            <v>0.72250000000000003</v>
          </cell>
        </row>
        <row r="1122">
          <cell r="A1122">
            <v>408</v>
          </cell>
          <cell r="B1122" t="str">
            <v>+</v>
          </cell>
          <cell r="C1122">
            <v>12.9</v>
          </cell>
          <cell r="D1122">
            <v>409</v>
          </cell>
          <cell r="E1122" t="str">
            <v>+</v>
          </cell>
          <cell r="F1122">
            <v>3.2999999999992724</v>
          </cell>
          <cell r="G1122">
            <v>10.4</v>
          </cell>
          <cell r="H1122">
            <v>2</v>
          </cell>
          <cell r="I1122">
            <v>0.05</v>
          </cell>
          <cell r="J1122">
            <v>20.8</v>
          </cell>
          <cell r="K1122">
            <v>1.04</v>
          </cell>
        </row>
        <row r="1123">
          <cell r="A1123">
            <v>409</v>
          </cell>
          <cell r="B1123" t="str">
            <v>+</v>
          </cell>
          <cell r="C1123">
            <v>7.9</v>
          </cell>
          <cell r="D1123">
            <v>410</v>
          </cell>
          <cell r="E1123" t="str">
            <v>+</v>
          </cell>
          <cell r="F1123">
            <v>3.2999999999992724</v>
          </cell>
          <cell r="G1123">
            <v>15.4</v>
          </cell>
          <cell r="H1123">
            <v>1</v>
          </cell>
          <cell r="I1123">
            <v>0.05</v>
          </cell>
          <cell r="J1123">
            <v>15.4</v>
          </cell>
          <cell r="K1123">
            <v>0.77</v>
          </cell>
        </row>
        <row r="1124">
          <cell r="A1124">
            <v>409</v>
          </cell>
          <cell r="B1124" t="str">
            <v>+</v>
          </cell>
          <cell r="C1124">
            <v>12.4</v>
          </cell>
          <cell r="D1124">
            <v>410</v>
          </cell>
          <cell r="E1124" t="str">
            <v>+</v>
          </cell>
          <cell r="F1124">
            <v>17.5</v>
          </cell>
          <cell r="G1124">
            <v>25.1</v>
          </cell>
          <cell r="H1124">
            <v>1</v>
          </cell>
          <cell r="I1124">
            <v>0.06</v>
          </cell>
          <cell r="J1124">
            <v>25.1</v>
          </cell>
          <cell r="K1124">
            <v>1.506</v>
          </cell>
        </row>
        <row r="1125">
          <cell r="A1125">
            <v>410</v>
          </cell>
          <cell r="B1125" t="str">
            <v>+</v>
          </cell>
          <cell r="C1125">
            <v>16.5</v>
          </cell>
          <cell r="D1125">
            <v>411</v>
          </cell>
          <cell r="E1125" t="str">
            <v>+</v>
          </cell>
          <cell r="F1125">
            <v>2.8999999999996362</v>
          </cell>
          <cell r="G1125">
            <v>6.4</v>
          </cell>
          <cell r="H1125">
            <v>2</v>
          </cell>
          <cell r="I1125">
            <v>0.06</v>
          </cell>
          <cell r="J1125">
            <v>12.8</v>
          </cell>
          <cell r="K1125">
            <v>0.76800000000000002</v>
          </cell>
        </row>
        <row r="1126">
          <cell r="A1126">
            <v>410</v>
          </cell>
          <cell r="B1126" t="str">
            <v>+</v>
          </cell>
          <cell r="C1126">
            <v>3.5</v>
          </cell>
          <cell r="D1126">
            <v>410</v>
          </cell>
          <cell r="E1126" t="str">
            <v>+</v>
          </cell>
          <cell r="F1126">
            <v>7.7999999999997272</v>
          </cell>
          <cell r="G1126">
            <v>4.3</v>
          </cell>
          <cell r="H1126">
            <v>2</v>
          </cell>
          <cell r="I1126">
            <v>0.06</v>
          </cell>
          <cell r="J1126">
            <v>8.6</v>
          </cell>
          <cell r="K1126">
            <v>0.51600000000000001</v>
          </cell>
        </row>
        <row r="1127">
          <cell r="A1127">
            <v>410</v>
          </cell>
          <cell r="B1127" t="str">
            <v>+</v>
          </cell>
          <cell r="C1127">
            <v>8</v>
          </cell>
          <cell r="D1127">
            <v>411</v>
          </cell>
          <cell r="E1127" t="str">
            <v>+</v>
          </cell>
          <cell r="F1127">
            <v>14.549999999999272</v>
          </cell>
          <cell r="G1127">
            <v>26.55</v>
          </cell>
          <cell r="H1127">
            <v>1</v>
          </cell>
          <cell r="I1127">
            <v>0.05</v>
          </cell>
          <cell r="J1127">
            <v>26.55</v>
          </cell>
          <cell r="K1127">
            <v>1.3275000000000001</v>
          </cell>
        </row>
        <row r="1128">
          <cell r="A1128">
            <v>410</v>
          </cell>
          <cell r="B1128" t="str">
            <v>+</v>
          </cell>
          <cell r="C1128">
            <v>3.1</v>
          </cell>
          <cell r="D1128">
            <v>411</v>
          </cell>
          <cell r="E1128" t="str">
            <v>+</v>
          </cell>
          <cell r="F1128">
            <v>19.900000000000091</v>
          </cell>
          <cell r="G1128">
            <v>36.799999999999997</v>
          </cell>
          <cell r="H1128">
            <v>1</v>
          </cell>
          <cell r="I1128">
            <v>0.05</v>
          </cell>
          <cell r="J1128">
            <v>36.799999999999997</v>
          </cell>
          <cell r="K1128">
            <v>1.8399999999999999</v>
          </cell>
        </row>
        <row r="1129">
          <cell r="A1129">
            <v>412</v>
          </cell>
          <cell r="B1129" t="str">
            <v>+</v>
          </cell>
          <cell r="C1129">
            <v>8.6</v>
          </cell>
          <cell r="D1129">
            <v>413</v>
          </cell>
          <cell r="E1129" t="str">
            <v>+</v>
          </cell>
          <cell r="F1129">
            <v>2.700000000000955</v>
          </cell>
          <cell r="G1129">
            <v>14.1</v>
          </cell>
          <cell r="H1129">
            <v>3.05</v>
          </cell>
          <cell r="I1129">
            <v>0.05</v>
          </cell>
          <cell r="J1129">
            <v>43.004999999999995</v>
          </cell>
          <cell r="K1129">
            <v>2.1502499999999998</v>
          </cell>
        </row>
        <row r="1130">
          <cell r="A1130">
            <v>412</v>
          </cell>
          <cell r="B1130" t="str">
            <v>+</v>
          </cell>
          <cell r="C1130">
            <v>2.5</v>
          </cell>
          <cell r="D1130">
            <v>412</v>
          </cell>
          <cell r="E1130" t="str">
            <v>+</v>
          </cell>
          <cell r="F1130">
            <v>8.5000000000002274</v>
          </cell>
          <cell r="G1130">
            <v>6</v>
          </cell>
          <cell r="H1130">
            <v>3</v>
          </cell>
          <cell r="I1130">
            <v>0.05</v>
          </cell>
          <cell r="J1130">
            <v>18</v>
          </cell>
          <cell r="K1130">
            <v>0.9</v>
          </cell>
        </row>
        <row r="1131">
          <cell r="A1131">
            <v>413</v>
          </cell>
          <cell r="B1131" t="str">
            <v>+</v>
          </cell>
          <cell r="C1131">
            <v>9.4</v>
          </cell>
          <cell r="D1131">
            <v>413</v>
          </cell>
          <cell r="E1131" t="str">
            <v>+</v>
          </cell>
          <cell r="F1131">
            <v>18.899999999999864</v>
          </cell>
          <cell r="G1131">
            <v>9.5</v>
          </cell>
          <cell r="H1131">
            <v>1</v>
          </cell>
          <cell r="I1131">
            <v>0.05</v>
          </cell>
          <cell r="J1131">
            <v>9.5</v>
          </cell>
          <cell r="K1131">
            <v>0.47500000000000003</v>
          </cell>
        </row>
        <row r="1132">
          <cell r="A1132">
            <v>413</v>
          </cell>
          <cell r="B1132" t="str">
            <v>+</v>
          </cell>
          <cell r="C1132">
            <v>6.5</v>
          </cell>
          <cell r="D1132">
            <v>414</v>
          </cell>
          <cell r="E1132" t="str">
            <v>+</v>
          </cell>
          <cell r="F1132">
            <v>9.5000000000004547</v>
          </cell>
          <cell r="G1132">
            <v>23</v>
          </cell>
          <cell r="H1132">
            <v>1</v>
          </cell>
          <cell r="I1132">
            <v>0.05</v>
          </cell>
          <cell r="J1132">
            <v>23</v>
          </cell>
          <cell r="K1132">
            <v>1.1500000000000001</v>
          </cell>
        </row>
        <row r="1133">
          <cell r="A1133">
            <v>414</v>
          </cell>
          <cell r="B1133" t="str">
            <v>+</v>
          </cell>
          <cell r="C1133">
            <v>9.6</v>
          </cell>
          <cell r="D1133">
            <v>415</v>
          </cell>
          <cell r="E1133" t="str">
            <v>+</v>
          </cell>
          <cell r="F1133">
            <v>0.60000000000059117</v>
          </cell>
          <cell r="G1133">
            <v>11</v>
          </cell>
          <cell r="H1133">
            <v>2</v>
          </cell>
          <cell r="I1133">
            <v>0.05</v>
          </cell>
          <cell r="J1133">
            <v>22</v>
          </cell>
          <cell r="K1133">
            <v>1.1000000000000001</v>
          </cell>
        </row>
        <row r="1134">
          <cell r="A1134">
            <v>414</v>
          </cell>
          <cell r="B1134" t="str">
            <v>+</v>
          </cell>
          <cell r="C1134">
            <v>3.3</v>
          </cell>
          <cell r="D1134">
            <v>415</v>
          </cell>
          <cell r="E1134" t="str">
            <v>+</v>
          </cell>
          <cell r="F1134">
            <v>1.0999999999989996</v>
          </cell>
          <cell r="G1134">
            <v>17.8</v>
          </cell>
          <cell r="H1134">
            <v>1</v>
          </cell>
          <cell r="I1134">
            <v>0.05</v>
          </cell>
          <cell r="J1134">
            <v>17.8</v>
          </cell>
          <cell r="K1134">
            <v>0.89000000000000012</v>
          </cell>
        </row>
        <row r="1135">
          <cell r="A1135">
            <v>415</v>
          </cell>
          <cell r="B1135" t="str">
            <v>+</v>
          </cell>
          <cell r="C1135">
            <v>2.2999999999999998</v>
          </cell>
          <cell r="D1135">
            <v>417</v>
          </cell>
          <cell r="E1135" t="str">
            <v>+</v>
          </cell>
          <cell r="F1135">
            <v>15.899999999999181</v>
          </cell>
          <cell r="G1135">
            <v>53.6</v>
          </cell>
          <cell r="H1135">
            <v>1</v>
          </cell>
          <cell r="I1135">
            <v>0.05</v>
          </cell>
          <cell r="J1135">
            <v>53.6</v>
          </cell>
          <cell r="K1135">
            <v>2.68</v>
          </cell>
        </row>
        <row r="1136">
          <cell r="A1136">
            <v>415</v>
          </cell>
          <cell r="B1136" t="str">
            <v>+</v>
          </cell>
          <cell r="C1136">
            <v>1.8</v>
          </cell>
          <cell r="D1136">
            <v>415</v>
          </cell>
          <cell r="E1136" t="str">
            <v>+</v>
          </cell>
          <cell r="F1136">
            <v>12.799999999999727</v>
          </cell>
          <cell r="G1136">
            <v>11</v>
          </cell>
          <cell r="H1136">
            <v>2</v>
          </cell>
          <cell r="I1136">
            <v>0.05</v>
          </cell>
          <cell r="J1136">
            <v>22</v>
          </cell>
          <cell r="K1136">
            <v>1.1000000000000001</v>
          </cell>
        </row>
        <row r="1137">
          <cell r="A1137">
            <v>416</v>
          </cell>
          <cell r="B1137" t="str">
            <v>+</v>
          </cell>
          <cell r="D1137">
            <v>417</v>
          </cell>
          <cell r="E1137" t="str">
            <v>+</v>
          </cell>
          <cell r="F1137">
            <v>16.299999999998818</v>
          </cell>
          <cell r="G1137">
            <v>36.299999999999997</v>
          </cell>
          <cell r="H1137">
            <v>1</v>
          </cell>
          <cell r="I1137">
            <v>0.05</v>
          </cell>
          <cell r="J1137">
            <v>36.299999999999997</v>
          </cell>
          <cell r="K1137">
            <v>1.8149999999999999</v>
          </cell>
        </row>
        <row r="1138">
          <cell r="A1138">
            <v>416</v>
          </cell>
          <cell r="B1138" t="str">
            <v>+</v>
          </cell>
          <cell r="C1138">
            <v>1.5</v>
          </cell>
          <cell r="D1138">
            <v>417</v>
          </cell>
          <cell r="E1138" t="str">
            <v>+</v>
          </cell>
          <cell r="F1138">
            <v>8.9999999999997726</v>
          </cell>
          <cell r="G1138">
            <v>27.5</v>
          </cell>
          <cell r="H1138">
            <v>1</v>
          </cell>
          <cell r="I1138">
            <v>0.05</v>
          </cell>
          <cell r="J1138">
            <v>27.5</v>
          </cell>
          <cell r="K1138">
            <v>1.375</v>
          </cell>
        </row>
        <row r="1139">
          <cell r="A1139">
            <v>417</v>
          </cell>
          <cell r="B1139" t="str">
            <v>+</v>
          </cell>
          <cell r="C1139">
            <v>12.6</v>
          </cell>
          <cell r="D1139">
            <v>418</v>
          </cell>
          <cell r="E1139" t="str">
            <v>+</v>
          </cell>
          <cell r="F1139">
            <v>1.6000000000008185</v>
          </cell>
          <cell r="G1139">
            <v>9</v>
          </cell>
          <cell r="H1139">
            <v>1.9</v>
          </cell>
          <cell r="I1139">
            <v>0.05</v>
          </cell>
          <cell r="J1139">
            <v>17.099999999999998</v>
          </cell>
          <cell r="K1139">
            <v>0.85499999999999998</v>
          </cell>
        </row>
        <row r="1140">
          <cell r="A1140">
            <v>418</v>
          </cell>
          <cell r="B1140" t="str">
            <v>+</v>
          </cell>
          <cell r="C1140">
            <v>6.3</v>
          </cell>
          <cell r="D1140">
            <v>419</v>
          </cell>
          <cell r="E1140" t="str">
            <v>+</v>
          </cell>
          <cell r="F1140">
            <v>2.7999999999997272</v>
          </cell>
          <cell r="G1140">
            <v>16.5</v>
          </cell>
          <cell r="H1140">
            <v>3</v>
          </cell>
          <cell r="I1140">
            <v>0.05</v>
          </cell>
          <cell r="J1140">
            <v>49.5</v>
          </cell>
          <cell r="K1140">
            <v>2.4750000000000001</v>
          </cell>
        </row>
        <row r="1141">
          <cell r="A1141">
            <v>418</v>
          </cell>
          <cell r="B1141" t="str">
            <v>+</v>
          </cell>
          <cell r="C1141">
            <v>3.7</v>
          </cell>
          <cell r="D1141">
            <v>418</v>
          </cell>
          <cell r="E1141" t="str">
            <v>+</v>
          </cell>
          <cell r="F1141">
            <v>6.1500000000012278</v>
          </cell>
          <cell r="G1141">
            <v>2.4500000000000002</v>
          </cell>
          <cell r="H1141">
            <v>2</v>
          </cell>
          <cell r="I1141">
            <v>0.05</v>
          </cell>
          <cell r="J1141">
            <v>4.9000000000000004</v>
          </cell>
          <cell r="K1141">
            <v>0.24500000000000002</v>
          </cell>
        </row>
        <row r="1142">
          <cell r="A1142">
            <v>418</v>
          </cell>
          <cell r="B1142" t="str">
            <v>+</v>
          </cell>
          <cell r="C1142">
            <v>1.9</v>
          </cell>
          <cell r="D1142">
            <v>418</v>
          </cell>
          <cell r="E1142" t="str">
            <v>+</v>
          </cell>
          <cell r="F1142">
            <v>7.5499999999988177</v>
          </cell>
          <cell r="G1142">
            <v>5.65</v>
          </cell>
          <cell r="H1142">
            <v>1</v>
          </cell>
          <cell r="I1142">
            <v>0.05</v>
          </cell>
          <cell r="J1142">
            <v>5.65</v>
          </cell>
          <cell r="K1142">
            <v>0.28250000000000003</v>
          </cell>
        </row>
        <row r="1143">
          <cell r="A1143">
            <v>419</v>
          </cell>
          <cell r="B1143" t="str">
            <v>+</v>
          </cell>
          <cell r="C1143">
            <v>4</v>
          </cell>
          <cell r="D1143">
            <v>419</v>
          </cell>
          <cell r="E1143" t="str">
            <v>+</v>
          </cell>
          <cell r="F1143">
            <v>16.150000000000091</v>
          </cell>
          <cell r="G1143">
            <v>12.15</v>
          </cell>
          <cell r="H1143">
            <v>1</v>
          </cell>
          <cell r="I1143">
            <v>0.05</v>
          </cell>
          <cell r="J1143">
            <v>12.15</v>
          </cell>
          <cell r="K1143">
            <v>0.60750000000000004</v>
          </cell>
        </row>
        <row r="1144">
          <cell r="A1144">
            <v>420</v>
          </cell>
          <cell r="B1144" t="str">
            <v>+</v>
          </cell>
          <cell r="C1144">
            <v>15.5</v>
          </cell>
          <cell r="D1144">
            <v>422</v>
          </cell>
          <cell r="E1144" t="str">
            <v>+</v>
          </cell>
          <cell r="F1144">
            <v>19.2999999999995</v>
          </cell>
          <cell r="G1144">
            <v>43.8</v>
          </cell>
          <cell r="H1144">
            <v>1</v>
          </cell>
          <cell r="I1144">
            <v>0.05</v>
          </cell>
          <cell r="J1144">
            <v>43.8</v>
          </cell>
          <cell r="K1144">
            <v>2.19</v>
          </cell>
        </row>
        <row r="1145">
          <cell r="A1145">
            <v>423</v>
          </cell>
          <cell r="B1145" t="str">
            <v>+</v>
          </cell>
          <cell r="C1145">
            <v>10.5</v>
          </cell>
          <cell r="D1145">
            <v>424</v>
          </cell>
          <cell r="E1145" t="str">
            <v>+</v>
          </cell>
          <cell r="F1145">
            <v>13.999999999999773</v>
          </cell>
          <cell r="G1145">
            <v>23.5</v>
          </cell>
          <cell r="H1145">
            <v>1</v>
          </cell>
          <cell r="I1145">
            <v>0.05</v>
          </cell>
          <cell r="J1145">
            <v>23.5</v>
          </cell>
          <cell r="K1145">
            <v>1.175</v>
          </cell>
        </row>
        <row r="1146">
          <cell r="A1146">
            <v>425</v>
          </cell>
          <cell r="B1146" t="str">
            <v>+</v>
          </cell>
          <cell r="C1146">
            <v>2.7</v>
          </cell>
          <cell r="D1146">
            <v>425</v>
          </cell>
          <cell r="E1146" t="str">
            <v>+</v>
          </cell>
          <cell r="F1146">
            <v>7.9999999999995453</v>
          </cell>
          <cell r="G1146">
            <v>5.3</v>
          </cell>
          <cell r="H1146">
            <v>1</v>
          </cell>
          <cell r="I1146">
            <v>0.05</v>
          </cell>
          <cell r="J1146">
            <v>5.3</v>
          </cell>
          <cell r="K1146">
            <v>0.26500000000000001</v>
          </cell>
        </row>
        <row r="1147">
          <cell r="A1147">
            <v>418</v>
          </cell>
          <cell r="B1147" t="str">
            <v>+</v>
          </cell>
          <cell r="C1147">
            <v>3.9</v>
          </cell>
          <cell r="D1147">
            <v>418</v>
          </cell>
          <cell r="E1147" t="str">
            <v>+</v>
          </cell>
          <cell r="F1147">
            <v>7.4000000000000909</v>
          </cell>
          <cell r="G1147">
            <v>3.5</v>
          </cell>
          <cell r="H1147">
            <v>1</v>
          </cell>
          <cell r="I1147">
            <v>0.05</v>
          </cell>
          <cell r="J1147">
            <v>3.5</v>
          </cell>
          <cell r="K1147">
            <v>0.17500000000000002</v>
          </cell>
        </row>
        <row r="1148">
          <cell r="A1148">
            <v>418</v>
          </cell>
          <cell r="B1148" t="str">
            <v>+</v>
          </cell>
          <cell r="C1148">
            <v>7.4</v>
          </cell>
          <cell r="D1148">
            <v>418</v>
          </cell>
          <cell r="E1148" t="str">
            <v>+</v>
          </cell>
          <cell r="F1148">
            <v>18.399999999999181</v>
          </cell>
          <cell r="G1148">
            <v>11</v>
          </cell>
          <cell r="H1148">
            <v>2.9</v>
          </cell>
          <cell r="I1148">
            <v>0.05</v>
          </cell>
          <cell r="J1148">
            <v>31.9</v>
          </cell>
          <cell r="K1148">
            <v>1.595</v>
          </cell>
        </row>
        <row r="1149">
          <cell r="A1149">
            <v>419</v>
          </cell>
          <cell r="B1149" t="str">
            <v>+</v>
          </cell>
          <cell r="C1149">
            <v>1.9</v>
          </cell>
          <cell r="D1149">
            <v>419</v>
          </cell>
          <cell r="E1149" t="str">
            <v>+</v>
          </cell>
          <cell r="F1149">
            <v>5</v>
          </cell>
          <cell r="G1149">
            <v>3.1</v>
          </cell>
          <cell r="H1149">
            <v>1</v>
          </cell>
          <cell r="I1149">
            <v>0.05</v>
          </cell>
          <cell r="J1149">
            <v>3.1</v>
          </cell>
          <cell r="K1149">
            <v>0.15500000000000003</v>
          </cell>
        </row>
        <row r="1150">
          <cell r="A1150">
            <v>419</v>
          </cell>
          <cell r="B1150" t="str">
            <v>+</v>
          </cell>
          <cell r="C1150">
            <v>13.6</v>
          </cell>
          <cell r="D1150">
            <v>420</v>
          </cell>
          <cell r="E1150" t="str">
            <v>+</v>
          </cell>
          <cell r="F1150">
            <v>5.6000000000005912</v>
          </cell>
          <cell r="G1150">
            <v>12</v>
          </cell>
          <cell r="H1150">
            <v>1</v>
          </cell>
          <cell r="I1150">
            <v>0.05</v>
          </cell>
          <cell r="J1150">
            <v>12</v>
          </cell>
          <cell r="K1150">
            <v>0.60000000000000009</v>
          </cell>
        </row>
        <row r="1151">
          <cell r="A1151">
            <v>420</v>
          </cell>
          <cell r="B1151" t="str">
            <v>+</v>
          </cell>
          <cell r="C1151">
            <v>13.4</v>
          </cell>
          <cell r="D1151">
            <v>422</v>
          </cell>
          <cell r="E1151" t="str">
            <v>+</v>
          </cell>
          <cell r="F1151">
            <v>8.3999999999991815</v>
          </cell>
          <cell r="G1151">
            <v>35</v>
          </cell>
          <cell r="H1151">
            <v>1</v>
          </cell>
          <cell r="I1151">
            <v>0.05</v>
          </cell>
          <cell r="J1151">
            <v>35</v>
          </cell>
          <cell r="K1151">
            <v>1.75</v>
          </cell>
        </row>
        <row r="1152">
          <cell r="A1152">
            <v>422</v>
          </cell>
          <cell r="B1152" t="str">
            <v>+</v>
          </cell>
          <cell r="C1152">
            <v>15</v>
          </cell>
          <cell r="D1152">
            <v>423</v>
          </cell>
          <cell r="E1152" t="str">
            <v>+</v>
          </cell>
          <cell r="F1152">
            <v>8.2000000000005002</v>
          </cell>
          <cell r="G1152">
            <v>13.2</v>
          </cell>
          <cell r="H1152">
            <v>2</v>
          </cell>
          <cell r="I1152">
            <v>0.05</v>
          </cell>
          <cell r="J1152">
            <v>26.4</v>
          </cell>
          <cell r="K1152">
            <v>1.32</v>
          </cell>
        </row>
        <row r="1153">
          <cell r="A1153">
            <v>423</v>
          </cell>
          <cell r="B1153" t="str">
            <v>+</v>
          </cell>
          <cell r="C1153">
            <v>9.3000000000000007</v>
          </cell>
          <cell r="D1153">
            <v>424</v>
          </cell>
          <cell r="E1153" t="str">
            <v>+</v>
          </cell>
          <cell r="F1153">
            <v>3.6999999999989086</v>
          </cell>
          <cell r="G1153">
            <v>14.4</v>
          </cell>
          <cell r="H1153">
            <v>2</v>
          </cell>
          <cell r="I1153">
            <v>0.05</v>
          </cell>
          <cell r="J1153">
            <v>28.8</v>
          </cell>
          <cell r="K1153">
            <v>1.4400000000000002</v>
          </cell>
        </row>
        <row r="1154">
          <cell r="A1154">
            <v>424</v>
          </cell>
          <cell r="B1154" t="str">
            <v>+</v>
          </cell>
          <cell r="C1154">
            <v>4.9000000000000004</v>
          </cell>
          <cell r="D1154">
            <v>425</v>
          </cell>
          <cell r="E1154" t="str">
            <v>+</v>
          </cell>
          <cell r="F1154">
            <v>14.699999999999136</v>
          </cell>
          <cell r="G1154">
            <v>29.8</v>
          </cell>
          <cell r="H1154">
            <v>2</v>
          </cell>
          <cell r="I1154">
            <v>0.05</v>
          </cell>
          <cell r="J1154">
            <v>59.6</v>
          </cell>
          <cell r="K1154">
            <v>2.9800000000000004</v>
          </cell>
        </row>
        <row r="1155">
          <cell r="A1155">
            <v>425</v>
          </cell>
          <cell r="B1155" t="str">
            <v>+</v>
          </cell>
          <cell r="C1155">
            <v>5</v>
          </cell>
          <cell r="D1155">
            <v>426</v>
          </cell>
          <cell r="E1155" t="str">
            <v>+</v>
          </cell>
          <cell r="F1155">
            <v>18.999999999999773</v>
          </cell>
          <cell r="G1155">
            <v>34</v>
          </cell>
          <cell r="H1155">
            <v>4</v>
          </cell>
          <cell r="I1155">
            <v>0.05</v>
          </cell>
          <cell r="J1155">
            <v>136</v>
          </cell>
          <cell r="K1155">
            <v>6.8000000000000007</v>
          </cell>
        </row>
        <row r="1156">
          <cell r="A1156">
            <v>427</v>
          </cell>
          <cell r="B1156" t="str">
            <v>+</v>
          </cell>
          <cell r="C1156">
            <v>11.7</v>
          </cell>
          <cell r="D1156">
            <v>428</v>
          </cell>
          <cell r="E1156" t="str">
            <v>+</v>
          </cell>
          <cell r="F1156">
            <v>17.250000000000227</v>
          </cell>
          <cell r="G1156">
            <v>25.55</v>
          </cell>
          <cell r="H1156">
            <v>1</v>
          </cell>
          <cell r="I1156">
            <v>0.05</v>
          </cell>
          <cell r="J1156">
            <v>25.55</v>
          </cell>
          <cell r="K1156">
            <v>1.2775000000000001</v>
          </cell>
        </row>
        <row r="1157">
          <cell r="A1157">
            <v>428</v>
          </cell>
          <cell r="B1157" t="str">
            <v>+</v>
          </cell>
          <cell r="C1157">
            <v>2.6</v>
          </cell>
          <cell r="D1157">
            <v>428</v>
          </cell>
          <cell r="E1157" t="str">
            <v>+</v>
          </cell>
          <cell r="F1157">
            <v>3.9999999999997726</v>
          </cell>
          <cell r="G1157">
            <v>1.4</v>
          </cell>
          <cell r="H1157">
            <v>1</v>
          </cell>
          <cell r="I1157">
            <v>0.05</v>
          </cell>
          <cell r="J1157">
            <v>1.4</v>
          </cell>
          <cell r="K1157">
            <v>6.9999999999999993E-2</v>
          </cell>
        </row>
        <row r="1158">
          <cell r="A1158">
            <v>429</v>
          </cell>
          <cell r="B1158" t="str">
            <v>+</v>
          </cell>
          <cell r="C1158">
            <v>13.2</v>
          </cell>
          <cell r="D1158">
            <v>429</v>
          </cell>
          <cell r="E1158" t="str">
            <v>+</v>
          </cell>
          <cell r="F1158">
            <v>18.100000000000591</v>
          </cell>
          <cell r="G1158">
            <v>4.9000000000000004</v>
          </cell>
          <cell r="H1158">
            <v>1</v>
          </cell>
          <cell r="I1158">
            <v>0.05</v>
          </cell>
          <cell r="J1158">
            <v>4.9000000000000004</v>
          </cell>
          <cell r="K1158">
            <v>0.24500000000000002</v>
          </cell>
        </row>
        <row r="1159">
          <cell r="A1159">
            <v>431</v>
          </cell>
          <cell r="B1159" t="str">
            <v>+</v>
          </cell>
          <cell r="C1159">
            <v>6.4</v>
          </cell>
          <cell r="D1159">
            <v>431</v>
          </cell>
          <cell r="E1159" t="str">
            <v>+</v>
          </cell>
          <cell r="F1159">
            <v>12.599999999999909</v>
          </cell>
          <cell r="G1159">
            <v>6.2</v>
          </cell>
          <cell r="H1159">
            <v>1</v>
          </cell>
          <cell r="I1159">
            <v>0.05</v>
          </cell>
          <cell r="J1159">
            <v>6.2</v>
          </cell>
          <cell r="K1159">
            <v>0.31000000000000005</v>
          </cell>
        </row>
        <row r="1160">
          <cell r="A1160">
            <v>436</v>
          </cell>
          <cell r="B1160" t="str">
            <v>+</v>
          </cell>
          <cell r="C1160">
            <v>10</v>
          </cell>
          <cell r="D1160">
            <v>436</v>
          </cell>
          <cell r="E1160" t="str">
            <v>+</v>
          </cell>
          <cell r="F1160">
            <v>19.600000000000364</v>
          </cell>
          <cell r="G1160">
            <v>9.6</v>
          </cell>
          <cell r="H1160">
            <v>2</v>
          </cell>
          <cell r="I1160">
            <v>0.05</v>
          </cell>
          <cell r="J1160">
            <v>19.2</v>
          </cell>
          <cell r="K1160">
            <v>0.96</v>
          </cell>
        </row>
        <row r="1161">
          <cell r="A1161">
            <v>436</v>
          </cell>
          <cell r="B1161" t="str">
            <v>+</v>
          </cell>
          <cell r="C1161">
            <v>17.7</v>
          </cell>
          <cell r="D1161">
            <v>437</v>
          </cell>
          <cell r="E1161" t="str">
            <v>+</v>
          </cell>
          <cell r="F1161">
            <v>7.0000000000004547</v>
          </cell>
          <cell r="G1161">
            <v>9.3000000000000007</v>
          </cell>
          <cell r="H1161">
            <v>1</v>
          </cell>
          <cell r="I1161">
            <v>0.05</v>
          </cell>
          <cell r="J1161">
            <v>9.3000000000000007</v>
          </cell>
          <cell r="K1161">
            <v>0.46500000000000008</v>
          </cell>
        </row>
        <row r="1162">
          <cell r="A1162">
            <v>438</v>
          </cell>
          <cell r="B1162" t="str">
            <v>+</v>
          </cell>
          <cell r="C1162">
            <v>15</v>
          </cell>
          <cell r="D1162">
            <v>438</v>
          </cell>
          <cell r="E1162" t="str">
            <v>+</v>
          </cell>
          <cell r="F1162">
            <v>18.600000000000136</v>
          </cell>
          <cell r="G1162">
            <v>3.6</v>
          </cell>
          <cell r="H1162">
            <v>1</v>
          </cell>
          <cell r="I1162">
            <v>0.05</v>
          </cell>
          <cell r="J1162">
            <v>3.6</v>
          </cell>
          <cell r="K1162">
            <v>0.18000000000000002</v>
          </cell>
        </row>
        <row r="1163">
          <cell r="A1163">
            <v>438</v>
          </cell>
          <cell r="B1163" t="str">
            <v>+</v>
          </cell>
          <cell r="C1163">
            <v>18</v>
          </cell>
          <cell r="D1163">
            <v>439</v>
          </cell>
          <cell r="E1163" t="str">
            <v>+</v>
          </cell>
          <cell r="F1163">
            <v>3.7000000000011823</v>
          </cell>
          <cell r="G1163">
            <v>5.7</v>
          </cell>
          <cell r="H1163">
            <v>1</v>
          </cell>
          <cell r="I1163">
            <v>0.05</v>
          </cell>
          <cell r="J1163">
            <v>5.7</v>
          </cell>
          <cell r="K1163">
            <v>0.28500000000000003</v>
          </cell>
        </row>
        <row r="1164">
          <cell r="A1164">
            <v>440</v>
          </cell>
          <cell r="B1164" t="str">
            <v>+</v>
          </cell>
          <cell r="C1164">
            <v>6.9</v>
          </cell>
          <cell r="D1164">
            <v>440</v>
          </cell>
          <cell r="E1164" t="str">
            <v>+</v>
          </cell>
          <cell r="F1164">
            <v>16.199999999998909</v>
          </cell>
          <cell r="G1164">
            <v>9.3000000000000007</v>
          </cell>
          <cell r="H1164">
            <v>1</v>
          </cell>
          <cell r="I1164">
            <v>0.05</v>
          </cell>
          <cell r="J1164">
            <v>9.3000000000000007</v>
          </cell>
          <cell r="K1164">
            <v>0.46500000000000008</v>
          </cell>
        </row>
        <row r="1165">
          <cell r="A1165">
            <v>442</v>
          </cell>
          <cell r="B1165" t="str">
            <v>+</v>
          </cell>
          <cell r="C1165">
            <v>2.2000000000000002</v>
          </cell>
          <cell r="D1165">
            <v>442</v>
          </cell>
          <cell r="E1165" t="str">
            <v>+</v>
          </cell>
          <cell r="F1165">
            <v>12.000000000000455</v>
          </cell>
          <cell r="G1165">
            <v>9.8000000000000007</v>
          </cell>
          <cell r="H1165">
            <v>1</v>
          </cell>
          <cell r="I1165">
            <v>0.05</v>
          </cell>
          <cell r="J1165">
            <v>9.8000000000000007</v>
          </cell>
          <cell r="K1165">
            <v>0.49000000000000005</v>
          </cell>
        </row>
        <row r="1166">
          <cell r="A1166">
            <v>443</v>
          </cell>
          <cell r="B1166" t="str">
            <v>+</v>
          </cell>
          <cell r="C1166">
            <v>7.6</v>
          </cell>
          <cell r="D1166">
            <v>443</v>
          </cell>
          <cell r="E1166" t="str">
            <v>+</v>
          </cell>
          <cell r="F1166">
            <v>15.800000000001546</v>
          </cell>
          <cell r="G1166">
            <v>8.1999999999999993</v>
          </cell>
          <cell r="H1166">
            <v>1</v>
          </cell>
          <cell r="I1166">
            <v>0.05</v>
          </cell>
          <cell r="J1166">
            <v>8.1999999999999993</v>
          </cell>
          <cell r="K1166">
            <v>0.41</v>
          </cell>
        </row>
        <row r="1167">
          <cell r="A1167">
            <v>445</v>
          </cell>
          <cell r="B1167" t="str">
            <v>+</v>
          </cell>
          <cell r="C1167">
            <v>11.2</v>
          </cell>
          <cell r="D1167">
            <v>447</v>
          </cell>
          <cell r="E1167" t="str">
            <v>+</v>
          </cell>
          <cell r="F1167">
            <v>4.3000000000006366</v>
          </cell>
          <cell r="G1167">
            <v>33.1</v>
          </cell>
          <cell r="H1167">
            <v>2</v>
          </cell>
          <cell r="I1167">
            <v>0.05</v>
          </cell>
          <cell r="J1167">
            <v>66.2</v>
          </cell>
          <cell r="K1167">
            <v>3.3100000000000005</v>
          </cell>
        </row>
        <row r="1168">
          <cell r="A1168">
            <v>447</v>
          </cell>
          <cell r="B1168" t="str">
            <v>+</v>
          </cell>
          <cell r="C1168">
            <v>4.0999999999999996</v>
          </cell>
          <cell r="D1168">
            <v>450</v>
          </cell>
          <cell r="E1168" t="str">
            <v>+</v>
          </cell>
          <cell r="F1168">
            <v>16.899999999999409</v>
          </cell>
          <cell r="G1168">
            <v>72.8</v>
          </cell>
          <cell r="H1168">
            <v>1</v>
          </cell>
          <cell r="I1168">
            <v>0.05</v>
          </cell>
          <cell r="J1168">
            <v>72.8</v>
          </cell>
          <cell r="K1168">
            <v>3.64</v>
          </cell>
        </row>
        <row r="1169">
          <cell r="A1169">
            <v>447</v>
          </cell>
          <cell r="B1169" t="str">
            <v>+</v>
          </cell>
          <cell r="C1169">
            <v>7.1</v>
          </cell>
          <cell r="D1169">
            <v>448</v>
          </cell>
          <cell r="E1169" t="str">
            <v>+</v>
          </cell>
          <cell r="F1169">
            <v>3.6000000000001364</v>
          </cell>
          <cell r="G1169">
            <v>16.5</v>
          </cell>
          <cell r="H1169">
            <v>2</v>
          </cell>
          <cell r="I1169">
            <v>0.05</v>
          </cell>
          <cell r="J1169">
            <v>33</v>
          </cell>
          <cell r="K1169">
            <v>1.6500000000000001</v>
          </cell>
        </row>
        <row r="1170">
          <cell r="A1170">
            <v>448</v>
          </cell>
          <cell r="B1170" t="str">
            <v>+</v>
          </cell>
          <cell r="C1170">
            <v>8.4</v>
          </cell>
          <cell r="D1170">
            <v>448</v>
          </cell>
          <cell r="E1170" t="str">
            <v>+</v>
          </cell>
          <cell r="F1170">
            <v>14.100000000000819</v>
          </cell>
          <cell r="G1170">
            <v>5.7</v>
          </cell>
          <cell r="H1170">
            <v>1</v>
          </cell>
          <cell r="I1170">
            <v>0.05</v>
          </cell>
          <cell r="J1170">
            <v>5.7</v>
          </cell>
          <cell r="K1170">
            <v>0.28500000000000003</v>
          </cell>
        </row>
        <row r="1171">
          <cell r="A1171">
            <v>449</v>
          </cell>
          <cell r="B1171" t="str">
            <v>+</v>
          </cell>
          <cell r="C1171">
            <v>3.1</v>
          </cell>
          <cell r="D1171">
            <v>449</v>
          </cell>
          <cell r="E1171" t="str">
            <v>+</v>
          </cell>
          <cell r="F1171">
            <v>10.200000000000955</v>
          </cell>
          <cell r="G1171">
            <v>7.1</v>
          </cell>
          <cell r="H1171">
            <v>1</v>
          </cell>
          <cell r="I1171">
            <v>0.05</v>
          </cell>
          <cell r="J1171">
            <v>7.1</v>
          </cell>
          <cell r="K1171">
            <v>0.35499999999999998</v>
          </cell>
        </row>
        <row r="1172">
          <cell r="A1172">
            <v>449</v>
          </cell>
          <cell r="B1172" t="str">
            <v>+</v>
          </cell>
          <cell r="C1172">
            <v>14.4</v>
          </cell>
          <cell r="D1172">
            <v>449</v>
          </cell>
          <cell r="E1172" t="str">
            <v>+</v>
          </cell>
          <cell r="F1172">
            <v>19.2999999999995</v>
          </cell>
          <cell r="G1172">
            <v>4.9000000000000004</v>
          </cell>
          <cell r="H1172">
            <v>1</v>
          </cell>
          <cell r="I1172">
            <v>0.05</v>
          </cell>
          <cell r="J1172">
            <v>4.9000000000000004</v>
          </cell>
          <cell r="K1172">
            <v>0.24500000000000002</v>
          </cell>
        </row>
        <row r="1173">
          <cell r="A1173">
            <v>450</v>
          </cell>
          <cell r="B1173" t="str">
            <v>+</v>
          </cell>
          <cell r="C1173">
            <v>7.3</v>
          </cell>
          <cell r="D1173">
            <v>450</v>
          </cell>
          <cell r="E1173" t="str">
            <v>+</v>
          </cell>
          <cell r="F1173">
            <v>17.400000000000091</v>
          </cell>
          <cell r="G1173">
            <v>10.1</v>
          </cell>
          <cell r="H1173">
            <v>1</v>
          </cell>
          <cell r="I1173">
            <v>0.05</v>
          </cell>
          <cell r="J1173">
            <v>10.1</v>
          </cell>
          <cell r="K1173">
            <v>0.505</v>
          </cell>
        </row>
        <row r="1174">
          <cell r="A1174">
            <v>450</v>
          </cell>
          <cell r="B1174" t="str">
            <v>+</v>
          </cell>
          <cell r="C1174">
            <v>16.600000000000001</v>
          </cell>
          <cell r="D1174">
            <v>452</v>
          </cell>
          <cell r="E1174" t="str">
            <v>+</v>
          </cell>
          <cell r="F1174">
            <v>13.500000000000227</v>
          </cell>
          <cell r="G1174">
            <v>36.9</v>
          </cell>
          <cell r="H1174">
            <v>2</v>
          </cell>
          <cell r="I1174">
            <v>0.05</v>
          </cell>
          <cell r="J1174">
            <v>73.8</v>
          </cell>
          <cell r="K1174">
            <v>3.69</v>
          </cell>
        </row>
        <row r="1175">
          <cell r="A1175">
            <v>451</v>
          </cell>
          <cell r="B1175" t="str">
            <v>+</v>
          </cell>
          <cell r="C1175">
            <v>3.2</v>
          </cell>
          <cell r="D1175">
            <v>452</v>
          </cell>
          <cell r="E1175" t="str">
            <v>+</v>
          </cell>
          <cell r="F1175">
            <v>2.1000000000003638</v>
          </cell>
          <cell r="G1175">
            <v>18.899999999999999</v>
          </cell>
          <cell r="H1175">
            <v>1</v>
          </cell>
          <cell r="I1175">
            <v>0.05</v>
          </cell>
          <cell r="J1175">
            <v>18.899999999999999</v>
          </cell>
          <cell r="K1175">
            <v>0.94499999999999995</v>
          </cell>
        </row>
        <row r="1176">
          <cell r="A1176">
            <v>451</v>
          </cell>
          <cell r="B1176" t="str">
            <v>+</v>
          </cell>
          <cell r="C1176">
            <v>9</v>
          </cell>
          <cell r="D1176">
            <v>451</v>
          </cell>
          <cell r="E1176" t="str">
            <v>+</v>
          </cell>
          <cell r="F1176">
            <v>16.499999999999773</v>
          </cell>
          <cell r="G1176">
            <v>7.5</v>
          </cell>
          <cell r="H1176">
            <v>2</v>
          </cell>
          <cell r="I1176">
            <v>0.05</v>
          </cell>
          <cell r="J1176">
            <v>15</v>
          </cell>
          <cell r="K1176">
            <v>0.75</v>
          </cell>
        </row>
        <row r="1177">
          <cell r="A1177">
            <v>452</v>
          </cell>
          <cell r="B1177" t="str">
            <v>+</v>
          </cell>
          <cell r="C1177">
            <v>0.5</v>
          </cell>
          <cell r="D1177">
            <v>454</v>
          </cell>
          <cell r="E1177" t="str">
            <v>+</v>
          </cell>
          <cell r="F1177">
            <v>8.7000000000011823</v>
          </cell>
          <cell r="G1177">
            <v>48.2</v>
          </cell>
          <cell r="H1177">
            <v>2</v>
          </cell>
          <cell r="I1177">
            <v>0.05</v>
          </cell>
          <cell r="J1177">
            <v>96.4</v>
          </cell>
          <cell r="K1177">
            <v>4.82</v>
          </cell>
        </row>
        <row r="1178">
          <cell r="A1178">
            <v>452</v>
          </cell>
          <cell r="B1178" t="str">
            <v>+</v>
          </cell>
          <cell r="C1178">
            <v>13.4</v>
          </cell>
          <cell r="D1178">
            <v>452</v>
          </cell>
          <cell r="E1178" t="str">
            <v>+</v>
          </cell>
          <cell r="F1178">
            <v>18.500000000000227</v>
          </cell>
          <cell r="G1178">
            <v>5.0999999999999996</v>
          </cell>
          <cell r="H1178">
            <v>1</v>
          </cell>
          <cell r="I1178">
            <v>0.05</v>
          </cell>
          <cell r="J1178">
            <v>5.0999999999999996</v>
          </cell>
          <cell r="K1178">
            <v>0.255</v>
          </cell>
        </row>
        <row r="1179">
          <cell r="A1179">
            <v>453</v>
          </cell>
          <cell r="B1179" t="str">
            <v>+</v>
          </cell>
          <cell r="C1179">
            <v>3.8</v>
          </cell>
          <cell r="D1179">
            <v>453</v>
          </cell>
          <cell r="E1179" t="str">
            <v>+</v>
          </cell>
          <cell r="F1179">
            <v>10.399999999999636</v>
          </cell>
          <cell r="G1179">
            <v>6.6</v>
          </cell>
          <cell r="H1179">
            <v>1.7</v>
          </cell>
          <cell r="I1179">
            <v>0.05</v>
          </cell>
          <cell r="J1179">
            <v>11.219999999999999</v>
          </cell>
          <cell r="K1179">
            <v>0.56099999999999994</v>
          </cell>
        </row>
        <row r="1180">
          <cell r="A1180">
            <v>453</v>
          </cell>
          <cell r="B1180" t="str">
            <v>+</v>
          </cell>
          <cell r="C1180">
            <v>10.8</v>
          </cell>
          <cell r="D1180">
            <v>455</v>
          </cell>
          <cell r="E1180" t="str">
            <v>+</v>
          </cell>
          <cell r="F1180">
            <v>10.899999999999181</v>
          </cell>
          <cell r="G1180">
            <v>40.1</v>
          </cell>
          <cell r="H1180">
            <v>1</v>
          </cell>
          <cell r="I1180">
            <v>0.05</v>
          </cell>
          <cell r="J1180">
            <v>40.1</v>
          </cell>
          <cell r="K1180">
            <v>2.0050000000000003</v>
          </cell>
        </row>
        <row r="1181">
          <cell r="A1181">
            <v>454</v>
          </cell>
          <cell r="B1181" t="str">
            <v>+</v>
          </cell>
          <cell r="C1181">
            <v>9</v>
          </cell>
          <cell r="D1181">
            <v>454</v>
          </cell>
          <cell r="E1181" t="str">
            <v>+</v>
          </cell>
          <cell r="F1181">
            <v>18.600000000000136</v>
          </cell>
          <cell r="G1181">
            <v>9.6</v>
          </cell>
          <cell r="H1181">
            <v>2</v>
          </cell>
          <cell r="I1181">
            <v>0.05</v>
          </cell>
          <cell r="J1181">
            <v>19.2</v>
          </cell>
          <cell r="K1181">
            <v>0.96</v>
          </cell>
        </row>
        <row r="1182">
          <cell r="A1182">
            <v>454</v>
          </cell>
          <cell r="B1182" t="str">
            <v>+</v>
          </cell>
          <cell r="C1182">
            <v>13.8</v>
          </cell>
          <cell r="D1182">
            <v>455</v>
          </cell>
          <cell r="E1182" t="str">
            <v>+</v>
          </cell>
          <cell r="F1182">
            <v>12.5</v>
          </cell>
          <cell r="G1182">
            <v>18.7</v>
          </cell>
          <cell r="H1182">
            <v>2</v>
          </cell>
          <cell r="I1182">
            <v>0.05</v>
          </cell>
          <cell r="J1182">
            <v>37.4</v>
          </cell>
          <cell r="K1182">
            <v>1.87</v>
          </cell>
        </row>
        <row r="1183">
          <cell r="A1183">
            <v>455</v>
          </cell>
          <cell r="B1183" t="str">
            <v>+</v>
          </cell>
          <cell r="C1183">
            <v>9.6999999999999993</v>
          </cell>
          <cell r="D1183">
            <v>456</v>
          </cell>
          <cell r="E1183" t="str">
            <v>+</v>
          </cell>
          <cell r="F1183">
            <v>4.3500000000005912</v>
          </cell>
          <cell r="G1183">
            <v>14.65</v>
          </cell>
          <cell r="H1183">
            <v>1.75</v>
          </cell>
          <cell r="I1183">
            <v>0.05</v>
          </cell>
          <cell r="J1183">
            <v>25.637499999999999</v>
          </cell>
          <cell r="K1183">
            <v>1.2818750000000001</v>
          </cell>
        </row>
        <row r="1184">
          <cell r="A1184">
            <v>455</v>
          </cell>
          <cell r="B1184" t="str">
            <v>+</v>
          </cell>
          <cell r="C1184">
            <v>17.5</v>
          </cell>
          <cell r="D1184">
            <v>456</v>
          </cell>
          <cell r="E1184" t="str">
            <v>+</v>
          </cell>
          <cell r="F1184">
            <v>11.399999999999864</v>
          </cell>
          <cell r="G1184">
            <v>13.9</v>
          </cell>
          <cell r="H1184">
            <v>2</v>
          </cell>
          <cell r="I1184">
            <v>0.05</v>
          </cell>
          <cell r="J1184">
            <v>27.8</v>
          </cell>
          <cell r="K1184">
            <v>1.3900000000000001</v>
          </cell>
        </row>
        <row r="1185">
          <cell r="A1185">
            <v>456</v>
          </cell>
          <cell r="B1185" t="str">
            <v>+</v>
          </cell>
          <cell r="C1185">
            <v>3.8</v>
          </cell>
          <cell r="D1185">
            <v>456</v>
          </cell>
          <cell r="E1185" t="str">
            <v>+</v>
          </cell>
          <cell r="F1185">
            <v>4.799999999999045</v>
          </cell>
          <cell r="G1185">
            <v>1</v>
          </cell>
          <cell r="H1185">
            <v>2</v>
          </cell>
          <cell r="I1185">
            <v>0.05</v>
          </cell>
          <cell r="J1185">
            <v>2</v>
          </cell>
          <cell r="K1185">
            <v>0.1</v>
          </cell>
        </row>
        <row r="1186">
          <cell r="A1186">
            <v>456</v>
          </cell>
          <cell r="B1186" t="str">
            <v>+</v>
          </cell>
          <cell r="C1186">
            <v>5.6</v>
          </cell>
          <cell r="D1186">
            <v>456</v>
          </cell>
          <cell r="E1186" t="str">
            <v>+</v>
          </cell>
          <cell r="F1186">
            <v>11.399999999999864</v>
          </cell>
          <cell r="G1186">
            <v>5.8</v>
          </cell>
          <cell r="H1186">
            <v>1</v>
          </cell>
          <cell r="I1186">
            <v>0.05</v>
          </cell>
          <cell r="J1186">
            <v>5.8</v>
          </cell>
          <cell r="K1186">
            <v>0.28999999999999998</v>
          </cell>
        </row>
        <row r="1187">
          <cell r="A1187">
            <v>456</v>
          </cell>
          <cell r="B1187" t="str">
            <v>+</v>
          </cell>
          <cell r="C1187">
            <v>11.5</v>
          </cell>
          <cell r="D1187">
            <v>458</v>
          </cell>
          <cell r="E1187" t="str">
            <v>+</v>
          </cell>
          <cell r="F1187">
            <v>0.29999999999972715</v>
          </cell>
          <cell r="G1187">
            <v>28.8</v>
          </cell>
          <cell r="H1187">
            <v>2</v>
          </cell>
          <cell r="I1187">
            <v>0.05</v>
          </cell>
          <cell r="J1187">
            <v>57.6</v>
          </cell>
          <cell r="K1187">
            <v>2.8800000000000003</v>
          </cell>
        </row>
        <row r="1188">
          <cell r="A1188">
            <v>456</v>
          </cell>
          <cell r="B1188" t="str">
            <v>+</v>
          </cell>
          <cell r="C1188">
            <v>17.600000000000001</v>
          </cell>
          <cell r="D1188">
            <v>459</v>
          </cell>
          <cell r="E1188" t="str">
            <v>+</v>
          </cell>
          <cell r="F1188">
            <v>7.5999999999999091</v>
          </cell>
          <cell r="G1188">
            <v>50</v>
          </cell>
          <cell r="H1188">
            <v>1</v>
          </cell>
          <cell r="I1188">
            <v>0.05</v>
          </cell>
          <cell r="J1188">
            <v>50</v>
          </cell>
          <cell r="K1188">
            <v>2.5</v>
          </cell>
        </row>
        <row r="1189">
          <cell r="A1189">
            <v>457</v>
          </cell>
          <cell r="B1189" t="str">
            <v>+</v>
          </cell>
          <cell r="C1189">
            <v>4.3</v>
          </cell>
          <cell r="D1189">
            <v>457</v>
          </cell>
          <cell r="E1189" t="str">
            <v>+</v>
          </cell>
          <cell r="F1189">
            <v>14.500000000000455</v>
          </cell>
          <cell r="G1189">
            <v>10.199999999999999</v>
          </cell>
          <cell r="H1189">
            <v>1</v>
          </cell>
          <cell r="I1189">
            <v>0.05</v>
          </cell>
          <cell r="J1189">
            <v>10.199999999999999</v>
          </cell>
          <cell r="K1189">
            <v>0.51</v>
          </cell>
        </row>
        <row r="1190">
          <cell r="A1190">
            <v>457</v>
          </cell>
          <cell r="B1190" t="str">
            <v>+</v>
          </cell>
          <cell r="C1190">
            <v>5</v>
          </cell>
          <cell r="D1190">
            <v>457</v>
          </cell>
          <cell r="E1190" t="str">
            <v>+</v>
          </cell>
          <cell r="F1190">
            <v>7.1000000000003638</v>
          </cell>
          <cell r="G1190">
            <v>2.1</v>
          </cell>
          <cell r="H1190">
            <v>1</v>
          </cell>
          <cell r="I1190">
            <v>0.05</v>
          </cell>
          <cell r="J1190">
            <v>2.1</v>
          </cell>
          <cell r="K1190">
            <v>0.10500000000000001</v>
          </cell>
        </row>
        <row r="1191">
          <cell r="A1191">
            <v>458</v>
          </cell>
          <cell r="B1191" t="str">
            <v>+</v>
          </cell>
          <cell r="C1191">
            <v>11.7</v>
          </cell>
          <cell r="D1191">
            <v>459</v>
          </cell>
          <cell r="E1191" t="str">
            <v>+</v>
          </cell>
          <cell r="F1191">
            <v>13.800000000001091</v>
          </cell>
          <cell r="G1191">
            <v>22.1</v>
          </cell>
          <cell r="H1191">
            <v>2</v>
          </cell>
          <cell r="I1191">
            <v>0.05</v>
          </cell>
          <cell r="J1191">
            <v>44.2</v>
          </cell>
          <cell r="K1191">
            <v>2.2100000000000004</v>
          </cell>
        </row>
        <row r="1192">
          <cell r="A1192">
            <v>459</v>
          </cell>
          <cell r="B1192" t="str">
            <v>+</v>
          </cell>
          <cell r="C1192">
            <v>8</v>
          </cell>
          <cell r="D1192">
            <v>459</v>
          </cell>
          <cell r="E1192" t="str">
            <v>+</v>
          </cell>
          <cell r="F1192">
            <v>19.700000000000273</v>
          </cell>
          <cell r="G1192">
            <v>11.7</v>
          </cell>
          <cell r="H1192">
            <v>1.45</v>
          </cell>
          <cell r="I1192">
            <v>0.05</v>
          </cell>
          <cell r="J1192">
            <v>16.965</v>
          </cell>
          <cell r="K1192">
            <v>0.84825000000000006</v>
          </cell>
        </row>
        <row r="1193">
          <cell r="A1193">
            <v>459</v>
          </cell>
          <cell r="B1193" t="str">
            <v>+</v>
          </cell>
          <cell r="C1193">
            <v>13.8</v>
          </cell>
          <cell r="D1193">
            <v>460</v>
          </cell>
          <cell r="E1193" t="str">
            <v>+</v>
          </cell>
          <cell r="F1193">
            <v>1.5999999999985448</v>
          </cell>
          <cell r="G1193">
            <v>7.8</v>
          </cell>
          <cell r="H1193">
            <v>4</v>
          </cell>
          <cell r="I1193">
            <v>0.05</v>
          </cell>
          <cell r="J1193">
            <v>31.2</v>
          </cell>
          <cell r="K1193">
            <v>1.56</v>
          </cell>
        </row>
        <row r="1194">
          <cell r="A1194">
            <v>459</v>
          </cell>
          <cell r="B1194" t="str">
            <v>+</v>
          </cell>
          <cell r="C1194">
            <v>19</v>
          </cell>
          <cell r="D1194">
            <v>461</v>
          </cell>
          <cell r="E1194" t="str">
            <v>+</v>
          </cell>
          <cell r="F1194">
            <v>0.29999999999972715</v>
          </cell>
          <cell r="G1194">
            <v>21.3</v>
          </cell>
          <cell r="H1194">
            <v>2</v>
          </cell>
          <cell r="I1194">
            <v>0.05</v>
          </cell>
          <cell r="J1194">
            <v>42.6</v>
          </cell>
          <cell r="K1194">
            <v>2.1300000000000003</v>
          </cell>
        </row>
        <row r="1195">
          <cell r="A1195">
            <v>460</v>
          </cell>
          <cell r="B1195" t="str">
            <v>+</v>
          </cell>
          <cell r="C1195">
            <v>1</v>
          </cell>
          <cell r="D1195">
            <v>462</v>
          </cell>
          <cell r="E1195" t="str">
            <v>+</v>
          </cell>
          <cell r="F1195">
            <v>7.0000000000004547</v>
          </cell>
          <cell r="G1195">
            <v>46</v>
          </cell>
          <cell r="H1195">
            <v>2</v>
          </cell>
          <cell r="I1195">
            <v>0.05</v>
          </cell>
          <cell r="J1195">
            <v>92</v>
          </cell>
          <cell r="K1195">
            <v>4.6000000000000005</v>
          </cell>
        </row>
        <row r="1196">
          <cell r="A1196">
            <v>460</v>
          </cell>
          <cell r="B1196" t="str">
            <v>+</v>
          </cell>
          <cell r="C1196">
            <v>12</v>
          </cell>
          <cell r="D1196">
            <v>460</v>
          </cell>
          <cell r="E1196" t="str">
            <v>+</v>
          </cell>
          <cell r="F1196">
            <v>17.599999999999909</v>
          </cell>
          <cell r="G1196">
            <v>5.6</v>
          </cell>
          <cell r="H1196">
            <v>1</v>
          </cell>
          <cell r="I1196">
            <v>0.05</v>
          </cell>
          <cell r="J1196">
            <v>5.6</v>
          </cell>
          <cell r="K1196">
            <v>0.27999999999999997</v>
          </cell>
        </row>
        <row r="1197">
          <cell r="A1197">
            <v>461</v>
          </cell>
          <cell r="B1197" t="str">
            <v>+</v>
          </cell>
          <cell r="C1197">
            <v>5.9</v>
          </cell>
          <cell r="D1197">
            <v>461</v>
          </cell>
          <cell r="E1197" t="str">
            <v>+</v>
          </cell>
          <cell r="F1197">
            <v>10.199999999998681</v>
          </cell>
          <cell r="G1197">
            <v>4.3</v>
          </cell>
          <cell r="H1197">
            <v>1.9</v>
          </cell>
          <cell r="I1197">
            <v>0.05</v>
          </cell>
          <cell r="J1197">
            <v>8.17</v>
          </cell>
          <cell r="K1197">
            <v>0.40850000000000003</v>
          </cell>
        </row>
        <row r="1198">
          <cell r="A1198">
            <v>462</v>
          </cell>
          <cell r="B1198" t="str">
            <v>+</v>
          </cell>
          <cell r="C1198">
            <v>4.0999999999999996</v>
          </cell>
          <cell r="D1198">
            <v>462</v>
          </cell>
          <cell r="E1198" t="str">
            <v>+</v>
          </cell>
          <cell r="F1198">
            <v>15.399999999999636</v>
          </cell>
          <cell r="G1198">
            <v>11.3</v>
          </cell>
          <cell r="H1198">
            <v>1</v>
          </cell>
          <cell r="I1198">
            <v>0.05</v>
          </cell>
          <cell r="J1198">
            <v>11.3</v>
          </cell>
          <cell r="K1198">
            <v>0.56500000000000006</v>
          </cell>
        </row>
        <row r="1199">
          <cell r="A1199">
            <v>462</v>
          </cell>
          <cell r="B1199" t="str">
            <v>+</v>
          </cell>
          <cell r="C1199">
            <v>16.2</v>
          </cell>
          <cell r="D1199">
            <v>463</v>
          </cell>
          <cell r="E1199" t="str">
            <v>+</v>
          </cell>
          <cell r="F1199">
            <v>4.3500000000005912</v>
          </cell>
          <cell r="G1199">
            <v>8.15</v>
          </cell>
          <cell r="H1199">
            <v>3</v>
          </cell>
          <cell r="I1199">
            <v>0.05</v>
          </cell>
          <cell r="J1199">
            <v>24.450000000000003</v>
          </cell>
          <cell r="K1199">
            <v>1.2225000000000001</v>
          </cell>
        </row>
        <row r="1200">
          <cell r="A1200">
            <v>463</v>
          </cell>
          <cell r="B1200" t="str">
            <v>+</v>
          </cell>
          <cell r="C1200">
            <v>4.8</v>
          </cell>
          <cell r="D1200">
            <v>463</v>
          </cell>
          <cell r="E1200" t="str">
            <v>+</v>
          </cell>
          <cell r="F1200">
            <v>13.250000000000455</v>
          </cell>
          <cell r="G1200">
            <v>8.4499999999999993</v>
          </cell>
          <cell r="H1200">
            <v>2</v>
          </cell>
          <cell r="I1200">
            <v>0.05</v>
          </cell>
          <cell r="J1200">
            <v>16.899999999999999</v>
          </cell>
          <cell r="K1200">
            <v>0.84499999999999997</v>
          </cell>
        </row>
        <row r="1201">
          <cell r="A1201">
            <v>464</v>
          </cell>
          <cell r="B1201" t="str">
            <v>+</v>
          </cell>
          <cell r="C1201">
            <v>7.8</v>
          </cell>
          <cell r="D1201">
            <v>464</v>
          </cell>
          <cell r="E1201" t="str">
            <v>+</v>
          </cell>
          <cell r="F1201">
            <v>19.500000000000455</v>
          </cell>
          <cell r="G1201">
            <v>11.7</v>
          </cell>
          <cell r="H1201">
            <v>2</v>
          </cell>
          <cell r="I1201">
            <v>0.05</v>
          </cell>
          <cell r="J1201">
            <v>23.4</v>
          </cell>
          <cell r="K1201">
            <v>1.17</v>
          </cell>
        </row>
        <row r="1202">
          <cell r="A1202">
            <v>465</v>
          </cell>
          <cell r="B1202" t="str">
            <v>+</v>
          </cell>
          <cell r="D1202">
            <v>465</v>
          </cell>
          <cell r="E1202" t="str">
            <v>+</v>
          </cell>
          <cell r="F1202">
            <v>7.1000000000003638</v>
          </cell>
          <cell r="G1202">
            <v>7.1</v>
          </cell>
          <cell r="H1202">
            <v>1</v>
          </cell>
          <cell r="I1202">
            <v>0.05</v>
          </cell>
          <cell r="J1202">
            <v>7.1</v>
          </cell>
          <cell r="K1202">
            <v>0.35499999999999998</v>
          </cell>
        </row>
        <row r="1203">
          <cell r="A1203">
            <v>467</v>
          </cell>
          <cell r="B1203" t="str">
            <v>+</v>
          </cell>
          <cell r="C1203">
            <v>5.5</v>
          </cell>
          <cell r="D1203">
            <v>467</v>
          </cell>
          <cell r="E1203" t="str">
            <v>+</v>
          </cell>
          <cell r="F1203">
            <v>7.6499999999998636</v>
          </cell>
          <cell r="G1203">
            <v>2.15</v>
          </cell>
          <cell r="H1203">
            <v>3.9</v>
          </cell>
          <cell r="I1203">
            <v>0.05</v>
          </cell>
          <cell r="J1203">
            <v>8.3849999999999998</v>
          </cell>
          <cell r="K1203">
            <v>0.41925000000000001</v>
          </cell>
        </row>
        <row r="1204">
          <cell r="A1204">
            <v>467</v>
          </cell>
          <cell r="B1204" t="str">
            <v>+</v>
          </cell>
          <cell r="C1204">
            <v>14.6</v>
          </cell>
          <cell r="D1204">
            <v>467</v>
          </cell>
          <cell r="E1204" t="str">
            <v>+</v>
          </cell>
          <cell r="F1204">
            <v>19.550000000001546</v>
          </cell>
          <cell r="G1204">
            <v>4.95</v>
          </cell>
          <cell r="H1204">
            <v>2</v>
          </cell>
          <cell r="I1204">
            <v>0.05</v>
          </cell>
          <cell r="J1204">
            <v>9.9</v>
          </cell>
          <cell r="K1204">
            <v>0.49500000000000005</v>
          </cell>
        </row>
        <row r="1205">
          <cell r="A1205">
            <v>468</v>
          </cell>
          <cell r="B1205" t="str">
            <v>+</v>
          </cell>
          <cell r="C1205">
            <v>18.8</v>
          </cell>
          <cell r="D1205">
            <v>469</v>
          </cell>
          <cell r="E1205" t="str">
            <v>+</v>
          </cell>
          <cell r="F1205">
            <v>9.3999999999994088</v>
          </cell>
          <cell r="G1205">
            <v>10.6</v>
          </cell>
          <cell r="H1205">
            <v>1</v>
          </cell>
          <cell r="I1205">
            <v>0.05</v>
          </cell>
          <cell r="J1205">
            <v>10.6</v>
          </cell>
          <cell r="K1205">
            <v>0.53</v>
          </cell>
        </row>
        <row r="1206">
          <cell r="A1206">
            <v>476</v>
          </cell>
          <cell r="B1206" t="str">
            <v>+</v>
          </cell>
          <cell r="D1206">
            <v>476</v>
          </cell>
          <cell r="E1206" t="str">
            <v>+</v>
          </cell>
          <cell r="F1206">
            <v>1.6000000000008185</v>
          </cell>
          <cell r="G1206">
            <v>1.6</v>
          </cell>
          <cell r="H1206">
            <v>1</v>
          </cell>
          <cell r="I1206">
            <v>0.05</v>
          </cell>
          <cell r="J1206">
            <v>1.6</v>
          </cell>
          <cell r="K1206">
            <v>8.0000000000000016E-2</v>
          </cell>
        </row>
        <row r="1207">
          <cell r="A1207">
            <v>476</v>
          </cell>
          <cell r="B1207" t="str">
            <v>+</v>
          </cell>
          <cell r="C1207">
            <v>3.5</v>
          </cell>
          <cell r="D1207">
            <v>476</v>
          </cell>
          <cell r="E1207" t="str">
            <v>+</v>
          </cell>
          <cell r="F1207">
            <v>9.2000000000007276</v>
          </cell>
          <cell r="G1207">
            <v>5.7</v>
          </cell>
          <cell r="H1207">
            <v>1</v>
          </cell>
          <cell r="I1207">
            <v>0.05</v>
          </cell>
          <cell r="J1207">
            <v>5.7</v>
          </cell>
          <cell r="K1207">
            <v>0.28500000000000003</v>
          </cell>
        </row>
        <row r="1208">
          <cell r="A1208">
            <v>476</v>
          </cell>
          <cell r="B1208" t="str">
            <v>+</v>
          </cell>
          <cell r="C1208">
            <v>9</v>
          </cell>
          <cell r="D1208">
            <v>477</v>
          </cell>
          <cell r="E1208" t="str">
            <v>+</v>
          </cell>
          <cell r="F1208">
            <v>5.3999999999996362</v>
          </cell>
          <cell r="G1208">
            <v>16.399999999999999</v>
          </cell>
          <cell r="H1208">
            <v>2</v>
          </cell>
          <cell r="I1208">
            <v>0.05</v>
          </cell>
          <cell r="J1208">
            <v>32.799999999999997</v>
          </cell>
          <cell r="K1208">
            <v>1.64</v>
          </cell>
        </row>
        <row r="1209">
          <cell r="A1209">
            <v>476</v>
          </cell>
          <cell r="B1209" t="str">
            <v>+</v>
          </cell>
          <cell r="C1209">
            <v>11.8</v>
          </cell>
          <cell r="D1209">
            <v>477</v>
          </cell>
          <cell r="E1209" t="str">
            <v>+</v>
          </cell>
          <cell r="F1209">
            <v>1.0000000000002274</v>
          </cell>
          <cell r="G1209">
            <v>9.1999999999999993</v>
          </cell>
          <cell r="H1209">
            <v>2</v>
          </cell>
          <cell r="I1209">
            <v>0.05</v>
          </cell>
          <cell r="J1209">
            <v>18.399999999999999</v>
          </cell>
          <cell r="K1209">
            <v>0.91999999999999993</v>
          </cell>
        </row>
        <row r="1210">
          <cell r="A1210">
            <v>476</v>
          </cell>
          <cell r="B1210" t="str">
            <v>+</v>
          </cell>
          <cell r="C1210">
            <v>7.47</v>
          </cell>
          <cell r="D1210">
            <v>477</v>
          </cell>
          <cell r="E1210" t="str">
            <v>+</v>
          </cell>
          <cell r="F1210">
            <v>5.0699999999994816</v>
          </cell>
          <cell r="G1210">
            <v>17.600000000000001</v>
          </cell>
          <cell r="H1210">
            <v>1</v>
          </cell>
          <cell r="I1210">
            <v>0.05</v>
          </cell>
          <cell r="J1210">
            <v>17.600000000000001</v>
          </cell>
          <cell r="K1210">
            <v>0.88000000000000012</v>
          </cell>
        </row>
        <row r="1211">
          <cell r="A1211">
            <v>477</v>
          </cell>
          <cell r="B1211" t="str">
            <v>+</v>
          </cell>
          <cell r="C1211">
            <v>11.7</v>
          </cell>
          <cell r="D1211">
            <v>477</v>
          </cell>
          <cell r="E1211" t="str">
            <v>+</v>
          </cell>
          <cell r="F1211">
            <v>15.499999999999545</v>
          </cell>
          <cell r="G1211">
            <v>3.8</v>
          </cell>
          <cell r="H1211">
            <v>1</v>
          </cell>
          <cell r="I1211">
            <v>0.05</v>
          </cell>
          <cell r="J1211">
            <v>3.8</v>
          </cell>
          <cell r="K1211">
            <v>0.19</v>
          </cell>
        </row>
        <row r="1212">
          <cell r="A1212">
            <v>478</v>
          </cell>
          <cell r="B1212" t="str">
            <v>+</v>
          </cell>
          <cell r="C1212">
            <v>18.5</v>
          </cell>
          <cell r="D1212">
            <v>479</v>
          </cell>
          <cell r="E1212" t="str">
            <v>+</v>
          </cell>
          <cell r="F1212">
            <v>13.2000000000005</v>
          </cell>
          <cell r="G1212">
            <v>14.7</v>
          </cell>
          <cell r="H1212">
            <v>4</v>
          </cell>
          <cell r="I1212">
            <v>0.1</v>
          </cell>
          <cell r="J1212">
            <v>58.8</v>
          </cell>
          <cell r="K1212">
            <v>5.88</v>
          </cell>
        </row>
        <row r="1213">
          <cell r="A1213">
            <v>479</v>
          </cell>
          <cell r="B1213" t="str">
            <v>+</v>
          </cell>
          <cell r="C1213">
            <v>13.5</v>
          </cell>
          <cell r="D1213">
            <v>481</v>
          </cell>
          <cell r="E1213" t="str">
            <v>+</v>
          </cell>
          <cell r="F1213">
            <v>7.2000000000002728</v>
          </cell>
          <cell r="G1213">
            <v>33.700000000000003</v>
          </cell>
          <cell r="H1213">
            <v>4.95</v>
          </cell>
          <cell r="I1213">
            <v>0.05</v>
          </cell>
          <cell r="J1213">
            <v>166.81500000000003</v>
          </cell>
          <cell r="K1213">
            <v>8.3407500000000017</v>
          </cell>
        </row>
        <row r="1214">
          <cell r="A1214">
            <v>481</v>
          </cell>
          <cell r="B1214" t="str">
            <v>+</v>
          </cell>
          <cell r="C1214">
            <v>7.6</v>
          </cell>
          <cell r="D1214">
            <v>481</v>
          </cell>
          <cell r="E1214" t="str">
            <v>+</v>
          </cell>
          <cell r="F1214">
            <v>9.9000000000000909</v>
          </cell>
          <cell r="G1214">
            <v>2.2999999999999998</v>
          </cell>
          <cell r="H1214">
            <v>1</v>
          </cell>
          <cell r="I1214">
            <v>0.05</v>
          </cell>
          <cell r="J1214">
            <v>2.2999999999999998</v>
          </cell>
          <cell r="K1214">
            <v>0.11499999999999999</v>
          </cell>
        </row>
        <row r="1215">
          <cell r="A1215">
            <v>482</v>
          </cell>
          <cell r="B1215" t="str">
            <v>+</v>
          </cell>
          <cell r="C1215">
            <v>5.9</v>
          </cell>
          <cell r="D1215">
            <v>484</v>
          </cell>
          <cell r="E1215" t="str">
            <v>+</v>
          </cell>
          <cell r="F1215">
            <v>1.2999999999988177</v>
          </cell>
          <cell r="G1215">
            <v>35.4</v>
          </cell>
          <cell r="H1215">
            <v>2</v>
          </cell>
          <cell r="I1215">
            <v>0.05</v>
          </cell>
          <cell r="J1215">
            <v>70.8</v>
          </cell>
          <cell r="K1215">
            <v>3.54</v>
          </cell>
        </row>
        <row r="1216">
          <cell r="A1216">
            <v>483</v>
          </cell>
          <cell r="B1216" t="str">
            <v>+</v>
          </cell>
          <cell r="C1216">
            <v>5.2</v>
          </cell>
          <cell r="D1216">
            <v>483</v>
          </cell>
          <cell r="E1216" t="str">
            <v>+</v>
          </cell>
          <cell r="F1216">
            <v>18.2000000000005</v>
          </cell>
          <cell r="G1216">
            <v>13</v>
          </cell>
          <cell r="H1216">
            <v>1</v>
          </cell>
          <cell r="I1216">
            <v>0.05</v>
          </cell>
          <cell r="J1216">
            <v>13</v>
          </cell>
          <cell r="K1216">
            <v>0.65</v>
          </cell>
        </row>
        <row r="1217">
          <cell r="A1217">
            <v>484</v>
          </cell>
          <cell r="B1217" t="str">
            <v>+</v>
          </cell>
          <cell r="C1217">
            <v>18.2</v>
          </cell>
          <cell r="D1217">
            <v>485</v>
          </cell>
          <cell r="E1217" t="str">
            <v>+</v>
          </cell>
          <cell r="F1217">
            <v>5.4000000000019099</v>
          </cell>
          <cell r="G1217">
            <v>7.2</v>
          </cell>
          <cell r="H1217">
            <v>2.95</v>
          </cell>
          <cell r="I1217">
            <v>0.05</v>
          </cell>
          <cell r="J1217">
            <v>21.240000000000002</v>
          </cell>
          <cell r="K1217">
            <v>1.0620000000000001</v>
          </cell>
        </row>
        <row r="1218">
          <cell r="A1218">
            <v>484</v>
          </cell>
          <cell r="B1218" t="str">
            <v>+</v>
          </cell>
          <cell r="C1218">
            <v>5.5</v>
          </cell>
          <cell r="D1218">
            <v>485</v>
          </cell>
          <cell r="E1218" t="str">
            <v>+</v>
          </cell>
          <cell r="F1218">
            <v>11.499999999999773</v>
          </cell>
          <cell r="G1218">
            <v>26</v>
          </cell>
          <cell r="H1218">
            <v>1</v>
          </cell>
          <cell r="I1218">
            <v>0.05</v>
          </cell>
          <cell r="J1218">
            <v>26</v>
          </cell>
          <cell r="K1218">
            <v>1.3</v>
          </cell>
        </row>
        <row r="1219">
          <cell r="A1219">
            <v>485</v>
          </cell>
          <cell r="B1219" t="str">
            <v>+</v>
          </cell>
          <cell r="C1219">
            <v>5.8</v>
          </cell>
          <cell r="D1219">
            <v>485</v>
          </cell>
          <cell r="E1219" t="str">
            <v>+</v>
          </cell>
          <cell r="F1219">
            <v>9.799999999999045</v>
          </cell>
          <cell r="G1219">
            <v>4</v>
          </cell>
          <cell r="H1219">
            <v>1</v>
          </cell>
          <cell r="I1219">
            <v>0.05</v>
          </cell>
          <cell r="J1219">
            <v>4</v>
          </cell>
          <cell r="K1219">
            <v>0.2</v>
          </cell>
        </row>
        <row r="1220">
          <cell r="A1220">
            <v>486</v>
          </cell>
          <cell r="B1220" t="str">
            <v>+</v>
          </cell>
          <cell r="C1220">
            <v>6.9</v>
          </cell>
          <cell r="D1220">
            <v>486</v>
          </cell>
          <cell r="E1220" t="str">
            <v>+</v>
          </cell>
          <cell r="F1220">
            <v>9.1499999999996362</v>
          </cell>
          <cell r="G1220">
            <v>2.25</v>
          </cell>
          <cell r="H1220">
            <v>1</v>
          </cell>
          <cell r="I1220">
            <v>0.05</v>
          </cell>
          <cell r="J1220">
            <v>2.25</v>
          </cell>
          <cell r="K1220">
            <v>0.1125</v>
          </cell>
        </row>
        <row r="1221">
          <cell r="A1221">
            <v>486</v>
          </cell>
          <cell r="B1221" t="str">
            <v>+</v>
          </cell>
          <cell r="C1221">
            <v>6.9</v>
          </cell>
          <cell r="D1221">
            <v>486</v>
          </cell>
          <cell r="E1221" t="str">
            <v>+</v>
          </cell>
          <cell r="F1221">
            <v>9.799999999999045</v>
          </cell>
          <cell r="G1221">
            <v>2.9</v>
          </cell>
          <cell r="H1221">
            <v>1</v>
          </cell>
          <cell r="I1221">
            <v>0.05</v>
          </cell>
          <cell r="J1221">
            <v>2.9</v>
          </cell>
          <cell r="K1221">
            <v>0.14499999999999999</v>
          </cell>
        </row>
        <row r="1222">
          <cell r="A1222">
            <v>486</v>
          </cell>
          <cell r="B1222" t="str">
            <v>+</v>
          </cell>
          <cell r="C1222">
            <v>16.399999999999999</v>
          </cell>
          <cell r="D1222">
            <v>487</v>
          </cell>
          <cell r="E1222" t="str">
            <v>+</v>
          </cell>
          <cell r="F1222">
            <v>0</v>
          </cell>
          <cell r="G1222">
            <v>3.6</v>
          </cell>
          <cell r="H1222">
            <v>5</v>
          </cell>
          <cell r="I1222">
            <v>0.05</v>
          </cell>
          <cell r="J1222">
            <v>18</v>
          </cell>
          <cell r="K1222">
            <v>0.9</v>
          </cell>
        </row>
        <row r="1223">
          <cell r="A1223">
            <v>487</v>
          </cell>
          <cell r="B1223" t="str">
            <v>+</v>
          </cell>
          <cell r="C1223">
            <v>13.5</v>
          </cell>
          <cell r="D1223">
            <v>487</v>
          </cell>
          <cell r="E1223" t="str">
            <v>+</v>
          </cell>
          <cell r="F1223">
            <v>16.600000000000819</v>
          </cell>
          <cell r="G1223">
            <v>3.1</v>
          </cell>
          <cell r="H1223">
            <v>1</v>
          </cell>
          <cell r="I1223">
            <v>0.05</v>
          </cell>
          <cell r="J1223">
            <v>3.1</v>
          </cell>
          <cell r="K1223">
            <v>0.15500000000000003</v>
          </cell>
        </row>
        <row r="1224">
          <cell r="A1224">
            <v>489</v>
          </cell>
          <cell r="B1224" t="str">
            <v>+</v>
          </cell>
          <cell r="C1224">
            <v>7</v>
          </cell>
          <cell r="D1224">
            <v>489</v>
          </cell>
          <cell r="E1224" t="str">
            <v>+</v>
          </cell>
          <cell r="F1224">
            <v>10.7000000000005</v>
          </cell>
          <cell r="G1224">
            <v>3.7</v>
          </cell>
          <cell r="H1224">
            <v>1</v>
          </cell>
          <cell r="I1224">
            <v>0.05</v>
          </cell>
          <cell r="J1224">
            <v>3.7</v>
          </cell>
          <cell r="K1224">
            <v>0.18500000000000003</v>
          </cell>
        </row>
        <row r="1225">
          <cell r="A1225">
            <v>489</v>
          </cell>
          <cell r="B1225" t="str">
            <v>+</v>
          </cell>
          <cell r="C1225">
            <v>11.9</v>
          </cell>
          <cell r="D1225">
            <v>490</v>
          </cell>
          <cell r="E1225" t="str">
            <v>+</v>
          </cell>
          <cell r="F1225">
            <v>8.0499999999994998</v>
          </cell>
          <cell r="G1225">
            <v>16.149999999999999</v>
          </cell>
          <cell r="H1225">
            <v>1</v>
          </cell>
          <cell r="I1225">
            <v>0.05</v>
          </cell>
          <cell r="J1225">
            <v>16.149999999999999</v>
          </cell>
          <cell r="K1225">
            <v>0.8075</v>
          </cell>
        </row>
        <row r="1226">
          <cell r="A1226">
            <v>489</v>
          </cell>
          <cell r="B1226" t="str">
            <v>+</v>
          </cell>
          <cell r="C1226">
            <v>13.5</v>
          </cell>
          <cell r="D1226">
            <v>489</v>
          </cell>
          <cell r="E1226" t="str">
            <v>+</v>
          </cell>
          <cell r="F1226">
            <v>18.450000000000273</v>
          </cell>
          <cell r="G1226">
            <v>4.95</v>
          </cell>
          <cell r="H1226">
            <v>1</v>
          </cell>
          <cell r="I1226">
            <v>0.05</v>
          </cell>
          <cell r="J1226">
            <v>4.95</v>
          </cell>
          <cell r="K1226">
            <v>0.24750000000000003</v>
          </cell>
        </row>
        <row r="1227">
          <cell r="A1227">
            <v>489</v>
          </cell>
          <cell r="B1227" t="str">
            <v>+</v>
          </cell>
          <cell r="C1227">
            <v>17</v>
          </cell>
          <cell r="D1227">
            <v>490</v>
          </cell>
          <cell r="E1227" t="str">
            <v>+</v>
          </cell>
          <cell r="F1227">
            <v>3.6000000000001364</v>
          </cell>
          <cell r="G1227">
            <v>6.6</v>
          </cell>
          <cell r="H1227">
            <v>1</v>
          </cell>
          <cell r="I1227">
            <v>0.05</v>
          </cell>
          <cell r="J1227">
            <v>6.6</v>
          </cell>
          <cell r="K1227">
            <v>0.33</v>
          </cell>
        </row>
        <row r="1228">
          <cell r="A1228">
            <v>490</v>
          </cell>
          <cell r="B1228" t="str">
            <v>+</v>
          </cell>
          <cell r="C1228">
            <v>1</v>
          </cell>
          <cell r="D1228">
            <v>490</v>
          </cell>
          <cell r="E1228" t="str">
            <v>+</v>
          </cell>
          <cell r="F1228">
            <v>4.7500000000002274</v>
          </cell>
          <cell r="G1228">
            <v>3.75</v>
          </cell>
          <cell r="H1228">
            <v>2</v>
          </cell>
          <cell r="I1228">
            <v>0.05</v>
          </cell>
          <cell r="J1228">
            <v>7.5</v>
          </cell>
          <cell r="K1228">
            <v>0.375</v>
          </cell>
        </row>
        <row r="1229">
          <cell r="A1229">
            <v>490</v>
          </cell>
          <cell r="B1229" t="str">
            <v>+</v>
          </cell>
          <cell r="C1229">
            <v>5.9</v>
          </cell>
          <cell r="D1229">
            <v>490</v>
          </cell>
          <cell r="E1229" t="str">
            <v>+</v>
          </cell>
          <cell r="F1229">
            <v>8.2999999999992724</v>
          </cell>
          <cell r="G1229">
            <v>2.4</v>
          </cell>
          <cell r="H1229">
            <v>1</v>
          </cell>
          <cell r="I1229">
            <v>0.05</v>
          </cell>
          <cell r="J1229">
            <v>2.4</v>
          </cell>
          <cell r="K1229">
            <v>0.12</v>
          </cell>
        </row>
        <row r="1230">
          <cell r="A1230">
            <v>490</v>
          </cell>
          <cell r="B1230" t="str">
            <v>+</v>
          </cell>
          <cell r="C1230">
            <v>11.1</v>
          </cell>
          <cell r="D1230">
            <v>490</v>
          </cell>
          <cell r="E1230" t="str">
            <v>+</v>
          </cell>
          <cell r="F1230">
            <v>18.600000000000136</v>
          </cell>
          <cell r="G1230">
            <v>7.5</v>
          </cell>
          <cell r="H1230">
            <v>3</v>
          </cell>
          <cell r="I1230">
            <v>0.05</v>
          </cell>
          <cell r="J1230">
            <v>22.5</v>
          </cell>
          <cell r="K1230">
            <v>1.125</v>
          </cell>
        </row>
        <row r="1231">
          <cell r="A1231">
            <v>491</v>
          </cell>
          <cell r="B1231" t="str">
            <v>+</v>
          </cell>
          <cell r="C1231">
            <v>1.3</v>
          </cell>
          <cell r="D1231">
            <v>491</v>
          </cell>
          <cell r="E1231" t="str">
            <v>+</v>
          </cell>
          <cell r="F1231">
            <v>7.7999999999997272</v>
          </cell>
          <cell r="G1231">
            <v>6.5</v>
          </cell>
          <cell r="H1231">
            <v>2</v>
          </cell>
          <cell r="I1231">
            <v>0.05</v>
          </cell>
          <cell r="J1231">
            <v>13</v>
          </cell>
          <cell r="K1231">
            <v>0.65</v>
          </cell>
        </row>
        <row r="1232">
          <cell r="A1232">
            <v>492</v>
          </cell>
          <cell r="B1232" t="str">
            <v>+</v>
          </cell>
          <cell r="C1232">
            <v>8</v>
          </cell>
          <cell r="D1232">
            <v>492</v>
          </cell>
          <cell r="E1232" t="str">
            <v>+</v>
          </cell>
          <cell r="F1232">
            <v>18.700000000001182</v>
          </cell>
          <cell r="G1232">
            <v>10.7</v>
          </cell>
          <cell r="H1232">
            <v>1</v>
          </cell>
          <cell r="I1232">
            <v>0.05</v>
          </cell>
          <cell r="J1232">
            <v>10.7</v>
          </cell>
          <cell r="K1232">
            <v>0.53500000000000003</v>
          </cell>
        </row>
        <row r="1233">
          <cell r="A1233">
            <v>493</v>
          </cell>
          <cell r="B1233" t="str">
            <v>+</v>
          </cell>
          <cell r="C1233">
            <v>1.6</v>
          </cell>
          <cell r="D1233">
            <v>493</v>
          </cell>
          <cell r="E1233" t="str">
            <v>+</v>
          </cell>
          <cell r="F1233">
            <v>11.050000000001319</v>
          </cell>
          <cell r="G1233">
            <v>9.4499999999999993</v>
          </cell>
          <cell r="H1233">
            <v>1</v>
          </cell>
          <cell r="I1233">
            <v>0.05</v>
          </cell>
          <cell r="J1233">
            <v>9.4499999999999993</v>
          </cell>
          <cell r="K1233">
            <v>0.47249999999999998</v>
          </cell>
        </row>
        <row r="1234">
          <cell r="A1234">
            <v>493</v>
          </cell>
          <cell r="B1234" t="str">
            <v>+</v>
          </cell>
          <cell r="C1234">
            <v>18.7</v>
          </cell>
          <cell r="D1234">
            <v>494</v>
          </cell>
          <cell r="E1234" t="str">
            <v>+</v>
          </cell>
          <cell r="F1234">
            <v>4.6500000000014552</v>
          </cell>
          <cell r="G1234">
            <v>5.95</v>
          </cell>
          <cell r="H1234">
            <v>1</v>
          </cell>
          <cell r="I1234">
            <v>0.05</v>
          </cell>
          <cell r="J1234">
            <v>5.95</v>
          </cell>
          <cell r="K1234">
            <v>0.29750000000000004</v>
          </cell>
        </row>
        <row r="1235">
          <cell r="A1235">
            <v>494</v>
          </cell>
          <cell r="B1235" t="str">
            <v>+</v>
          </cell>
          <cell r="C1235">
            <v>2</v>
          </cell>
          <cell r="D1235">
            <v>494</v>
          </cell>
          <cell r="E1235" t="str">
            <v>+</v>
          </cell>
          <cell r="F1235">
            <v>4.1000000000008185</v>
          </cell>
          <cell r="G1235">
            <v>2.1</v>
          </cell>
          <cell r="H1235">
            <v>1</v>
          </cell>
          <cell r="I1235">
            <v>0.05</v>
          </cell>
          <cell r="J1235">
            <v>2.1</v>
          </cell>
          <cell r="K1235">
            <v>0.10500000000000001</v>
          </cell>
        </row>
        <row r="1236">
          <cell r="A1236">
            <v>495</v>
          </cell>
          <cell r="B1236" t="str">
            <v>+</v>
          </cell>
          <cell r="C1236">
            <v>12.1</v>
          </cell>
          <cell r="D1236">
            <v>495</v>
          </cell>
          <cell r="E1236" t="str">
            <v>+</v>
          </cell>
          <cell r="F1236">
            <v>14.100000000000819</v>
          </cell>
          <cell r="G1236">
            <v>2</v>
          </cell>
          <cell r="H1236">
            <v>1</v>
          </cell>
          <cell r="I1236">
            <v>0.05</v>
          </cell>
          <cell r="J1236">
            <v>2</v>
          </cell>
          <cell r="K1236">
            <v>0.1</v>
          </cell>
        </row>
        <row r="1237">
          <cell r="A1237">
            <v>495</v>
          </cell>
          <cell r="B1237" t="str">
            <v>+</v>
          </cell>
          <cell r="C1237">
            <v>17</v>
          </cell>
          <cell r="D1237">
            <v>495</v>
          </cell>
          <cell r="E1237" t="str">
            <v>+</v>
          </cell>
          <cell r="F1237">
            <v>18.450000000000273</v>
          </cell>
          <cell r="G1237">
            <v>1.45</v>
          </cell>
          <cell r="H1237">
            <v>3</v>
          </cell>
          <cell r="I1237">
            <v>0.05</v>
          </cell>
          <cell r="J1237">
            <v>4.3499999999999996</v>
          </cell>
          <cell r="K1237">
            <v>0.2175</v>
          </cell>
        </row>
        <row r="1238">
          <cell r="A1238">
            <v>495</v>
          </cell>
          <cell r="B1238" t="str">
            <v>+</v>
          </cell>
          <cell r="C1238">
            <v>18.5</v>
          </cell>
          <cell r="D1238">
            <v>496</v>
          </cell>
          <cell r="E1238" t="str">
            <v>+</v>
          </cell>
          <cell r="F1238">
            <v>3.7999999999988177</v>
          </cell>
          <cell r="G1238">
            <v>5.3</v>
          </cell>
          <cell r="H1238">
            <v>1</v>
          </cell>
          <cell r="I1238">
            <v>0.05</v>
          </cell>
          <cell r="J1238">
            <v>5.3</v>
          </cell>
          <cell r="K1238">
            <v>0.26500000000000001</v>
          </cell>
        </row>
        <row r="1239">
          <cell r="A1239">
            <v>495</v>
          </cell>
          <cell r="B1239" t="str">
            <v>+</v>
          </cell>
          <cell r="C1239">
            <v>18.2</v>
          </cell>
          <cell r="D1239">
            <v>496</v>
          </cell>
          <cell r="E1239" t="str">
            <v>+</v>
          </cell>
          <cell r="F1239">
            <v>3.9999999999997726</v>
          </cell>
          <cell r="G1239">
            <v>5.8</v>
          </cell>
          <cell r="H1239">
            <v>2</v>
          </cell>
          <cell r="I1239">
            <v>0.05</v>
          </cell>
          <cell r="J1239">
            <v>11.6</v>
          </cell>
          <cell r="K1239">
            <v>0.57999999999999996</v>
          </cell>
        </row>
        <row r="1240">
          <cell r="A1240">
            <v>496</v>
          </cell>
          <cell r="B1240" t="str">
            <v>+</v>
          </cell>
          <cell r="C1240">
            <v>13.3</v>
          </cell>
          <cell r="D1240">
            <v>496</v>
          </cell>
          <cell r="E1240" t="str">
            <v>+</v>
          </cell>
          <cell r="F1240">
            <v>18.500000000000227</v>
          </cell>
          <cell r="G1240">
            <v>5.2</v>
          </cell>
          <cell r="H1240">
            <v>1</v>
          </cell>
          <cell r="I1240">
            <v>0.05</v>
          </cell>
          <cell r="J1240">
            <v>5.2</v>
          </cell>
          <cell r="K1240">
            <v>0.26</v>
          </cell>
        </row>
        <row r="1241">
          <cell r="A1241">
            <v>496</v>
          </cell>
          <cell r="B1241" t="str">
            <v>+</v>
          </cell>
          <cell r="C1241">
            <v>18.600000000000001</v>
          </cell>
          <cell r="D1241">
            <v>498</v>
          </cell>
          <cell r="E1241" t="str">
            <v>+</v>
          </cell>
          <cell r="F1241">
            <v>3.3000000000015461</v>
          </cell>
          <cell r="G1241">
            <v>24.7</v>
          </cell>
          <cell r="H1241">
            <v>1</v>
          </cell>
          <cell r="I1241">
            <v>0.05</v>
          </cell>
          <cell r="J1241">
            <v>24.7</v>
          </cell>
          <cell r="K1241">
            <v>1.2350000000000001</v>
          </cell>
        </row>
        <row r="1242">
          <cell r="A1242">
            <v>497</v>
          </cell>
          <cell r="B1242" t="str">
            <v>+</v>
          </cell>
          <cell r="C1242">
            <v>17.5</v>
          </cell>
          <cell r="D1242">
            <v>498</v>
          </cell>
          <cell r="E1242" t="str">
            <v>+</v>
          </cell>
          <cell r="F1242">
            <v>12.100000000000364</v>
          </cell>
          <cell r="G1242">
            <v>14.6</v>
          </cell>
          <cell r="H1242">
            <v>2</v>
          </cell>
          <cell r="I1242">
            <v>0.05</v>
          </cell>
          <cell r="J1242">
            <v>29.2</v>
          </cell>
          <cell r="K1242">
            <v>1.46</v>
          </cell>
        </row>
        <row r="1243">
          <cell r="A1243">
            <v>498</v>
          </cell>
          <cell r="B1243" t="str">
            <v>+</v>
          </cell>
          <cell r="C1243">
            <v>3</v>
          </cell>
          <cell r="D1243">
            <v>499</v>
          </cell>
          <cell r="E1243" t="str">
            <v>+</v>
          </cell>
          <cell r="F1243">
            <v>3.6000000000001364</v>
          </cell>
          <cell r="G1243">
            <v>20.6</v>
          </cell>
          <cell r="H1243">
            <v>3</v>
          </cell>
          <cell r="I1243">
            <v>0.05</v>
          </cell>
          <cell r="J1243">
            <v>61.800000000000004</v>
          </cell>
          <cell r="K1243">
            <v>3.0900000000000003</v>
          </cell>
        </row>
        <row r="1244">
          <cell r="A1244">
            <v>498</v>
          </cell>
          <cell r="B1244" t="str">
            <v>+</v>
          </cell>
          <cell r="C1244">
            <v>7.5</v>
          </cell>
          <cell r="D1244">
            <v>498</v>
          </cell>
          <cell r="E1244" t="str">
            <v>+</v>
          </cell>
          <cell r="F1244">
            <v>10.499999999999545</v>
          </cell>
          <cell r="G1244">
            <v>3</v>
          </cell>
          <cell r="H1244">
            <v>1</v>
          </cell>
          <cell r="I1244">
            <v>0.05</v>
          </cell>
          <cell r="J1244">
            <v>3</v>
          </cell>
          <cell r="K1244">
            <v>0.15000000000000002</v>
          </cell>
        </row>
        <row r="1245">
          <cell r="A1245">
            <v>498</v>
          </cell>
          <cell r="B1245" t="str">
            <v>+</v>
          </cell>
          <cell r="C1245">
            <v>12</v>
          </cell>
          <cell r="D1245">
            <v>498</v>
          </cell>
          <cell r="E1245" t="str">
            <v>+</v>
          </cell>
          <cell r="F1245">
            <v>15.299999999999727</v>
          </cell>
          <cell r="G1245">
            <v>3.3</v>
          </cell>
          <cell r="H1245">
            <v>1</v>
          </cell>
          <cell r="I1245">
            <v>0.05</v>
          </cell>
          <cell r="J1245">
            <v>3.3</v>
          </cell>
          <cell r="K1245">
            <v>0.16500000000000001</v>
          </cell>
        </row>
        <row r="1246">
          <cell r="A1246">
            <v>498</v>
          </cell>
          <cell r="B1246" t="str">
            <v>+</v>
          </cell>
          <cell r="C1246">
            <v>15.4</v>
          </cell>
          <cell r="D1246">
            <v>499</v>
          </cell>
          <cell r="E1246" t="str">
            <v>+</v>
          </cell>
          <cell r="F1246">
            <v>15.199999999998681</v>
          </cell>
          <cell r="G1246">
            <v>19.8</v>
          </cell>
          <cell r="H1246">
            <v>2</v>
          </cell>
          <cell r="I1246">
            <v>0.05</v>
          </cell>
          <cell r="J1246">
            <v>39.6</v>
          </cell>
          <cell r="K1246">
            <v>1.9800000000000002</v>
          </cell>
        </row>
        <row r="1247">
          <cell r="A1247">
            <v>498</v>
          </cell>
          <cell r="B1247" t="str">
            <v>+</v>
          </cell>
          <cell r="C1247">
            <v>17</v>
          </cell>
          <cell r="D1247">
            <v>499</v>
          </cell>
          <cell r="E1247" t="str">
            <v>+</v>
          </cell>
          <cell r="F1247">
            <v>15.099999999999909</v>
          </cell>
          <cell r="G1247">
            <v>18.100000000000001</v>
          </cell>
          <cell r="H1247">
            <v>1</v>
          </cell>
          <cell r="I1247">
            <v>0.05</v>
          </cell>
          <cell r="J1247">
            <v>18.100000000000001</v>
          </cell>
          <cell r="K1247">
            <v>0.90500000000000014</v>
          </cell>
        </row>
        <row r="1248">
          <cell r="A1248">
            <v>499</v>
          </cell>
          <cell r="B1248" t="str">
            <v>+</v>
          </cell>
          <cell r="C1248">
            <v>3.8</v>
          </cell>
          <cell r="D1248">
            <v>499</v>
          </cell>
          <cell r="E1248" t="str">
            <v>+</v>
          </cell>
          <cell r="F1248">
            <v>8.5000000000002274</v>
          </cell>
          <cell r="G1248">
            <v>4.7</v>
          </cell>
          <cell r="H1248">
            <v>1</v>
          </cell>
          <cell r="I1248">
            <v>0.05</v>
          </cell>
          <cell r="J1248">
            <v>4.7</v>
          </cell>
          <cell r="K1248">
            <v>0.23500000000000001</v>
          </cell>
        </row>
        <row r="1249">
          <cell r="A1249">
            <v>499</v>
          </cell>
          <cell r="B1249" t="str">
            <v>+</v>
          </cell>
          <cell r="C1249">
            <v>8.6</v>
          </cell>
          <cell r="D1249">
            <v>500</v>
          </cell>
          <cell r="E1249" t="str">
            <v>+</v>
          </cell>
          <cell r="F1249">
            <v>9.6000000000003638</v>
          </cell>
          <cell r="G1249">
            <v>21</v>
          </cell>
          <cell r="H1249">
            <v>2</v>
          </cell>
          <cell r="I1249">
            <v>0.05</v>
          </cell>
          <cell r="J1249">
            <v>42</v>
          </cell>
          <cell r="K1249">
            <v>2.1</v>
          </cell>
        </row>
        <row r="1250">
          <cell r="A1250">
            <v>499</v>
          </cell>
          <cell r="B1250" t="str">
            <v>+</v>
          </cell>
          <cell r="C1250">
            <v>15.5</v>
          </cell>
          <cell r="D1250">
            <v>499</v>
          </cell>
          <cell r="E1250" t="str">
            <v>+</v>
          </cell>
          <cell r="F1250">
            <v>17.400000000000091</v>
          </cell>
          <cell r="G1250">
            <v>1.9</v>
          </cell>
          <cell r="H1250">
            <v>1</v>
          </cell>
          <cell r="I1250">
            <v>0.05</v>
          </cell>
          <cell r="J1250">
            <v>1.9</v>
          </cell>
          <cell r="K1250">
            <v>9.5000000000000001E-2</v>
          </cell>
        </row>
        <row r="1251">
          <cell r="A1251">
            <v>499</v>
          </cell>
          <cell r="B1251" t="str">
            <v>+</v>
          </cell>
          <cell r="C1251">
            <v>17.7</v>
          </cell>
          <cell r="D1251">
            <v>500</v>
          </cell>
          <cell r="E1251" t="str">
            <v>+</v>
          </cell>
          <cell r="F1251">
            <v>10.800000000001546</v>
          </cell>
          <cell r="G1251">
            <v>13.1</v>
          </cell>
          <cell r="H1251">
            <v>2</v>
          </cell>
          <cell r="I1251">
            <v>0.05</v>
          </cell>
          <cell r="J1251">
            <v>26.2</v>
          </cell>
          <cell r="K1251">
            <v>1.31</v>
          </cell>
        </row>
        <row r="1252">
          <cell r="A1252">
            <v>500</v>
          </cell>
          <cell r="B1252" t="str">
            <v>+</v>
          </cell>
          <cell r="C1252">
            <v>11.5</v>
          </cell>
          <cell r="D1252">
            <v>500</v>
          </cell>
          <cell r="E1252" t="str">
            <v>+</v>
          </cell>
          <cell r="F1252">
            <v>13.999999999999773</v>
          </cell>
          <cell r="G1252">
            <v>2.5</v>
          </cell>
          <cell r="H1252">
            <v>1</v>
          </cell>
          <cell r="I1252">
            <v>0.05</v>
          </cell>
          <cell r="J1252">
            <v>2.5</v>
          </cell>
          <cell r="K1252">
            <v>0.125</v>
          </cell>
        </row>
        <row r="1253">
          <cell r="A1253">
            <v>500</v>
          </cell>
          <cell r="B1253" t="str">
            <v>+</v>
          </cell>
          <cell r="C1253">
            <v>17</v>
          </cell>
          <cell r="D1253">
            <v>501</v>
          </cell>
          <cell r="E1253" t="str">
            <v>+</v>
          </cell>
          <cell r="F1253">
            <v>4.5000000000004547</v>
          </cell>
          <cell r="G1253">
            <v>7.5</v>
          </cell>
          <cell r="H1253">
            <v>1</v>
          </cell>
          <cell r="I1253">
            <v>0.05</v>
          </cell>
          <cell r="J1253">
            <v>7.5</v>
          </cell>
          <cell r="K1253">
            <v>0.375</v>
          </cell>
        </row>
        <row r="1254">
          <cell r="A1254">
            <v>503</v>
          </cell>
          <cell r="B1254" t="str">
            <v>+</v>
          </cell>
          <cell r="C1254">
            <v>8</v>
          </cell>
          <cell r="D1254">
            <v>503</v>
          </cell>
          <cell r="E1254" t="str">
            <v>+</v>
          </cell>
          <cell r="F1254">
            <v>17.700000000000955</v>
          </cell>
          <cell r="G1254">
            <v>9.6999999999999993</v>
          </cell>
          <cell r="H1254">
            <v>1</v>
          </cell>
          <cell r="I1254">
            <v>0.05</v>
          </cell>
          <cell r="J1254">
            <v>9.6999999999999993</v>
          </cell>
          <cell r="K1254">
            <v>0.48499999999999999</v>
          </cell>
        </row>
        <row r="1255">
          <cell r="A1255">
            <v>506</v>
          </cell>
          <cell r="B1255" t="str">
            <v>+</v>
          </cell>
          <cell r="C1255">
            <v>7.2</v>
          </cell>
          <cell r="D1255">
            <v>507</v>
          </cell>
          <cell r="E1255" t="str">
            <v>+</v>
          </cell>
          <cell r="F1255">
            <v>12.200000000000273</v>
          </cell>
          <cell r="G1255">
            <v>25</v>
          </cell>
          <cell r="H1255">
            <v>1</v>
          </cell>
          <cell r="I1255">
            <v>0.05</v>
          </cell>
          <cell r="J1255">
            <v>25</v>
          </cell>
          <cell r="K1255">
            <v>1.25</v>
          </cell>
        </row>
        <row r="1256">
          <cell r="A1256">
            <v>506</v>
          </cell>
          <cell r="B1256" t="str">
            <v>+</v>
          </cell>
          <cell r="C1256">
            <v>17.8</v>
          </cell>
          <cell r="D1256">
            <v>507</v>
          </cell>
          <cell r="E1256" t="str">
            <v>+</v>
          </cell>
          <cell r="F1256">
            <v>2.5999999999987722</v>
          </cell>
          <cell r="G1256">
            <v>4.8</v>
          </cell>
          <cell r="H1256">
            <v>1</v>
          </cell>
          <cell r="I1256">
            <v>0.05</v>
          </cell>
          <cell r="J1256">
            <v>4.8</v>
          </cell>
          <cell r="K1256">
            <v>0.24</v>
          </cell>
        </row>
        <row r="1257">
          <cell r="A1257">
            <v>507</v>
          </cell>
          <cell r="B1257" t="str">
            <v>+</v>
          </cell>
          <cell r="C1257">
            <v>4.8</v>
          </cell>
          <cell r="D1257">
            <v>507</v>
          </cell>
          <cell r="E1257" t="str">
            <v>+</v>
          </cell>
          <cell r="F1257">
            <v>8.7999999999988177</v>
          </cell>
          <cell r="G1257">
            <v>4</v>
          </cell>
          <cell r="H1257">
            <v>1</v>
          </cell>
          <cell r="I1257">
            <v>0.05</v>
          </cell>
          <cell r="J1257">
            <v>4</v>
          </cell>
          <cell r="K1257">
            <v>0.2</v>
          </cell>
        </row>
        <row r="1258">
          <cell r="A1258">
            <v>507</v>
          </cell>
          <cell r="B1258" t="str">
            <v>+</v>
          </cell>
          <cell r="C1258">
            <v>4.8</v>
          </cell>
          <cell r="D1258">
            <v>507</v>
          </cell>
          <cell r="E1258" t="str">
            <v>+</v>
          </cell>
          <cell r="F1258">
            <v>10.799999999999272</v>
          </cell>
          <cell r="G1258">
            <v>6</v>
          </cell>
          <cell r="H1258">
            <v>1</v>
          </cell>
          <cell r="I1258">
            <v>0.05</v>
          </cell>
          <cell r="J1258">
            <v>6</v>
          </cell>
          <cell r="K1258">
            <v>0.30000000000000004</v>
          </cell>
        </row>
        <row r="1259">
          <cell r="A1259">
            <v>508</v>
          </cell>
          <cell r="B1259" t="str">
            <v>+</v>
          </cell>
          <cell r="C1259">
            <v>13.2</v>
          </cell>
          <cell r="D1259">
            <v>509</v>
          </cell>
          <cell r="E1259" t="str">
            <v>+</v>
          </cell>
          <cell r="F1259">
            <v>6.6000000000008185</v>
          </cell>
          <cell r="G1259">
            <v>13.4</v>
          </cell>
          <cell r="H1259">
            <v>1</v>
          </cell>
          <cell r="I1259">
            <v>0.05</v>
          </cell>
          <cell r="J1259">
            <v>13.4</v>
          </cell>
          <cell r="K1259">
            <v>0.67</v>
          </cell>
        </row>
        <row r="1260">
          <cell r="A1260">
            <v>509</v>
          </cell>
          <cell r="B1260" t="str">
            <v>+</v>
          </cell>
          <cell r="C1260">
            <v>17</v>
          </cell>
          <cell r="D1260">
            <v>509</v>
          </cell>
          <cell r="E1260" t="str">
            <v>+</v>
          </cell>
          <cell r="F1260">
            <v>19.600000000000364</v>
          </cell>
          <cell r="G1260">
            <v>2.6</v>
          </cell>
          <cell r="H1260">
            <v>1</v>
          </cell>
          <cell r="I1260">
            <v>0.05</v>
          </cell>
          <cell r="J1260">
            <v>2.6</v>
          </cell>
          <cell r="K1260">
            <v>0.13</v>
          </cell>
        </row>
        <row r="1261">
          <cell r="A1261">
            <v>509</v>
          </cell>
          <cell r="B1261" t="str">
            <v>+</v>
          </cell>
          <cell r="C1261">
            <v>17</v>
          </cell>
          <cell r="D1261">
            <v>510</v>
          </cell>
          <cell r="E1261" t="str">
            <v>+</v>
          </cell>
          <cell r="F1261">
            <v>6.7000000000007276</v>
          </cell>
          <cell r="G1261">
            <v>9.6999999999999993</v>
          </cell>
          <cell r="H1261">
            <v>1</v>
          </cell>
          <cell r="I1261">
            <v>0.05</v>
          </cell>
          <cell r="J1261">
            <v>9.6999999999999993</v>
          </cell>
          <cell r="K1261">
            <v>0.48499999999999999</v>
          </cell>
        </row>
        <row r="1262">
          <cell r="A1262">
            <v>510</v>
          </cell>
          <cell r="B1262" t="str">
            <v>+</v>
          </cell>
          <cell r="C1262">
            <v>15.7</v>
          </cell>
          <cell r="D1262">
            <v>511</v>
          </cell>
          <cell r="E1262" t="str">
            <v>+</v>
          </cell>
          <cell r="F1262">
            <v>3.1000000000005912</v>
          </cell>
          <cell r="G1262">
            <v>7.4</v>
          </cell>
          <cell r="H1262">
            <v>2</v>
          </cell>
          <cell r="I1262">
            <v>0.05</v>
          </cell>
          <cell r="J1262">
            <v>14.8</v>
          </cell>
          <cell r="K1262">
            <v>0.7400000000000001</v>
          </cell>
        </row>
        <row r="1263">
          <cell r="A1263">
            <v>511</v>
          </cell>
          <cell r="B1263" t="str">
            <v>+</v>
          </cell>
          <cell r="C1263">
            <v>2.5</v>
          </cell>
          <cell r="D1263">
            <v>511</v>
          </cell>
          <cell r="E1263" t="str">
            <v>+</v>
          </cell>
          <cell r="F1263">
            <v>9.7000000000002728</v>
          </cell>
          <cell r="G1263">
            <v>7.2</v>
          </cell>
          <cell r="H1263">
            <v>1</v>
          </cell>
          <cell r="I1263">
            <v>0.05</v>
          </cell>
          <cell r="J1263">
            <v>7.2</v>
          </cell>
          <cell r="K1263">
            <v>0.36000000000000004</v>
          </cell>
        </row>
        <row r="1264">
          <cell r="A1264">
            <v>511</v>
          </cell>
          <cell r="B1264" t="str">
            <v>+</v>
          </cell>
          <cell r="C1264">
            <v>6.3</v>
          </cell>
          <cell r="D1264">
            <v>511</v>
          </cell>
          <cell r="E1264" t="str">
            <v>+</v>
          </cell>
          <cell r="F1264">
            <v>12.799999999999727</v>
          </cell>
          <cell r="G1264">
            <v>6.5</v>
          </cell>
          <cell r="H1264">
            <v>1</v>
          </cell>
          <cell r="I1264">
            <v>0.05</v>
          </cell>
          <cell r="J1264">
            <v>6.5</v>
          </cell>
          <cell r="K1264">
            <v>0.32500000000000001</v>
          </cell>
        </row>
        <row r="1265">
          <cell r="A1265">
            <v>511</v>
          </cell>
          <cell r="B1265" t="str">
            <v>+</v>
          </cell>
          <cell r="C1265">
            <v>15.1</v>
          </cell>
          <cell r="D1265">
            <v>511</v>
          </cell>
          <cell r="E1265" t="str">
            <v>+</v>
          </cell>
          <cell r="F1265">
            <v>17.300000000001319</v>
          </cell>
          <cell r="G1265">
            <v>2.2000000000000002</v>
          </cell>
          <cell r="H1265">
            <v>1</v>
          </cell>
          <cell r="I1265">
            <v>0.05</v>
          </cell>
          <cell r="J1265">
            <v>2.2000000000000002</v>
          </cell>
          <cell r="K1265">
            <v>0.11000000000000001</v>
          </cell>
        </row>
        <row r="1266">
          <cell r="A1266">
            <v>512</v>
          </cell>
          <cell r="B1266" t="str">
            <v>+</v>
          </cell>
          <cell r="C1266">
            <v>6.6</v>
          </cell>
          <cell r="D1266">
            <v>512</v>
          </cell>
          <cell r="E1266" t="str">
            <v>+</v>
          </cell>
          <cell r="F1266">
            <v>11.800000000000637</v>
          </cell>
          <cell r="G1266">
            <v>5.2</v>
          </cell>
          <cell r="H1266">
            <v>1</v>
          </cell>
          <cell r="I1266">
            <v>0.05</v>
          </cell>
          <cell r="J1266">
            <v>5.2</v>
          </cell>
          <cell r="K1266">
            <v>0.26</v>
          </cell>
        </row>
        <row r="1267">
          <cell r="A1267">
            <v>513</v>
          </cell>
          <cell r="B1267" t="str">
            <v>+</v>
          </cell>
          <cell r="C1267">
            <v>18.399999999999999</v>
          </cell>
          <cell r="D1267">
            <v>514</v>
          </cell>
          <cell r="E1267" t="str">
            <v>+</v>
          </cell>
          <cell r="F1267">
            <v>17.699999999999818</v>
          </cell>
          <cell r="G1267">
            <v>19.3</v>
          </cell>
          <cell r="H1267">
            <v>2</v>
          </cell>
          <cell r="I1267">
            <v>0.05</v>
          </cell>
          <cell r="J1267">
            <v>38.6</v>
          </cell>
          <cell r="K1267">
            <v>1.9300000000000002</v>
          </cell>
        </row>
        <row r="1268">
          <cell r="A1268">
            <v>514</v>
          </cell>
          <cell r="B1268" t="str">
            <v>+</v>
          </cell>
          <cell r="C1268">
            <v>17.8</v>
          </cell>
          <cell r="D1268">
            <v>515</v>
          </cell>
          <cell r="E1268" t="str">
            <v>+</v>
          </cell>
          <cell r="F1268">
            <v>10.899999999999181</v>
          </cell>
          <cell r="G1268">
            <v>13.1</v>
          </cell>
          <cell r="H1268">
            <v>1</v>
          </cell>
          <cell r="I1268">
            <v>0.05</v>
          </cell>
          <cell r="J1268">
            <v>13.1</v>
          </cell>
          <cell r="K1268">
            <v>0.65500000000000003</v>
          </cell>
        </row>
        <row r="1269">
          <cell r="A1269">
            <v>517</v>
          </cell>
          <cell r="B1269" t="str">
            <v>+</v>
          </cell>
          <cell r="D1269">
            <v>519</v>
          </cell>
          <cell r="E1269" t="str">
            <v>+</v>
          </cell>
          <cell r="F1269">
            <v>6.2000000000011823</v>
          </cell>
          <cell r="G1269">
            <v>46.2</v>
          </cell>
          <cell r="H1269">
            <v>2</v>
          </cell>
          <cell r="I1269">
            <v>0.05</v>
          </cell>
          <cell r="J1269">
            <v>92.4</v>
          </cell>
          <cell r="K1269">
            <v>4.62</v>
          </cell>
        </row>
        <row r="1270">
          <cell r="A1270">
            <v>517</v>
          </cell>
          <cell r="B1270" t="str">
            <v>+</v>
          </cell>
          <cell r="C1270">
            <v>3.5</v>
          </cell>
          <cell r="D1270">
            <v>517</v>
          </cell>
          <cell r="E1270" t="str">
            <v>+</v>
          </cell>
          <cell r="F1270">
            <v>7.3000000000001819</v>
          </cell>
          <cell r="G1270">
            <v>3.8</v>
          </cell>
          <cell r="H1270">
            <v>1</v>
          </cell>
          <cell r="I1270">
            <v>0.05</v>
          </cell>
          <cell r="J1270">
            <v>3.8</v>
          </cell>
          <cell r="K1270">
            <v>0.19</v>
          </cell>
        </row>
        <row r="1271">
          <cell r="A1271">
            <v>517</v>
          </cell>
          <cell r="B1271" t="str">
            <v>+</v>
          </cell>
          <cell r="C1271">
            <v>10.7</v>
          </cell>
          <cell r="D1271">
            <v>517</v>
          </cell>
          <cell r="E1271" t="str">
            <v>+</v>
          </cell>
          <cell r="F1271">
            <v>18.600000000001273</v>
          </cell>
          <cell r="G1271">
            <v>7.9</v>
          </cell>
          <cell r="H1271">
            <v>1</v>
          </cell>
          <cell r="I1271">
            <v>0.05</v>
          </cell>
          <cell r="J1271">
            <v>7.9</v>
          </cell>
          <cell r="K1271">
            <v>0.39500000000000002</v>
          </cell>
        </row>
        <row r="1272">
          <cell r="A1272">
            <v>518</v>
          </cell>
          <cell r="B1272" t="str">
            <v>+</v>
          </cell>
          <cell r="C1272">
            <v>6.4</v>
          </cell>
          <cell r="D1272">
            <v>518</v>
          </cell>
          <cell r="E1272" t="str">
            <v>+</v>
          </cell>
          <cell r="F1272">
            <v>18.299999999999272</v>
          </cell>
          <cell r="G1272">
            <v>11.9</v>
          </cell>
          <cell r="H1272">
            <v>1</v>
          </cell>
          <cell r="I1272">
            <v>0.05</v>
          </cell>
          <cell r="J1272">
            <v>11.9</v>
          </cell>
          <cell r="K1272">
            <v>0.59500000000000008</v>
          </cell>
        </row>
        <row r="1273">
          <cell r="A1273">
            <v>519</v>
          </cell>
          <cell r="B1273" t="str">
            <v>+</v>
          </cell>
          <cell r="C1273">
            <v>6.1</v>
          </cell>
          <cell r="D1273">
            <v>519</v>
          </cell>
          <cell r="E1273" t="str">
            <v>+</v>
          </cell>
          <cell r="F1273">
            <v>9.4000000000005457</v>
          </cell>
          <cell r="G1273">
            <v>3.3</v>
          </cell>
          <cell r="H1273">
            <v>1</v>
          </cell>
          <cell r="I1273">
            <v>0.05</v>
          </cell>
          <cell r="J1273">
            <v>3.3</v>
          </cell>
          <cell r="K1273">
            <v>0.16500000000000001</v>
          </cell>
        </row>
        <row r="1274">
          <cell r="A1274">
            <v>519</v>
          </cell>
          <cell r="B1274" t="str">
            <v>+</v>
          </cell>
          <cell r="C1274">
            <v>14.9</v>
          </cell>
          <cell r="D1274">
            <v>519</v>
          </cell>
          <cell r="E1274" t="str">
            <v>+</v>
          </cell>
          <cell r="F1274">
            <v>18.650000000000091</v>
          </cell>
          <cell r="G1274">
            <v>3.75</v>
          </cell>
          <cell r="H1274">
            <v>1</v>
          </cell>
          <cell r="I1274">
            <v>0.05</v>
          </cell>
          <cell r="J1274">
            <v>3.75</v>
          </cell>
          <cell r="K1274">
            <v>0.1875</v>
          </cell>
        </row>
        <row r="1275">
          <cell r="A1275">
            <v>519</v>
          </cell>
          <cell r="B1275" t="str">
            <v>+</v>
          </cell>
          <cell r="C1275">
            <v>18.7</v>
          </cell>
          <cell r="D1275">
            <v>520</v>
          </cell>
          <cell r="E1275" t="str">
            <v>+</v>
          </cell>
          <cell r="F1275">
            <v>6.5500000000020009</v>
          </cell>
          <cell r="G1275">
            <v>7.85</v>
          </cell>
          <cell r="H1275">
            <v>3</v>
          </cell>
          <cell r="I1275">
            <v>0.05</v>
          </cell>
          <cell r="J1275">
            <v>23.549999999999997</v>
          </cell>
          <cell r="K1275">
            <v>1.1775</v>
          </cell>
        </row>
        <row r="1276">
          <cell r="A1276">
            <v>520</v>
          </cell>
          <cell r="B1276" t="str">
            <v>+</v>
          </cell>
          <cell r="C1276">
            <v>11.2</v>
          </cell>
          <cell r="D1276">
            <v>522</v>
          </cell>
          <cell r="E1276" t="str">
            <v>+</v>
          </cell>
          <cell r="F1276">
            <v>15.099999999999909</v>
          </cell>
          <cell r="G1276">
            <v>43.9</v>
          </cell>
          <cell r="H1276">
            <v>2</v>
          </cell>
          <cell r="I1276">
            <v>0.05</v>
          </cell>
          <cell r="J1276">
            <v>87.8</v>
          </cell>
          <cell r="K1276">
            <v>4.3899999999999997</v>
          </cell>
        </row>
        <row r="1277">
          <cell r="A1277">
            <v>520</v>
          </cell>
          <cell r="B1277" t="str">
            <v>+</v>
          </cell>
          <cell r="C1277">
            <v>9.3000000000000007</v>
          </cell>
          <cell r="D1277">
            <v>520</v>
          </cell>
          <cell r="E1277" t="str">
            <v>+</v>
          </cell>
          <cell r="F1277">
            <v>11.699999999998454</v>
          </cell>
          <cell r="G1277">
            <v>2.4</v>
          </cell>
          <cell r="H1277">
            <v>2.9</v>
          </cell>
          <cell r="I1277">
            <v>0.05</v>
          </cell>
          <cell r="J1277">
            <v>6.96</v>
          </cell>
          <cell r="K1277">
            <v>0.34800000000000003</v>
          </cell>
        </row>
        <row r="1278">
          <cell r="A1278">
            <v>520</v>
          </cell>
          <cell r="B1278" t="str">
            <v>+</v>
          </cell>
          <cell r="C1278">
            <v>11.6</v>
          </cell>
          <cell r="D1278">
            <v>520</v>
          </cell>
          <cell r="E1278" t="str">
            <v>+</v>
          </cell>
          <cell r="F1278">
            <v>14.500000000000455</v>
          </cell>
          <cell r="G1278">
            <v>2.9</v>
          </cell>
          <cell r="H1278">
            <v>2</v>
          </cell>
          <cell r="I1278">
            <v>0.05</v>
          </cell>
          <cell r="J1278">
            <v>5.8</v>
          </cell>
          <cell r="K1278">
            <v>0.28999999999999998</v>
          </cell>
        </row>
        <row r="1279">
          <cell r="A1279">
            <v>521</v>
          </cell>
          <cell r="B1279" t="str">
            <v>+</v>
          </cell>
          <cell r="C1279">
            <v>14.6</v>
          </cell>
          <cell r="D1279">
            <v>522</v>
          </cell>
          <cell r="E1279" t="str">
            <v>+</v>
          </cell>
          <cell r="F1279">
            <v>0.1999999999998181</v>
          </cell>
          <cell r="G1279">
            <v>5.6</v>
          </cell>
          <cell r="H1279">
            <v>2</v>
          </cell>
          <cell r="I1279">
            <v>0.05</v>
          </cell>
          <cell r="J1279">
            <v>11.2</v>
          </cell>
          <cell r="K1279">
            <v>0.55999999999999994</v>
          </cell>
        </row>
        <row r="1280">
          <cell r="A1280">
            <v>523</v>
          </cell>
          <cell r="B1280" t="str">
            <v>+</v>
          </cell>
          <cell r="C1280">
            <v>18.5</v>
          </cell>
          <cell r="D1280">
            <v>524</v>
          </cell>
          <cell r="E1280" t="str">
            <v>+</v>
          </cell>
          <cell r="F1280">
            <v>1.2000000000011823</v>
          </cell>
          <cell r="G1280">
            <v>2.7</v>
          </cell>
          <cell r="H1280">
            <v>2</v>
          </cell>
          <cell r="I1280">
            <v>0.05</v>
          </cell>
          <cell r="J1280">
            <v>5.4</v>
          </cell>
          <cell r="K1280">
            <v>0.27</v>
          </cell>
        </row>
        <row r="1281">
          <cell r="A1281">
            <v>523</v>
          </cell>
          <cell r="B1281" t="str">
            <v>+</v>
          </cell>
          <cell r="C1281">
            <v>15</v>
          </cell>
          <cell r="D1281">
            <v>524</v>
          </cell>
          <cell r="E1281" t="str">
            <v>+</v>
          </cell>
          <cell r="F1281">
            <v>5.9999999999990905</v>
          </cell>
          <cell r="G1281">
            <v>11</v>
          </cell>
          <cell r="H1281">
            <v>1</v>
          </cell>
          <cell r="I1281">
            <v>0.05</v>
          </cell>
          <cell r="J1281">
            <v>11</v>
          </cell>
          <cell r="K1281">
            <v>0.55000000000000004</v>
          </cell>
        </row>
        <row r="1282">
          <cell r="A1282">
            <v>524</v>
          </cell>
          <cell r="B1282" t="str">
            <v>+</v>
          </cell>
          <cell r="C1282">
            <v>1</v>
          </cell>
          <cell r="D1282">
            <v>528</v>
          </cell>
          <cell r="E1282" t="str">
            <v>+</v>
          </cell>
          <cell r="F1282">
            <v>6.7999999999983629</v>
          </cell>
          <cell r="G1282">
            <v>85.8</v>
          </cell>
          <cell r="H1282">
            <v>6.6</v>
          </cell>
          <cell r="I1282">
            <v>0.05</v>
          </cell>
          <cell r="J1282">
            <v>566.28</v>
          </cell>
          <cell r="K1282">
            <v>28.314</v>
          </cell>
        </row>
        <row r="1283">
          <cell r="A1283">
            <v>528</v>
          </cell>
          <cell r="B1283" t="str">
            <v>+</v>
          </cell>
          <cell r="C1283">
            <v>14</v>
          </cell>
          <cell r="D1283">
            <v>528</v>
          </cell>
          <cell r="E1283" t="str">
            <v>+</v>
          </cell>
          <cell r="F1283">
            <v>15.299999999999727</v>
          </cell>
          <cell r="G1283">
            <v>1.3</v>
          </cell>
          <cell r="H1283">
            <v>2</v>
          </cell>
          <cell r="I1283">
            <v>0.05</v>
          </cell>
          <cell r="J1283">
            <v>2.6</v>
          </cell>
          <cell r="K1283">
            <v>0.13</v>
          </cell>
        </row>
        <row r="1284">
          <cell r="A1284">
            <v>528</v>
          </cell>
          <cell r="B1284" t="str">
            <v>+</v>
          </cell>
          <cell r="C1284">
            <v>12.5</v>
          </cell>
          <cell r="D1284">
            <v>529</v>
          </cell>
          <cell r="E1284" t="str">
            <v>+</v>
          </cell>
          <cell r="F1284">
            <v>2.5999999999999091</v>
          </cell>
          <cell r="G1284">
            <v>10.1</v>
          </cell>
          <cell r="H1284">
            <v>4</v>
          </cell>
          <cell r="I1284">
            <v>0.05</v>
          </cell>
          <cell r="J1284">
            <v>40.4</v>
          </cell>
          <cell r="K1284">
            <v>2.02</v>
          </cell>
        </row>
        <row r="1285">
          <cell r="A1285">
            <v>529</v>
          </cell>
          <cell r="B1285" t="str">
            <v>+</v>
          </cell>
          <cell r="C1285">
            <v>3.5</v>
          </cell>
          <cell r="D1285">
            <v>529</v>
          </cell>
          <cell r="E1285" t="str">
            <v>+</v>
          </cell>
          <cell r="F1285">
            <v>13.499999999999091</v>
          </cell>
          <cell r="G1285">
            <v>10</v>
          </cell>
          <cell r="H1285">
            <v>2</v>
          </cell>
          <cell r="I1285">
            <v>0.05</v>
          </cell>
          <cell r="J1285">
            <v>20</v>
          </cell>
          <cell r="K1285">
            <v>1</v>
          </cell>
        </row>
        <row r="1286">
          <cell r="A1286">
            <v>529</v>
          </cell>
          <cell r="B1286" t="str">
            <v>+</v>
          </cell>
          <cell r="C1286">
            <v>12</v>
          </cell>
          <cell r="D1286">
            <v>529</v>
          </cell>
          <cell r="E1286" t="str">
            <v>+</v>
          </cell>
          <cell r="F1286">
            <v>12.899999999999636</v>
          </cell>
          <cell r="G1286">
            <v>0.9</v>
          </cell>
          <cell r="H1286">
            <v>2</v>
          </cell>
          <cell r="I1286">
            <v>0.05</v>
          </cell>
          <cell r="J1286">
            <v>1.8</v>
          </cell>
          <cell r="K1286">
            <v>9.0000000000000011E-2</v>
          </cell>
        </row>
        <row r="1287">
          <cell r="A1287">
            <v>529</v>
          </cell>
          <cell r="B1287" t="str">
            <v>+</v>
          </cell>
          <cell r="C1287">
            <v>12.5</v>
          </cell>
          <cell r="D1287">
            <v>530</v>
          </cell>
          <cell r="E1287" t="str">
            <v>+</v>
          </cell>
          <cell r="F1287">
            <v>6.7000000000007276</v>
          </cell>
          <cell r="G1287">
            <v>14.2</v>
          </cell>
          <cell r="H1287">
            <v>1</v>
          </cell>
          <cell r="I1287">
            <v>0.05</v>
          </cell>
          <cell r="J1287">
            <v>14.2</v>
          </cell>
          <cell r="K1287">
            <v>0.71</v>
          </cell>
        </row>
        <row r="1288">
          <cell r="A1288">
            <v>529</v>
          </cell>
          <cell r="B1288" t="str">
            <v>+</v>
          </cell>
          <cell r="C1288">
            <v>19</v>
          </cell>
          <cell r="D1288">
            <v>530</v>
          </cell>
          <cell r="E1288" t="str">
            <v>+</v>
          </cell>
          <cell r="F1288">
            <v>3.0999999999994543</v>
          </cell>
          <cell r="G1288">
            <v>4.0999999999999996</v>
          </cell>
          <cell r="H1288">
            <v>1</v>
          </cell>
          <cell r="I1288">
            <v>0.05</v>
          </cell>
          <cell r="J1288">
            <v>4.0999999999999996</v>
          </cell>
          <cell r="K1288">
            <v>0.20499999999999999</v>
          </cell>
        </row>
        <row r="1289">
          <cell r="A1289">
            <v>530</v>
          </cell>
          <cell r="B1289" t="str">
            <v>+</v>
          </cell>
          <cell r="C1289">
            <v>14</v>
          </cell>
          <cell r="D1289">
            <v>530</v>
          </cell>
          <cell r="E1289" t="str">
            <v>+</v>
          </cell>
          <cell r="F1289">
            <v>16.700000000000728</v>
          </cell>
          <cell r="G1289">
            <v>2.7</v>
          </cell>
          <cell r="H1289">
            <v>1</v>
          </cell>
          <cell r="I1289">
            <v>0.05</v>
          </cell>
          <cell r="J1289">
            <v>2.7</v>
          </cell>
          <cell r="K1289">
            <v>0.13500000000000001</v>
          </cell>
        </row>
        <row r="1290">
          <cell r="A1290">
            <v>531</v>
          </cell>
          <cell r="B1290" t="str">
            <v>+</v>
          </cell>
          <cell r="C1290">
            <v>13.9</v>
          </cell>
          <cell r="D1290">
            <v>533</v>
          </cell>
          <cell r="E1290" t="str">
            <v>+</v>
          </cell>
          <cell r="F1290">
            <v>14.600000000000364</v>
          </cell>
          <cell r="G1290">
            <v>40.700000000000003</v>
          </cell>
          <cell r="H1290">
            <v>1</v>
          </cell>
          <cell r="I1290">
            <v>0.05</v>
          </cell>
          <cell r="J1290">
            <v>40.700000000000003</v>
          </cell>
          <cell r="K1290">
            <v>2.0350000000000001</v>
          </cell>
        </row>
        <row r="1291">
          <cell r="A1291">
            <v>533</v>
          </cell>
          <cell r="B1291" t="str">
            <v>+</v>
          </cell>
          <cell r="C1291">
            <v>8</v>
          </cell>
          <cell r="D1291">
            <v>533</v>
          </cell>
          <cell r="E1291" t="str">
            <v>+</v>
          </cell>
          <cell r="F1291">
            <v>14.700000000000273</v>
          </cell>
          <cell r="G1291">
            <v>6.7</v>
          </cell>
          <cell r="H1291">
            <v>1</v>
          </cell>
          <cell r="I1291">
            <v>0.05</v>
          </cell>
          <cell r="J1291">
            <v>6.7</v>
          </cell>
          <cell r="K1291">
            <v>0.33500000000000002</v>
          </cell>
        </row>
        <row r="1292">
          <cell r="A1292">
            <v>534</v>
          </cell>
          <cell r="B1292" t="str">
            <v>+</v>
          </cell>
          <cell r="C1292">
            <v>6.4</v>
          </cell>
          <cell r="D1292">
            <v>534</v>
          </cell>
          <cell r="E1292" t="str">
            <v>+</v>
          </cell>
          <cell r="F1292">
            <v>11.600000000000819</v>
          </cell>
          <cell r="G1292">
            <v>5.2</v>
          </cell>
          <cell r="H1292">
            <v>1</v>
          </cell>
          <cell r="I1292">
            <v>0.05</v>
          </cell>
          <cell r="J1292">
            <v>5.2</v>
          </cell>
          <cell r="K1292">
            <v>0.26</v>
          </cell>
        </row>
        <row r="1293">
          <cell r="A1293">
            <v>534</v>
          </cell>
          <cell r="B1293" t="str">
            <v>+</v>
          </cell>
          <cell r="D1293">
            <v>534</v>
          </cell>
          <cell r="E1293" t="str">
            <v>+</v>
          </cell>
          <cell r="F1293">
            <v>4.6000000000003638</v>
          </cell>
          <cell r="G1293">
            <v>4.5999999999999996</v>
          </cell>
          <cell r="H1293">
            <v>1</v>
          </cell>
          <cell r="I1293">
            <v>0.05</v>
          </cell>
          <cell r="J1293">
            <v>4.5999999999999996</v>
          </cell>
          <cell r="K1293">
            <v>0.22999999999999998</v>
          </cell>
        </row>
        <row r="1294">
          <cell r="A1294">
            <v>535</v>
          </cell>
          <cell r="B1294" t="str">
            <v>+</v>
          </cell>
          <cell r="D1294">
            <v>535</v>
          </cell>
          <cell r="E1294" t="str">
            <v>+</v>
          </cell>
          <cell r="F1294">
            <v>9.4000000000005457</v>
          </cell>
          <cell r="G1294">
            <v>9.4</v>
          </cell>
          <cell r="H1294">
            <v>1</v>
          </cell>
          <cell r="I1294">
            <v>0.05</v>
          </cell>
          <cell r="J1294">
            <v>9.4</v>
          </cell>
          <cell r="K1294">
            <v>0.47000000000000003</v>
          </cell>
        </row>
        <row r="1295">
          <cell r="A1295">
            <v>535</v>
          </cell>
          <cell r="B1295" t="str">
            <v>+</v>
          </cell>
          <cell r="C1295">
            <v>13.9</v>
          </cell>
          <cell r="D1295">
            <v>536</v>
          </cell>
          <cell r="E1295" t="str">
            <v>+</v>
          </cell>
          <cell r="F1295">
            <v>0</v>
          </cell>
          <cell r="G1295">
            <v>6.1</v>
          </cell>
          <cell r="H1295">
            <v>1</v>
          </cell>
          <cell r="I1295">
            <v>0.05</v>
          </cell>
          <cell r="J1295">
            <v>6.1</v>
          </cell>
          <cell r="K1295">
            <v>0.30499999999999999</v>
          </cell>
        </row>
        <row r="1296">
          <cell r="A1296">
            <v>536</v>
          </cell>
          <cell r="B1296" t="str">
            <v>+</v>
          </cell>
          <cell r="C1296">
            <v>4.2</v>
          </cell>
          <cell r="D1296">
            <v>536</v>
          </cell>
          <cell r="E1296" t="str">
            <v>+</v>
          </cell>
          <cell r="F1296">
            <v>16.700000000000728</v>
          </cell>
          <cell r="G1296">
            <v>12.5</v>
          </cell>
          <cell r="H1296">
            <v>1</v>
          </cell>
          <cell r="I1296">
            <v>0.05</v>
          </cell>
          <cell r="J1296">
            <v>12.5</v>
          </cell>
          <cell r="K1296">
            <v>0.625</v>
          </cell>
        </row>
        <row r="1297">
          <cell r="A1297">
            <v>540</v>
          </cell>
          <cell r="B1297" t="str">
            <v>+</v>
          </cell>
          <cell r="D1297">
            <v>540</v>
          </cell>
          <cell r="E1297" t="str">
            <v>+</v>
          </cell>
          <cell r="F1297">
            <v>7.9999999999995453</v>
          </cell>
          <cell r="G1297">
            <v>8</v>
          </cell>
          <cell r="H1297">
            <v>1</v>
          </cell>
          <cell r="I1297">
            <v>0.05</v>
          </cell>
          <cell r="J1297">
            <v>8</v>
          </cell>
          <cell r="K1297">
            <v>0.4</v>
          </cell>
        </row>
        <row r="1298">
          <cell r="A1298">
            <v>540</v>
          </cell>
          <cell r="B1298" t="str">
            <v>+</v>
          </cell>
          <cell r="C1298">
            <v>12</v>
          </cell>
          <cell r="D1298">
            <v>540</v>
          </cell>
          <cell r="E1298" t="str">
            <v>+</v>
          </cell>
          <cell r="F1298">
            <v>13.499999999999091</v>
          </cell>
          <cell r="G1298">
            <v>1.5</v>
          </cell>
          <cell r="H1298">
            <v>1</v>
          </cell>
          <cell r="I1298">
            <v>0.05</v>
          </cell>
          <cell r="J1298">
            <v>1.5</v>
          </cell>
          <cell r="K1298">
            <v>7.5000000000000011E-2</v>
          </cell>
        </row>
        <row r="1299">
          <cell r="A1299">
            <v>541</v>
          </cell>
          <cell r="B1299" t="str">
            <v>+</v>
          </cell>
          <cell r="C1299">
            <v>17</v>
          </cell>
          <cell r="D1299">
            <v>542</v>
          </cell>
          <cell r="E1299" t="str">
            <v>+</v>
          </cell>
          <cell r="F1299">
            <v>4.8000000000001819</v>
          </cell>
          <cell r="G1299">
            <v>7.8</v>
          </cell>
          <cell r="H1299">
            <v>1</v>
          </cell>
          <cell r="I1299">
            <v>0.05</v>
          </cell>
          <cell r="J1299">
            <v>7.8</v>
          </cell>
          <cell r="K1299">
            <v>0.39</v>
          </cell>
        </row>
        <row r="1300">
          <cell r="A1300">
            <v>541</v>
          </cell>
          <cell r="B1300" t="str">
            <v>+</v>
          </cell>
          <cell r="C1300">
            <v>19</v>
          </cell>
          <cell r="D1300">
            <v>542</v>
          </cell>
          <cell r="E1300" t="str">
            <v>+</v>
          </cell>
          <cell r="F1300">
            <v>14.500000000000455</v>
          </cell>
          <cell r="G1300">
            <v>15.5</v>
          </cell>
          <cell r="H1300">
            <v>1</v>
          </cell>
          <cell r="I1300">
            <v>0.05</v>
          </cell>
          <cell r="J1300">
            <v>15.5</v>
          </cell>
          <cell r="K1300">
            <v>0.77500000000000002</v>
          </cell>
        </row>
        <row r="1301">
          <cell r="A1301">
            <v>541</v>
          </cell>
          <cell r="B1301" t="str">
            <v>+</v>
          </cell>
          <cell r="C1301">
            <v>18</v>
          </cell>
          <cell r="D1301">
            <v>542</v>
          </cell>
          <cell r="E1301" t="str">
            <v>+</v>
          </cell>
          <cell r="F1301">
            <v>8.7999999999988177</v>
          </cell>
          <cell r="G1301">
            <v>10.8</v>
          </cell>
          <cell r="H1301">
            <v>1</v>
          </cell>
          <cell r="I1301">
            <v>0.05</v>
          </cell>
          <cell r="J1301">
            <v>10.8</v>
          </cell>
          <cell r="K1301">
            <v>0.54</v>
          </cell>
        </row>
        <row r="1302">
          <cell r="A1302">
            <v>542</v>
          </cell>
          <cell r="B1302" t="str">
            <v>+</v>
          </cell>
          <cell r="C1302">
            <v>6.8</v>
          </cell>
          <cell r="D1302">
            <v>542</v>
          </cell>
          <cell r="E1302" t="str">
            <v>+</v>
          </cell>
          <cell r="F1302">
            <v>9.0999999999985448</v>
          </cell>
          <cell r="G1302">
            <v>2.2999999999999998</v>
          </cell>
          <cell r="H1302">
            <v>1</v>
          </cell>
          <cell r="I1302">
            <v>0.05</v>
          </cell>
          <cell r="J1302">
            <v>2.2999999999999998</v>
          </cell>
          <cell r="K1302">
            <v>0.11499999999999999</v>
          </cell>
        </row>
        <row r="1303">
          <cell r="A1303">
            <v>542</v>
          </cell>
          <cell r="B1303" t="str">
            <v>+</v>
          </cell>
          <cell r="C1303">
            <v>8.6999999999999993</v>
          </cell>
          <cell r="D1303">
            <v>542</v>
          </cell>
          <cell r="E1303" t="str">
            <v>+</v>
          </cell>
          <cell r="F1303">
            <v>16.800000000000637</v>
          </cell>
          <cell r="G1303">
            <v>8.1</v>
          </cell>
          <cell r="H1303">
            <v>1</v>
          </cell>
          <cell r="I1303">
            <v>0.05</v>
          </cell>
          <cell r="J1303">
            <v>8.1</v>
          </cell>
          <cell r="K1303">
            <v>0.40500000000000003</v>
          </cell>
        </row>
        <row r="1304">
          <cell r="A1304">
            <v>542</v>
          </cell>
          <cell r="B1304" t="str">
            <v>+</v>
          </cell>
          <cell r="C1304">
            <v>18.7</v>
          </cell>
          <cell r="D1304">
            <v>544</v>
          </cell>
          <cell r="E1304" t="str">
            <v>+</v>
          </cell>
          <cell r="F1304">
            <v>5.7000000000016371</v>
          </cell>
          <cell r="G1304">
            <v>27</v>
          </cell>
          <cell r="H1304">
            <v>1</v>
          </cell>
          <cell r="I1304">
            <v>0.05</v>
          </cell>
          <cell r="J1304">
            <v>27</v>
          </cell>
          <cell r="K1304">
            <v>1.35</v>
          </cell>
        </row>
        <row r="1305">
          <cell r="A1305">
            <v>543</v>
          </cell>
          <cell r="B1305" t="str">
            <v>+</v>
          </cell>
          <cell r="C1305">
            <v>18</v>
          </cell>
          <cell r="D1305">
            <v>544</v>
          </cell>
          <cell r="E1305" t="str">
            <v>+</v>
          </cell>
          <cell r="F1305">
            <v>1.2000000000011823</v>
          </cell>
          <cell r="G1305">
            <v>3.2</v>
          </cell>
          <cell r="H1305">
            <v>1</v>
          </cell>
          <cell r="I1305">
            <v>0.05</v>
          </cell>
          <cell r="J1305">
            <v>3.2</v>
          </cell>
          <cell r="K1305">
            <v>0.16000000000000003</v>
          </cell>
        </row>
        <row r="1306">
          <cell r="A1306">
            <v>544</v>
          </cell>
          <cell r="B1306" t="str">
            <v>+</v>
          </cell>
          <cell r="C1306">
            <v>1</v>
          </cell>
          <cell r="D1306">
            <v>544</v>
          </cell>
          <cell r="E1306" t="str">
            <v>+</v>
          </cell>
          <cell r="F1306">
            <v>3.2000000000016371</v>
          </cell>
          <cell r="G1306">
            <v>2.2000000000000002</v>
          </cell>
          <cell r="H1306">
            <v>1</v>
          </cell>
          <cell r="I1306">
            <v>0.05</v>
          </cell>
          <cell r="J1306">
            <v>2.2000000000000002</v>
          </cell>
          <cell r="K1306">
            <v>0.11000000000000001</v>
          </cell>
        </row>
        <row r="1307">
          <cell r="A1307">
            <v>544</v>
          </cell>
          <cell r="B1307" t="str">
            <v>+</v>
          </cell>
          <cell r="C1307">
            <v>5</v>
          </cell>
          <cell r="D1307">
            <v>544</v>
          </cell>
          <cell r="E1307" t="str">
            <v>+</v>
          </cell>
          <cell r="F1307">
            <v>9.2000000000007276</v>
          </cell>
          <cell r="G1307">
            <v>4.2</v>
          </cell>
          <cell r="H1307">
            <v>3.6</v>
          </cell>
          <cell r="I1307">
            <v>0.05</v>
          </cell>
          <cell r="J1307">
            <v>15.120000000000001</v>
          </cell>
          <cell r="K1307">
            <v>0.75600000000000012</v>
          </cell>
        </row>
        <row r="1308">
          <cell r="A1308">
            <v>545</v>
          </cell>
          <cell r="B1308" t="str">
            <v>+</v>
          </cell>
          <cell r="C1308">
            <v>6</v>
          </cell>
          <cell r="D1308">
            <v>545</v>
          </cell>
          <cell r="E1308" t="str">
            <v>+</v>
          </cell>
          <cell r="F1308">
            <v>13.499999999999091</v>
          </cell>
          <cell r="G1308">
            <v>7.5</v>
          </cell>
          <cell r="H1308">
            <v>1</v>
          </cell>
          <cell r="I1308">
            <v>0.05</v>
          </cell>
          <cell r="J1308">
            <v>7.5</v>
          </cell>
          <cell r="K1308">
            <v>0.375</v>
          </cell>
        </row>
        <row r="1309">
          <cell r="A1309">
            <v>546</v>
          </cell>
          <cell r="B1309" t="str">
            <v>+</v>
          </cell>
          <cell r="C1309">
            <v>14.4</v>
          </cell>
          <cell r="D1309">
            <v>546</v>
          </cell>
          <cell r="E1309" t="str">
            <v>+</v>
          </cell>
          <cell r="F1309">
            <v>18.099999999999454</v>
          </cell>
          <cell r="G1309">
            <v>3.7</v>
          </cell>
          <cell r="H1309">
            <v>1</v>
          </cell>
          <cell r="I1309">
            <v>0.05</v>
          </cell>
          <cell r="J1309">
            <v>3.7</v>
          </cell>
          <cell r="K1309">
            <v>0.18500000000000003</v>
          </cell>
        </row>
        <row r="1310">
          <cell r="A1310">
            <v>546</v>
          </cell>
          <cell r="B1310" t="str">
            <v>+</v>
          </cell>
          <cell r="C1310">
            <v>15.8</v>
          </cell>
          <cell r="D1310">
            <v>546</v>
          </cell>
          <cell r="E1310" t="str">
            <v>+</v>
          </cell>
          <cell r="F1310">
            <v>19.000000000000909</v>
          </cell>
          <cell r="G1310">
            <v>3.2</v>
          </cell>
          <cell r="H1310">
            <v>1</v>
          </cell>
          <cell r="I1310">
            <v>0.05</v>
          </cell>
          <cell r="J1310">
            <v>3.2</v>
          </cell>
          <cell r="K1310">
            <v>0.16000000000000003</v>
          </cell>
        </row>
        <row r="1311">
          <cell r="A1311">
            <v>547</v>
          </cell>
          <cell r="B1311" t="str">
            <v>+</v>
          </cell>
          <cell r="C1311">
            <v>0.3</v>
          </cell>
          <cell r="D1311">
            <v>547</v>
          </cell>
          <cell r="E1311" t="str">
            <v>+</v>
          </cell>
          <cell r="F1311">
            <v>2.5999999999976353</v>
          </cell>
          <cell r="G1311">
            <v>2.2999999999999998</v>
          </cell>
          <cell r="H1311">
            <v>1</v>
          </cell>
          <cell r="I1311">
            <v>0.05</v>
          </cell>
          <cell r="J1311">
            <v>2.2999999999999998</v>
          </cell>
          <cell r="K1311">
            <v>0.11499999999999999</v>
          </cell>
        </row>
        <row r="1312">
          <cell r="A1312">
            <v>547</v>
          </cell>
          <cell r="B1312" t="str">
            <v>+</v>
          </cell>
          <cell r="C1312">
            <v>7.9</v>
          </cell>
          <cell r="D1312">
            <v>547</v>
          </cell>
          <cell r="E1312" t="str">
            <v>+</v>
          </cell>
          <cell r="F1312">
            <v>11.100000000001273</v>
          </cell>
          <cell r="G1312">
            <v>3.2</v>
          </cell>
          <cell r="H1312">
            <v>1</v>
          </cell>
          <cell r="I1312">
            <v>0.05</v>
          </cell>
          <cell r="J1312">
            <v>3.2</v>
          </cell>
          <cell r="K1312">
            <v>0.16000000000000003</v>
          </cell>
        </row>
        <row r="1313">
          <cell r="A1313">
            <v>547</v>
          </cell>
          <cell r="B1313" t="str">
            <v>+</v>
          </cell>
          <cell r="C1313">
            <v>14.4</v>
          </cell>
          <cell r="D1313">
            <v>548</v>
          </cell>
          <cell r="E1313" t="str">
            <v>+</v>
          </cell>
          <cell r="F1313">
            <v>0.29999999999972715</v>
          </cell>
          <cell r="G1313">
            <v>5.9</v>
          </cell>
          <cell r="H1313">
            <v>1</v>
          </cell>
          <cell r="I1313">
            <v>0.05</v>
          </cell>
          <cell r="J1313">
            <v>5.9</v>
          </cell>
          <cell r="K1313">
            <v>0.29500000000000004</v>
          </cell>
        </row>
        <row r="1314">
          <cell r="A1314">
            <v>547</v>
          </cell>
          <cell r="B1314" t="str">
            <v>+</v>
          </cell>
          <cell r="C1314">
            <v>12.3</v>
          </cell>
          <cell r="D1314">
            <v>547</v>
          </cell>
          <cell r="E1314" t="str">
            <v>+</v>
          </cell>
          <cell r="F1314">
            <v>16.299999999998818</v>
          </cell>
          <cell r="G1314">
            <v>4</v>
          </cell>
          <cell r="H1314">
            <v>1</v>
          </cell>
          <cell r="I1314">
            <v>0.05</v>
          </cell>
          <cell r="J1314">
            <v>4</v>
          </cell>
          <cell r="K1314">
            <v>0.2</v>
          </cell>
        </row>
        <row r="1315">
          <cell r="A1315">
            <v>547</v>
          </cell>
          <cell r="B1315" t="str">
            <v>+</v>
          </cell>
          <cell r="C1315">
            <v>15.9</v>
          </cell>
          <cell r="D1315">
            <v>547</v>
          </cell>
          <cell r="E1315" t="str">
            <v>+</v>
          </cell>
          <cell r="F1315">
            <v>18.899999999998727</v>
          </cell>
          <cell r="G1315">
            <v>3</v>
          </cell>
          <cell r="H1315">
            <v>1</v>
          </cell>
          <cell r="I1315">
            <v>0.05</v>
          </cell>
          <cell r="J1315">
            <v>3</v>
          </cell>
          <cell r="K1315">
            <v>0.15000000000000002</v>
          </cell>
        </row>
        <row r="1316">
          <cell r="A1316">
            <v>547</v>
          </cell>
          <cell r="B1316" t="str">
            <v>+</v>
          </cell>
          <cell r="C1316">
            <v>16.899999999999999</v>
          </cell>
          <cell r="D1316">
            <v>548</v>
          </cell>
          <cell r="E1316" t="str">
            <v>+</v>
          </cell>
          <cell r="F1316">
            <v>0.7999999999992724</v>
          </cell>
          <cell r="G1316">
            <v>3.9</v>
          </cell>
          <cell r="H1316">
            <v>2</v>
          </cell>
          <cell r="I1316">
            <v>0.05</v>
          </cell>
          <cell r="J1316">
            <v>7.8</v>
          </cell>
          <cell r="K1316">
            <v>0.39</v>
          </cell>
        </row>
        <row r="1317">
          <cell r="A1317">
            <v>548</v>
          </cell>
          <cell r="B1317" t="str">
            <v>+</v>
          </cell>
          <cell r="C1317">
            <v>5.6</v>
          </cell>
          <cell r="D1317">
            <v>548</v>
          </cell>
          <cell r="E1317" t="str">
            <v>+</v>
          </cell>
          <cell r="F1317">
            <v>9.9000000000000909</v>
          </cell>
          <cell r="G1317">
            <v>4.3</v>
          </cell>
          <cell r="H1317">
            <v>1</v>
          </cell>
          <cell r="I1317">
            <v>0.05</v>
          </cell>
          <cell r="J1317">
            <v>4.3</v>
          </cell>
          <cell r="K1317">
            <v>0.215</v>
          </cell>
        </row>
        <row r="1318">
          <cell r="A1318">
            <v>550</v>
          </cell>
          <cell r="B1318" t="str">
            <v>+</v>
          </cell>
          <cell r="D1318">
            <v>550</v>
          </cell>
          <cell r="E1318" t="str">
            <v>+</v>
          </cell>
          <cell r="F1318">
            <v>7.7999999999997272</v>
          </cell>
          <cell r="G1318">
            <v>7.8</v>
          </cell>
          <cell r="H1318">
            <v>1</v>
          </cell>
          <cell r="I1318">
            <v>0.05</v>
          </cell>
          <cell r="J1318">
            <v>7.8</v>
          </cell>
          <cell r="K1318">
            <v>0.39</v>
          </cell>
        </row>
        <row r="1319">
          <cell r="A1319">
            <v>550</v>
          </cell>
          <cell r="B1319" t="str">
            <v>+</v>
          </cell>
          <cell r="C1319">
            <v>1.7</v>
          </cell>
          <cell r="D1319">
            <v>550</v>
          </cell>
          <cell r="E1319" t="str">
            <v>+</v>
          </cell>
          <cell r="F1319">
            <v>9.2000000000007276</v>
          </cell>
          <cell r="G1319">
            <v>7.5</v>
          </cell>
          <cell r="H1319">
            <v>1</v>
          </cell>
          <cell r="I1319">
            <v>0.05</v>
          </cell>
          <cell r="J1319">
            <v>7.5</v>
          </cell>
          <cell r="K1319">
            <v>0.375</v>
          </cell>
        </row>
        <row r="1320">
          <cell r="A1320">
            <v>549</v>
          </cell>
          <cell r="B1320" t="str">
            <v>+</v>
          </cell>
          <cell r="C1320">
            <v>12</v>
          </cell>
          <cell r="D1320">
            <v>550</v>
          </cell>
          <cell r="E1320" t="str">
            <v>+</v>
          </cell>
          <cell r="F1320">
            <v>9.0000000000009095</v>
          </cell>
          <cell r="G1320">
            <v>17</v>
          </cell>
          <cell r="H1320">
            <v>1</v>
          </cell>
          <cell r="I1320">
            <v>0.05</v>
          </cell>
          <cell r="J1320">
            <v>17</v>
          </cell>
          <cell r="K1320">
            <v>0.85000000000000009</v>
          </cell>
        </row>
        <row r="1321">
          <cell r="A1321">
            <v>553</v>
          </cell>
          <cell r="B1321" t="str">
            <v>+</v>
          </cell>
          <cell r="C1321">
            <v>11</v>
          </cell>
          <cell r="D1321">
            <v>553</v>
          </cell>
          <cell r="E1321" t="str">
            <v>+</v>
          </cell>
          <cell r="F1321">
            <v>18.299999999999272</v>
          </cell>
          <cell r="G1321">
            <v>7.3</v>
          </cell>
          <cell r="H1321">
            <v>1</v>
          </cell>
          <cell r="I1321">
            <v>0.05</v>
          </cell>
          <cell r="J1321">
            <v>7.3</v>
          </cell>
          <cell r="K1321">
            <v>0.36499999999999999</v>
          </cell>
        </row>
        <row r="1322">
          <cell r="A1322">
            <v>553</v>
          </cell>
          <cell r="B1322" t="str">
            <v>+</v>
          </cell>
          <cell r="C1322">
            <v>12</v>
          </cell>
          <cell r="D1322">
            <v>554</v>
          </cell>
          <cell r="E1322" t="str">
            <v>+</v>
          </cell>
          <cell r="F1322">
            <v>14.700000000000273</v>
          </cell>
          <cell r="G1322">
            <v>22.7</v>
          </cell>
          <cell r="H1322">
            <v>1</v>
          </cell>
          <cell r="I1322">
            <v>0.05</v>
          </cell>
          <cell r="J1322">
            <v>22.7</v>
          </cell>
          <cell r="K1322">
            <v>1.135</v>
          </cell>
        </row>
        <row r="1323">
          <cell r="A1323">
            <v>553</v>
          </cell>
          <cell r="B1323" t="str">
            <v>+</v>
          </cell>
          <cell r="C1323">
            <v>9</v>
          </cell>
          <cell r="D1323">
            <v>553</v>
          </cell>
          <cell r="E1323" t="str">
            <v>+</v>
          </cell>
          <cell r="F1323">
            <v>14.000000000000909</v>
          </cell>
          <cell r="G1323">
            <v>5</v>
          </cell>
          <cell r="H1323">
            <v>1</v>
          </cell>
          <cell r="I1323">
            <v>0.05</v>
          </cell>
          <cell r="J1323">
            <v>5</v>
          </cell>
          <cell r="K1323">
            <v>0.25</v>
          </cell>
        </row>
        <row r="1324">
          <cell r="A1324">
            <v>558</v>
          </cell>
          <cell r="B1324" t="str">
            <v>+</v>
          </cell>
          <cell r="C1324">
            <v>1.5</v>
          </cell>
          <cell r="D1324">
            <v>559</v>
          </cell>
          <cell r="E1324" t="str">
            <v>+</v>
          </cell>
          <cell r="F1324">
            <v>6.3999999999987267</v>
          </cell>
          <cell r="G1324">
            <v>24.9</v>
          </cell>
          <cell r="H1324">
            <v>1</v>
          </cell>
          <cell r="I1324">
            <v>0.05</v>
          </cell>
          <cell r="J1324">
            <v>24.9</v>
          </cell>
          <cell r="K1324">
            <v>1.2450000000000001</v>
          </cell>
        </row>
        <row r="1325">
          <cell r="A1325">
            <v>559</v>
          </cell>
          <cell r="B1325" t="str">
            <v>+</v>
          </cell>
          <cell r="C1325">
            <v>15.5</v>
          </cell>
          <cell r="D1325">
            <v>560</v>
          </cell>
          <cell r="E1325" t="str">
            <v>+</v>
          </cell>
          <cell r="F1325">
            <v>2.9999999999995453</v>
          </cell>
          <cell r="G1325">
            <v>7.5</v>
          </cell>
          <cell r="H1325">
            <v>1</v>
          </cell>
          <cell r="I1325">
            <v>0.05</v>
          </cell>
          <cell r="J1325">
            <v>7.5</v>
          </cell>
          <cell r="K1325">
            <v>0.375</v>
          </cell>
        </row>
        <row r="1326">
          <cell r="A1326">
            <v>560</v>
          </cell>
          <cell r="B1326" t="str">
            <v>+</v>
          </cell>
          <cell r="C1326">
            <v>13.3</v>
          </cell>
          <cell r="D1326">
            <v>560</v>
          </cell>
          <cell r="E1326" t="str">
            <v>+</v>
          </cell>
          <cell r="F1326">
            <v>16.599999999998545</v>
          </cell>
          <cell r="G1326">
            <v>3.3</v>
          </cell>
          <cell r="H1326">
            <v>1</v>
          </cell>
          <cell r="I1326">
            <v>0.05</v>
          </cell>
          <cell r="J1326">
            <v>3.3</v>
          </cell>
          <cell r="K1326">
            <v>0.16500000000000001</v>
          </cell>
        </row>
        <row r="1327">
          <cell r="A1327">
            <v>561</v>
          </cell>
          <cell r="B1327" t="str">
            <v>+</v>
          </cell>
          <cell r="C1327">
            <v>13</v>
          </cell>
          <cell r="D1327">
            <v>561</v>
          </cell>
          <cell r="E1327" t="str">
            <v>+</v>
          </cell>
          <cell r="F1327">
            <v>13.700000000001182</v>
          </cell>
          <cell r="G1327">
            <v>0.7</v>
          </cell>
          <cell r="H1327">
            <v>1</v>
          </cell>
          <cell r="I1327">
            <v>0.05</v>
          </cell>
          <cell r="J1327">
            <v>0.7</v>
          </cell>
          <cell r="K1327">
            <v>3.4999999999999996E-2</v>
          </cell>
        </row>
        <row r="1328">
          <cell r="A1328">
            <v>561</v>
          </cell>
          <cell r="B1328" t="str">
            <v>+</v>
          </cell>
          <cell r="C1328">
            <v>3.5</v>
          </cell>
          <cell r="D1328">
            <v>561</v>
          </cell>
          <cell r="E1328" t="str">
            <v>+</v>
          </cell>
          <cell r="F1328">
            <v>6.5000000000009095</v>
          </cell>
          <cell r="G1328">
            <v>3</v>
          </cell>
          <cell r="H1328">
            <v>1</v>
          </cell>
          <cell r="I1328">
            <v>0.05</v>
          </cell>
          <cell r="J1328">
            <v>3</v>
          </cell>
          <cell r="K1328">
            <v>0.15000000000000002</v>
          </cell>
        </row>
        <row r="1329">
          <cell r="A1329">
            <v>563</v>
          </cell>
          <cell r="B1329" t="str">
            <v>+</v>
          </cell>
          <cell r="C1329">
            <v>16.5</v>
          </cell>
          <cell r="D1329">
            <v>563</v>
          </cell>
          <cell r="E1329" t="str">
            <v>+</v>
          </cell>
          <cell r="F1329">
            <v>19.299999999998363</v>
          </cell>
          <cell r="G1329">
            <v>2.8</v>
          </cell>
          <cell r="H1329">
            <v>1</v>
          </cell>
          <cell r="I1329">
            <v>0.05</v>
          </cell>
          <cell r="J1329">
            <v>2.8</v>
          </cell>
          <cell r="K1329">
            <v>0.13999999999999999</v>
          </cell>
        </row>
        <row r="1330">
          <cell r="A1330">
            <v>563</v>
          </cell>
          <cell r="B1330" t="str">
            <v>+</v>
          </cell>
          <cell r="C1330">
            <v>6.5</v>
          </cell>
          <cell r="D1330">
            <v>563</v>
          </cell>
          <cell r="E1330" t="str">
            <v>+</v>
          </cell>
          <cell r="F1330">
            <v>7.5</v>
          </cell>
          <cell r="G1330">
            <v>1</v>
          </cell>
          <cell r="H1330">
            <v>4.4000000000000004</v>
          </cell>
          <cell r="I1330">
            <v>0.05</v>
          </cell>
          <cell r="J1330">
            <v>4.4000000000000004</v>
          </cell>
          <cell r="K1330">
            <v>0.22000000000000003</v>
          </cell>
        </row>
        <row r="1331">
          <cell r="A1331">
            <v>563</v>
          </cell>
          <cell r="B1331" t="str">
            <v>+</v>
          </cell>
          <cell r="C1331">
            <v>7.5</v>
          </cell>
          <cell r="D1331">
            <v>563</v>
          </cell>
          <cell r="E1331" t="str">
            <v>+</v>
          </cell>
          <cell r="F1331">
            <v>11.399999999998727</v>
          </cell>
          <cell r="G1331">
            <v>3.9</v>
          </cell>
          <cell r="H1331">
            <v>1</v>
          </cell>
          <cell r="I1331">
            <v>0.05</v>
          </cell>
          <cell r="J1331">
            <v>3.9</v>
          </cell>
          <cell r="K1331">
            <v>0.19500000000000001</v>
          </cell>
        </row>
        <row r="1332">
          <cell r="A1332">
            <v>563</v>
          </cell>
          <cell r="B1332" t="str">
            <v>+</v>
          </cell>
          <cell r="C1332">
            <v>13.8</v>
          </cell>
          <cell r="D1332">
            <v>564</v>
          </cell>
          <cell r="E1332" t="str">
            <v>+</v>
          </cell>
          <cell r="F1332">
            <v>1.5999999999985448</v>
          </cell>
          <cell r="G1332">
            <v>7.8</v>
          </cell>
          <cell r="H1332">
            <v>1</v>
          </cell>
          <cell r="I1332">
            <v>0.05</v>
          </cell>
          <cell r="J1332">
            <v>7.8</v>
          </cell>
          <cell r="K1332">
            <v>0.39</v>
          </cell>
        </row>
        <row r="1333">
          <cell r="A1333">
            <v>567</v>
          </cell>
          <cell r="B1333" t="str">
            <v>+</v>
          </cell>
          <cell r="C1333">
            <v>10.9</v>
          </cell>
          <cell r="D1333">
            <v>568</v>
          </cell>
          <cell r="E1333" t="str">
            <v>+</v>
          </cell>
          <cell r="F1333">
            <v>2.6999999999998181</v>
          </cell>
          <cell r="G1333">
            <v>11.8</v>
          </cell>
          <cell r="H1333">
            <v>1</v>
          </cell>
          <cell r="I1333">
            <v>0.05</v>
          </cell>
          <cell r="J1333">
            <v>11.8</v>
          </cell>
          <cell r="K1333">
            <v>0.59000000000000008</v>
          </cell>
        </row>
        <row r="1334">
          <cell r="A1334">
            <v>568</v>
          </cell>
          <cell r="B1334" t="str">
            <v>+</v>
          </cell>
          <cell r="C1334">
            <v>2.7</v>
          </cell>
          <cell r="D1334">
            <v>568</v>
          </cell>
          <cell r="E1334" t="str">
            <v>+</v>
          </cell>
          <cell r="F1334">
            <v>4.4000000000005457</v>
          </cell>
          <cell r="G1334">
            <v>1.7</v>
          </cell>
          <cell r="H1334">
            <v>1.4</v>
          </cell>
          <cell r="I1334">
            <v>0.05</v>
          </cell>
          <cell r="J1334">
            <v>2.38</v>
          </cell>
          <cell r="K1334">
            <v>0.11899999999999999</v>
          </cell>
        </row>
        <row r="1335">
          <cell r="A1335">
            <v>568</v>
          </cell>
          <cell r="B1335" t="str">
            <v>+</v>
          </cell>
          <cell r="C1335">
            <v>4.5</v>
          </cell>
          <cell r="D1335">
            <v>568</v>
          </cell>
          <cell r="E1335" t="str">
            <v>+</v>
          </cell>
          <cell r="F1335">
            <v>12.999999999999545</v>
          </cell>
          <cell r="G1335">
            <v>8.5</v>
          </cell>
          <cell r="H1335">
            <v>1</v>
          </cell>
          <cell r="I1335">
            <v>0.05</v>
          </cell>
          <cell r="J1335">
            <v>8.5</v>
          </cell>
          <cell r="K1335">
            <v>0.42500000000000004</v>
          </cell>
        </row>
        <row r="1336">
          <cell r="A1336">
            <v>568</v>
          </cell>
          <cell r="B1336" t="str">
            <v>+</v>
          </cell>
          <cell r="C1336">
            <v>17.899999999999999</v>
          </cell>
          <cell r="D1336">
            <v>569</v>
          </cell>
          <cell r="E1336" t="str">
            <v>+</v>
          </cell>
          <cell r="F1336">
            <v>3.3999999999991815</v>
          </cell>
          <cell r="G1336">
            <v>5.5</v>
          </cell>
          <cell r="H1336">
            <v>1</v>
          </cell>
          <cell r="I1336">
            <v>0.05</v>
          </cell>
          <cell r="J1336">
            <v>5.5</v>
          </cell>
          <cell r="K1336">
            <v>0.27500000000000002</v>
          </cell>
        </row>
        <row r="1337">
          <cell r="A1337">
            <v>568</v>
          </cell>
          <cell r="B1337" t="str">
            <v>+</v>
          </cell>
          <cell r="C1337">
            <v>19.399999999999999</v>
          </cell>
          <cell r="D1337">
            <v>569</v>
          </cell>
          <cell r="E1337" t="str">
            <v>+</v>
          </cell>
          <cell r="F1337">
            <v>4.1999999999984539</v>
          </cell>
          <cell r="G1337">
            <v>4.8</v>
          </cell>
          <cell r="H1337">
            <v>1</v>
          </cell>
          <cell r="I1337">
            <v>0.05</v>
          </cell>
          <cell r="J1337">
            <v>4.8</v>
          </cell>
          <cell r="K1337">
            <v>0.24</v>
          </cell>
        </row>
        <row r="1338">
          <cell r="A1338">
            <v>569</v>
          </cell>
          <cell r="B1338" t="str">
            <v>+</v>
          </cell>
          <cell r="C1338">
            <v>6.2</v>
          </cell>
          <cell r="D1338">
            <v>569</v>
          </cell>
          <cell r="E1338" t="str">
            <v>+</v>
          </cell>
          <cell r="F1338">
            <v>7.9000000000019099</v>
          </cell>
          <cell r="G1338">
            <v>1.7</v>
          </cell>
          <cell r="H1338">
            <v>1</v>
          </cell>
          <cell r="I1338">
            <v>0.05</v>
          </cell>
          <cell r="J1338">
            <v>1.7</v>
          </cell>
          <cell r="K1338">
            <v>8.5000000000000006E-2</v>
          </cell>
        </row>
        <row r="1339">
          <cell r="A1339">
            <v>569</v>
          </cell>
          <cell r="B1339" t="str">
            <v>+</v>
          </cell>
          <cell r="C1339">
            <v>6.4</v>
          </cell>
          <cell r="D1339">
            <v>569</v>
          </cell>
          <cell r="E1339" t="str">
            <v>+</v>
          </cell>
          <cell r="F1339">
            <v>8.0999999999994543</v>
          </cell>
          <cell r="G1339">
            <v>1.7</v>
          </cell>
          <cell r="H1339">
            <v>1</v>
          </cell>
          <cell r="I1339">
            <v>0.05</v>
          </cell>
          <cell r="J1339">
            <v>1.7</v>
          </cell>
          <cell r="K1339">
            <v>8.5000000000000006E-2</v>
          </cell>
        </row>
        <row r="1340">
          <cell r="A1340">
            <v>569</v>
          </cell>
          <cell r="B1340" t="str">
            <v>+</v>
          </cell>
          <cell r="C1340">
            <v>14</v>
          </cell>
          <cell r="D1340">
            <v>569</v>
          </cell>
          <cell r="E1340" t="str">
            <v>+</v>
          </cell>
          <cell r="F1340">
            <v>16.500000000000909</v>
          </cell>
          <cell r="G1340">
            <v>2.5</v>
          </cell>
          <cell r="H1340">
            <v>1</v>
          </cell>
          <cell r="I1340">
            <v>0.05</v>
          </cell>
          <cell r="J1340">
            <v>2.5</v>
          </cell>
          <cell r="K1340">
            <v>0.125</v>
          </cell>
        </row>
        <row r="1341">
          <cell r="A1341">
            <v>569</v>
          </cell>
          <cell r="B1341" t="str">
            <v>+</v>
          </cell>
          <cell r="C1341">
            <v>13.5</v>
          </cell>
          <cell r="D1341">
            <v>570</v>
          </cell>
          <cell r="E1341" t="str">
            <v>+</v>
          </cell>
          <cell r="F1341">
            <v>7.8999999999996362</v>
          </cell>
          <cell r="G1341">
            <v>14.4</v>
          </cell>
          <cell r="H1341">
            <v>1</v>
          </cell>
          <cell r="I1341">
            <v>0.05</v>
          </cell>
          <cell r="J1341">
            <v>14.4</v>
          </cell>
          <cell r="K1341">
            <v>0.72000000000000008</v>
          </cell>
        </row>
        <row r="1342">
          <cell r="A1342">
            <v>570</v>
          </cell>
          <cell r="B1342" t="str">
            <v>+</v>
          </cell>
          <cell r="C1342">
            <v>16</v>
          </cell>
          <cell r="D1342">
            <v>570</v>
          </cell>
          <cell r="E1342" t="str">
            <v>+</v>
          </cell>
          <cell r="F1342">
            <v>19.900000000000091</v>
          </cell>
          <cell r="G1342">
            <v>3.9</v>
          </cell>
          <cell r="H1342">
            <v>1</v>
          </cell>
          <cell r="I1342">
            <v>0.05</v>
          </cell>
          <cell r="J1342">
            <v>3.9</v>
          </cell>
          <cell r="K1342">
            <v>0.19500000000000001</v>
          </cell>
        </row>
        <row r="1343">
          <cell r="A1343">
            <v>571</v>
          </cell>
          <cell r="B1343" t="str">
            <v>+</v>
          </cell>
          <cell r="C1343">
            <v>3.2</v>
          </cell>
          <cell r="D1343">
            <v>571</v>
          </cell>
          <cell r="E1343" t="str">
            <v>+</v>
          </cell>
          <cell r="F1343">
            <v>6.1000000000012733</v>
          </cell>
          <cell r="G1343">
            <v>2.9</v>
          </cell>
          <cell r="H1343">
            <v>1</v>
          </cell>
          <cell r="I1343">
            <v>0.05</v>
          </cell>
          <cell r="J1343">
            <v>2.9</v>
          </cell>
          <cell r="K1343">
            <v>0.14499999999999999</v>
          </cell>
        </row>
        <row r="1344">
          <cell r="A1344">
            <v>571</v>
          </cell>
          <cell r="B1344" t="str">
            <v>+</v>
          </cell>
          <cell r="C1344">
            <v>4.7</v>
          </cell>
          <cell r="D1344">
            <v>571</v>
          </cell>
          <cell r="E1344" t="str">
            <v>+</v>
          </cell>
          <cell r="F1344">
            <v>6.25</v>
          </cell>
          <cell r="G1344">
            <v>1.55</v>
          </cell>
          <cell r="H1344">
            <v>1</v>
          </cell>
          <cell r="I1344">
            <v>0.05</v>
          </cell>
          <cell r="J1344">
            <v>1.55</v>
          </cell>
          <cell r="K1344">
            <v>7.7500000000000013E-2</v>
          </cell>
        </row>
        <row r="1345">
          <cell r="A1345">
            <v>571</v>
          </cell>
          <cell r="B1345" t="str">
            <v>+</v>
          </cell>
          <cell r="C1345">
            <v>7.5</v>
          </cell>
          <cell r="D1345">
            <v>571</v>
          </cell>
          <cell r="E1345" t="str">
            <v>+</v>
          </cell>
          <cell r="F1345">
            <v>13.700000000001182</v>
          </cell>
          <cell r="G1345">
            <v>6.2</v>
          </cell>
          <cell r="H1345">
            <v>1</v>
          </cell>
          <cell r="I1345">
            <v>0.05</v>
          </cell>
          <cell r="J1345">
            <v>6.2</v>
          </cell>
          <cell r="K1345">
            <v>0.31000000000000005</v>
          </cell>
        </row>
        <row r="1346">
          <cell r="A1346">
            <v>571</v>
          </cell>
          <cell r="B1346" t="str">
            <v>+</v>
          </cell>
          <cell r="C1346">
            <v>15</v>
          </cell>
          <cell r="D1346">
            <v>572</v>
          </cell>
          <cell r="E1346" t="str">
            <v>+</v>
          </cell>
          <cell r="F1346">
            <v>12.000000000000455</v>
          </cell>
          <cell r="G1346">
            <v>17</v>
          </cell>
          <cell r="H1346">
            <v>1</v>
          </cell>
          <cell r="I1346">
            <v>0.05</v>
          </cell>
          <cell r="J1346">
            <v>17</v>
          </cell>
          <cell r="K1346">
            <v>0.85000000000000009</v>
          </cell>
        </row>
        <row r="1347">
          <cell r="A1347">
            <v>572</v>
          </cell>
          <cell r="B1347" t="str">
            <v>+</v>
          </cell>
          <cell r="C1347">
            <v>14.7</v>
          </cell>
          <cell r="D1347">
            <v>572</v>
          </cell>
          <cell r="E1347" t="str">
            <v>+</v>
          </cell>
          <cell r="F1347">
            <v>18.300000000001546</v>
          </cell>
          <cell r="G1347">
            <v>3.6</v>
          </cell>
          <cell r="H1347">
            <v>1</v>
          </cell>
          <cell r="I1347">
            <v>0.05</v>
          </cell>
          <cell r="J1347">
            <v>3.6</v>
          </cell>
          <cell r="K1347">
            <v>0.18000000000000002</v>
          </cell>
        </row>
        <row r="1348">
          <cell r="A1348">
            <v>572</v>
          </cell>
          <cell r="B1348" t="str">
            <v>+</v>
          </cell>
          <cell r="C1348">
            <v>15.5</v>
          </cell>
          <cell r="D1348">
            <v>572</v>
          </cell>
          <cell r="E1348" t="str">
            <v>+</v>
          </cell>
          <cell r="F1348">
            <v>16.900000000000546</v>
          </cell>
          <cell r="G1348">
            <v>1.4</v>
          </cell>
          <cell r="H1348">
            <v>1</v>
          </cell>
          <cell r="I1348">
            <v>0.05</v>
          </cell>
          <cell r="J1348">
            <v>1.4</v>
          </cell>
          <cell r="K1348">
            <v>6.9999999999999993E-2</v>
          </cell>
        </row>
        <row r="1349">
          <cell r="A1349">
            <v>575</v>
          </cell>
          <cell r="B1349" t="str">
            <v>+</v>
          </cell>
          <cell r="C1349">
            <v>15.7</v>
          </cell>
          <cell r="D1349">
            <v>575</v>
          </cell>
          <cell r="E1349" t="str">
            <v>+</v>
          </cell>
          <cell r="F1349">
            <v>17.599999999999909</v>
          </cell>
          <cell r="G1349">
            <v>1.9</v>
          </cell>
          <cell r="H1349">
            <v>1</v>
          </cell>
          <cell r="I1349">
            <v>0.05</v>
          </cell>
          <cell r="J1349">
            <v>1.9</v>
          </cell>
          <cell r="K1349">
            <v>9.5000000000000001E-2</v>
          </cell>
        </row>
        <row r="1350">
          <cell r="A1350">
            <v>575</v>
          </cell>
          <cell r="B1350" t="str">
            <v>+</v>
          </cell>
          <cell r="C1350">
            <v>14.5</v>
          </cell>
          <cell r="D1350">
            <v>576</v>
          </cell>
          <cell r="E1350" t="str">
            <v>+</v>
          </cell>
          <cell r="F1350">
            <v>2.0000000000004547</v>
          </cell>
          <cell r="G1350">
            <v>7.5</v>
          </cell>
          <cell r="H1350">
            <v>1</v>
          </cell>
          <cell r="I1350">
            <v>0.05</v>
          </cell>
          <cell r="J1350">
            <v>7.5</v>
          </cell>
          <cell r="K1350">
            <v>0.375</v>
          </cell>
        </row>
        <row r="1351">
          <cell r="A1351">
            <v>576</v>
          </cell>
          <cell r="B1351" t="str">
            <v>+</v>
          </cell>
          <cell r="C1351">
            <v>4.5999999999999996</v>
          </cell>
          <cell r="D1351">
            <v>576</v>
          </cell>
          <cell r="E1351" t="str">
            <v>+</v>
          </cell>
          <cell r="F1351">
            <v>5.7500000000004547</v>
          </cell>
          <cell r="G1351">
            <v>1.1499999999999999</v>
          </cell>
          <cell r="H1351">
            <v>1</v>
          </cell>
          <cell r="I1351">
            <v>0.05</v>
          </cell>
          <cell r="J1351">
            <v>1.1499999999999999</v>
          </cell>
          <cell r="K1351">
            <v>5.7499999999999996E-2</v>
          </cell>
        </row>
        <row r="1352">
          <cell r="A1352">
            <v>576</v>
          </cell>
          <cell r="B1352" t="str">
            <v>+</v>
          </cell>
          <cell r="C1352">
            <v>17.7</v>
          </cell>
          <cell r="D1352">
            <v>576</v>
          </cell>
          <cell r="E1352" t="str">
            <v>+</v>
          </cell>
          <cell r="F1352">
            <v>18.800000000001091</v>
          </cell>
          <cell r="G1352">
            <v>1.1000000000000001</v>
          </cell>
          <cell r="H1352">
            <v>1</v>
          </cell>
          <cell r="I1352">
            <v>0.05</v>
          </cell>
          <cell r="J1352">
            <v>1.1000000000000001</v>
          </cell>
          <cell r="K1352">
            <v>5.5000000000000007E-2</v>
          </cell>
        </row>
        <row r="1353">
          <cell r="A1353">
            <v>579</v>
          </cell>
          <cell r="B1353" t="str">
            <v>+</v>
          </cell>
          <cell r="C1353">
            <v>6.5</v>
          </cell>
          <cell r="D1353">
            <v>579</v>
          </cell>
          <cell r="E1353" t="str">
            <v>+</v>
          </cell>
          <cell r="F1353">
            <v>7.5999999999999091</v>
          </cell>
          <cell r="G1353">
            <v>1.1000000000000001</v>
          </cell>
          <cell r="H1353">
            <v>1</v>
          </cell>
          <cell r="I1353">
            <v>0.05</v>
          </cell>
          <cell r="J1353">
            <v>1.1000000000000001</v>
          </cell>
          <cell r="K1353">
            <v>5.5000000000000007E-2</v>
          </cell>
        </row>
        <row r="1354">
          <cell r="A1354">
            <v>579</v>
          </cell>
          <cell r="B1354" t="str">
            <v>+</v>
          </cell>
          <cell r="C1354">
            <v>10.5</v>
          </cell>
          <cell r="D1354">
            <v>579</v>
          </cell>
          <cell r="E1354" t="str">
            <v>+</v>
          </cell>
          <cell r="F1354">
            <v>11.200000000001182</v>
          </cell>
          <cell r="G1354">
            <v>0.7</v>
          </cell>
          <cell r="H1354">
            <v>1</v>
          </cell>
          <cell r="I1354">
            <v>0.05</v>
          </cell>
          <cell r="J1354">
            <v>0.7</v>
          </cell>
          <cell r="K1354">
            <v>3.4999999999999996E-2</v>
          </cell>
        </row>
        <row r="1355">
          <cell r="A1355">
            <v>579</v>
          </cell>
          <cell r="B1355" t="str">
            <v>+</v>
          </cell>
          <cell r="C1355">
            <v>6.6</v>
          </cell>
          <cell r="D1355">
            <v>581</v>
          </cell>
          <cell r="E1355" t="str">
            <v>+</v>
          </cell>
          <cell r="F1355">
            <v>9.2000000000007276</v>
          </cell>
          <cell r="G1355">
            <v>42.6</v>
          </cell>
          <cell r="H1355">
            <v>1</v>
          </cell>
          <cell r="I1355">
            <v>0.05</v>
          </cell>
          <cell r="J1355">
            <v>42.6</v>
          </cell>
          <cell r="K1355">
            <v>2.1300000000000003</v>
          </cell>
        </row>
        <row r="1356">
          <cell r="A1356">
            <v>580</v>
          </cell>
          <cell r="B1356" t="str">
            <v>+</v>
          </cell>
          <cell r="C1356">
            <v>1</v>
          </cell>
          <cell r="D1356">
            <v>581</v>
          </cell>
          <cell r="E1356" t="str">
            <v>+</v>
          </cell>
          <cell r="F1356">
            <v>9.7499999999990905</v>
          </cell>
          <cell r="G1356">
            <v>28.75</v>
          </cell>
          <cell r="H1356">
            <v>1</v>
          </cell>
          <cell r="I1356">
            <v>0.05</v>
          </cell>
          <cell r="J1356">
            <v>28.75</v>
          </cell>
          <cell r="K1356">
            <v>1.4375</v>
          </cell>
        </row>
        <row r="1357">
          <cell r="A1357">
            <v>602</v>
          </cell>
          <cell r="B1357" t="str">
            <v>+</v>
          </cell>
          <cell r="C1357">
            <v>6.3</v>
          </cell>
          <cell r="D1357">
            <v>603</v>
          </cell>
          <cell r="E1357" t="str">
            <v>+</v>
          </cell>
          <cell r="F1357">
            <v>9.9999999997635314E-2</v>
          </cell>
          <cell r="G1357">
            <v>13.8</v>
          </cell>
          <cell r="H1357">
            <v>1</v>
          </cell>
          <cell r="I1357">
            <v>0.05</v>
          </cell>
          <cell r="J1357">
            <v>13.8</v>
          </cell>
          <cell r="K1357">
            <v>0.69000000000000006</v>
          </cell>
        </row>
        <row r="1358">
          <cell r="A1358">
            <v>605</v>
          </cell>
          <cell r="B1358" t="str">
            <v>+</v>
          </cell>
          <cell r="C1358">
            <v>17.8</v>
          </cell>
          <cell r="D1358">
            <v>606</v>
          </cell>
          <cell r="E1358" t="str">
            <v>+</v>
          </cell>
          <cell r="F1358">
            <v>2.3000000000001819</v>
          </cell>
          <cell r="G1358">
            <v>4.5</v>
          </cell>
          <cell r="H1358">
            <v>1</v>
          </cell>
          <cell r="I1358">
            <v>0.05</v>
          </cell>
          <cell r="J1358">
            <v>4.5</v>
          </cell>
          <cell r="K1358">
            <v>0.22500000000000001</v>
          </cell>
        </row>
        <row r="1359">
          <cell r="A1359">
            <v>605</v>
          </cell>
          <cell r="B1359" t="str">
            <v>+</v>
          </cell>
          <cell r="C1359">
            <v>5.2</v>
          </cell>
          <cell r="D1359">
            <v>605</v>
          </cell>
          <cell r="E1359" t="str">
            <v>+</v>
          </cell>
          <cell r="F1359">
            <v>9.6000000000003638</v>
          </cell>
          <cell r="G1359">
            <v>4.4000000000000004</v>
          </cell>
          <cell r="H1359">
            <v>1</v>
          </cell>
          <cell r="I1359">
            <v>0.05</v>
          </cell>
          <cell r="J1359">
            <v>4.4000000000000004</v>
          </cell>
          <cell r="K1359">
            <v>0.22000000000000003</v>
          </cell>
        </row>
        <row r="1360">
          <cell r="A1360">
            <v>605</v>
          </cell>
          <cell r="B1360" t="str">
            <v>+</v>
          </cell>
          <cell r="C1360">
            <v>8.9</v>
          </cell>
          <cell r="D1360">
            <v>606</v>
          </cell>
          <cell r="E1360" t="str">
            <v>+</v>
          </cell>
          <cell r="F1360">
            <v>2.7999999999997272</v>
          </cell>
          <cell r="G1360">
            <v>13.9</v>
          </cell>
          <cell r="H1360">
            <v>1</v>
          </cell>
          <cell r="I1360">
            <v>0.04</v>
          </cell>
          <cell r="J1360">
            <v>13.9</v>
          </cell>
          <cell r="K1360">
            <v>0.55600000000000005</v>
          </cell>
        </row>
        <row r="1361">
          <cell r="A1361">
            <v>606</v>
          </cell>
          <cell r="B1361" t="str">
            <v>+</v>
          </cell>
          <cell r="C1361">
            <v>13.9</v>
          </cell>
          <cell r="D1361">
            <v>607</v>
          </cell>
          <cell r="E1361" t="str">
            <v>+</v>
          </cell>
          <cell r="F1361">
            <v>0.3999999999996362</v>
          </cell>
          <cell r="G1361">
            <v>6.5</v>
          </cell>
          <cell r="H1361">
            <v>1</v>
          </cell>
          <cell r="I1361">
            <v>0.04</v>
          </cell>
          <cell r="J1361">
            <v>6.5</v>
          </cell>
          <cell r="K1361">
            <v>0.26</v>
          </cell>
        </row>
        <row r="1362">
          <cell r="A1362">
            <v>607</v>
          </cell>
          <cell r="B1362" t="str">
            <v>+</v>
          </cell>
          <cell r="C1362">
            <v>2.5</v>
          </cell>
          <cell r="D1362">
            <v>607</v>
          </cell>
          <cell r="E1362" t="str">
            <v>+</v>
          </cell>
          <cell r="F1362">
            <v>11.900000000000546</v>
          </cell>
          <cell r="G1362">
            <v>9.4</v>
          </cell>
          <cell r="H1362">
            <v>1</v>
          </cell>
          <cell r="I1362">
            <v>0.04</v>
          </cell>
          <cell r="J1362">
            <v>9.4</v>
          </cell>
          <cell r="K1362">
            <v>0.376</v>
          </cell>
        </row>
        <row r="1363">
          <cell r="A1363">
            <v>607</v>
          </cell>
          <cell r="B1363" t="str">
            <v>+</v>
          </cell>
          <cell r="C1363">
            <v>15</v>
          </cell>
          <cell r="D1363">
            <v>607</v>
          </cell>
          <cell r="E1363" t="str">
            <v>+</v>
          </cell>
          <cell r="F1363">
            <v>18.600000000001273</v>
          </cell>
          <cell r="G1363">
            <v>3.6</v>
          </cell>
          <cell r="H1363">
            <v>1</v>
          </cell>
          <cell r="I1363">
            <v>0.04</v>
          </cell>
          <cell r="J1363">
            <v>3.6</v>
          </cell>
          <cell r="K1363">
            <v>0.14400000000000002</v>
          </cell>
        </row>
        <row r="1364">
          <cell r="A1364">
            <v>608</v>
          </cell>
          <cell r="B1364" t="str">
            <v>+</v>
          </cell>
          <cell r="C1364">
            <v>4.2</v>
          </cell>
          <cell r="D1364">
            <v>608</v>
          </cell>
          <cell r="E1364" t="str">
            <v>+</v>
          </cell>
          <cell r="F1364">
            <v>5.9000000000014552</v>
          </cell>
          <cell r="G1364">
            <v>1.7</v>
          </cell>
          <cell r="H1364">
            <v>1</v>
          </cell>
          <cell r="I1364">
            <v>0.04</v>
          </cell>
          <cell r="J1364">
            <v>1.7</v>
          </cell>
          <cell r="K1364">
            <v>6.8000000000000005E-2</v>
          </cell>
        </row>
        <row r="1365">
          <cell r="A1365">
            <v>609</v>
          </cell>
          <cell r="B1365" t="str">
            <v>+</v>
          </cell>
          <cell r="C1365">
            <v>15.5</v>
          </cell>
          <cell r="D1365">
            <v>609</v>
          </cell>
          <cell r="E1365" t="str">
            <v>+</v>
          </cell>
          <cell r="F1365">
            <v>19.400000000000546</v>
          </cell>
          <cell r="G1365">
            <v>3.9</v>
          </cell>
          <cell r="H1365">
            <v>1</v>
          </cell>
          <cell r="I1365">
            <v>0.04</v>
          </cell>
          <cell r="J1365">
            <v>3.9</v>
          </cell>
          <cell r="K1365">
            <v>0.156</v>
          </cell>
        </row>
        <row r="1366">
          <cell r="A1366">
            <v>610</v>
          </cell>
          <cell r="B1366" t="str">
            <v>+</v>
          </cell>
          <cell r="C1366">
            <v>0.5</v>
          </cell>
          <cell r="D1366">
            <v>610</v>
          </cell>
          <cell r="E1366" t="str">
            <v>+</v>
          </cell>
          <cell r="F1366">
            <v>1.6000000000008185</v>
          </cell>
          <cell r="G1366">
            <v>1.1000000000000001</v>
          </cell>
          <cell r="H1366">
            <v>1</v>
          </cell>
          <cell r="I1366">
            <v>0.04</v>
          </cell>
          <cell r="J1366">
            <v>1.1000000000000001</v>
          </cell>
          <cell r="K1366">
            <v>4.4000000000000004E-2</v>
          </cell>
        </row>
        <row r="1367">
          <cell r="A1367">
            <v>611</v>
          </cell>
          <cell r="B1367" t="str">
            <v>+</v>
          </cell>
          <cell r="D1367">
            <v>611</v>
          </cell>
          <cell r="E1367" t="str">
            <v>+</v>
          </cell>
          <cell r="F1367">
            <v>1.7999999999983629</v>
          </cell>
          <cell r="G1367">
            <v>1.8</v>
          </cell>
          <cell r="H1367">
            <v>1</v>
          </cell>
          <cell r="I1367">
            <v>0.04</v>
          </cell>
          <cell r="J1367">
            <v>1.8</v>
          </cell>
          <cell r="K1367">
            <v>7.2000000000000008E-2</v>
          </cell>
        </row>
        <row r="1368">
          <cell r="A1368">
            <v>611</v>
          </cell>
          <cell r="B1368" t="str">
            <v>+</v>
          </cell>
          <cell r="C1368">
            <v>7.35</v>
          </cell>
          <cell r="D1368">
            <v>611</v>
          </cell>
          <cell r="E1368" t="str">
            <v>+</v>
          </cell>
          <cell r="F1368">
            <v>8.6500000000000909</v>
          </cell>
          <cell r="G1368">
            <v>1.3</v>
          </cell>
          <cell r="H1368">
            <v>1</v>
          </cell>
          <cell r="I1368">
            <v>0.04</v>
          </cell>
          <cell r="J1368">
            <v>1.3</v>
          </cell>
          <cell r="K1368">
            <v>5.2000000000000005E-2</v>
          </cell>
        </row>
        <row r="1369">
          <cell r="A1369">
            <v>611</v>
          </cell>
          <cell r="B1369" t="str">
            <v>+</v>
          </cell>
          <cell r="C1369">
            <v>12.7</v>
          </cell>
          <cell r="D1369">
            <v>612</v>
          </cell>
          <cell r="E1369" t="str">
            <v>+</v>
          </cell>
          <cell r="F1369">
            <v>5.0999999999999091</v>
          </cell>
          <cell r="G1369">
            <v>12.4</v>
          </cell>
          <cell r="H1369">
            <v>1</v>
          </cell>
          <cell r="I1369">
            <v>0.04</v>
          </cell>
          <cell r="J1369">
            <v>12.4</v>
          </cell>
          <cell r="K1369">
            <v>0.49600000000000005</v>
          </cell>
        </row>
        <row r="1370">
          <cell r="A1370">
            <v>614</v>
          </cell>
          <cell r="B1370" t="str">
            <v>+</v>
          </cell>
          <cell r="C1370">
            <v>7.5</v>
          </cell>
          <cell r="D1370">
            <v>614</v>
          </cell>
          <cell r="E1370" t="str">
            <v>+</v>
          </cell>
          <cell r="F1370">
            <v>12.599999999999909</v>
          </cell>
          <cell r="G1370">
            <v>5.0999999999999996</v>
          </cell>
          <cell r="H1370">
            <v>1</v>
          </cell>
          <cell r="I1370">
            <v>0.04</v>
          </cell>
          <cell r="J1370">
            <v>5.0999999999999996</v>
          </cell>
          <cell r="K1370">
            <v>0.20399999999999999</v>
          </cell>
        </row>
        <row r="1371">
          <cell r="A1371">
            <v>614</v>
          </cell>
          <cell r="B1371" t="str">
            <v>+</v>
          </cell>
          <cell r="C1371">
            <v>14.5</v>
          </cell>
          <cell r="D1371">
            <v>614</v>
          </cell>
          <cell r="E1371" t="str">
            <v>+</v>
          </cell>
          <cell r="F1371">
            <v>18.899999999998727</v>
          </cell>
          <cell r="G1371">
            <v>4.4000000000000004</v>
          </cell>
          <cell r="H1371">
            <v>1</v>
          </cell>
          <cell r="I1371">
            <v>0.04</v>
          </cell>
          <cell r="J1371">
            <v>4.4000000000000004</v>
          </cell>
          <cell r="K1371">
            <v>0.17600000000000002</v>
          </cell>
        </row>
        <row r="1372">
          <cell r="A1372">
            <v>615</v>
          </cell>
          <cell r="B1372" t="str">
            <v>+</v>
          </cell>
          <cell r="C1372">
            <v>14.1</v>
          </cell>
          <cell r="D1372">
            <v>616</v>
          </cell>
          <cell r="E1372" t="str">
            <v>+</v>
          </cell>
          <cell r="F1372">
            <v>5.1999999999998181</v>
          </cell>
          <cell r="G1372">
            <v>11.1</v>
          </cell>
          <cell r="H1372">
            <v>1</v>
          </cell>
          <cell r="I1372">
            <v>0.04</v>
          </cell>
          <cell r="J1372">
            <v>11.1</v>
          </cell>
          <cell r="K1372">
            <v>0.44400000000000001</v>
          </cell>
        </row>
        <row r="1373">
          <cell r="A1373">
            <v>616</v>
          </cell>
          <cell r="B1373" t="str">
            <v>+</v>
          </cell>
          <cell r="C1373">
            <v>9.5</v>
          </cell>
          <cell r="D1373">
            <v>617</v>
          </cell>
          <cell r="E1373" t="str">
            <v>+</v>
          </cell>
          <cell r="F1373">
            <v>3.8999999999987267</v>
          </cell>
          <cell r="G1373">
            <v>14.4</v>
          </cell>
          <cell r="H1373">
            <v>1</v>
          </cell>
          <cell r="I1373">
            <v>0.04</v>
          </cell>
          <cell r="J1373">
            <v>14.4</v>
          </cell>
          <cell r="K1373">
            <v>0.57600000000000007</v>
          </cell>
        </row>
        <row r="1374">
          <cell r="A1374">
            <v>617</v>
          </cell>
          <cell r="B1374" t="str">
            <v>+</v>
          </cell>
          <cell r="C1374">
            <v>15.2</v>
          </cell>
          <cell r="D1374">
            <v>617</v>
          </cell>
          <cell r="E1374" t="str">
            <v>+</v>
          </cell>
          <cell r="F1374">
            <v>19.800000000000182</v>
          </cell>
          <cell r="G1374">
            <v>4.5999999999999996</v>
          </cell>
          <cell r="H1374">
            <v>1</v>
          </cell>
          <cell r="I1374">
            <v>0.04</v>
          </cell>
          <cell r="J1374">
            <v>4.5999999999999996</v>
          </cell>
          <cell r="K1374">
            <v>0.184</v>
          </cell>
        </row>
        <row r="1375">
          <cell r="A1375">
            <v>618</v>
          </cell>
          <cell r="B1375" t="str">
            <v>+</v>
          </cell>
          <cell r="D1375">
            <v>618</v>
          </cell>
          <cell r="E1375" t="str">
            <v>+</v>
          </cell>
          <cell r="F1375">
            <v>7.5999999999999091</v>
          </cell>
          <cell r="G1375">
            <v>7.6</v>
          </cell>
          <cell r="H1375">
            <v>1</v>
          </cell>
          <cell r="I1375">
            <v>0.04</v>
          </cell>
          <cell r="J1375">
            <v>7.6</v>
          </cell>
          <cell r="K1375">
            <v>0.30399999999999999</v>
          </cell>
        </row>
        <row r="1376">
          <cell r="A1376">
            <v>619</v>
          </cell>
          <cell r="B1376" t="str">
            <v>+</v>
          </cell>
          <cell r="C1376">
            <v>1.5</v>
          </cell>
          <cell r="D1376">
            <v>619</v>
          </cell>
          <cell r="E1376" t="str">
            <v>+</v>
          </cell>
          <cell r="F1376">
            <v>5.0999999999999091</v>
          </cell>
          <cell r="G1376">
            <v>3.6</v>
          </cell>
          <cell r="H1376">
            <v>1</v>
          </cell>
          <cell r="I1376">
            <v>0.04</v>
          </cell>
          <cell r="J1376">
            <v>3.6</v>
          </cell>
          <cell r="K1376">
            <v>0.14400000000000002</v>
          </cell>
        </row>
        <row r="1377">
          <cell r="A1377">
            <v>619</v>
          </cell>
          <cell r="B1377" t="str">
            <v>+</v>
          </cell>
          <cell r="C1377">
            <v>8.3000000000000007</v>
          </cell>
          <cell r="D1377">
            <v>619</v>
          </cell>
          <cell r="E1377" t="str">
            <v>+</v>
          </cell>
          <cell r="F1377">
            <v>17.5</v>
          </cell>
          <cell r="G1377">
            <v>9.1999999999999993</v>
          </cell>
          <cell r="H1377">
            <v>1</v>
          </cell>
          <cell r="I1377">
            <v>0.04</v>
          </cell>
          <cell r="J1377">
            <v>9.1999999999999993</v>
          </cell>
          <cell r="K1377">
            <v>0.36799999999999999</v>
          </cell>
        </row>
        <row r="1378">
          <cell r="A1378">
            <v>619</v>
          </cell>
          <cell r="B1378" t="str">
            <v>+</v>
          </cell>
          <cell r="C1378">
            <v>9.5</v>
          </cell>
          <cell r="D1378">
            <v>619</v>
          </cell>
          <cell r="E1378" t="str">
            <v>+</v>
          </cell>
          <cell r="F1378">
            <v>10.700000000001637</v>
          </cell>
          <cell r="G1378">
            <v>1.2</v>
          </cell>
          <cell r="H1378">
            <v>1</v>
          </cell>
          <cell r="I1378">
            <v>0.04</v>
          </cell>
          <cell r="J1378">
            <v>1.2</v>
          </cell>
          <cell r="K1378">
            <v>4.8000000000000001E-2</v>
          </cell>
        </row>
        <row r="1379">
          <cell r="A1379">
            <v>619</v>
          </cell>
          <cell r="B1379" t="str">
            <v>+</v>
          </cell>
          <cell r="C1379">
            <v>18.100000000000001</v>
          </cell>
          <cell r="D1379">
            <v>620</v>
          </cell>
          <cell r="E1379" t="str">
            <v>+</v>
          </cell>
          <cell r="F1379">
            <v>5.3999999999996362</v>
          </cell>
          <cell r="G1379">
            <v>7.3</v>
          </cell>
          <cell r="H1379">
            <v>1</v>
          </cell>
          <cell r="I1379">
            <v>0.04</v>
          </cell>
          <cell r="J1379">
            <v>7.3</v>
          </cell>
          <cell r="K1379">
            <v>0.29199999999999998</v>
          </cell>
        </row>
        <row r="1380">
          <cell r="A1380">
            <v>620</v>
          </cell>
          <cell r="B1380" t="str">
            <v>+</v>
          </cell>
          <cell r="C1380">
            <v>1.2</v>
          </cell>
          <cell r="D1380">
            <v>620</v>
          </cell>
          <cell r="E1380" t="str">
            <v>+</v>
          </cell>
          <cell r="F1380">
            <v>2.5999999999999091</v>
          </cell>
          <cell r="G1380">
            <v>1.4</v>
          </cell>
          <cell r="H1380">
            <v>1</v>
          </cell>
          <cell r="I1380">
            <v>0.05</v>
          </cell>
          <cell r="J1380">
            <v>1.4</v>
          </cell>
          <cell r="K1380">
            <v>6.9999999999999993E-2</v>
          </cell>
        </row>
        <row r="1381">
          <cell r="A1381">
            <v>620</v>
          </cell>
          <cell r="B1381" t="str">
            <v>+</v>
          </cell>
          <cell r="C1381">
            <v>5.6</v>
          </cell>
          <cell r="D1381">
            <v>620</v>
          </cell>
          <cell r="E1381" t="str">
            <v>+</v>
          </cell>
          <cell r="F1381">
            <v>18.700000000001182</v>
          </cell>
          <cell r="G1381">
            <v>13.1</v>
          </cell>
          <cell r="H1381">
            <v>2</v>
          </cell>
          <cell r="I1381">
            <v>0.05</v>
          </cell>
          <cell r="J1381">
            <v>26.2</v>
          </cell>
          <cell r="K1381">
            <v>1.31</v>
          </cell>
        </row>
        <row r="1382">
          <cell r="A1382">
            <v>621</v>
          </cell>
          <cell r="B1382" t="str">
            <v>+</v>
          </cell>
          <cell r="C1382">
            <v>2.8</v>
          </cell>
          <cell r="D1382">
            <v>621</v>
          </cell>
          <cell r="E1382" t="str">
            <v>+</v>
          </cell>
          <cell r="F1382">
            <v>18.599999999999</v>
          </cell>
          <cell r="G1382">
            <v>15.8</v>
          </cell>
          <cell r="H1382">
            <v>1</v>
          </cell>
          <cell r="I1382">
            <v>0.05</v>
          </cell>
          <cell r="J1382">
            <v>15.8</v>
          </cell>
          <cell r="K1382">
            <v>0.79</v>
          </cell>
        </row>
        <row r="1383">
          <cell r="A1383">
            <v>622</v>
          </cell>
          <cell r="B1383" t="str">
            <v>+</v>
          </cell>
          <cell r="C1383">
            <v>3.5</v>
          </cell>
          <cell r="D1383">
            <v>622</v>
          </cell>
          <cell r="E1383" t="str">
            <v>+</v>
          </cell>
          <cell r="F1383">
            <v>12.300000000000182</v>
          </cell>
          <cell r="G1383">
            <v>8.8000000000000007</v>
          </cell>
          <cell r="H1383">
            <v>1</v>
          </cell>
          <cell r="I1383">
            <v>0.04</v>
          </cell>
          <cell r="J1383">
            <v>8.8000000000000007</v>
          </cell>
          <cell r="K1383">
            <v>0.35200000000000004</v>
          </cell>
        </row>
        <row r="1384">
          <cell r="A1384">
            <v>622</v>
          </cell>
          <cell r="B1384" t="str">
            <v>+</v>
          </cell>
          <cell r="C1384">
            <v>13.4</v>
          </cell>
          <cell r="D1384">
            <v>623</v>
          </cell>
          <cell r="E1384" t="str">
            <v>+</v>
          </cell>
          <cell r="F1384">
            <v>1.2999999999988177</v>
          </cell>
          <cell r="G1384">
            <v>7.9</v>
          </cell>
          <cell r="H1384">
            <v>1</v>
          </cell>
          <cell r="I1384">
            <v>0.04</v>
          </cell>
          <cell r="J1384">
            <v>7.9</v>
          </cell>
          <cell r="K1384">
            <v>0.316</v>
          </cell>
        </row>
        <row r="1385">
          <cell r="A1385">
            <v>623</v>
          </cell>
          <cell r="B1385" t="str">
            <v>+</v>
          </cell>
          <cell r="C1385">
            <v>5.4</v>
          </cell>
          <cell r="D1385">
            <v>623</v>
          </cell>
          <cell r="E1385" t="str">
            <v>+</v>
          </cell>
          <cell r="F1385">
            <v>9.7499999999990905</v>
          </cell>
          <cell r="G1385">
            <v>4.3499999999999996</v>
          </cell>
          <cell r="H1385">
            <v>1</v>
          </cell>
          <cell r="I1385">
            <v>0.04</v>
          </cell>
          <cell r="J1385">
            <v>4.3499999999999996</v>
          </cell>
          <cell r="K1385">
            <v>0.17399999999999999</v>
          </cell>
        </row>
        <row r="1386">
          <cell r="A1386">
            <v>624</v>
          </cell>
          <cell r="B1386" t="str">
            <v>+</v>
          </cell>
          <cell r="D1386">
            <v>624</v>
          </cell>
          <cell r="E1386" t="str">
            <v>+</v>
          </cell>
          <cell r="F1386">
            <v>10.700000000001637</v>
          </cell>
          <cell r="G1386">
            <v>10.7</v>
          </cell>
          <cell r="H1386">
            <v>1</v>
          </cell>
          <cell r="I1386">
            <v>0.04</v>
          </cell>
          <cell r="J1386">
            <v>10.7</v>
          </cell>
          <cell r="K1386">
            <v>0.42799999999999999</v>
          </cell>
        </row>
        <row r="1387">
          <cell r="A1387">
            <v>624</v>
          </cell>
          <cell r="B1387" t="str">
            <v>+</v>
          </cell>
          <cell r="C1387">
            <v>2.7</v>
          </cell>
          <cell r="D1387">
            <v>624</v>
          </cell>
          <cell r="E1387" t="str">
            <v>+</v>
          </cell>
          <cell r="F1387">
            <v>5.1500000000010004</v>
          </cell>
          <cell r="G1387">
            <v>2.4500000000000002</v>
          </cell>
          <cell r="H1387">
            <v>1</v>
          </cell>
          <cell r="I1387">
            <v>0.04</v>
          </cell>
          <cell r="J1387">
            <v>2.4500000000000002</v>
          </cell>
          <cell r="K1387">
            <v>9.8000000000000004E-2</v>
          </cell>
        </row>
        <row r="1388">
          <cell r="A1388">
            <v>624</v>
          </cell>
          <cell r="B1388" t="str">
            <v>+</v>
          </cell>
          <cell r="C1388">
            <v>12.5</v>
          </cell>
          <cell r="D1388">
            <v>624</v>
          </cell>
          <cell r="E1388" t="str">
            <v>+</v>
          </cell>
          <cell r="F1388">
            <v>16.849999999999454</v>
          </cell>
          <cell r="G1388">
            <v>4.3499999999999996</v>
          </cell>
          <cell r="H1388">
            <v>1</v>
          </cell>
          <cell r="I1388">
            <v>0.04</v>
          </cell>
          <cell r="J1388">
            <v>4.3499999999999996</v>
          </cell>
          <cell r="K1388">
            <v>0.17399999999999999</v>
          </cell>
        </row>
        <row r="1389">
          <cell r="A1389">
            <v>624</v>
          </cell>
          <cell r="B1389" t="str">
            <v>+</v>
          </cell>
          <cell r="C1389">
            <v>16.8</v>
          </cell>
          <cell r="D1389">
            <v>625</v>
          </cell>
          <cell r="E1389" t="str">
            <v>+</v>
          </cell>
          <cell r="F1389">
            <v>5.7999999999992724</v>
          </cell>
          <cell r="G1389">
            <v>9</v>
          </cell>
          <cell r="H1389">
            <v>1</v>
          </cell>
          <cell r="I1389">
            <v>0.04</v>
          </cell>
          <cell r="J1389">
            <v>9</v>
          </cell>
          <cell r="K1389">
            <v>0.36</v>
          </cell>
        </row>
        <row r="1390">
          <cell r="A1390">
            <v>625</v>
          </cell>
          <cell r="B1390" t="str">
            <v>+</v>
          </cell>
          <cell r="C1390">
            <v>9.3000000000000007</v>
          </cell>
          <cell r="D1390">
            <v>626</v>
          </cell>
          <cell r="E1390" t="str">
            <v>+</v>
          </cell>
          <cell r="F1390">
            <v>2.0999999999980901</v>
          </cell>
          <cell r="G1390">
            <v>12.8</v>
          </cell>
          <cell r="H1390">
            <v>1</v>
          </cell>
          <cell r="I1390">
            <v>0.04</v>
          </cell>
          <cell r="J1390">
            <v>12.8</v>
          </cell>
          <cell r="K1390">
            <v>0.51200000000000001</v>
          </cell>
        </row>
        <row r="1391">
          <cell r="A1391">
            <v>626</v>
          </cell>
          <cell r="B1391" t="str">
            <v>+</v>
          </cell>
          <cell r="C1391">
            <v>5.6</v>
          </cell>
          <cell r="D1391">
            <v>626</v>
          </cell>
          <cell r="E1391" t="str">
            <v>+</v>
          </cell>
          <cell r="F1391">
            <v>8.3999999999991815</v>
          </cell>
          <cell r="G1391">
            <v>2.8</v>
          </cell>
          <cell r="H1391">
            <v>1</v>
          </cell>
          <cell r="I1391">
            <v>0.04</v>
          </cell>
          <cell r="J1391">
            <v>2.8</v>
          </cell>
          <cell r="K1391">
            <v>0.11199999999999999</v>
          </cell>
        </row>
        <row r="1392">
          <cell r="A1392">
            <v>626</v>
          </cell>
          <cell r="B1392" t="str">
            <v>+</v>
          </cell>
          <cell r="C1392">
            <v>11.9</v>
          </cell>
          <cell r="D1392">
            <v>626</v>
          </cell>
          <cell r="E1392" t="str">
            <v>+</v>
          </cell>
          <cell r="F1392">
            <v>14.900000000000091</v>
          </cell>
          <cell r="G1392">
            <v>3</v>
          </cell>
          <cell r="H1392">
            <v>1</v>
          </cell>
          <cell r="I1392">
            <v>0.04</v>
          </cell>
          <cell r="J1392">
            <v>3</v>
          </cell>
          <cell r="K1392">
            <v>0.12</v>
          </cell>
        </row>
        <row r="1393">
          <cell r="A1393">
            <v>627</v>
          </cell>
          <cell r="B1393" t="str">
            <v>+</v>
          </cell>
          <cell r="C1393">
            <v>5.4</v>
          </cell>
          <cell r="D1393">
            <v>627</v>
          </cell>
          <cell r="E1393" t="str">
            <v>+</v>
          </cell>
          <cell r="F1393">
            <v>8.6999999999989086</v>
          </cell>
          <cell r="G1393">
            <v>3.3</v>
          </cell>
          <cell r="H1393">
            <v>1</v>
          </cell>
          <cell r="I1393">
            <v>0.04</v>
          </cell>
          <cell r="J1393">
            <v>3.3</v>
          </cell>
          <cell r="K1393">
            <v>0.13200000000000001</v>
          </cell>
        </row>
        <row r="1394">
          <cell r="A1394">
            <v>627</v>
          </cell>
          <cell r="B1394" t="str">
            <v>+</v>
          </cell>
          <cell r="C1394">
            <v>11.2</v>
          </cell>
          <cell r="D1394">
            <v>628</v>
          </cell>
          <cell r="E1394" t="str">
            <v>+</v>
          </cell>
          <cell r="F1394">
            <v>7.9999999999995453</v>
          </cell>
          <cell r="G1394">
            <v>16.8</v>
          </cell>
          <cell r="H1394">
            <v>1</v>
          </cell>
          <cell r="I1394">
            <v>0.04</v>
          </cell>
          <cell r="J1394">
            <v>16.8</v>
          </cell>
          <cell r="K1394">
            <v>0.67200000000000004</v>
          </cell>
        </row>
        <row r="1395">
          <cell r="A1395">
            <v>629</v>
          </cell>
          <cell r="B1395" t="str">
            <v>+</v>
          </cell>
          <cell r="C1395">
            <v>11.8</v>
          </cell>
          <cell r="D1395">
            <v>630</v>
          </cell>
          <cell r="E1395" t="str">
            <v>+</v>
          </cell>
          <cell r="F1395">
            <v>0</v>
          </cell>
          <cell r="G1395">
            <v>8.1999999999999993</v>
          </cell>
          <cell r="H1395">
            <v>1</v>
          </cell>
          <cell r="I1395">
            <v>0.04</v>
          </cell>
          <cell r="J1395">
            <v>8.1999999999999993</v>
          </cell>
          <cell r="K1395">
            <v>0.32799999999999996</v>
          </cell>
        </row>
        <row r="1396">
          <cell r="A1396">
            <v>630</v>
          </cell>
          <cell r="B1396" t="str">
            <v>+</v>
          </cell>
          <cell r="C1396">
            <v>13</v>
          </cell>
          <cell r="D1396">
            <v>631</v>
          </cell>
          <cell r="E1396" t="str">
            <v>+</v>
          </cell>
          <cell r="F1396">
            <v>0</v>
          </cell>
          <cell r="G1396">
            <v>7</v>
          </cell>
          <cell r="H1396">
            <v>1</v>
          </cell>
          <cell r="I1396">
            <v>0.04</v>
          </cell>
          <cell r="J1396">
            <v>7</v>
          </cell>
          <cell r="K1396">
            <v>0.28000000000000003</v>
          </cell>
        </row>
        <row r="1397">
          <cell r="A1397">
            <v>631</v>
          </cell>
          <cell r="B1397" t="str">
            <v>+</v>
          </cell>
          <cell r="C1397">
            <v>3.9</v>
          </cell>
          <cell r="D1397">
            <v>631</v>
          </cell>
          <cell r="E1397" t="str">
            <v>+</v>
          </cell>
          <cell r="F1397">
            <v>8.4999999999990905</v>
          </cell>
          <cell r="G1397">
            <v>4.5999999999999996</v>
          </cell>
          <cell r="H1397">
            <v>1</v>
          </cell>
          <cell r="I1397">
            <v>0.05</v>
          </cell>
          <cell r="J1397">
            <v>4.5999999999999996</v>
          </cell>
          <cell r="K1397">
            <v>0.22999999999999998</v>
          </cell>
        </row>
        <row r="1398">
          <cell r="A1398">
            <v>633</v>
          </cell>
          <cell r="B1398" t="str">
            <v>+</v>
          </cell>
          <cell r="C1398">
            <v>9.4</v>
          </cell>
          <cell r="D1398">
            <v>633</v>
          </cell>
          <cell r="E1398" t="str">
            <v>+</v>
          </cell>
          <cell r="F1398">
            <v>14.000000000000909</v>
          </cell>
          <cell r="G1398">
            <v>4.5999999999999996</v>
          </cell>
          <cell r="H1398">
            <v>1</v>
          </cell>
          <cell r="I1398">
            <v>0.05</v>
          </cell>
          <cell r="J1398">
            <v>4.5999999999999996</v>
          </cell>
          <cell r="K1398">
            <v>0.22999999999999998</v>
          </cell>
        </row>
        <row r="1399">
          <cell r="A1399">
            <v>634</v>
          </cell>
          <cell r="B1399" t="str">
            <v>+</v>
          </cell>
          <cell r="C1399">
            <v>9.6999999999999993</v>
          </cell>
          <cell r="D1399">
            <v>634</v>
          </cell>
          <cell r="E1399" t="str">
            <v>+</v>
          </cell>
          <cell r="F1399">
            <v>12.300000000000182</v>
          </cell>
          <cell r="G1399">
            <v>2.6</v>
          </cell>
          <cell r="H1399">
            <v>1</v>
          </cell>
          <cell r="I1399">
            <v>0.05</v>
          </cell>
          <cell r="J1399">
            <v>2.6</v>
          </cell>
          <cell r="K1399">
            <v>0.13</v>
          </cell>
        </row>
        <row r="1400">
          <cell r="A1400">
            <v>634</v>
          </cell>
          <cell r="B1400" t="str">
            <v>+</v>
          </cell>
          <cell r="C1400">
            <v>14.8</v>
          </cell>
          <cell r="D1400">
            <v>635</v>
          </cell>
          <cell r="E1400" t="str">
            <v>+</v>
          </cell>
          <cell r="F1400">
            <v>5.4999999999995453</v>
          </cell>
          <cell r="G1400">
            <v>10.7</v>
          </cell>
          <cell r="H1400">
            <v>1</v>
          </cell>
          <cell r="I1400">
            <v>0.05</v>
          </cell>
          <cell r="J1400">
            <v>10.7</v>
          </cell>
          <cell r="K1400">
            <v>0.53500000000000003</v>
          </cell>
        </row>
        <row r="1401">
          <cell r="A1401">
            <v>636</v>
          </cell>
          <cell r="B1401" t="str">
            <v>+</v>
          </cell>
          <cell r="C1401">
            <v>3.8</v>
          </cell>
          <cell r="D1401">
            <v>636</v>
          </cell>
          <cell r="E1401" t="str">
            <v>+</v>
          </cell>
          <cell r="F1401">
            <v>7.0999999999980901</v>
          </cell>
          <cell r="G1401">
            <v>3.3</v>
          </cell>
          <cell r="H1401">
            <v>1</v>
          </cell>
          <cell r="I1401">
            <v>0.05</v>
          </cell>
          <cell r="J1401">
            <v>3.3</v>
          </cell>
          <cell r="K1401">
            <v>0.16500000000000001</v>
          </cell>
        </row>
        <row r="1402">
          <cell r="A1402">
            <v>636</v>
          </cell>
          <cell r="B1402" t="str">
            <v>+</v>
          </cell>
          <cell r="C1402">
            <v>9.5</v>
          </cell>
          <cell r="D1402">
            <v>636</v>
          </cell>
          <cell r="E1402" t="str">
            <v>+</v>
          </cell>
          <cell r="F1402">
            <v>11.399999999998727</v>
          </cell>
          <cell r="G1402">
            <v>1.9</v>
          </cell>
          <cell r="H1402">
            <v>1</v>
          </cell>
          <cell r="I1402">
            <v>0.05</v>
          </cell>
          <cell r="J1402">
            <v>1.9</v>
          </cell>
          <cell r="K1402">
            <v>9.5000000000000001E-2</v>
          </cell>
        </row>
        <row r="1403">
          <cell r="A1403">
            <v>637</v>
          </cell>
          <cell r="B1403" t="str">
            <v>+</v>
          </cell>
          <cell r="C1403">
            <v>14.7</v>
          </cell>
          <cell r="D1403">
            <v>637</v>
          </cell>
          <cell r="E1403" t="str">
            <v>+</v>
          </cell>
          <cell r="F1403">
            <v>16.800000000000637</v>
          </cell>
          <cell r="G1403">
            <v>2.1</v>
          </cell>
          <cell r="H1403">
            <v>1</v>
          </cell>
          <cell r="I1403">
            <v>0.05</v>
          </cell>
          <cell r="J1403">
            <v>2.1</v>
          </cell>
          <cell r="K1403">
            <v>0.10500000000000001</v>
          </cell>
        </row>
        <row r="1404">
          <cell r="A1404">
            <v>641</v>
          </cell>
          <cell r="B1404" t="str">
            <v>+</v>
          </cell>
          <cell r="C1404">
            <v>5.6</v>
          </cell>
          <cell r="D1404">
            <v>641</v>
          </cell>
          <cell r="E1404" t="str">
            <v>+</v>
          </cell>
          <cell r="F1404">
            <v>6.3000000000010914</v>
          </cell>
          <cell r="G1404">
            <v>0.7</v>
          </cell>
          <cell r="H1404">
            <v>1</v>
          </cell>
          <cell r="I1404">
            <v>0.05</v>
          </cell>
          <cell r="J1404">
            <v>0.7</v>
          </cell>
          <cell r="K1404">
            <v>3.4999999999999996E-2</v>
          </cell>
        </row>
        <row r="1405">
          <cell r="A1405">
            <v>641</v>
          </cell>
          <cell r="B1405" t="str">
            <v>+</v>
          </cell>
          <cell r="C1405">
            <v>12.7</v>
          </cell>
          <cell r="D1405">
            <v>641</v>
          </cell>
          <cell r="E1405" t="str">
            <v>+</v>
          </cell>
          <cell r="F1405">
            <v>14.600000000000364</v>
          </cell>
          <cell r="G1405">
            <v>1.9</v>
          </cell>
          <cell r="H1405">
            <v>1</v>
          </cell>
          <cell r="I1405">
            <v>0.05</v>
          </cell>
          <cell r="J1405">
            <v>1.9</v>
          </cell>
          <cell r="K1405">
            <v>9.5000000000000001E-2</v>
          </cell>
        </row>
        <row r="1406">
          <cell r="A1406">
            <v>647</v>
          </cell>
          <cell r="B1406" t="str">
            <v>+</v>
          </cell>
          <cell r="C1406">
            <v>12.3</v>
          </cell>
          <cell r="D1406">
            <v>647</v>
          </cell>
          <cell r="E1406" t="str">
            <v>+</v>
          </cell>
          <cell r="F1406">
            <v>13.199999999999363</v>
          </cell>
          <cell r="G1406">
            <v>0.9</v>
          </cell>
          <cell r="H1406">
            <v>1</v>
          </cell>
          <cell r="I1406">
            <v>0.05</v>
          </cell>
          <cell r="J1406">
            <v>0.9</v>
          </cell>
          <cell r="K1406">
            <v>4.5000000000000005E-2</v>
          </cell>
        </row>
        <row r="1407">
          <cell r="A1407">
            <v>647</v>
          </cell>
          <cell r="B1407" t="str">
            <v>+</v>
          </cell>
          <cell r="C1407">
            <v>16.100000000000001</v>
          </cell>
          <cell r="D1407">
            <v>647</v>
          </cell>
          <cell r="E1407" t="str">
            <v>+</v>
          </cell>
          <cell r="F1407">
            <v>17.000000000000455</v>
          </cell>
          <cell r="G1407">
            <v>0.9</v>
          </cell>
          <cell r="H1407">
            <v>1</v>
          </cell>
          <cell r="I1407">
            <v>0.05</v>
          </cell>
          <cell r="J1407">
            <v>0.9</v>
          </cell>
          <cell r="K1407">
            <v>4.5000000000000005E-2</v>
          </cell>
        </row>
        <row r="1408">
          <cell r="A1408">
            <v>648</v>
          </cell>
          <cell r="B1408" t="str">
            <v>+</v>
          </cell>
          <cell r="D1408">
            <v>648</v>
          </cell>
          <cell r="E1408" t="str">
            <v>+</v>
          </cell>
          <cell r="F1408">
            <v>0.89999999999918145</v>
          </cell>
          <cell r="G1408">
            <v>0.9</v>
          </cell>
          <cell r="H1408">
            <v>1</v>
          </cell>
          <cell r="I1408">
            <v>0.05</v>
          </cell>
          <cell r="J1408">
            <v>0.9</v>
          </cell>
          <cell r="K1408">
            <v>4.5000000000000005E-2</v>
          </cell>
        </row>
        <row r="1409">
          <cell r="A1409">
            <v>648</v>
          </cell>
          <cell r="B1409" t="str">
            <v>+</v>
          </cell>
          <cell r="C1409">
            <v>8.9</v>
          </cell>
          <cell r="D1409">
            <v>648</v>
          </cell>
          <cell r="E1409" t="str">
            <v>+</v>
          </cell>
          <cell r="F1409">
            <v>9.9000000000000909</v>
          </cell>
          <cell r="G1409">
            <v>1</v>
          </cell>
          <cell r="H1409">
            <v>1</v>
          </cell>
          <cell r="I1409">
            <v>0.05</v>
          </cell>
          <cell r="J1409">
            <v>1</v>
          </cell>
          <cell r="K1409">
            <v>0.05</v>
          </cell>
        </row>
        <row r="1410">
          <cell r="A1410">
            <v>649</v>
          </cell>
          <cell r="B1410" t="str">
            <v>+</v>
          </cell>
          <cell r="C1410">
            <v>2.9</v>
          </cell>
          <cell r="D1410">
            <v>649</v>
          </cell>
          <cell r="E1410" t="str">
            <v>+</v>
          </cell>
          <cell r="F1410">
            <v>9.6000000000003638</v>
          </cell>
          <cell r="G1410">
            <v>6.7</v>
          </cell>
          <cell r="H1410">
            <v>1</v>
          </cell>
          <cell r="I1410">
            <v>0.05</v>
          </cell>
          <cell r="J1410">
            <v>6.7</v>
          </cell>
          <cell r="K1410">
            <v>0.33500000000000002</v>
          </cell>
        </row>
        <row r="1411">
          <cell r="A1411">
            <v>649</v>
          </cell>
          <cell r="B1411" t="str">
            <v>+</v>
          </cell>
          <cell r="C1411">
            <v>15</v>
          </cell>
          <cell r="D1411">
            <v>649</v>
          </cell>
          <cell r="E1411" t="str">
            <v>+</v>
          </cell>
          <cell r="F1411">
            <v>16.100000000001273</v>
          </cell>
          <cell r="G1411">
            <v>1.1000000000000001</v>
          </cell>
          <cell r="H1411">
            <v>1</v>
          </cell>
          <cell r="I1411">
            <v>0.05</v>
          </cell>
          <cell r="J1411">
            <v>1.1000000000000001</v>
          </cell>
          <cell r="K1411">
            <v>5.5000000000000007E-2</v>
          </cell>
        </row>
        <row r="1412">
          <cell r="A1412">
            <v>651</v>
          </cell>
          <cell r="B1412" t="str">
            <v>+</v>
          </cell>
          <cell r="C1412">
            <v>7.4</v>
          </cell>
          <cell r="D1412">
            <v>651</v>
          </cell>
          <cell r="E1412" t="str">
            <v>+</v>
          </cell>
          <cell r="F1412">
            <v>10.099999999999909</v>
          </cell>
          <cell r="G1412">
            <v>2.7</v>
          </cell>
          <cell r="H1412">
            <v>1</v>
          </cell>
          <cell r="I1412">
            <v>0.05</v>
          </cell>
          <cell r="J1412">
            <v>2.7</v>
          </cell>
          <cell r="K1412">
            <v>0.13500000000000001</v>
          </cell>
        </row>
        <row r="1413">
          <cell r="A1413">
            <v>652</v>
          </cell>
          <cell r="B1413" t="str">
            <v>+</v>
          </cell>
          <cell r="C1413">
            <v>6</v>
          </cell>
          <cell r="D1413">
            <v>652</v>
          </cell>
          <cell r="E1413" t="str">
            <v>+</v>
          </cell>
          <cell r="F1413">
            <v>7.0000000000004547</v>
          </cell>
          <cell r="G1413">
            <v>1</v>
          </cell>
          <cell r="H1413">
            <v>6.3</v>
          </cell>
          <cell r="I1413">
            <v>0.05</v>
          </cell>
          <cell r="J1413">
            <v>6.3</v>
          </cell>
          <cell r="K1413">
            <v>0.315</v>
          </cell>
        </row>
        <row r="1414">
          <cell r="A1414">
            <v>652</v>
          </cell>
          <cell r="B1414" t="str">
            <v>+</v>
          </cell>
          <cell r="C1414">
            <v>11.9</v>
          </cell>
          <cell r="D1414">
            <v>652</v>
          </cell>
          <cell r="E1414" t="str">
            <v>+</v>
          </cell>
          <cell r="F1414">
            <v>12.799999999999727</v>
          </cell>
          <cell r="G1414">
            <v>0.9</v>
          </cell>
          <cell r="H1414">
            <v>1</v>
          </cell>
          <cell r="I1414">
            <v>0.05</v>
          </cell>
          <cell r="J1414">
            <v>0.9</v>
          </cell>
          <cell r="K1414">
            <v>4.5000000000000005E-2</v>
          </cell>
        </row>
        <row r="1415">
          <cell r="A1415">
            <v>653</v>
          </cell>
          <cell r="B1415" t="str">
            <v>+</v>
          </cell>
          <cell r="C1415">
            <v>4.2</v>
          </cell>
          <cell r="D1415">
            <v>653</v>
          </cell>
          <cell r="E1415" t="str">
            <v>+</v>
          </cell>
          <cell r="F1415">
            <v>15.40000000000191</v>
          </cell>
          <cell r="G1415">
            <v>11.2</v>
          </cell>
          <cell r="H1415">
            <v>1</v>
          </cell>
          <cell r="I1415">
            <v>0.05</v>
          </cell>
          <cell r="J1415">
            <v>11.2</v>
          </cell>
          <cell r="K1415">
            <v>0.55999999999999994</v>
          </cell>
        </row>
        <row r="1416">
          <cell r="A1416">
            <v>653</v>
          </cell>
          <cell r="B1416" t="str">
            <v>+</v>
          </cell>
          <cell r="C1416">
            <v>8.5</v>
          </cell>
          <cell r="D1416">
            <v>653</v>
          </cell>
          <cell r="E1416" t="str">
            <v>+</v>
          </cell>
          <cell r="F1416">
            <v>11.299999999998818</v>
          </cell>
          <cell r="G1416">
            <v>2.8</v>
          </cell>
          <cell r="H1416">
            <v>1</v>
          </cell>
          <cell r="I1416">
            <v>0.05</v>
          </cell>
          <cell r="J1416">
            <v>2.8</v>
          </cell>
          <cell r="K1416">
            <v>0.13999999999999999</v>
          </cell>
        </row>
        <row r="1417">
          <cell r="A1417">
            <v>655</v>
          </cell>
          <cell r="B1417" t="str">
            <v>+</v>
          </cell>
          <cell r="C1417">
            <v>2.5</v>
          </cell>
          <cell r="D1417">
            <v>655</v>
          </cell>
          <cell r="E1417" t="str">
            <v>+</v>
          </cell>
          <cell r="F1417">
            <v>11.299999999998818</v>
          </cell>
          <cell r="G1417">
            <v>8.8000000000000007</v>
          </cell>
          <cell r="H1417">
            <v>1</v>
          </cell>
          <cell r="I1417">
            <v>0.05</v>
          </cell>
          <cell r="J1417">
            <v>8.8000000000000007</v>
          </cell>
          <cell r="K1417">
            <v>0.44000000000000006</v>
          </cell>
        </row>
        <row r="1418">
          <cell r="A1418">
            <v>657</v>
          </cell>
          <cell r="B1418" t="str">
            <v>+</v>
          </cell>
          <cell r="C1418">
            <v>1.9</v>
          </cell>
          <cell r="D1418">
            <v>657</v>
          </cell>
          <cell r="E1418" t="str">
            <v>+</v>
          </cell>
          <cell r="F1418">
            <v>5.8999999999991815</v>
          </cell>
          <cell r="G1418">
            <v>4</v>
          </cell>
          <cell r="H1418">
            <v>1</v>
          </cell>
          <cell r="I1418">
            <v>0.05</v>
          </cell>
          <cell r="J1418">
            <v>4</v>
          </cell>
          <cell r="K1418">
            <v>0.2</v>
          </cell>
        </row>
        <row r="1419">
          <cell r="A1419">
            <v>657</v>
          </cell>
          <cell r="B1419" t="str">
            <v>+</v>
          </cell>
          <cell r="C1419">
            <v>3.4</v>
          </cell>
          <cell r="D1419">
            <v>657</v>
          </cell>
          <cell r="E1419" t="str">
            <v>+</v>
          </cell>
          <cell r="F1419">
            <v>8.7999999999988177</v>
          </cell>
          <cell r="G1419">
            <v>5.4</v>
          </cell>
          <cell r="H1419">
            <v>1</v>
          </cell>
          <cell r="I1419">
            <v>0.05</v>
          </cell>
          <cell r="J1419">
            <v>5.4</v>
          </cell>
          <cell r="K1419">
            <v>0.27</v>
          </cell>
        </row>
        <row r="1420">
          <cell r="A1420">
            <v>657</v>
          </cell>
          <cell r="B1420" t="str">
            <v>+</v>
          </cell>
          <cell r="C1420">
            <v>12.7</v>
          </cell>
          <cell r="D1420">
            <v>658</v>
          </cell>
          <cell r="E1420" t="str">
            <v>+</v>
          </cell>
          <cell r="F1420">
            <v>1.8000000000006366</v>
          </cell>
          <cell r="G1420">
            <v>9.1</v>
          </cell>
          <cell r="H1420">
            <v>1</v>
          </cell>
          <cell r="I1420">
            <v>0.05</v>
          </cell>
          <cell r="J1420">
            <v>9.1</v>
          </cell>
          <cell r="K1420">
            <v>0.45500000000000002</v>
          </cell>
        </row>
        <row r="1421">
          <cell r="A1421">
            <v>658</v>
          </cell>
          <cell r="B1421" t="str">
            <v>+</v>
          </cell>
          <cell r="C1421">
            <v>7.1</v>
          </cell>
          <cell r="D1421">
            <v>658</v>
          </cell>
          <cell r="E1421" t="str">
            <v>+</v>
          </cell>
          <cell r="F1421">
            <v>8.8999999999987267</v>
          </cell>
          <cell r="G1421">
            <v>1.8</v>
          </cell>
          <cell r="H1421">
            <v>1</v>
          </cell>
          <cell r="I1421">
            <v>0.05</v>
          </cell>
          <cell r="J1421">
            <v>1.8</v>
          </cell>
          <cell r="K1421">
            <v>9.0000000000000011E-2</v>
          </cell>
        </row>
        <row r="1422">
          <cell r="A1422">
            <v>658</v>
          </cell>
          <cell r="B1422" t="str">
            <v>+</v>
          </cell>
          <cell r="C1422">
            <v>11.7</v>
          </cell>
          <cell r="D1422">
            <v>658</v>
          </cell>
          <cell r="E1422" t="str">
            <v>+</v>
          </cell>
          <cell r="F1422">
            <v>18.600000000001273</v>
          </cell>
          <cell r="G1422">
            <v>6.9</v>
          </cell>
          <cell r="H1422">
            <v>1</v>
          </cell>
          <cell r="I1422">
            <v>0.05</v>
          </cell>
          <cell r="J1422">
            <v>6.9</v>
          </cell>
          <cell r="K1422">
            <v>0.34500000000000003</v>
          </cell>
        </row>
        <row r="1423">
          <cell r="A1423">
            <v>660</v>
          </cell>
          <cell r="B1423" t="str">
            <v>+</v>
          </cell>
          <cell r="C1423">
            <v>9</v>
          </cell>
          <cell r="D1423">
            <v>660</v>
          </cell>
          <cell r="E1423" t="str">
            <v>+</v>
          </cell>
          <cell r="F1423">
            <v>18.099999999999454</v>
          </cell>
          <cell r="G1423">
            <v>9.1</v>
          </cell>
          <cell r="H1423">
            <v>1</v>
          </cell>
          <cell r="I1423">
            <v>0.05</v>
          </cell>
          <cell r="J1423">
            <v>9.1</v>
          </cell>
          <cell r="K1423">
            <v>0.45500000000000002</v>
          </cell>
        </row>
        <row r="1424">
          <cell r="A1424">
            <v>661</v>
          </cell>
          <cell r="B1424" t="str">
            <v>+</v>
          </cell>
          <cell r="C1424">
            <v>10.7</v>
          </cell>
          <cell r="D1424">
            <v>662</v>
          </cell>
          <cell r="E1424" t="str">
            <v>+</v>
          </cell>
          <cell r="F1424">
            <v>6.2000000000011823</v>
          </cell>
          <cell r="G1424">
            <v>15.5</v>
          </cell>
          <cell r="H1424">
            <v>1</v>
          </cell>
          <cell r="I1424">
            <v>0.05</v>
          </cell>
          <cell r="J1424">
            <v>15.5</v>
          </cell>
          <cell r="K1424">
            <v>0.77500000000000002</v>
          </cell>
        </row>
        <row r="1425">
          <cell r="A1425">
            <v>661</v>
          </cell>
          <cell r="B1425" t="str">
            <v>+</v>
          </cell>
          <cell r="C1425">
            <v>16.5</v>
          </cell>
          <cell r="D1425">
            <v>662</v>
          </cell>
          <cell r="E1425" t="str">
            <v>+</v>
          </cell>
          <cell r="F1425">
            <v>2.2000000000002728</v>
          </cell>
          <cell r="G1425">
            <v>5.7</v>
          </cell>
          <cell r="H1425">
            <v>1</v>
          </cell>
          <cell r="I1425">
            <v>0.05</v>
          </cell>
          <cell r="J1425">
            <v>5.7</v>
          </cell>
          <cell r="K1425">
            <v>0.28500000000000003</v>
          </cell>
        </row>
        <row r="1426">
          <cell r="A1426">
            <v>662</v>
          </cell>
          <cell r="B1426" t="str">
            <v>+</v>
          </cell>
          <cell r="C1426">
            <v>6.3</v>
          </cell>
          <cell r="D1426">
            <v>662</v>
          </cell>
          <cell r="E1426" t="str">
            <v>+</v>
          </cell>
          <cell r="F1426">
            <v>14.000000000000909</v>
          </cell>
          <cell r="G1426">
            <v>7.7</v>
          </cell>
          <cell r="H1426">
            <v>1</v>
          </cell>
          <cell r="I1426">
            <v>0.05</v>
          </cell>
          <cell r="J1426">
            <v>7.7</v>
          </cell>
          <cell r="K1426">
            <v>0.38500000000000001</v>
          </cell>
        </row>
        <row r="1427">
          <cell r="A1427">
            <v>664</v>
          </cell>
          <cell r="B1427" t="str">
            <v>+</v>
          </cell>
          <cell r="D1427">
            <v>664</v>
          </cell>
          <cell r="E1427" t="str">
            <v>+</v>
          </cell>
          <cell r="F1427">
            <v>2.9999999999995453</v>
          </cell>
          <cell r="G1427">
            <v>3</v>
          </cell>
          <cell r="H1427">
            <v>1</v>
          </cell>
          <cell r="I1427">
            <v>0.05</v>
          </cell>
          <cell r="J1427">
            <v>3</v>
          </cell>
          <cell r="K1427">
            <v>0.15000000000000002</v>
          </cell>
        </row>
        <row r="1428">
          <cell r="A1428">
            <v>666</v>
          </cell>
          <cell r="B1428" t="str">
            <v>+</v>
          </cell>
          <cell r="C1428">
            <v>4.5</v>
          </cell>
          <cell r="D1428">
            <v>666</v>
          </cell>
          <cell r="E1428" t="str">
            <v>+</v>
          </cell>
          <cell r="F1428">
            <v>11.700000000000728</v>
          </cell>
          <cell r="G1428">
            <v>7.2</v>
          </cell>
          <cell r="H1428">
            <v>1</v>
          </cell>
          <cell r="I1428">
            <v>0.05</v>
          </cell>
          <cell r="J1428">
            <v>7.2</v>
          </cell>
          <cell r="K1428">
            <v>0.36000000000000004</v>
          </cell>
        </row>
        <row r="1429">
          <cell r="A1429">
            <v>669</v>
          </cell>
          <cell r="B1429" t="str">
            <v>+</v>
          </cell>
          <cell r="C1429">
            <v>14.4</v>
          </cell>
          <cell r="D1429">
            <v>670</v>
          </cell>
          <cell r="E1429" t="str">
            <v>+</v>
          </cell>
          <cell r="F1429">
            <v>5.3999999999996362</v>
          </cell>
          <cell r="G1429">
            <v>11</v>
          </cell>
          <cell r="H1429">
            <v>1</v>
          </cell>
          <cell r="I1429">
            <v>0.05</v>
          </cell>
          <cell r="J1429">
            <v>11</v>
          </cell>
          <cell r="K1429">
            <v>0.55000000000000004</v>
          </cell>
        </row>
        <row r="1430">
          <cell r="A1430">
            <v>670</v>
          </cell>
          <cell r="B1430" t="str">
            <v>+</v>
          </cell>
          <cell r="C1430">
            <v>12.7</v>
          </cell>
          <cell r="D1430">
            <v>670</v>
          </cell>
          <cell r="E1430" t="str">
            <v>+</v>
          </cell>
          <cell r="F1430">
            <v>14.000000000000909</v>
          </cell>
          <cell r="G1430">
            <v>1.3</v>
          </cell>
          <cell r="H1430">
            <v>1</v>
          </cell>
          <cell r="I1430">
            <v>0.05</v>
          </cell>
          <cell r="J1430">
            <v>1.3</v>
          </cell>
          <cell r="K1430">
            <v>6.5000000000000002E-2</v>
          </cell>
        </row>
        <row r="1431">
          <cell r="A1431">
            <v>670</v>
          </cell>
          <cell r="B1431" t="str">
            <v>+</v>
          </cell>
          <cell r="C1431">
            <v>17.399999999999999</v>
          </cell>
          <cell r="D1431">
            <v>670</v>
          </cell>
          <cell r="E1431" t="str">
            <v>+</v>
          </cell>
          <cell r="F1431">
            <v>19.000000000000909</v>
          </cell>
          <cell r="G1431">
            <v>1.6</v>
          </cell>
          <cell r="H1431">
            <v>1</v>
          </cell>
          <cell r="I1431">
            <v>0.05</v>
          </cell>
          <cell r="J1431">
            <v>1.6</v>
          </cell>
          <cell r="K1431">
            <v>8.0000000000000016E-2</v>
          </cell>
        </row>
        <row r="1432">
          <cell r="A1432">
            <v>672</v>
          </cell>
          <cell r="B1432" t="str">
            <v>+</v>
          </cell>
          <cell r="C1432">
            <v>14.4</v>
          </cell>
          <cell r="D1432">
            <v>672</v>
          </cell>
          <cell r="E1432" t="str">
            <v>+</v>
          </cell>
          <cell r="F1432">
            <v>19.699999999997999</v>
          </cell>
          <cell r="G1432">
            <v>5.3</v>
          </cell>
          <cell r="H1432">
            <v>1</v>
          </cell>
          <cell r="I1432">
            <v>0.05</v>
          </cell>
          <cell r="J1432">
            <v>5.3</v>
          </cell>
          <cell r="K1432">
            <v>0.26500000000000001</v>
          </cell>
        </row>
        <row r="1433">
          <cell r="A1433">
            <v>673</v>
          </cell>
          <cell r="B1433" t="str">
            <v>+</v>
          </cell>
          <cell r="C1433">
            <v>15.7</v>
          </cell>
          <cell r="D1433">
            <v>674</v>
          </cell>
          <cell r="E1433" t="str">
            <v>+</v>
          </cell>
          <cell r="F1433">
            <v>2.4000000000023647</v>
          </cell>
          <cell r="G1433">
            <v>6.7</v>
          </cell>
          <cell r="H1433">
            <v>1</v>
          </cell>
          <cell r="I1433">
            <v>0.05</v>
          </cell>
          <cell r="J1433">
            <v>6.7</v>
          </cell>
          <cell r="K1433">
            <v>0.33500000000000002</v>
          </cell>
        </row>
        <row r="1434">
          <cell r="A1434">
            <v>676</v>
          </cell>
          <cell r="B1434" t="str">
            <v>+</v>
          </cell>
          <cell r="C1434">
            <v>12.2</v>
          </cell>
          <cell r="D1434">
            <v>676</v>
          </cell>
          <cell r="E1434" t="str">
            <v>+</v>
          </cell>
          <cell r="F1434">
            <v>14.300000000000637</v>
          </cell>
          <cell r="G1434">
            <v>2.1</v>
          </cell>
          <cell r="H1434">
            <v>1</v>
          </cell>
          <cell r="I1434">
            <v>0.05</v>
          </cell>
          <cell r="J1434">
            <v>2.1</v>
          </cell>
          <cell r="K1434">
            <v>0.10500000000000001</v>
          </cell>
        </row>
        <row r="1435">
          <cell r="A1435">
            <v>676</v>
          </cell>
          <cell r="B1435" t="str">
            <v>+</v>
          </cell>
          <cell r="C1435">
            <v>17.7</v>
          </cell>
          <cell r="D1435">
            <v>676</v>
          </cell>
          <cell r="E1435" t="str">
            <v>+</v>
          </cell>
          <cell r="F1435">
            <v>19.550000000001546</v>
          </cell>
          <cell r="G1435">
            <v>1.85</v>
          </cell>
          <cell r="H1435">
            <v>1</v>
          </cell>
          <cell r="I1435">
            <v>0.05</v>
          </cell>
          <cell r="J1435">
            <v>1.85</v>
          </cell>
          <cell r="K1435">
            <v>9.2500000000000013E-2</v>
          </cell>
        </row>
        <row r="1436">
          <cell r="A1436">
            <v>677</v>
          </cell>
          <cell r="B1436" t="str">
            <v>+</v>
          </cell>
          <cell r="C1436">
            <v>1.3</v>
          </cell>
          <cell r="D1436">
            <v>677</v>
          </cell>
          <cell r="E1436" t="str">
            <v>+</v>
          </cell>
          <cell r="F1436">
            <v>7.1999999999979991</v>
          </cell>
          <cell r="G1436">
            <v>5.9</v>
          </cell>
          <cell r="H1436">
            <v>1</v>
          </cell>
          <cell r="I1436">
            <v>0.05</v>
          </cell>
          <cell r="J1436">
            <v>5.9</v>
          </cell>
          <cell r="K1436">
            <v>0.29500000000000004</v>
          </cell>
        </row>
        <row r="1437">
          <cell r="A1437">
            <v>678</v>
          </cell>
          <cell r="B1437" t="str">
            <v>+</v>
          </cell>
          <cell r="C1437">
            <v>12.2</v>
          </cell>
          <cell r="D1437">
            <v>678</v>
          </cell>
          <cell r="E1437" t="str">
            <v>+</v>
          </cell>
          <cell r="F1437">
            <v>19.000000000000909</v>
          </cell>
          <cell r="G1437">
            <v>6.8</v>
          </cell>
          <cell r="H1437">
            <v>1</v>
          </cell>
          <cell r="I1437">
            <v>0.05</v>
          </cell>
          <cell r="J1437">
            <v>6.8</v>
          </cell>
          <cell r="K1437">
            <v>0.34</v>
          </cell>
        </row>
        <row r="1438">
          <cell r="A1438">
            <v>679</v>
          </cell>
          <cell r="B1438" t="str">
            <v>+</v>
          </cell>
          <cell r="C1438">
            <v>11.2</v>
          </cell>
          <cell r="D1438">
            <v>680</v>
          </cell>
          <cell r="E1438" t="str">
            <v>+</v>
          </cell>
          <cell r="F1438">
            <v>0.6500000000005457</v>
          </cell>
          <cell r="G1438">
            <v>9.4499999999999993</v>
          </cell>
          <cell r="H1438">
            <v>1</v>
          </cell>
          <cell r="I1438">
            <v>0.05</v>
          </cell>
          <cell r="J1438">
            <v>9.4499999999999993</v>
          </cell>
          <cell r="K1438">
            <v>0.47249999999999998</v>
          </cell>
        </row>
        <row r="1439">
          <cell r="A1439">
            <v>680</v>
          </cell>
          <cell r="B1439" t="str">
            <v>+</v>
          </cell>
          <cell r="C1439">
            <v>5</v>
          </cell>
          <cell r="D1439">
            <v>680</v>
          </cell>
          <cell r="E1439" t="str">
            <v>+</v>
          </cell>
          <cell r="F1439">
            <v>6.7000000000007276</v>
          </cell>
          <cell r="G1439">
            <v>1.7</v>
          </cell>
          <cell r="H1439">
            <v>1</v>
          </cell>
          <cell r="I1439">
            <v>0.05</v>
          </cell>
          <cell r="J1439">
            <v>1.7</v>
          </cell>
          <cell r="K1439">
            <v>8.5000000000000006E-2</v>
          </cell>
        </row>
        <row r="1440">
          <cell r="A1440">
            <v>680</v>
          </cell>
          <cell r="B1440" t="str">
            <v>+</v>
          </cell>
          <cell r="C1440">
            <v>9.3000000000000007</v>
          </cell>
          <cell r="D1440">
            <v>680</v>
          </cell>
          <cell r="E1440" t="str">
            <v>+</v>
          </cell>
          <cell r="F1440">
            <v>15.199999999999818</v>
          </cell>
          <cell r="G1440">
            <v>5.9</v>
          </cell>
          <cell r="H1440">
            <v>1</v>
          </cell>
          <cell r="I1440">
            <v>0.05</v>
          </cell>
          <cell r="J1440">
            <v>5.9</v>
          </cell>
          <cell r="K1440">
            <v>0.29500000000000004</v>
          </cell>
        </row>
        <row r="1441">
          <cell r="A1441">
            <v>381</v>
          </cell>
          <cell r="B1441" t="str">
            <v>+</v>
          </cell>
          <cell r="C1441">
            <v>3</v>
          </cell>
          <cell r="D1441">
            <v>381</v>
          </cell>
          <cell r="E1441" t="str">
            <v>+</v>
          </cell>
          <cell r="F1441">
            <v>6.2000000000000455</v>
          </cell>
          <cell r="G1441">
            <v>3.2</v>
          </cell>
          <cell r="H1441">
            <v>1</v>
          </cell>
          <cell r="I1441">
            <v>0.05</v>
          </cell>
          <cell r="J1441">
            <v>3.2</v>
          </cell>
          <cell r="K1441">
            <v>0.16000000000000003</v>
          </cell>
        </row>
        <row r="1442">
          <cell r="A1442">
            <v>683</v>
          </cell>
          <cell r="B1442" t="str">
            <v>+</v>
          </cell>
          <cell r="C1442">
            <v>5.5</v>
          </cell>
          <cell r="D1442">
            <v>683</v>
          </cell>
          <cell r="E1442" t="str">
            <v>+</v>
          </cell>
          <cell r="F1442">
            <v>6.3999999999987267</v>
          </cell>
          <cell r="G1442">
            <v>0.9</v>
          </cell>
          <cell r="H1442">
            <v>1</v>
          </cell>
          <cell r="I1442">
            <v>0.05</v>
          </cell>
          <cell r="J1442">
            <v>0.9</v>
          </cell>
          <cell r="K1442">
            <v>4.5000000000000005E-2</v>
          </cell>
        </row>
        <row r="1443">
          <cell r="A1443">
            <v>684</v>
          </cell>
          <cell r="B1443" t="str">
            <v>+</v>
          </cell>
          <cell r="C1443">
            <v>7.5</v>
          </cell>
          <cell r="D1443">
            <v>684</v>
          </cell>
          <cell r="E1443" t="str">
            <v>+</v>
          </cell>
          <cell r="F1443">
            <v>14.000000000000909</v>
          </cell>
          <cell r="G1443">
            <v>6.5</v>
          </cell>
          <cell r="H1443">
            <v>1</v>
          </cell>
          <cell r="I1443">
            <v>0.05</v>
          </cell>
          <cell r="J1443">
            <v>6.5</v>
          </cell>
          <cell r="K1443">
            <v>0.32500000000000001</v>
          </cell>
        </row>
        <row r="1444">
          <cell r="A1444">
            <v>684</v>
          </cell>
          <cell r="B1444" t="str">
            <v>+</v>
          </cell>
          <cell r="C1444">
            <v>15.6</v>
          </cell>
          <cell r="D1444">
            <v>684</v>
          </cell>
          <cell r="E1444" t="str">
            <v>+</v>
          </cell>
          <cell r="F1444">
            <v>19.500000000000455</v>
          </cell>
          <cell r="G1444">
            <v>3.9</v>
          </cell>
          <cell r="H1444">
            <v>1</v>
          </cell>
          <cell r="I1444">
            <v>0.05</v>
          </cell>
          <cell r="J1444">
            <v>3.9</v>
          </cell>
          <cell r="K1444">
            <v>0.19500000000000001</v>
          </cell>
        </row>
        <row r="1445">
          <cell r="A1445">
            <v>685</v>
          </cell>
          <cell r="B1445" t="str">
            <v>+</v>
          </cell>
          <cell r="C1445">
            <v>16.100000000000001</v>
          </cell>
          <cell r="D1445">
            <v>685</v>
          </cell>
          <cell r="E1445" t="str">
            <v>+</v>
          </cell>
          <cell r="F1445">
            <v>18.300000000001546</v>
          </cell>
          <cell r="G1445">
            <v>2.2000000000000002</v>
          </cell>
          <cell r="H1445">
            <v>1</v>
          </cell>
          <cell r="I1445">
            <v>0.05</v>
          </cell>
          <cell r="J1445">
            <v>2.2000000000000002</v>
          </cell>
          <cell r="K1445">
            <v>0.11000000000000001</v>
          </cell>
        </row>
        <row r="1446">
          <cell r="A1446">
            <v>685</v>
          </cell>
          <cell r="B1446" t="str">
            <v>+</v>
          </cell>
          <cell r="C1446">
            <v>4.5</v>
          </cell>
          <cell r="D1446">
            <v>685</v>
          </cell>
          <cell r="E1446" t="str">
            <v>+</v>
          </cell>
          <cell r="F1446">
            <v>11.500000000000909</v>
          </cell>
          <cell r="G1446">
            <v>7</v>
          </cell>
          <cell r="H1446">
            <v>1</v>
          </cell>
          <cell r="I1446">
            <v>0.05</v>
          </cell>
          <cell r="J1446">
            <v>7</v>
          </cell>
          <cell r="K1446">
            <v>0.35000000000000003</v>
          </cell>
        </row>
        <row r="1447">
          <cell r="A1447">
            <v>685</v>
          </cell>
          <cell r="B1447" t="str">
            <v>+</v>
          </cell>
          <cell r="C1447">
            <v>14.3</v>
          </cell>
          <cell r="D1447">
            <v>685</v>
          </cell>
          <cell r="E1447" t="str">
            <v>+</v>
          </cell>
          <cell r="F1447">
            <v>15.299999999999727</v>
          </cell>
          <cell r="G1447">
            <v>1</v>
          </cell>
          <cell r="H1447">
            <v>1</v>
          </cell>
          <cell r="I1447">
            <v>0.05</v>
          </cell>
          <cell r="J1447">
            <v>1</v>
          </cell>
          <cell r="K1447">
            <v>0.05</v>
          </cell>
        </row>
        <row r="1448">
          <cell r="A1448">
            <v>688</v>
          </cell>
          <cell r="B1448" t="str">
            <v>+</v>
          </cell>
          <cell r="C1448">
            <v>12.8</v>
          </cell>
          <cell r="D1448">
            <v>688</v>
          </cell>
          <cell r="E1448" t="str">
            <v>+</v>
          </cell>
          <cell r="F1448">
            <v>17.09999999999809</v>
          </cell>
          <cell r="G1448">
            <v>4.3</v>
          </cell>
          <cell r="H1448">
            <v>1</v>
          </cell>
          <cell r="I1448">
            <v>0.05</v>
          </cell>
          <cell r="J1448">
            <v>4.3</v>
          </cell>
          <cell r="K1448">
            <v>0.215</v>
          </cell>
        </row>
        <row r="1449">
          <cell r="A1449">
            <v>689</v>
          </cell>
          <cell r="B1449" t="str">
            <v>+</v>
          </cell>
          <cell r="C1449">
            <v>1</v>
          </cell>
          <cell r="D1449">
            <v>689</v>
          </cell>
          <cell r="E1449" t="str">
            <v>+</v>
          </cell>
          <cell r="F1449">
            <v>12.200000000000273</v>
          </cell>
          <cell r="G1449">
            <v>11.2</v>
          </cell>
          <cell r="H1449">
            <v>1</v>
          </cell>
          <cell r="I1449">
            <v>0.05</v>
          </cell>
          <cell r="J1449">
            <v>11.2</v>
          </cell>
          <cell r="K1449">
            <v>0.55999999999999994</v>
          </cell>
        </row>
        <row r="1450">
          <cell r="A1450">
            <v>689</v>
          </cell>
          <cell r="B1450" t="str">
            <v>+</v>
          </cell>
          <cell r="C1450">
            <v>17.7</v>
          </cell>
          <cell r="D1450">
            <v>689</v>
          </cell>
          <cell r="E1450" t="str">
            <v>+</v>
          </cell>
          <cell r="F1450">
            <v>18.700000000001182</v>
          </cell>
          <cell r="G1450">
            <v>1</v>
          </cell>
          <cell r="H1450">
            <v>1</v>
          </cell>
          <cell r="I1450">
            <v>0.05</v>
          </cell>
          <cell r="J1450">
            <v>1</v>
          </cell>
          <cell r="K1450">
            <v>0.05</v>
          </cell>
        </row>
        <row r="1451">
          <cell r="A1451">
            <v>690</v>
          </cell>
          <cell r="B1451" t="str">
            <v>+</v>
          </cell>
          <cell r="C1451">
            <v>1.5</v>
          </cell>
          <cell r="D1451">
            <v>690</v>
          </cell>
          <cell r="E1451" t="str">
            <v>+</v>
          </cell>
          <cell r="F1451">
            <v>3.2000000000016371</v>
          </cell>
          <cell r="G1451">
            <v>1.7</v>
          </cell>
          <cell r="H1451">
            <v>1</v>
          </cell>
          <cell r="I1451">
            <v>0.05</v>
          </cell>
          <cell r="J1451">
            <v>1.7</v>
          </cell>
          <cell r="K1451">
            <v>8.5000000000000006E-2</v>
          </cell>
        </row>
        <row r="1452">
          <cell r="A1452">
            <v>690</v>
          </cell>
          <cell r="B1452" t="str">
            <v>+</v>
          </cell>
          <cell r="C1452">
            <v>3.5</v>
          </cell>
          <cell r="D1452">
            <v>690</v>
          </cell>
          <cell r="E1452" t="str">
            <v>+</v>
          </cell>
          <cell r="F1452">
            <v>11.100000000001273</v>
          </cell>
          <cell r="G1452">
            <v>7.6</v>
          </cell>
          <cell r="H1452">
            <v>1.7</v>
          </cell>
          <cell r="I1452">
            <v>0.05</v>
          </cell>
          <cell r="J1452">
            <v>12.92</v>
          </cell>
          <cell r="K1452">
            <v>0.64600000000000002</v>
          </cell>
        </row>
        <row r="1453">
          <cell r="A1453">
            <v>690</v>
          </cell>
          <cell r="B1453" t="str">
            <v>+</v>
          </cell>
          <cell r="C1453">
            <v>16.600000000000001</v>
          </cell>
          <cell r="D1453">
            <v>690</v>
          </cell>
          <cell r="E1453" t="str">
            <v>+</v>
          </cell>
          <cell r="F1453">
            <v>19.300000000000637</v>
          </cell>
          <cell r="G1453">
            <v>2.7</v>
          </cell>
          <cell r="H1453">
            <v>1</v>
          </cell>
          <cell r="I1453">
            <v>0.05</v>
          </cell>
          <cell r="J1453">
            <v>2.7</v>
          </cell>
          <cell r="K1453">
            <v>0.13500000000000001</v>
          </cell>
        </row>
        <row r="1454">
          <cell r="A1454">
            <v>691</v>
          </cell>
          <cell r="B1454" t="str">
            <v>+</v>
          </cell>
          <cell r="C1454">
            <v>13.5</v>
          </cell>
          <cell r="D1454">
            <v>691</v>
          </cell>
          <cell r="E1454" t="str">
            <v>+</v>
          </cell>
          <cell r="F1454">
            <v>15.199999999999818</v>
          </cell>
          <cell r="G1454">
            <v>1.7</v>
          </cell>
          <cell r="H1454">
            <v>1</v>
          </cell>
          <cell r="I1454">
            <v>0.05</v>
          </cell>
          <cell r="J1454">
            <v>1.7</v>
          </cell>
          <cell r="K1454">
            <v>8.5000000000000006E-2</v>
          </cell>
        </row>
        <row r="1455">
          <cell r="A1455">
            <v>691</v>
          </cell>
          <cell r="B1455" t="str">
            <v>+</v>
          </cell>
          <cell r="C1455">
            <v>2.2000000000000002</v>
          </cell>
          <cell r="D1455">
            <v>691</v>
          </cell>
          <cell r="E1455" t="str">
            <v>+</v>
          </cell>
          <cell r="F1455">
            <v>5.9000000000014552</v>
          </cell>
          <cell r="G1455">
            <v>3.7</v>
          </cell>
          <cell r="H1455">
            <v>1</v>
          </cell>
          <cell r="I1455">
            <v>0.05</v>
          </cell>
          <cell r="J1455">
            <v>3.7</v>
          </cell>
          <cell r="K1455">
            <v>0.18500000000000003</v>
          </cell>
        </row>
        <row r="1456">
          <cell r="A1456">
            <v>692</v>
          </cell>
          <cell r="B1456" t="str">
            <v>+</v>
          </cell>
          <cell r="C1456">
            <v>8.1999999999999993</v>
          </cell>
          <cell r="D1456">
            <v>692</v>
          </cell>
          <cell r="E1456" t="str">
            <v>+</v>
          </cell>
          <cell r="F1456">
            <v>15.40000000000191</v>
          </cell>
          <cell r="G1456">
            <v>7.2</v>
          </cell>
          <cell r="H1456">
            <v>1</v>
          </cell>
          <cell r="I1456">
            <v>0.05</v>
          </cell>
          <cell r="J1456">
            <v>7.2</v>
          </cell>
          <cell r="K1456">
            <v>0.36000000000000004</v>
          </cell>
        </row>
        <row r="1457">
          <cell r="A1457">
            <v>692</v>
          </cell>
          <cell r="B1457" t="str">
            <v>+</v>
          </cell>
          <cell r="C1457">
            <v>11.8</v>
          </cell>
          <cell r="D1457">
            <v>693</v>
          </cell>
          <cell r="E1457" t="str">
            <v>+</v>
          </cell>
          <cell r="F1457">
            <v>19.099999999998545</v>
          </cell>
          <cell r="G1457">
            <v>27.3</v>
          </cell>
          <cell r="H1457">
            <v>1</v>
          </cell>
          <cell r="I1457">
            <v>0.05</v>
          </cell>
          <cell r="J1457">
            <v>27.3</v>
          </cell>
          <cell r="K1457">
            <v>1.3650000000000002</v>
          </cell>
        </row>
        <row r="1458">
          <cell r="A1458">
            <v>692</v>
          </cell>
          <cell r="B1458" t="str">
            <v>+</v>
          </cell>
          <cell r="C1458">
            <v>11.8</v>
          </cell>
          <cell r="D1458">
            <v>692</v>
          </cell>
          <cell r="E1458" t="str">
            <v>+</v>
          </cell>
          <cell r="F1458">
            <v>13.599999999999</v>
          </cell>
          <cell r="G1458">
            <v>1.8</v>
          </cell>
          <cell r="H1458">
            <v>3</v>
          </cell>
          <cell r="I1458">
            <v>0.05</v>
          </cell>
          <cell r="J1458">
            <v>5.4</v>
          </cell>
          <cell r="K1458">
            <v>0.27</v>
          </cell>
        </row>
        <row r="1459">
          <cell r="A1459">
            <v>692</v>
          </cell>
          <cell r="B1459" t="str">
            <v>+</v>
          </cell>
          <cell r="C1459">
            <v>16.2</v>
          </cell>
          <cell r="D1459">
            <v>693</v>
          </cell>
          <cell r="E1459" t="str">
            <v>+</v>
          </cell>
          <cell r="F1459">
            <v>3.3000000000015461</v>
          </cell>
          <cell r="G1459">
            <v>7.1</v>
          </cell>
          <cell r="H1459">
            <v>1</v>
          </cell>
          <cell r="I1459">
            <v>0.06</v>
          </cell>
          <cell r="J1459">
            <v>7.1</v>
          </cell>
          <cell r="K1459">
            <v>0.42599999999999999</v>
          </cell>
        </row>
        <row r="1460">
          <cell r="A1460">
            <v>694</v>
          </cell>
          <cell r="B1460" t="str">
            <v>+</v>
          </cell>
          <cell r="C1460">
            <v>4.5</v>
          </cell>
          <cell r="D1460">
            <v>694</v>
          </cell>
          <cell r="E1460" t="str">
            <v>+</v>
          </cell>
          <cell r="F1460">
            <v>5.8999999999991815</v>
          </cell>
          <cell r="G1460">
            <v>1.4</v>
          </cell>
          <cell r="H1460">
            <v>1</v>
          </cell>
          <cell r="I1460">
            <v>0.05</v>
          </cell>
          <cell r="J1460">
            <v>1.4</v>
          </cell>
          <cell r="K1460">
            <v>6.9999999999999993E-2</v>
          </cell>
        </row>
        <row r="1461">
          <cell r="A1461">
            <v>694</v>
          </cell>
          <cell r="B1461" t="str">
            <v>+</v>
          </cell>
          <cell r="C1461">
            <v>7.4</v>
          </cell>
          <cell r="D1461">
            <v>694</v>
          </cell>
          <cell r="E1461" t="str">
            <v>+</v>
          </cell>
          <cell r="F1461">
            <v>12.100000000000364</v>
          </cell>
          <cell r="G1461">
            <v>4.7</v>
          </cell>
          <cell r="H1461">
            <v>1</v>
          </cell>
          <cell r="I1461">
            <v>0.05</v>
          </cell>
          <cell r="J1461">
            <v>4.7</v>
          </cell>
          <cell r="K1461">
            <v>0.23500000000000001</v>
          </cell>
        </row>
        <row r="1462">
          <cell r="A1462">
            <v>694</v>
          </cell>
          <cell r="B1462" t="str">
            <v>+</v>
          </cell>
          <cell r="C1462">
            <v>4.5</v>
          </cell>
          <cell r="D1462">
            <v>695</v>
          </cell>
          <cell r="E1462" t="str">
            <v>+</v>
          </cell>
          <cell r="F1462">
            <v>4.2000000000007276</v>
          </cell>
          <cell r="G1462">
            <v>19.7</v>
          </cell>
          <cell r="H1462">
            <v>1</v>
          </cell>
          <cell r="I1462">
            <v>0.05</v>
          </cell>
          <cell r="J1462">
            <v>19.7</v>
          </cell>
          <cell r="K1462">
            <v>0.98499999999999999</v>
          </cell>
        </row>
        <row r="1463">
          <cell r="A1463">
            <v>694</v>
          </cell>
          <cell r="B1463" t="str">
            <v>+</v>
          </cell>
          <cell r="C1463">
            <v>15.5</v>
          </cell>
          <cell r="D1463">
            <v>694</v>
          </cell>
          <cell r="E1463" t="str">
            <v>+</v>
          </cell>
          <cell r="F1463">
            <v>18.700000000001182</v>
          </cell>
          <cell r="G1463">
            <v>3.2</v>
          </cell>
          <cell r="H1463">
            <v>1</v>
          </cell>
          <cell r="I1463">
            <v>0.05</v>
          </cell>
          <cell r="J1463">
            <v>3.2</v>
          </cell>
          <cell r="K1463">
            <v>0.16000000000000003</v>
          </cell>
        </row>
        <row r="1464">
          <cell r="A1464">
            <v>695</v>
          </cell>
          <cell r="B1464" t="str">
            <v>+</v>
          </cell>
          <cell r="C1464">
            <v>8.8000000000000007</v>
          </cell>
          <cell r="D1464">
            <v>695</v>
          </cell>
          <cell r="E1464" t="str">
            <v>+</v>
          </cell>
          <cell r="F1464">
            <v>18.899999999998727</v>
          </cell>
          <cell r="G1464">
            <v>10.1</v>
          </cell>
          <cell r="H1464">
            <v>1</v>
          </cell>
          <cell r="I1464">
            <v>0.05</v>
          </cell>
          <cell r="J1464">
            <v>10.1</v>
          </cell>
          <cell r="K1464">
            <v>0.505</v>
          </cell>
        </row>
        <row r="1465">
          <cell r="A1465">
            <v>696</v>
          </cell>
          <cell r="B1465" t="str">
            <v>+</v>
          </cell>
          <cell r="C1465">
            <v>3</v>
          </cell>
          <cell r="D1465">
            <v>696</v>
          </cell>
          <cell r="E1465" t="str">
            <v>+</v>
          </cell>
          <cell r="F1465">
            <v>13.299999999999272</v>
          </cell>
          <cell r="G1465">
            <v>10.3</v>
          </cell>
          <cell r="H1465">
            <v>1</v>
          </cell>
          <cell r="I1465">
            <v>0.05</v>
          </cell>
          <cell r="J1465">
            <v>10.3</v>
          </cell>
          <cell r="K1465">
            <v>0.51500000000000001</v>
          </cell>
        </row>
        <row r="1466">
          <cell r="A1466">
            <v>697</v>
          </cell>
          <cell r="B1466" t="str">
            <v>+</v>
          </cell>
          <cell r="C1466">
            <v>3.3</v>
          </cell>
          <cell r="D1466">
            <v>697</v>
          </cell>
          <cell r="E1466" t="str">
            <v>+</v>
          </cell>
          <cell r="F1466">
            <v>8.1999999999993634</v>
          </cell>
          <cell r="G1466">
            <v>4.9000000000000004</v>
          </cell>
          <cell r="H1466">
            <v>1</v>
          </cell>
          <cell r="I1466">
            <v>0.05</v>
          </cell>
          <cell r="J1466">
            <v>4.9000000000000004</v>
          </cell>
          <cell r="K1466">
            <v>0.24500000000000002</v>
          </cell>
        </row>
        <row r="1467">
          <cell r="A1467">
            <v>697</v>
          </cell>
          <cell r="B1467" t="str">
            <v>+</v>
          </cell>
          <cell r="C1467">
            <v>5</v>
          </cell>
          <cell r="D1467">
            <v>697</v>
          </cell>
          <cell r="E1467" t="str">
            <v>+</v>
          </cell>
          <cell r="F1467">
            <v>5.9999999999990905</v>
          </cell>
          <cell r="G1467">
            <v>1</v>
          </cell>
          <cell r="H1467">
            <v>1</v>
          </cell>
          <cell r="I1467">
            <v>0.05</v>
          </cell>
          <cell r="J1467">
            <v>1</v>
          </cell>
          <cell r="K1467">
            <v>0.05</v>
          </cell>
        </row>
        <row r="1468">
          <cell r="A1468">
            <v>699</v>
          </cell>
          <cell r="B1468" t="str">
            <v>+</v>
          </cell>
          <cell r="C1468">
            <v>13</v>
          </cell>
          <cell r="D1468">
            <v>699</v>
          </cell>
          <cell r="E1468" t="str">
            <v>+</v>
          </cell>
          <cell r="F1468">
            <v>17.549999999998818</v>
          </cell>
          <cell r="G1468">
            <v>4.55</v>
          </cell>
          <cell r="H1468">
            <v>1</v>
          </cell>
          <cell r="I1468">
            <v>0.05</v>
          </cell>
          <cell r="J1468">
            <v>4.55</v>
          </cell>
          <cell r="K1468">
            <v>0.22750000000000001</v>
          </cell>
        </row>
        <row r="1469">
          <cell r="A1469">
            <v>699</v>
          </cell>
          <cell r="B1469" t="str">
            <v>+</v>
          </cell>
          <cell r="C1469">
            <v>8</v>
          </cell>
          <cell r="D1469">
            <v>699</v>
          </cell>
          <cell r="E1469" t="str">
            <v>+</v>
          </cell>
          <cell r="F1469">
            <v>10</v>
          </cell>
          <cell r="G1469">
            <v>2</v>
          </cell>
          <cell r="H1469">
            <v>1</v>
          </cell>
          <cell r="I1469">
            <v>0.05</v>
          </cell>
          <cell r="J1469">
            <v>2</v>
          </cell>
          <cell r="K1469">
            <v>0.1</v>
          </cell>
        </row>
        <row r="1470">
          <cell r="A1470">
            <v>701</v>
          </cell>
          <cell r="B1470" t="str">
            <v>+</v>
          </cell>
          <cell r="C1470">
            <v>1.4</v>
          </cell>
          <cell r="D1470">
            <v>701</v>
          </cell>
          <cell r="E1470" t="str">
            <v>+</v>
          </cell>
          <cell r="F1470">
            <v>12.999999999999545</v>
          </cell>
          <cell r="G1470">
            <v>11.6</v>
          </cell>
          <cell r="H1470">
            <v>1</v>
          </cell>
          <cell r="I1470">
            <v>0.05</v>
          </cell>
          <cell r="J1470">
            <v>11.6</v>
          </cell>
          <cell r="K1470">
            <v>0.57999999999999996</v>
          </cell>
        </row>
        <row r="1471">
          <cell r="A1471">
            <v>701</v>
          </cell>
          <cell r="B1471" t="str">
            <v>+</v>
          </cell>
          <cell r="C1471">
            <v>7.7</v>
          </cell>
          <cell r="D1471">
            <v>701</v>
          </cell>
          <cell r="E1471" t="str">
            <v>+</v>
          </cell>
          <cell r="F1471">
            <v>15.300000000002001</v>
          </cell>
          <cell r="G1471">
            <v>7.6</v>
          </cell>
          <cell r="H1471">
            <v>1</v>
          </cell>
          <cell r="I1471">
            <v>0.05</v>
          </cell>
          <cell r="J1471">
            <v>7.6</v>
          </cell>
          <cell r="K1471">
            <v>0.38</v>
          </cell>
        </row>
        <row r="1472">
          <cell r="A1472">
            <v>701</v>
          </cell>
          <cell r="B1472" t="str">
            <v>+</v>
          </cell>
          <cell r="C1472">
            <v>10.7</v>
          </cell>
          <cell r="D1472">
            <v>701</v>
          </cell>
          <cell r="E1472" t="str">
            <v>+</v>
          </cell>
          <cell r="F1472">
            <v>11.900000000000546</v>
          </cell>
          <cell r="G1472">
            <v>1.2</v>
          </cell>
          <cell r="H1472">
            <v>1</v>
          </cell>
          <cell r="I1472">
            <v>0.05</v>
          </cell>
          <cell r="J1472">
            <v>1.2</v>
          </cell>
          <cell r="K1472">
            <v>0.06</v>
          </cell>
        </row>
        <row r="1473">
          <cell r="A1473">
            <v>701</v>
          </cell>
          <cell r="B1473" t="str">
            <v>+</v>
          </cell>
          <cell r="C1473">
            <v>17.3</v>
          </cell>
          <cell r="D1473">
            <v>701</v>
          </cell>
          <cell r="E1473" t="str">
            <v>+</v>
          </cell>
          <cell r="F1473">
            <v>18.899999999998727</v>
          </cell>
          <cell r="G1473">
            <v>1.6</v>
          </cell>
          <cell r="H1473">
            <v>1</v>
          </cell>
          <cell r="I1473">
            <v>0.05</v>
          </cell>
          <cell r="J1473">
            <v>1.6</v>
          </cell>
          <cell r="K1473">
            <v>8.0000000000000016E-2</v>
          </cell>
        </row>
        <row r="1474">
          <cell r="A1474">
            <v>702</v>
          </cell>
          <cell r="B1474" t="str">
            <v>+</v>
          </cell>
          <cell r="C1474">
            <v>1.2</v>
          </cell>
          <cell r="D1474">
            <v>702</v>
          </cell>
          <cell r="E1474" t="str">
            <v>+</v>
          </cell>
          <cell r="F1474">
            <v>6.9000000000005457</v>
          </cell>
          <cell r="G1474">
            <v>5.7</v>
          </cell>
          <cell r="H1474">
            <v>1</v>
          </cell>
          <cell r="I1474">
            <v>0.05</v>
          </cell>
          <cell r="J1474">
            <v>5.7</v>
          </cell>
          <cell r="K1474">
            <v>0.28500000000000003</v>
          </cell>
        </row>
        <row r="1475">
          <cell r="A1475">
            <v>702</v>
          </cell>
          <cell r="B1475" t="str">
            <v>+</v>
          </cell>
          <cell r="C1475">
            <v>7.8</v>
          </cell>
          <cell r="D1475">
            <v>702</v>
          </cell>
          <cell r="E1475" t="str">
            <v>+</v>
          </cell>
          <cell r="F1475">
            <v>15.699999999999363</v>
          </cell>
          <cell r="G1475">
            <v>7.9</v>
          </cell>
          <cell r="H1475">
            <v>1</v>
          </cell>
          <cell r="I1475">
            <v>0.05</v>
          </cell>
          <cell r="J1475">
            <v>7.9</v>
          </cell>
          <cell r="K1475">
            <v>0.39500000000000002</v>
          </cell>
        </row>
        <row r="1476">
          <cell r="A1476">
            <v>703</v>
          </cell>
          <cell r="B1476" t="str">
            <v>+</v>
          </cell>
          <cell r="D1476">
            <v>703</v>
          </cell>
          <cell r="E1476" t="str">
            <v>+</v>
          </cell>
          <cell r="F1476">
            <v>14.600000000000364</v>
          </cell>
          <cell r="G1476">
            <v>14.6</v>
          </cell>
          <cell r="H1476">
            <v>1.35</v>
          </cell>
          <cell r="I1476">
            <v>0.05</v>
          </cell>
          <cell r="J1476">
            <v>19.71</v>
          </cell>
          <cell r="K1476">
            <v>0.98550000000000004</v>
          </cell>
        </row>
        <row r="1477">
          <cell r="A1477">
            <v>703</v>
          </cell>
          <cell r="B1477" t="str">
            <v>+</v>
          </cell>
          <cell r="C1477">
            <v>13.1</v>
          </cell>
          <cell r="D1477">
            <v>704</v>
          </cell>
          <cell r="E1477" t="str">
            <v>+</v>
          </cell>
          <cell r="F1477">
            <v>0.3999999999996362</v>
          </cell>
          <cell r="G1477">
            <v>7.3</v>
          </cell>
          <cell r="H1477">
            <v>2</v>
          </cell>
          <cell r="I1477">
            <v>0.05</v>
          </cell>
          <cell r="J1477">
            <v>14.6</v>
          </cell>
          <cell r="K1477">
            <v>0.73</v>
          </cell>
        </row>
        <row r="1478">
          <cell r="A1478">
            <v>704</v>
          </cell>
          <cell r="B1478" t="str">
            <v>+</v>
          </cell>
          <cell r="C1478">
            <v>6.5</v>
          </cell>
          <cell r="D1478">
            <v>704</v>
          </cell>
          <cell r="E1478" t="str">
            <v>+</v>
          </cell>
          <cell r="F1478">
            <v>12.799999999999727</v>
          </cell>
          <cell r="G1478">
            <v>6.3</v>
          </cell>
          <cell r="H1478">
            <v>1</v>
          </cell>
          <cell r="I1478">
            <v>0.05</v>
          </cell>
          <cell r="J1478">
            <v>6.3</v>
          </cell>
          <cell r="K1478">
            <v>0.315</v>
          </cell>
        </row>
        <row r="1479">
          <cell r="A1479">
            <v>704</v>
          </cell>
          <cell r="B1479" t="str">
            <v>+</v>
          </cell>
          <cell r="C1479">
            <v>13</v>
          </cell>
          <cell r="D1479">
            <v>704</v>
          </cell>
          <cell r="E1479" t="str">
            <v>+</v>
          </cell>
          <cell r="F1479">
            <v>16.399999999998727</v>
          </cell>
          <cell r="G1479">
            <v>3.4</v>
          </cell>
          <cell r="H1479">
            <v>1</v>
          </cell>
          <cell r="I1479">
            <v>0.05</v>
          </cell>
          <cell r="J1479">
            <v>3.4</v>
          </cell>
          <cell r="K1479">
            <v>0.17</v>
          </cell>
        </row>
        <row r="1480">
          <cell r="A1480">
            <v>704</v>
          </cell>
          <cell r="B1480" t="str">
            <v>+</v>
          </cell>
          <cell r="C1480">
            <v>16.399999999999999</v>
          </cell>
          <cell r="D1480">
            <v>704</v>
          </cell>
          <cell r="E1480" t="str">
            <v>+</v>
          </cell>
          <cell r="F1480">
            <v>18.799999999998818</v>
          </cell>
          <cell r="G1480">
            <v>2.4</v>
          </cell>
          <cell r="H1480">
            <v>2</v>
          </cell>
          <cell r="I1480">
            <v>0.05</v>
          </cell>
          <cell r="J1480">
            <v>4.8</v>
          </cell>
          <cell r="K1480">
            <v>0.24</v>
          </cell>
        </row>
        <row r="1481">
          <cell r="A1481">
            <v>704</v>
          </cell>
          <cell r="B1481" t="str">
            <v>+</v>
          </cell>
          <cell r="C1481">
            <v>18.8</v>
          </cell>
          <cell r="D1481">
            <v>705</v>
          </cell>
          <cell r="E1481" t="str">
            <v>+</v>
          </cell>
          <cell r="F1481">
            <v>11.399999999998727</v>
          </cell>
          <cell r="G1481">
            <v>12.6</v>
          </cell>
          <cell r="H1481">
            <v>1</v>
          </cell>
          <cell r="I1481">
            <v>0.05</v>
          </cell>
          <cell r="J1481">
            <v>12.6</v>
          </cell>
          <cell r="K1481">
            <v>0.63</v>
          </cell>
        </row>
        <row r="1482">
          <cell r="A1482">
            <v>705</v>
          </cell>
          <cell r="B1482" t="str">
            <v>+</v>
          </cell>
          <cell r="C1482">
            <v>9</v>
          </cell>
          <cell r="D1482">
            <v>706</v>
          </cell>
          <cell r="E1482" t="str">
            <v>+</v>
          </cell>
          <cell r="F1482">
            <v>7.2000000000002728</v>
          </cell>
          <cell r="G1482">
            <v>18.2</v>
          </cell>
          <cell r="H1482">
            <v>2</v>
          </cell>
          <cell r="I1482">
            <v>0.06</v>
          </cell>
          <cell r="J1482">
            <v>36.4</v>
          </cell>
          <cell r="K1482">
            <v>2.1839999999999997</v>
          </cell>
        </row>
        <row r="1483">
          <cell r="A1483">
            <v>705</v>
          </cell>
          <cell r="B1483" t="str">
            <v>+</v>
          </cell>
          <cell r="C1483">
            <v>12.6</v>
          </cell>
          <cell r="D1483">
            <v>706</v>
          </cell>
          <cell r="E1483" t="str">
            <v>+</v>
          </cell>
          <cell r="F1483">
            <v>0</v>
          </cell>
          <cell r="G1483">
            <v>7.4</v>
          </cell>
          <cell r="H1483">
            <v>1</v>
          </cell>
          <cell r="I1483">
            <v>0.05</v>
          </cell>
          <cell r="J1483">
            <v>7.4</v>
          </cell>
          <cell r="K1483">
            <v>0.37000000000000005</v>
          </cell>
        </row>
        <row r="1484">
          <cell r="A1484">
            <v>706</v>
          </cell>
          <cell r="B1484" t="str">
            <v>+</v>
          </cell>
          <cell r="C1484">
            <v>2</v>
          </cell>
          <cell r="D1484">
            <v>706</v>
          </cell>
          <cell r="E1484" t="str">
            <v>+</v>
          </cell>
          <cell r="F1484">
            <v>11.100000000001273</v>
          </cell>
          <cell r="G1484">
            <v>9.1</v>
          </cell>
          <cell r="H1484">
            <v>1</v>
          </cell>
          <cell r="I1484">
            <v>0.05</v>
          </cell>
          <cell r="J1484">
            <v>9.1</v>
          </cell>
          <cell r="K1484">
            <v>0.45500000000000002</v>
          </cell>
        </row>
        <row r="1485">
          <cell r="A1485">
            <v>706</v>
          </cell>
          <cell r="B1485" t="str">
            <v>+</v>
          </cell>
          <cell r="C1485">
            <v>12.1</v>
          </cell>
          <cell r="D1485">
            <v>706</v>
          </cell>
          <cell r="E1485" t="str">
            <v>+</v>
          </cell>
          <cell r="F1485">
            <v>16.100000000001273</v>
          </cell>
          <cell r="G1485">
            <v>4</v>
          </cell>
          <cell r="H1485">
            <v>1</v>
          </cell>
          <cell r="I1485">
            <v>0.05</v>
          </cell>
          <cell r="J1485">
            <v>4</v>
          </cell>
          <cell r="K1485">
            <v>0.2</v>
          </cell>
        </row>
        <row r="1486">
          <cell r="A1486">
            <v>706</v>
          </cell>
          <cell r="B1486" t="str">
            <v>+</v>
          </cell>
          <cell r="C1486">
            <v>19</v>
          </cell>
          <cell r="D1486">
            <v>707</v>
          </cell>
          <cell r="E1486" t="str">
            <v>+</v>
          </cell>
          <cell r="F1486">
            <v>8.2999999999992724</v>
          </cell>
          <cell r="G1486">
            <v>9.3000000000000007</v>
          </cell>
          <cell r="H1486">
            <v>1</v>
          </cell>
          <cell r="I1486">
            <v>0.05</v>
          </cell>
          <cell r="J1486">
            <v>9.3000000000000007</v>
          </cell>
          <cell r="K1486">
            <v>0.46500000000000008</v>
          </cell>
        </row>
        <row r="1487">
          <cell r="A1487">
            <v>706</v>
          </cell>
          <cell r="B1487" t="str">
            <v>+</v>
          </cell>
          <cell r="C1487">
            <v>14.8</v>
          </cell>
          <cell r="D1487">
            <v>707</v>
          </cell>
          <cell r="E1487" t="str">
            <v>+</v>
          </cell>
          <cell r="F1487">
            <v>3.8999999999987267</v>
          </cell>
          <cell r="G1487">
            <v>9.1</v>
          </cell>
          <cell r="H1487">
            <v>1</v>
          </cell>
          <cell r="I1487">
            <v>0.05</v>
          </cell>
          <cell r="J1487">
            <v>9.1</v>
          </cell>
          <cell r="K1487">
            <v>0.45500000000000002</v>
          </cell>
        </row>
        <row r="1488">
          <cell r="A1488">
            <v>707</v>
          </cell>
          <cell r="B1488" t="str">
            <v>+</v>
          </cell>
          <cell r="C1488">
            <v>7</v>
          </cell>
          <cell r="D1488">
            <v>707</v>
          </cell>
          <cell r="E1488" t="str">
            <v>+</v>
          </cell>
          <cell r="F1488">
            <v>9.7000000000002728</v>
          </cell>
          <cell r="G1488">
            <v>2.7</v>
          </cell>
          <cell r="H1488">
            <v>1</v>
          </cell>
          <cell r="I1488">
            <v>0.05</v>
          </cell>
          <cell r="J1488">
            <v>2.7</v>
          </cell>
          <cell r="K1488">
            <v>0.13500000000000001</v>
          </cell>
        </row>
        <row r="1489">
          <cell r="A1489">
            <v>707</v>
          </cell>
          <cell r="B1489" t="str">
            <v>+</v>
          </cell>
          <cell r="C1489">
            <v>15</v>
          </cell>
          <cell r="D1489">
            <v>709</v>
          </cell>
          <cell r="E1489" t="str">
            <v>+</v>
          </cell>
          <cell r="F1489">
            <v>7.3500000000012733</v>
          </cell>
          <cell r="G1489">
            <v>32.35</v>
          </cell>
          <cell r="H1489">
            <v>1</v>
          </cell>
          <cell r="I1489">
            <v>0.05</v>
          </cell>
          <cell r="J1489">
            <v>32.35</v>
          </cell>
          <cell r="K1489">
            <v>1.6175000000000002</v>
          </cell>
        </row>
        <row r="1490">
          <cell r="A1490">
            <v>709</v>
          </cell>
          <cell r="B1490" t="str">
            <v>+</v>
          </cell>
          <cell r="C1490">
            <v>12.5</v>
          </cell>
          <cell r="D1490">
            <v>711</v>
          </cell>
          <cell r="E1490" t="str">
            <v>+</v>
          </cell>
          <cell r="F1490">
            <v>4.2999999999983629</v>
          </cell>
          <cell r="G1490">
            <v>31.8</v>
          </cell>
          <cell r="H1490">
            <v>1</v>
          </cell>
          <cell r="I1490">
            <v>0.05</v>
          </cell>
          <cell r="J1490">
            <v>31.8</v>
          </cell>
          <cell r="K1490">
            <v>1.59</v>
          </cell>
        </row>
        <row r="1491">
          <cell r="A1491">
            <v>708</v>
          </cell>
          <cell r="B1491" t="str">
            <v>+</v>
          </cell>
          <cell r="D1491">
            <v>708</v>
          </cell>
          <cell r="E1491" t="str">
            <v>+</v>
          </cell>
          <cell r="F1491">
            <v>1.1000000000012733</v>
          </cell>
          <cell r="G1491">
            <v>1.1000000000000001</v>
          </cell>
          <cell r="H1491">
            <v>1</v>
          </cell>
          <cell r="I1491">
            <v>0.05</v>
          </cell>
          <cell r="J1491">
            <v>1.1000000000000001</v>
          </cell>
          <cell r="K1491">
            <v>5.5000000000000007E-2</v>
          </cell>
        </row>
        <row r="1492">
          <cell r="A1492">
            <v>708</v>
          </cell>
          <cell r="B1492" t="str">
            <v>+</v>
          </cell>
          <cell r="C1492">
            <v>4.2</v>
          </cell>
          <cell r="D1492">
            <v>708</v>
          </cell>
          <cell r="E1492" t="str">
            <v>+</v>
          </cell>
          <cell r="F1492">
            <v>5.4999999999995453</v>
          </cell>
          <cell r="G1492">
            <v>1.3</v>
          </cell>
          <cell r="H1492">
            <v>1</v>
          </cell>
          <cell r="I1492">
            <v>0.05</v>
          </cell>
          <cell r="J1492">
            <v>1.3</v>
          </cell>
          <cell r="K1492">
            <v>6.5000000000000002E-2</v>
          </cell>
        </row>
        <row r="1493">
          <cell r="A1493">
            <v>708</v>
          </cell>
          <cell r="B1493" t="str">
            <v>+</v>
          </cell>
          <cell r="C1493">
            <v>15.8</v>
          </cell>
          <cell r="D1493">
            <v>708</v>
          </cell>
          <cell r="E1493" t="str">
            <v>+</v>
          </cell>
          <cell r="F1493">
            <v>16.799999999998363</v>
          </cell>
          <cell r="G1493">
            <v>1</v>
          </cell>
          <cell r="H1493">
            <v>1</v>
          </cell>
          <cell r="I1493">
            <v>0.05</v>
          </cell>
          <cell r="J1493">
            <v>1</v>
          </cell>
          <cell r="K1493">
            <v>0.05</v>
          </cell>
        </row>
        <row r="1494">
          <cell r="A1494">
            <v>709</v>
          </cell>
          <cell r="B1494" t="str">
            <v>+</v>
          </cell>
          <cell r="C1494">
            <v>7</v>
          </cell>
          <cell r="D1494">
            <v>709</v>
          </cell>
          <cell r="E1494" t="str">
            <v>+</v>
          </cell>
          <cell r="F1494">
            <v>8.2000000000016371</v>
          </cell>
          <cell r="G1494">
            <v>1.2</v>
          </cell>
          <cell r="H1494">
            <v>1</v>
          </cell>
          <cell r="I1494">
            <v>0.05</v>
          </cell>
          <cell r="J1494">
            <v>1.2</v>
          </cell>
          <cell r="K1494">
            <v>0.06</v>
          </cell>
        </row>
        <row r="1495">
          <cell r="A1495">
            <v>709</v>
          </cell>
          <cell r="B1495" t="str">
            <v>+</v>
          </cell>
          <cell r="C1495">
            <v>10.7</v>
          </cell>
          <cell r="D1495">
            <v>709</v>
          </cell>
          <cell r="E1495" t="str">
            <v>+</v>
          </cell>
          <cell r="F1495">
            <v>11.950000000001637</v>
          </cell>
          <cell r="G1495">
            <v>1.25</v>
          </cell>
          <cell r="H1495">
            <v>1</v>
          </cell>
          <cell r="I1495">
            <v>0.05</v>
          </cell>
          <cell r="J1495">
            <v>1.25</v>
          </cell>
          <cell r="K1495">
            <v>6.25E-2</v>
          </cell>
        </row>
        <row r="1496">
          <cell r="A1496">
            <v>709</v>
          </cell>
          <cell r="B1496" t="str">
            <v>+</v>
          </cell>
          <cell r="C1496">
            <v>15.3</v>
          </cell>
          <cell r="D1496">
            <v>709</v>
          </cell>
          <cell r="E1496" t="str">
            <v>+</v>
          </cell>
          <cell r="F1496">
            <v>19.099999999998545</v>
          </cell>
          <cell r="G1496">
            <v>3.8</v>
          </cell>
          <cell r="H1496">
            <v>1</v>
          </cell>
          <cell r="I1496">
            <v>0.05</v>
          </cell>
          <cell r="J1496">
            <v>3.8</v>
          </cell>
          <cell r="K1496">
            <v>0.19</v>
          </cell>
        </row>
        <row r="1497">
          <cell r="A1497">
            <v>710</v>
          </cell>
          <cell r="B1497" t="str">
            <v>+</v>
          </cell>
          <cell r="C1497">
            <v>1.3</v>
          </cell>
          <cell r="D1497">
            <v>710</v>
          </cell>
          <cell r="E1497" t="str">
            <v>+</v>
          </cell>
          <cell r="F1497">
            <v>1.7999999999983629</v>
          </cell>
          <cell r="G1497">
            <v>0.5</v>
          </cell>
          <cell r="H1497">
            <v>1</v>
          </cell>
          <cell r="I1497">
            <v>0.05</v>
          </cell>
          <cell r="J1497">
            <v>0.5</v>
          </cell>
          <cell r="K1497">
            <v>2.5000000000000001E-2</v>
          </cell>
        </row>
        <row r="1498">
          <cell r="A1498">
            <v>710</v>
          </cell>
          <cell r="B1498" t="str">
            <v>+</v>
          </cell>
          <cell r="C1498">
            <v>5.3</v>
          </cell>
          <cell r="D1498">
            <v>710</v>
          </cell>
          <cell r="E1498" t="str">
            <v>+</v>
          </cell>
          <cell r="F1498">
            <v>7.5</v>
          </cell>
          <cell r="G1498">
            <v>2.2000000000000002</v>
          </cell>
          <cell r="H1498">
            <v>1</v>
          </cell>
          <cell r="I1498">
            <v>0.05</v>
          </cell>
          <cell r="J1498">
            <v>2.2000000000000002</v>
          </cell>
          <cell r="K1498">
            <v>0.11000000000000001</v>
          </cell>
        </row>
        <row r="1499">
          <cell r="A1499">
            <v>710</v>
          </cell>
          <cell r="B1499" t="str">
            <v>+</v>
          </cell>
          <cell r="C1499">
            <v>12.2</v>
          </cell>
          <cell r="D1499">
            <v>710</v>
          </cell>
          <cell r="E1499" t="str">
            <v>+</v>
          </cell>
          <cell r="F1499">
            <v>14.100000000000819</v>
          </cell>
          <cell r="G1499">
            <v>1.9</v>
          </cell>
          <cell r="H1499">
            <v>1</v>
          </cell>
          <cell r="I1499">
            <v>0.05</v>
          </cell>
          <cell r="J1499">
            <v>1.9</v>
          </cell>
          <cell r="K1499">
            <v>9.5000000000000001E-2</v>
          </cell>
        </row>
        <row r="1500">
          <cell r="A1500">
            <v>710</v>
          </cell>
          <cell r="B1500" t="str">
            <v>+</v>
          </cell>
          <cell r="C1500">
            <v>17.5</v>
          </cell>
          <cell r="D1500">
            <v>710</v>
          </cell>
          <cell r="E1500" t="str">
            <v>+</v>
          </cell>
          <cell r="F1500">
            <v>19.400000000000546</v>
          </cell>
          <cell r="G1500">
            <v>1.9</v>
          </cell>
          <cell r="H1500">
            <v>1</v>
          </cell>
          <cell r="I1500">
            <v>0.05</v>
          </cell>
          <cell r="J1500">
            <v>1.9</v>
          </cell>
          <cell r="K1500">
            <v>9.5000000000000001E-2</v>
          </cell>
        </row>
        <row r="1501">
          <cell r="A1501">
            <v>711</v>
          </cell>
          <cell r="B1501" t="str">
            <v>+</v>
          </cell>
          <cell r="C1501">
            <v>7.7</v>
          </cell>
          <cell r="D1501">
            <v>712</v>
          </cell>
          <cell r="E1501" t="str">
            <v>+</v>
          </cell>
          <cell r="F1501">
            <v>3.7000000000011823</v>
          </cell>
          <cell r="G1501">
            <v>16</v>
          </cell>
          <cell r="H1501">
            <v>1</v>
          </cell>
          <cell r="I1501">
            <v>0.05</v>
          </cell>
          <cell r="J1501">
            <v>16</v>
          </cell>
          <cell r="K1501">
            <v>0.8</v>
          </cell>
        </row>
        <row r="1502">
          <cell r="A1502">
            <v>711</v>
          </cell>
          <cell r="B1502" t="str">
            <v>+</v>
          </cell>
          <cell r="C1502">
            <v>8</v>
          </cell>
          <cell r="D1502">
            <v>711</v>
          </cell>
          <cell r="E1502" t="str">
            <v>+</v>
          </cell>
          <cell r="F1502">
            <v>17.799999999999727</v>
          </cell>
          <cell r="G1502">
            <v>9.8000000000000007</v>
          </cell>
          <cell r="H1502">
            <v>1</v>
          </cell>
          <cell r="I1502">
            <v>0.05</v>
          </cell>
          <cell r="J1502">
            <v>9.8000000000000007</v>
          </cell>
          <cell r="K1502">
            <v>0.49000000000000005</v>
          </cell>
        </row>
        <row r="1503">
          <cell r="A1503">
            <v>712</v>
          </cell>
          <cell r="B1503" t="str">
            <v>+</v>
          </cell>
          <cell r="C1503">
            <v>8.5</v>
          </cell>
          <cell r="D1503">
            <v>712</v>
          </cell>
          <cell r="E1503" t="str">
            <v>+</v>
          </cell>
          <cell r="F1503">
            <v>11.700000000000728</v>
          </cell>
          <cell r="G1503">
            <v>3.2</v>
          </cell>
          <cell r="H1503">
            <v>1</v>
          </cell>
          <cell r="I1503">
            <v>0.05</v>
          </cell>
          <cell r="J1503">
            <v>3.2</v>
          </cell>
          <cell r="K1503">
            <v>0.16000000000000003</v>
          </cell>
        </row>
        <row r="1504">
          <cell r="A1504">
            <v>712</v>
          </cell>
          <cell r="B1504" t="str">
            <v>+</v>
          </cell>
          <cell r="C1504">
            <v>10.3</v>
          </cell>
          <cell r="D1504">
            <v>712</v>
          </cell>
          <cell r="E1504" t="str">
            <v>+</v>
          </cell>
          <cell r="F1504">
            <v>12.09999999999809</v>
          </cell>
          <cell r="G1504">
            <v>1.8</v>
          </cell>
          <cell r="H1504">
            <v>1</v>
          </cell>
          <cell r="I1504">
            <v>0.05</v>
          </cell>
          <cell r="J1504">
            <v>1.8</v>
          </cell>
          <cell r="K1504">
            <v>9.0000000000000011E-2</v>
          </cell>
        </row>
        <row r="1505">
          <cell r="A1505">
            <v>712</v>
          </cell>
          <cell r="B1505" t="str">
            <v>+</v>
          </cell>
          <cell r="C1505">
            <v>15.2</v>
          </cell>
          <cell r="D1505">
            <v>712</v>
          </cell>
          <cell r="E1505" t="str">
            <v>+</v>
          </cell>
          <cell r="F1505">
            <v>16.700000000000728</v>
          </cell>
          <cell r="G1505">
            <v>1.5</v>
          </cell>
          <cell r="H1505">
            <v>1</v>
          </cell>
          <cell r="I1505">
            <v>0.05</v>
          </cell>
          <cell r="J1505">
            <v>1.5</v>
          </cell>
          <cell r="K1505">
            <v>7.5000000000000011E-2</v>
          </cell>
        </row>
        <row r="1506">
          <cell r="A1506">
            <v>712</v>
          </cell>
          <cell r="B1506" t="str">
            <v>+</v>
          </cell>
          <cell r="C1506">
            <v>18</v>
          </cell>
          <cell r="D1506">
            <v>714</v>
          </cell>
          <cell r="E1506" t="str">
            <v>+</v>
          </cell>
          <cell r="F1506">
            <v>7.0000000000004547</v>
          </cell>
          <cell r="G1506">
            <v>29</v>
          </cell>
          <cell r="H1506">
            <v>1</v>
          </cell>
          <cell r="I1506">
            <v>0.05</v>
          </cell>
          <cell r="J1506">
            <v>29</v>
          </cell>
          <cell r="K1506">
            <v>1.4500000000000002</v>
          </cell>
        </row>
        <row r="1507">
          <cell r="A1507">
            <v>713</v>
          </cell>
          <cell r="B1507" t="str">
            <v>+</v>
          </cell>
          <cell r="C1507">
            <v>3.2</v>
          </cell>
          <cell r="D1507">
            <v>713</v>
          </cell>
          <cell r="E1507" t="str">
            <v>+</v>
          </cell>
          <cell r="F1507">
            <v>7.0000000000004547</v>
          </cell>
          <cell r="G1507">
            <v>3.8</v>
          </cell>
          <cell r="H1507">
            <v>1</v>
          </cell>
          <cell r="I1507">
            <v>0.05</v>
          </cell>
          <cell r="J1507">
            <v>3.8</v>
          </cell>
          <cell r="K1507">
            <v>0.19</v>
          </cell>
        </row>
        <row r="1508">
          <cell r="A1508">
            <v>713</v>
          </cell>
          <cell r="B1508" t="str">
            <v>+</v>
          </cell>
          <cell r="C1508">
            <v>15.8</v>
          </cell>
          <cell r="D1508">
            <v>714</v>
          </cell>
          <cell r="E1508" t="str">
            <v>+</v>
          </cell>
          <cell r="F1508">
            <v>5</v>
          </cell>
          <cell r="G1508">
            <v>9.1999999999999993</v>
          </cell>
          <cell r="H1508">
            <v>1</v>
          </cell>
          <cell r="I1508">
            <v>0.05</v>
          </cell>
          <cell r="J1508">
            <v>9.1999999999999993</v>
          </cell>
          <cell r="K1508">
            <v>0.45999999999999996</v>
          </cell>
        </row>
        <row r="1509">
          <cell r="A1509">
            <v>714</v>
          </cell>
          <cell r="B1509" t="str">
            <v>+</v>
          </cell>
          <cell r="C1509">
            <v>0.3</v>
          </cell>
          <cell r="D1509">
            <v>714</v>
          </cell>
          <cell r="E1509" t="str">
            <v>+</v>
          </cell>
          <cell r="F1509">
            <v>1.5999999999985448</v>
          </cell>
          <cell r="G1509">
            <v>1.3</v>
          </cell>
          <cell r="H1509">
            <v>1</v>
          </cell>
          <cell r="I1509">
            <v>0.05</v>
          </cell>
          <cell r="J1509">
            <v>1.3</v>
          </cell>
          <cell r="K1509">
            <v>6.5000000000000002E-2</v>
          </cell>
        </row>
        <row r="1510">
          <cell r="A1510">
            <v>714</v>
          </cell>
          <cell r="B1510" t="str">
            <v>+</v>
          </cell>
          <cell r="C1510">
            <v>5</v>
          </cell>
          <cell r="D1510">
            <v>714</v>
          </cell>
          <cell r="E1510" t="str">
            <v>+</v>
          </cell>
          <cell r="F1510">
            <v>5.9999999999990905</v>
          </cell>
          <cell r="G1510">
            <v>1</v>
          </cell>
          <cell r="H1510">
            <v>1</v>
          </cell>
          <cell r="I1510">
            <v>0.05</v>
          </cell>
          <cell r="J1510">
            <v>1</v>
          </cell>
          <cell r="K1510">
            <v>0.05</v>
          </cell>
        </row>
        <row r="1511">
          <cell r="A1511">
            <v>714</v>
          </cell>
          <cell r="B1511" t="str">
            <v>+</v>
          </cell>
          <cell r="C1511">
            <v>6.9</v>
          </cell>
          <cell r="D1511">
            <v>714</v>
          </cell>
          <cell r="E1511" t="str">
            <v>+</v>
          </cell>
          <cell r="F1511">
            <v>7.8999999999996362</v>
          </cell>
          <cell r="G1511">
            <v>1</v>
          </cell>
          <cell r="H1511">
            <v>1</v>
          </cell>
          <cell r="I1511">
            <v>0.05</v>
          </cell>
          <cell r="J1511">
            <v>1</v>
          </cell>
          <cell r="K1511">
            <v>0.05</v>
          </cell>
        </row>
        <row r="1512">
          <cell r="A1512">
            <v>714</v>
          </cell>
          <cell r="B1512" t="str">
            <v>+</v>
          </cell>
          <cell r="C1512">
            <v>13.6</v>
          </cell>
          <cell r="D1512">
            <v>714</v>
          </cell>
          <cell r="E1512" t="str">
            <v>+</v>
          </cell>
          <cell r="F1512">
            <v>15.700000000001637</v>
          </cell>
          <cell r="G1512">
            <v>2.1</v>
          </cell>
          <cell r="H1512">
            <v>1</v>
          </cell>
          <cell r="I1512">
            <v>0.05</v>
          </cell>
          <cell r="J1512">
            <v>2.1</v>
          </cell>
          <cell r="K1512">
            <v>0.10500000000000001</v>
          </cell>
        </row>
        <row r="1513">
          <cell r="A1513">
            <v>714</v>
          </cell>
          <cell r="B1513" t="str">
            <v>+</v>
          </cell>
          <cell r="C1513">
            <v>14.6</v>
          </cell>
          <cell r="D1513">
            <v>715</v>
          </cell>
          <cell r="E1513" t="str">
            <v>+</v>
          </cell>
          <cell r="F1513">
            <v>1.3000000000010914</v>
          </cell>
          <cell r="G1513">
            <v>6.7</v>
          </cell>
          <cell r="H1513">
            <v>1</v>
          </cell>
          <cell r="I1513">
            <v>0.05</v>
          </cell>
          <cell r="J1513">
            <v>6.7</v>
          </cell>
          <cell r="K1513">
            <v>0.33500000000000002</v>
          </cell>
        </row>
        <row r="1514">
          <cell r="A1514">
            <v>715</v>
          </cell>
          <cell r="B1514" t="str">
            <v>+</v>
          </cell>
          <cell r="C1514">
            <v>2.4</v>
          </cell>
          <cell r="D1514">
            <v>715</v>
          </cell>
          <cell r="E1514" t="str">
            <v>+</v>
          </cell>
          <cell r="F1514">
            <v>7.8999999999996362</v>
          </cell>
          <cell r="G1514">
            <v>5.5</v>
          </cell>
          <cell r="H1514">
            <v>1</v>
          </cell>
          <cell r="I1514">
            <v>0.05</v>
          </cell>
          <cell r="J1514">
            <v>5.5</v>
          </cell>
          <cell r="K1514">
            <v>0.27500000000000002</v>
          </cell>
        </row>
        <row r="1515">
          <cell r="A1515">
            <v>715</v>
          </cell>
          <cell r="B1515" t="str">
            <v>+</v>
          </cell>
          <cell r="C1515">
            <v>4.3</v>
          </cell>
          <cell r="D1515">
            <v>715</v>
          </cell>
          <cell r="E1515" t="str">
            <v>+</v>
          </cell>
          <cell r="F1515">
            <v>17.5</v>
          </cell>
          <cell r="G1515">
            <v>13.2</v>
          </cell>
          <cell r="H1515">
            <v>1</v>
          </cell>
          <cell r="I1515">
            <v>0.05</v>
          </cell>
          <cell r="J1515">
            <v>13.2</v>
          </cell>
          <cell r="K1515">
            <v>0.66</v>
          </cell>
        </row>
        <row r="1516">
          <cell r="A1516">
            <v>715</v>
          </cell>
          <cell r="B1516" t="str">
            <v>+</v>
          </cell>
          <cell r="C1516">
            <v>9.6</v>
          </cell>
          <cell r="D1516">
            <v>715</v>
          </cell>
          <cell r="E1516" t="str">
            <v>+</v>
          </cell>
          <cell r="F1516">
            <v>15.700000000001637</v>
          </cell>
          <cell r="G1516">
            <v>6.1</v>
          </cell>
          <cell r="H1516">
            <v>1</v>
          </cell>
          <cell r="I1516">
            <v>0.05</v>
          </cell>
          <cell r="J1516">
            <v>6.1</v>
          </cell>
          <cell r="K1516">
            <v>0.30499999999999999</v>
          </cell>
        </row>
        <row r="1517">
          <cell r="A1517">
            <v>716</v>
          </cell>
          <cell r="B1517" t="str">
            <v>+</v>
          </cell>
          <cell r="C1517">
            <v>19.5</v>
          </cell>
          <cell r="D1517">
            <v>717</v>
          </cell>
          <cell r="E1517" t="str">
            <v>+</v>
          </cell>
          <cell r="F1517">
            <v>3.6000000000012733</v>
          </cell>
          <cell r="G1517">
            <v>4.0999999999999996</v>
          </cell>
          <cell r="H1517">
            <v>1</v>
          </cell>
          <cell r="I1517">
            <v>0.05</v>
          </cell>
          <cell r="J1517">
            <v>4.0999999999999996</v>
          </cell>
          <cell r="K1517">
            <v>0.20499999999999999</v>
          </cell>
        </row>
        <row r="1518">
          <cell r="A1518">
            <v>716</v>
          </cell>
          <cell r="B1518" t="str">
            <v>+</v>
          </cell>
          <cell r="C1518">
            <v>9.9</v>
          </cell>
          <cell r="D1518">
            <v>717</v>
          </cell>
          <cell r="E1518" t="str">
            <v>+</v>
          </cell>
          <cell r="F1518">
            <v>9.9000000000000909</v>
          </cell>
          <cell r="G1518">
            <v>20</v>
          </cell>
          <cell r="H1518">
            <v>1</v>
          </cell>
          <cell r="I1518">
            <v>0.05</v>
          </cell>
          <cell r="J1518">
            <v>20</v>
          </cell>
          <cell r="K1518">
            <v>1</v>
          </cell>
        </row>
        <row r="1519">
          <cell r="A1519">
            <v>717</v>
          </cell>
          <cell r="B1519" t="str">
            <v>+</v>
          </cell>
          <cell r="C1519">
            <v>10.7</v>
          </cell>
          <cell r="D1519">
            <v>717</v>
          </cell>
          <cell r="E1519" t="str">
            <v>+</v>
          </cell>
          <cell r="F1519">
            <v>19.400000000000546</v>
          </cell>
          <cell r="G1519">
            <v>8.6999999999999993</v>
          </cell>
          <cell r="H1519">
            <v>1</v>
          </cell>
          <cell r="I1519">
            <v>0.05</v>
          </cell>
          <cell r="J1519">
            <v>8.6999999999999993</v>
          </cell>
          <cell r="K1519">
            <v>0.435</v>
          </cell>
        </row>
        <row r="1520">
          <cell r="A1520">
            <v>717</v>
          </cell>
          <cell r="B1520" t="str">
            <v>+</v>
          </cell>
          <cell r="C1520">
            <v>11.6</v>
          </cell>
          <cell r="D1520">
            <v>717</v>
          </cell>
          <cell r="E1520" t="str">
            <v>+</v>
          </cell>
          <cell r="F1520">
            <v>19.600000000000364</v>
          </cell>
          <cell r="G1520">
            <v>8</v>
          </cell>
          <cell r="H1520">
            <v>1</v>
          </cell>
          <cell r="I1520">
            <v>0.05</v>
          </cell>
          <cell r="J1520">
            <v>8</v>
          </cell>
          <cell r="K1520">
            <v>0.4</v>
          </cell>
        </row>
        <row r="1521">
          <cell r="A1521">
            <v>718</v>
          </cell>
          <cell r="B1521" t="str">
            <v>+</v>
          </cell>
          <cell r="C1521">
            <v>1.3</v>
          </cell>
          <cell r="D1521">
            <v>718</v>
          </cell>
          <cell r="E1521" t="str">
            <v>+</v>
          </cell>
          <cell r="F1521">
            <v>2.3000000000001819</v>
          </cell>
          <cell r="G1521">
            <v>1</v>
          </cell>
          <cell r="H1521">
            <v>1</v>
          </cell>
          <cell r="I1521">
            <v>0.05</v>
          </cell>
          <cell r="J1521">
            <v>1</v>
          </cell>
          <cell r="K1521">
            <v>0.05</v>
          </cell>
        </row>
        <row r="1522">
          <cell r="A1522">
            <v>718</v>
          </cell>
          <cell r="B1522" t="str">
            <v>+</v>
          </cell>
          <cell r="C1522">
            <v>2.7</v>
          </cell>
          <cell r="D1522">
            <v>718</v>
          </cell>
          <cell r="E1522" t="str">
            <v>+</v>
          </cell>
          <cell r="F1522">
            <v>7.5</v>
          </cell>
          <cell r="G1522">
            <v>4.8</v>
          </cell>
          <cell r="H1522">
            <v>1</v>
          </cell>
          <cell r="I1522">
            <v>0.05</v>
          </cell>
          <cell r="J1522">
            <v>4.8</v>
          </cell>
          <cell r="K1522">
            <v>0.24</v>
          </cell>
        </row>
        <row r="1523">
          <cell r="A1523">
            <v>718</v>
          </cell>
          <cell r="B1523" t="str">
            <v>+</v>
          </cell>
          <cell r="C1523">
            <v>8.1</v>
          </cell>
          <cell r="D1523">
            <v>718</v>
          </cell>
          <cell r="E1523" t="str">
            <v>+</v>
          </cell>
          <cell r="F1523">
            <v>17.999999999999545</v>
          </cell>
          <cell r="G1523">
            <v>9.9</v>
          </cell>
          <cell r="H1523">
            <v>1</v>
          </cell>
          <cell r="I1523">
            <v>0.05</v>
          </cell>
          <cell r="J1523">
            <v>9.9</v>
          </cell>
          <cell r="K1523">
            <v>0.49500000000000005</v>
          </cell>
        </row>
        <row r="1524">
          <cell r="A1524">
            <v>718</v>
          </cell>
          <cell r="B1524" t="str">
            <v>+</v>
          </cell>
          <cell r="C1524">
            <v>10.8</v>
          </cell>
          <cell r="D1524">
            <v>718</v>
          </cell>
          <cell r="E1524" t="str">
            <v>+</v>
          </cell>
          <cell r="F1524">
            <v>16.399999999998727</v>
          </cell>
          <cell r="G1524">
            <v>5.6</v>
          </cell>
          <cell r="H1524">
            <v>1</v>
          </cell>
          <cell r="I1524">
            <v>0.05</v>
          </cell>
          <cell r="J1524">
            <v>5.6</v>
          </cell>
          <cell r="K1524">
            <v>0.27999999999999997</v>
          </cell>
        </row>
        <row r="1525">
          <cell r="A1525">
            <v>718</v>
          </cell>
          <cell r="B1525" t="str">
            <v>+</v>
          </cell>
          <cell r="C1525">
            <v>17</v>
          </cell>
          <cell r="D1525">
            <v>718</v>
          </cell>
          <cell r="E1525" t="str">
            <v>+</v>
          </cell>
          <cell r="F1525">
            <v>18.499999999999091</v>
          </cell>
          <cell r="G1525">
            <v>1.5</v>
          </cell>
          <cell r="H1525">
            <v>1</v>
          </cell>
          <cell r="I1525">
            <v>0.05</v>
          </cell>
          <cell r="J1525">
            <v>1.5</v>
          </cell>
          <cell r="K1525">
            <v>7.5000000000000011E-2</v>
          </cell>
        </row>
        <row r="1526">
          <cell r="A1526">
            <v>719</v>
          </cell>
          <cell r="B1526" t="str">
            <v>+</v>
          </cell>
          <cell r="C1526">
            <v>1.8</v>
          </cell>
          <cell r="D1526">
            <v>719</v>
          </cell>
          <cell r="E1526" t="str">
            <v>+</v>
          </cell>
          <cell r="F1526">
            <v>14.099999999998545</v>
          </cell>
          <cell r="G1526">
            <v>12.3</v>
          </cell>
          <cell r="H1526">
            <v>2</v>
          </cell>
          <cell r="I1526">
            <v>0.05</v>
          </cell>
          <cell r="J1526">
            <v>24.6</v>
          </cell>
          <cell r="K1526">
            <v>1.2300000000000002</v>
          </cell>
        </row>
        <row r="1527">
          <cell r="A1527">
            <v>719</v>
          </cell>
          <cell r="B1527" t="str">
            <v>+</v>
          </cell>
          <cell r="C1527">
            <v>10.5</v>
          </cell>
          <cell r="D1527">
            <v>719</v>
          </cell>
          <cell r="E1527" t="str">
            <v>+</v>
          </cell>
          <cell r="F1527">
            <v>17.5</v>
          </cell>
          <cell r="G1527">
            <v>7</v>
          </cell>
          <cell r="H1527">
            <v>1</v>
          </cell>
          <cell r="I1527">
            <v>0.05</v>
          </cell>
          <cell r="J1527">
            <v>7</v>
          </cell>
          <cell r="K1527">
            <v>0.35000000000000003</v>
          </cell>
        </row>
        <row r="1528">
          <cell r="A1528">
            <v>719</v>
          </cell>
          <cell r="B1528" t="str">
            <v>+</v>
          </cell>
          <cell r="C1528">
            <v>13.7</v>
          </cell>
          <cell r="D1528">
            <v>719</v>
          </cell>
          <cell r="E1528" t="str">
            <v>+</v>
          </cell>
          <cell r="F1528">
            <v>14.400000000000546</v>
          </cell>
          <cell r="G1528">
            <v>0.7</v>
          </cell>
          <cell r="H1528">
            <v>1</v>
          </cell>
          <cell r="I1528">
            <v>0.05</v>
          </cell>
          <cell r="J1528">
            <v>0.7</v>
          </cell>
          <cell r="K1528">
            <v>3.4999999999999996E-2</v>
          </cell>
        </row>
        <row r="1529">
          <cell r="A1529">
            <v>719</v>
          </cell>
          <cell r="B1529" t="str">
            <v>+</v>
          </cell>
          <cell r="C1529">
            <v>13.7</v>
          </cell>
          <cell r="D1529">
            <v>719</v>
          </cell>
          <cell r="E1529" t="str">
            <v>+</v>
          </cell>
          <cell r="F1529">
            <v>15</v>
          </cell>
          <cell r="G1529">
            <v>1.3</v>
          </cell>
          <cell r="H1529">
            <v>1</v>
          </cell>
          <cell r="I1529">
            <v>0.05</v>
          </cell>
          <cell r="J1529">
            <v>1.3</v>
          </cell>
          <cell r="K1529">
            <v>6.5000000000000002E-2</v>
          </cell>
        </row>
        <row r="1530">
          <cell r="A1530">
            <v>719</v>
          </cell>
          <cell r="B1530" t="str">
            <v>+</v>
          </cell>
          <cell r="C1530">
            <v>15.3</v>
          </cell>
          <cell r="D1530">
            <v>720</v>
          </cell>
          <cell r="E1530" t="str">
            <v>+</v>
          </cell>
          <cell r="F1530">
            <v>0.89999999999918145</v>
          </cell>
          <cell r="G1530">
            <v>5.6</v>
          </cell>
          <cell r="H1530">
            <v>1</v>
          </cell>
          <cell r="I1530">
            <v>0.05</v>
          </cell>
          <cell r="J1530">
            <v>5.6</v>
          </cell>
          <cell r="K1530">
            <v>0.27999999999999997</v>
          </cell>
        </row>
        <row r="1531">
          <cell r="A1531">
            <v>720</v>
          </cell>
          <cell r="B1531" t="str">
            <v>+</v>
          </cell>
          <cell r="C1531">
            <v>5.3</v>
          </cell>
          <cell r="D1531">
            <v>720</v>
          </cell>
          <cell r="E1531" t="str">
            <v>+</v>
          </cell>
          <cell r="F1531">
            <v>6.7999999999983629</v>
          </cell>
          <cell r="G1531">
            <v>1.5</v>
          </cell>
          <cell r="H1531">
            <v>1</v>
          </cell>
          <cell r="I1531">
            <v>0.05</v>
          </cell>
          <cell r="J1531">
            <v>1.5</v>
          </cell>
          <cell r="K1531">
            <v>7.5000000000000011E-2</v>
          </cell>
        </row>
        <row r="1532">
          <cell r="A1532">
            <v>720</v>
          </cell>
          <cell r="B1532" t="str">
            <v>+</v>
          </cell>
          <cell r="C1532">
            <v>7.9</v>
          </cell>
          <cell r="D1532">
            <v>720</v>
          </cell>
          <cell r="E1532" t="str">
            <v>+</v>
          </cell>
          <cell r="F1532">
            <v>8.8999999999987267</v>
          </cell>
          <cell r="G1532">
            <v>1</v>
          </cell>
          <cell r="H1532">
            <v>1</v>
          </cell>
          <cell r="I1532">
            <v>0.05</v>
          </cell>
          <cell r="J1532">
            <v>1</v>
          </cell>
          <cell r="K1532">
            <v>0.05</v>
          </cell>
        </row>
        <row r="1533">
          <cell r="A1533">
            <v>720</v>
          </cell>
          <cell r="B1533" t="str">
            <v>+</v>
          </cell>
          <cell r="C1533">
            <v>10.7</v>
          </cell>
          <cell r="D1533">
            <v>720</v>
          </cell>
          <cell r="E1533" t="str">
            <v>+</v>
          </cell>
          <cell r="F1533">
            <v>15.599999999999454</v>
          </cell>
          <cell r="G1533">
            <v>4.9000000000000004</v>
          </cell>
          <cell r="H1533">
            <v>1</v>
          </cell>
          <cell r="I1533">
            <v>0.05</v>
          </cell>
          <cell r="J1533">
            <v>4.9000000000000004</v>
          </cell>
          <cell r="K1533">
            <v>0.24500000000000002</v>
          </cell>
        </row>
        <row r="1534">
          <cell r="A1534">
            <v>720</v>
          </cell>
          <cell r="B1534" t="str">
            <v>+</v>
          </cell>
          <cell r="C1534">
            <v>10.7</v>
          </cell>
          <cell r="D1534">
            <v>721</v>
          </cell>
          <cell r="E1534" t="str">
            <v>+</v>
          </cell>
          <cell r="F1534">
            <v>1.3000000000010914</v>
          </cell>
          <cell r="G1534">
            <v>10.6</v>
          </cell>
          <cell r="H1534">
            <v>1</v>
          </cell>
          <cell r="I1534">
            <v>0.05</v>
          </cell>
          <cell r="J1534">
            <v>10.6</v>
          </cell>
          <cell r="K1534">
            <v>0.53</v>
          </cell>
        </row>
        <row r="1535">
          <cell r="A1535">
            <v>720</v>
          </cell>
          <cell r="B1535" t="str">
            <v>+</v>
          </cell>
          <cell r="C1535">
            <v>18.5</v>
          </cell>
          <cell r="D1535">
            <v>721</v>
          </cell>
          <cell r="E1535" t="str">
            <v>+</v>
          </cell>
          <cell r="F1535">
            <v>9.9999999999909051E-2</v>
          </cell>
          <cell r="G1535">
            <v>1.6</v>
          </cell>
          <cell r="H1535">
            <v>1</v>
          </cell>
          <cell r="I1535">
            <v>0.05</v>
          </cell>
          <cell r="J1535">
            <v>1.6</v>
          </cell>
          <cell r="K1535">
            <v>8.0000000000000016E-2</v>
          </cell>
        </row>
        <row r="1536">
          <cell r="A1536">
            <v>721</v>
          </cell>
          <cell r="B1536" t="str">
            <v>+</v>
          </cell>
          <cell r="C1536">
            <v>12.1</v>
          </cell>
          <cell r="D1536">
            <v>722</v>
          </cell>
          <cell r="E1536" t="str">
            <v>+</v>
          </cell>
          <cell r="F1536">
            <v>0.30000000000200089</v>
          </cell>
          <cell r="G1536">
            <v>8.1999999999999993</v>
          </cell>
          <cell r="H1536">
            <v>1</v>
          </cell>
          <cell r="I1536">
            <v>0.05</v>
          </cell>
          <cell r="J1536">
            <v>8.1999999999999993</v>
          </cell>
          <cell r="K1536">
            <v>0.41</v>
          </cell>
        </row>
        <row r="1537">
          <cell r="A1537">
            <v>722</v>
          </cell>
          <cell r="B1537" t="str">
            <v>+</v>
          </cell>
          <cell r="C1537">
            <v>0.5</v>
          </cell>
          <cell r="D1537">
            <v>722</v>
          </cell>
          <cell r="E1537" t="str">
            <v>+</v>
          </cell>
          <cell r="F1537">
            <v>7.6999999999998181</v>
          </cell>
          <cell r="G1537">
            <v>7.2</v>
          </cell>
          <cell r="H1537">
            <v>1</v>
          </cell>
          <cell r="I1537">
            <v>0.05</v>
          </cell>
          <cell r="J1537">
            <v>7.2</v>
          </cell>
          <cell r="K1537">
            <v>0.36000000000000004</v>
          </cell>
        </row>
        <row r="1538">
          <cell r="A1538">
            <v>721</v>
          </cell>
          <cell r="B1538" t="str">
            <v>+</v>
          </cell>
          <cell r="C1538">
            <v>19</v>
          </cell>
          <cell r="D1538">
            <v>722</v>
          </cell>
          <cell r="E1538" t="str">
            <v>+</v>
          </cell>
          <cell r="F1538">
            <v>3.6000000000012733</v>
          </cell>
          <cell r="G1538">
            <v>4.5999999999999996</v>
          </cell>
          <cell r="H1538">
            <v>1</v>
          </cell>
          <cell r="I1538">
            <v>0.05</v>
          </cell>
          <cell r="J1538">
            <v>4.5999999999999996</v>
          </cell>
          <cell r="K1538">
            <v>0.22999999999999998</v>
          </cell>
        </row>
        <row r="1539">
          <cell r="A1539">
            <v>722</v>
          </cell>
          <cell r="B1539" t="str">
            <v>+</v>
          </cell>
          <cell r="C1539">
            <v>7.5</v>
          </cell>
          <cell r="D1539">
            <v>722</v>
          </cell>
          <cell r="E1539" t="str">
            <v>+</v>
          </cell>
          <cell r="F1539">
            <v>10.899999999999181</v>
          </cell>
          <cell r="G1539">
            <v>3.4</v>
          </cell>
          <cell r="H1539">
            <v>1</v>
          </cell>
          <cell r="I1539">
            <v>0.05</v>
          </cell>
          <cell r="J1539">
            <v>3.4</v>
          </cell>
          <cell r="K1539">
            <v>0.17</v>
          </cell>
        </row>
        <row r="1540">
          <cell r="A1540">
            <v>722</v>
          </cell>
          <cell r="B1540" t="str">
            <v>+</v>
          </cell>
          <cell r="C1540">
            <v>12.3</v>
          </cell>
          <cell r="D1540">
            <v>722</v>
          </cell>
          <cell r="E1540" t="str">
            <v>+</v>
          </cell>
          <cell r="F1540">
            <v>13.799999999998818</v>
          </cell>
          <cell r="G1540">
            <v>1.5</v>
          </cell>
          <cell r="H1540">
            <v>1</v>
          </cell>
          <cell r="I1540">
            <v>0.05</v>
          </cell>
          <cell r="J1540">
            <v>1.5</v>
          </cell>
          <cell r="K1540">
            <v>7.5000000000000011E-2</v>
          </cell>
        </row>
        <row r="1541">
          <cell r="A1541">
            <v>722</v>
          </cell>
          <cell r="B1541" t="str">
            <v>+</v>
          </cell>
          <cell r="C1541">
            <v>16</v>
          </cell>
          <cell r="D1541">
            <v>722</v>
          </cell>
          <cell r="E1541" t="str">
            <v>+</v>
          </cell>
          <cell r="F1541">
            <v>17.300000000000182</v>
          </cell>
          <cell r="G1541">
            <v>1.3</v>
          </cell>
          <cell r="H1541">
            <v>1</v>
          </cell>
          <cell r="I1541">
            <v>0.05</v>
          </cell>
          <cell r="J1541">
            <v>1.3</v>
          </cell>
          <cell r="K1541">
            <v>6.5000000000000002E-2</v>
          </cell>
        </row>
        <row r="1542">
          <cell r="A1542">
            <v>722</v>
          </cell>
          <cell r="B1542" t="str">
            <v>+</v>
          </cell>
          <cell r="C1542">
            <v>18.7</v>
          </cell>
          <cell r="D1542">
            <v>722</v>
          </cell>
          <cell r="E1542" t="str">
            <v>+</v>
          </cell>
          <cell r="F1542">
            <v>19.900000000002365</v>
          </cell>
          <cell r="G1542">
            <v>1.2</v>
          </cell>
          <cell r="H1542">
            <v>1</v>
          </cell>
          <cell r="I1542">
            <v>0.05</v>
          </cell>
          <cell r="J1542">
            <v>1.2</v>
          </cell>
          <cell r="K1542">
            <v>0.06</v>
          </cell>
        </row>
        <row r="1543">
          <cell r="A1543">
            <v>723</v>
          </cell>
          <cell r="B1543" t="str">
            <v>+</v>
          </cell>
          <cell r="C1543">
            <v>13.6</v>
          </cell>
          <cell r="D1543">
            <v>723</v>
          </cell>
          <cell r="E1543" t="str">
            <v>+</v>
          </cell>
          <cell r="F1543">
            <v>16.100000000001273</v>
          </cell>
          <cell r="G1543">
            <v>2.5</v>
          </cell>
          <cell r="H1543">
            <v>1</v>
          </cell>
          <cell r="I1543">
            <v>0.05</v>
          </cell>
          <cell r="J1543">
            <v>2.5</v>
          </cell>
          <cell r="K1543">
            <v>0.125</v>
          </cell>
        </row>
        <row r="1544">
          <cell r="A1544">
            <v>723</v>
          </cell>
          <cell r="B1544" t="str">
            <v>+</v>
          </cell>
          <cell r="C1544">
            <v>16.5</v>
          </cell>
          <cell r="D1544">
            <v>724</v>
          </cell>
          <cell r="E1544" t="str">
            <v>+</v>
          </cell>
          <cell r="F1544">
            <v>2.3000000000001819</v>
          </cell>
          <cell r="G1544">
            <v>5.8</v>
          </cell>
          <cell r="H1544">
            <v>1</v>
          </cell>
          <cell r="I1544">
            <v>0.05</v>
          </cell>
          <cell r="J1544">
            <v>5.8</v>
          </cell>
          <cell r="K1544">
            <v>0.28999999999999998</v>
          </cell>
        </row>
        <row r="1545">
          <cell r="A1545">
            <v>724</v>
          </cell>
          <cell r="B1545" t="str">
            <v>+</v>
          </cell>
          <cell r="C1545">
            <v>1.4</v>
          </cell>
          <cell r="D1545">
            <v>725</v>
          </cell>
          <cell r="E1545" t="str">
            <v>+</v>
          </cell>
          <cell r="F1545">
            <v>9.9999999999909051E-2</v>
          </cell>
          <cell r="G1545">
            <v>18.7</v>
          </cell>
          <cell r="H1545">
            <v>1</v>
          </cell>
          <cell r="I1545">
            <v>0.05</v>
          </cell>
          <cell r="J1545">
            <v>18.7</v>
          </cell>
          <cell r="K1545">
            <v>0.93500000000000005</v>
          </cell>
        </row>
        <row r="1546">
          <cell r="A1546">
            <v>724</v>
          </cell>
          <cell r="B1546" t="str">
            <v>+</v>
          </cell>
          <cell r="C1546">
            <v>18.600000000000001</v>
          </cell>
          <cell r="D1546">
            <v>725</v>
          </cell>
          <cell r="E1546" t="str">
            <v>+</v>
          </cell>
          <cell r="F1546">
            <v>14.600000000000364</v>
          </cell>
          <cell r="G1546">
            <v>16</v>
          </cell>
          <cell r="H1546">
            <v>1</v>
          </cell>
          <cell r="I1546">
            <v>0.05</v>
          </cell>
          <cell r="J1546">
            <v>16</v>
          </cell>
          <cell r="K1546">
            <v>0.8</v>
          </cell>
        </row>
        <row r="1547">
          <cell r="A1547">
            <v>725</v>
          </cell>
          <cell r="B1547" t="str">
            <v>+</v>
          </cell>
          <cell r="C1547">
            <v>8.6</v>
          </cell>
          <cell r="D1547">
            <v>725</v>
          </cell>
          <cell r="E1547" t="str">
            <v>+</v>
          </cell>
          <cell r="F1547">
            <v>9.3000000000006366</v>
          </cell>
          <cell r="G1547">
            <v>0.7</v>
          </cell>
          <cell r="H1547">
            <v>1</v>
          </cell>
          <cell r="I1547">
            <v>0.05</v>
          </cell>
          <cell r="J1547">
            <v>0.7</v>
          </cell>
          <cell r="K1547">
            <v>3.4999999999999996E-2</v>
          </cell>
        </row>
        <row r="1548">
          <cell r="A1548">
            <v>725</v>
          </cell>
          <cell r="B1548" t="str">
            <v>+</v>
          </cell>
          <cell r="C1548">
            <v>16.399999999999999</v>
          </cell>
          <cell r="D1548">
            <v>725</v>
          </cell>
          <cell r="E1548" t="str">
            <v>+</v>
          </cell>
          <cell r="F1548">
            <v>17.100000000000364</v>
          </cell>
          <cell r="G1548">
            <v>0.7</v>
          </cell>
          <cell r="H1548">
            <v>1</v>
          </cell>
          <cell r="I1548">
            <v>0.05</v>
          </cell>
          <cell r="J1548">
            <v>0.7</v>
          </cell>
          <cell r="K1548">
            <v>3.4999999999999996E-2</v>
          </cell>
        </row>
        <row r="1549">
          <cell r="A1549">
            <v>725</v>
          </cell>
          <cell r="B1549" t="str">
            <v>+</v>
          </cell>
          <cell r="C1549">
            <v>18.2</v>
          </cell>
          <cell r="D1549">
            <v>726</v>
          </cell>
          <cell r="E1549" t="str">
            <v>+</v>
          </cell>
          <cell r="F1549">
            <v>1.6000000000008185</v>
          </cell>
          <cell r="G1549">
            <v>3.4</v>
          </cell>
          <cell r="H1549">
            <v>1</v>
          </cell>
          <cell r="I1549">
            <v>0.05</v>
          </cell>
          <cell r="J1549">
            <v>3.4</v>
          </cell>
          <cell r="K1549">
            <v>0.17</v>
          </cell>
        </row>
        <row r="1550">
          <cell r="A1550">
            <v>726</v>
          </cell>
          <cell r="B1550" t="str">
            <v>+</v>
          </cell>
          <cell r="C1550">
            <v>1.9</v>
          </cell>
          <cell r="D1550">
            <v>726</v>
          </cell>
          <cell r="E1550" t="str">
            <v>+</v>
          </cell>
          <cell r="F1550">
            <v>2.8999999999996362</v>
          </cell>
          <cell r="G1550">
            <v>1</v>
          </cell>
          <cell r="H1550">
            <v>1</v>
          </cell>
          <cell r="I1550">
            <v>0.05</v>
          </cell>
          <cell r="J1550">
            <v>1</v>
          </cell>
          <cell r="K1550">
            <v>0.05</v>
          </cell>
        </row>
        <row r="1551">
          <cell r="A1551">
            <v>726</v>
          </cell>
          <cell r="B1551" t="str">
            <v>+</v>
          </cell>
          <cell r="C1551">
            <v>3.4</v>
          </cell>
          <cell r="D1551">
            <v>726</v>
          </cell>
          <cell r="E1551" t="str">
            <v>+</v>
          </cell>
          <cell r="F1551">
            <v>4.4000000000005457</v>
          </cell>
          <cell r="G1551">
            <v>1</v>
          </cell>
          <cell r="H1551">
            <v>1</v>
          </cell>
          <cell r="I1551">
            <v>0.05</v>
          </cell>
          <cell r="J1551">
            <v>1</v>
          </cell>
          <cell r="K1551">
            <v>0.05</v>
          </cell>
        </row>
        <row r="1552">
          <cell r="A1552">
            <v>726</v>
          </cell>
          <cell r="B1552" t="str">
            <v>+</v>
          </cell>
          <cell r="C1552">
            <v>11.2</v>
          </cell>
          <cell r="D1552">
            <v>726</v>
          </cell>
          <cell r="E1552" t="str">
            <v>+</v>
          </cell>
          <cell r="F1552">
            <v>12.200000000000273</v>
          </cell>
          <cell r="G1552">
            <v>1</v>
          </cell>
          <cell r="H1552">
            <v>1</v>
          </cell>
          <cell r="I1552">
            <v>0.05</v>
          </cell>
          <cell r="J1552">
            <v>1</v>
          </cell>
          <cell r="K1552">
            <v>0.05</v>
          </cell>
        </row>
        <row r="1553">
          <cell r="A1553">
            <v>727</v>
          </cell>
          <cell r="B1553" t="str">
            <v>+</v>
          </cell>
          <cell r="C1553">
            <v>1.9</v>
          </cell>
          <cell r="D1553">
            <v>728</v>
          </cell>
          <cell r="E1553" t="str">
            <v>+</v>
          </cell>
          <cell r="F1553">
            <v>6.6000000000008185</v>
          </cell>
          <cell r="G1553">
            <v>24.7</v>
          </cell>
          <cell r="H1553">
            <v>1</v>
          </cell>
          <cell r="I1553">
            <v>0.05</v>
          </cell>
          <cell r="J1553">
            <v>24.7</v>
          </cell>
          <cell r="K1553">
            <v>1.2350000000000001</v>
          </cell>
        </row>
        <row r="1554">
          <cell r="A1554">
            <v>727</v>
          </cell>
          <cell r="B1554" t="str">
            <v>+</v>
          </cell>
          <cell r="C1554">
            <v>12.9</v>
          </cell>
          <cell r="D1554">
            <v>727</v>
          </cell>
          <cell r="E1554" t="str">
            <v>+</v>
          </cell>
          <cell r="F1554">
            <v>13.799999999998818</v>
          </cell>
          <cell r="G1554">
            <v>0.9</v>
          </cell>
          <cell r="H1554">
            <v>1</v>
          </cell>
          <cell r="I1554">
            <v>0.05</v>
          </cell>
          <cell r="J1554">
            <v>0.9</v>
          </cell>
          <cell r="K1554">
            <v>4.5000000000000005E-2</v>
          </cell>
        </row>
        <row r="1555">
          <cell r="A1555">
            <v>727</v>
          </cell>
          <cell r="B1555" t="str">
            <v>+</v>
          </cell>
          <cell r="C1555">
            <v>15.7</v>
          </cell>
          <cell r="D1555">
            <v>727</v>
          </cell>
          <cell r="E1555" t="str">
            <v>+</v>
          </cell>
          <cell r="F1555">
            <v>16.65000000000191</v>
          </cell>
          <cell r="G1555">
            <v>0.95</v>
          </cell>
          <cell r="H1555">
            <v>1</v>
          </cell>
          <cell r="I1555">
            <v>0.05</v>
          </cell>
          <cell r="J1555">
            <v>0.95</v>
          </cell>
          <cell r="K1555">
            <v>4.7500000000000001E-2</v>
          </cell>
        </row>
        <row r="1556">
          <cell r="A1556">
            <v>728</v>
          </cell>
          <cell r="B1556" t="str">
            <v>+</v>
          </cell>
          <cell r="C1556">
            <v>1</v>
          </cell>
          <cell r="D1556">
            <v>728</v>
          </cell>
          <cell r="E1556" t="str">
            <v>+</v>
          </cell>
          <cell r="F1556">
            <v>8.7999999999988177</v>
          </cell>
          <cell r="G1556">
            <v>7.8</v>
          </cell>
          <cell r="H1556">
            <v>1</v>
          </cell>
          <cell r="I1556">
            <v>0.05</v>
          </cell>
          <cell r="J1556">
            <v>7.8</v>
          </cell>
          <cell r="K1556">
            <v>0.39</v>
          </cell>
        </row>
        <row r="1557">
          <cell r="A1557">
            <v>728</v>
          </cell>
          <cell r="B1557" t="str">
            <v>+</v>
          </cell>
          <cell r="C1557">
            <v>1.4</v>
          </cell>
          <cell r="D1557">
            <v>728</v>
          </cell>
          <cell r="E1557" t="str">
            <v>+</v>
          </cell>
          <cell r="F1557">
            <v>2.6999999999998181</v>
          </cell>
          <cell r="G1557">
            <v>1.3</v>
          </cell>
          <cell r="H1557">
            <v>1</v>
          </cell>
          <cell r="I1557">
            <v>0.05</v>
          </cell>
          <cell r="J1557">
            <v>1.3</v>
          </cell>
          <cell r="K1557">
            <v>6.5000000000000002E-2</v>
          </cell>
        </row>
        <row r="1558">
          <cell r="A1558">
            <v>728</v>
          </cell>
          <cell r="B1558" t="str">
            <v>+</v>
          </cell>
          <cell r="C1558">
            <v>18</v>
          </cell>
          <cell r="D1558">
            <v>728</v>
          </cell>
          <cell r="E1558" t="str">
            <v>+</v>
          </cell>
          <cell r="F1558">
            <v>19.299999999998363</v>
          </cell>
          <cell r="G1558">
            <v>1.3</v>
          </cell>
          <cell r="H1558">
            <v>1</v>
          </cell>
          <cell r="I1558">
            <v>0.05</v>
          </cell>
          <cell r="J1558">
            <v>1.3</v>
          </cell>
          <cell r="K1558">
            <v>6.5000000000000002E-2</v>
          </cell>
        </row>
        <row r="1559">
          <cell r="A1559">
            <v>729</v>
          </cell>
          <cell r="B1559" t="str">
            <v>+</v>
          </cell>
          <cell r="C1559">
            <v>8.6</v>
          </cell>
          <cell r="D1559">
            <v>729</v>
          </cell>
          <cell r="E1559" t="str">
            <v>+</v>
          </cell>
          <cell r="F1559">
            <v>16.600000000000819</v>
          </cell>
          <cell r="G1559">
            <v>8</v>
          </cell>
          <cell r="H1559">
            <v>1</v>
          </cell>
          <cell r="I1559">
            <v>0.05</v>
          </cell>
          <cell r="J1559">
            <v>8</v>
          </cell>
          <cell r="K1559">
            <v>0.4</v>
          </cell>
        </row>
        <row r="1560">
          <cell r="A1560">
            <v>730</v>
          </cell>
          <cell r="B1560" t="str">
            <v>+</v>
          </cell>
          <cell r="D1560">
            <v>730</v>
          </cell>
          <cell r="E1560" t="str">
            <v>+</v>
          </cell>
          <cell r="F1560">
            <v>15.799999999999272</v>
          </cell>
          <cell r="G1560">
            <v>15.8</v>
          </cell>
          <cell r="H1560">
            <v>1</v>
          </cell>
          <cell r="I1560">
            <v>0.05</v>
          </cell>
          <cell r="J1560">
            <v>15.8</v>
          </cell>
          <cell r="K1560">
            <v>0.79</v>
          </cell>
        </row>
        <row r="1561">
          <cell r="A1561">
            <v>730</v>
          </cell>
          <cell r="B1561" t="str">
            <v>+</v>
          </cell>
          <cell r="C1561">
            <v>18.100000000000001</v>
          </cell>
          <cell r="D1561">
            <v>731</v>
          </cell>
          <cell r="E1561" t="str">
            <v>+</v>
          </cell>
          <cell r="F1561">
            <v>0.70000000000163709</v>
          </cell>
          <cell r="G1561">
            <v>2.6</v>
          </cell>
          <cell r="H1561">
            <v>1</v>
          </cell>
          <cell r="I1561">
            <v>0.05</v>
          </cell>
          <cell r="J1561">
            <v>2.6</v>
          </cell>
          <cell r="K1561">
            <v>0.13</v>
          </cell>
        </row>
        <row r="1562">
          <cell r="A1562">
            <v>731</v>
          </cell>
          <cell r="B1562" t="str">
            <v>+</v>
          </cell>
          <cell r="C1562">
            <v>5.3</v>
          </cell>
          <cell r="D1562">
            <v>732</v>
          </cell>
          <cell r="E1562" t="str">
            <v>+</v>
          </cell>
          <cell r="F1562">
            <v>15.299999999999727</v>
          </cell>
          <cell r="G1562">
            <v>30</v>
          </cell>
          <cell r="H1562">
            <v>1</v>
          </cell>
          <cell r="I1562">
            <v>0.05</v>
          </cell>
          <cell r="J1562">
            <v>30</v>
          </cell>
          <cell r="K1562">
            <v>1.5</v>
          </cell>
        </row>
        <row r="1563">
          <cell r="A1563">
            <v>732</v>
          </cell>
          <cell r="B1563" t="str">
            <v>+</v>
          </cell>
          <cell r="C1563">
            <v>19</v>
          </cell>
          <cell r="D1563">
            <v>733</v>
          </cell>
          <cell r="E1563" t="str">
            <v>+</v>
          </cell>
          <cell r="F1563">
            <v>9.4000000000005457</v>
          </cell>
          <cell r="G1563">
            <v>10.4</v>
          </cell>
          <cell r="H1563">
            <v>1</v>
          </cell>
          <cell r="I1563">
            <v>0.05</v>
          </cell>
          <cell r="J1563">
            <v>10.4</v>
          </cell>
          <cell r="K1563">
            <v>0.52</v>
          </cell>
        </row>
        <row r="1564">
          <cell r="A1564">
            <v>730</v>
          </cell>
          <cell r="B1564" t="str">
            <v>+</v>
          </cell>
          <cell r="C1564">
            <v>2.2999999999999998</v>
          </cell>
          <cell r="D1564">
            <v>730</v>
          </cell>
          <cell r="E1564" t="str">
            <v>+</v>
          </cell>
          <cell r="F1564">
            <v>5.5999999999994543</v>
          </cell>
          <cell r="G1564">
            <v>3.3</v>
          </cell>
          <cell r="H1564">
            <v>1</v>
          </cell>
          <cell r="I1564">
            <v>0.05</v>
          </cell>
          <cell r="J1564">
            <v>3.3</v>
          </cell>
          <cell r="K1564">
            <v>0.16500000000000001</v>
          </cell>
        </row>
        <row r="1565">
          <cell r="A1565">
            <v>730</v>
          </cell>
          <cell r="B1565" t="str">
            <v>+</v>
          </cell>
          <cell r="C1565">
            <v>10.1</v>
          </cell>
          <cell r="D1565">
            <v>730</v>
          </cell>
          <cell r="E1565" t="str">
            <v>+</v>
          </cell>
          <cell r="F1565">
            <v>12.899999999999636</v>
          </cell>
          <cell r="G1565">
            <v>2.8</v>
          </cell>
          <cell r="H1565">
            <v>1</v>
          </cell>
          <cell r="I1565">
            <v>0.05</v>
          </cell>
          <cell r="J1565">
            <v>2.8</v>
          </cell>
          <cell r="K1565">
            <v>0.13999999999999999</v>
          </cell>
        </row>
        <row r="1566">
          <cell r="A1566">
            <v>730</v>
          </cell>
          <cell r="B1566" t="str">
            <v>+</v>
          </cell>
          <cell r="C1566">
            <v>13.8</v>
          </cell>
          <cell r="D1566">
            <v>733</v>
          </cell>
          <cell r="E1566" t="str">
            <v>+</v>
          </cell>
          <cell r="F1566">
            <v>11.399999999998727</v>
          </cell>
          <cell r="G1566">
            <v>57.6</v>
          </cell>
          <cell r="H1566">
            <v>1</v>
          </cell>
          <cell r="I1566">
            <v>0.05</v>
          </cell>
          <cell r="J1566">
            <v>57.6</v>
          </cell>
          <cell r="K1566">
            <v>2.8800000000000003</v>
          </cell>
        </row>
        <row r="1567">
          <cell r="A1567">
            <v>718</v>
          </cell>
          <cell r="B1567" t="str">
            <v>+</v>
          </cell>
          <cell r="C1567">
            <v>4.7</v>
          </cell>
          <cell r="D1567">
            <v>720</v>
          </cell>
          <cell r="E1567" t="str">
            <v>+</v>
          </cell>
          <cell r="F1567">
            <v>3.7000000000011823</v>
          </cell>
          <cell r="G1567">
            <v>39</v>
          </cell>
          <cell r="H1567">
            <v>1</v>
          </cell>
          <cell r="I1567">
            <v>0.05</v>
          </cell>
          <cell r="J1567">
            <v>39</v>
          </cell>
          <cell r="K1567">
            <v>1.9500000000000002</v>
          </cell>
        </row>
        <row r="1568">
          <cell r="A1568">
            <v>718</v>
          </cell>
          <cell r="B1568" t="str">
            <v>+</v>
          </cell>
          <cell r="C1568">
            <v>10.1</v>
          </cell>
          <cell r="D1568">
            <v>720</v>
          </cell>
          <cell r="E1568" t="str">
            <v>+</v>
          </cell>
          <cell r="F1568">
            <v>8.8000000000010914</v>
          </cell>
          <cell r="G1568">
            <v>38.700000000000003</v>
          </cell>
          <cell r="H1568">
            <v>1</v>
          </cell>
          <cell r="I1568">
            <v>0.05</v>
          </cell>
          <cell r="J1568">
            <v>38.700000000000003</v>
          </cell>
          <cell r="K1568">
            <v>1.9350000000000003</v>
          </cell>
        </row>
        <row r="1569">
          <cell r="A1569">
            <v>715</v>
          </cell>
          <cell r="B1569" t="str">
            <v>+</v>
          </cell>
          <cell r="D1569">
            <v>715</v>
          </cell>
          <cell r="E1569" t="str">
            <v>+</v>
          </cell>
          <cell r="F1569">
            <v>2.0000000000004547</v>
          </cell>
          <cell r="G1569">
            <v>2</v>
          </cell>
          <cell r="H1569">
            <v>1</v>
          </cell>
          <cell r="I1569">
            <v>0.05</v>
          </cell>
          <cell r="J1569">
            <v>2</v>
          </cell>
          <cell r="K1569">
            <v>0.1</v>
          </cell>
        </row>
        <row r="1570">
          <cell r="A1570">
            <v>715</v>
          </cell>
          <cell r="B1570" t="str">
            <v>+</v>
          </cell>
          <cell r="C1570">
            <v>8.8000000000000007</v>
          </cell>
          <cell r="D1570">
            <v>715</v>
          </cell>
          <cell r="E1570" t="str">
            <v>+</v>
          </cell>
          <cell r="F1570">
            <v>10.599999999999454</v>
          </cell>
          <cell r="G1570">
            <v>1.8</v>
          </cell>
          <cell r="H1570">
            <v>1</v>
          </cell>
          <cell r="I1570">
            <v>0.05</v>
          </cell>
          <cell r="J1570">
            <v>1.8</v>
          </cell>
          <cell r="K1570">
            <v>9.0000000000000011E-2</v>
          </cell>
        </row>
        <row r="1571">
          <cell r="A1571">
            <v>715</v>
          </cell>
          <cell r="B1571" t="str">
            <v>+</v>
          </cell>
          <cell r="C1571">
            <v>14.5</v>
          </cell>
          <cell r="D1571">
            <v>715</v>
          </cell>
          <cell r="E1571" t="str">
            <v>+</v>
          </cell>
          <cell r="F1571">
            <v>16.900000000000546</v>
          </cell>
          <cell r="G1571">
            <v>2.4</v>
          </cell>
          <cell r="H1571">
            <v>1</v>
          </cell>
          <cell r="I1571">
            <v>0.05</v>
          </cell>
          <cell r="J1571">
            <v>2.4</v>
          </cell>
          <cell r="K1571">
            <v>0.12</v>
          </cell>
        </row>
        <row r="1572">
          <cell r="A1572">
            <v>714</v>
          </cell>
          <cell r="B1572" t="str">
            <v>+</v>
          </cell>
          <cell r="D1572">
            <v>714</v>
          </cell>
          <cell r="E1572" t="str">
            <v>+</v>
          </cell>
          <cell r="F1572">
            <v>1.3999999999987267</v>
          </cell>
          <cell r="G1572">
            <v>1.4</v>
          </cell>
          <cell r="H1572">
            <v>1</v>
          </cell>
          <cell r="I1572">
            <v>0.05</v>
          </cell>
          <cell r="J1572">
            <v>1.4</v>
          </cell>
          <cell r="K1572">
            <v>6.9999999999999993E-2</v>
          </cell>
        </row>
        <row r="1573">
          <cell r="A1573">
            <v>714</v>
          </cell>
          <cell r="B1573" t="str">
            <v>+</v>
          </cell>
          <cell r="D1573">
            <v>714</v>
          </cell>
          <cell r="E1573" t="str">
            <v>+</v>
          </cell>
          <cell r="F1573">
            <v>19.400000000000546</v>
          </cell>
          <cell r="G1573">
            <v>19.399999999999999</v>
          </cell>
          <cell r="H1573">
            <v>1</v>
          </cell>
          <cell r="I1573">
            <v>0.05</v>
          </cell>
          <cell r="J1573">
            <v>19.399999999999999</v>
          </cell>
          <cell r="K1573">
            <v>0.97</v>
          </cell>
        </row>
        <row r="1574">
          <cell r="A1574">
            <v>714</v>
          </cell>
          <cell r="B1574" t="str">
            <v>+</v>
          </cell>
          <cell r="C1574">
            <v>3.6</v>
          </cell>
          <cell r="D1574">
            <v>714</v>
          </cell>
          <cell r="E1574" t="str">
            <v>+</v>
          </cell>
          <cell r="F1574">
            <v>11.800000000000637</v>
          </cell>
          <cell r="G1574">
            <v>8.1999999999999993</v>
          </cell>
          <cell r="H1574">
            <v>1</v>
          </cell>
          <cell r="I1574">
            <v>0.05</v>
          </cell>
          <cell r="J1574">
            <v>8.1999999999999993</v>
          </cell>
          <cell r="K1574">
            <v>0.41</v>
          </cell>
        </row>
        <row r="1575">
          <cell r="A1575">
            <v>713</v>
          </cell>
          <cell r="B1575" t="str">
            <v>+</v>
          </cell>
          <cell r="C1575">
            <v>2</v>
          </cell>
          <cell r="D1575">
            <v>713</v>
          </cell>
          <cell r="E1575" t="str">
            <v>+</v>
          </cell>
          <cell r="F1575">
            <v>9.2000000000007276</v>
          </cell>
          <cell r="G1575">
            <v>7.2</v>
          </cell>
          <cell r="H1575">
            <v>2</v>
          </cell>
          <cell r="I1575">
            <v>0.05</v>
          </cell>
          <cell r="J1575">
            <v>14.4</v>
          </cell>
          <cell r="K1575">
            <v>0.72000000000000008</v>
          </cell>
        </row>
        <row r="1576">
          <cell r="A1576">
            <v>713</v>
          </cell>
          <cell r="B1576" t="str">
            <v>+</v>
          </cell>
          <cell r="C1576">
            <v>12.8</v>
          </cell>
          <cell r="D1576">
            <v>714</v>
          </cell>
          <cell r="E1576" t="str">
            <v>+</v>
          </cell>
          <cell r="F1576">
            <v>2.1999999999979991</v>
          </cell>
          <cell r="G1576">
            <v>9.4</v>
          </cell>
          <cell r="H1576">
            <v>1</v>
          </cell>
          <cell r="I1576">
            <v>0.05</v>
          </cell>
          <cell r="J1576">
            <v>9.4</v>
          </cell>
          <cell r="K1576">
            <v>0.47000000000000003</v>
          </cell>
        </row>
        <row r="1577">
          <cell r="A1577">
            <v>714</v>
          </cell>
          <cell r="B1577" t="str">
            <v>+</v>
          </cell>
          <cell r="C1577">
            <v>17</v>
          </cell>
          <cell r="D1577">
            <v>714</v>
          </cell>
          <cell r="E1577" t="str">
            <v>+</v>
          </cell>
          <cell r="F1577">
            <v>19.700000000000273</v>
          </cell>
          <cell r="G1577">
            <v>2.7</v>
          </cell>
          <cell r="H1577">
            <v>1</v>
          </cell>
          <cell r="I1577">
            <v>0.05</v>
          </cell>
          <cell r="J1577">
            <v>2.7</v>
          </cell>
          <cell r="K1577">
            <v>0.13500000000000001</v>
          </cell>
        </row>
        <row r="1578">
          <cell r="A1578">
            <v>713</v>
          </cell>
          <cell r="B1578" t="str">
            <v>+</v>
          </cell>
          <cell r="C1578">
            <v>14.3</v>
          </cell>
          <cell r="D1578">
            <v>714</v>
          </cell>
          <cell r="E1578" t="str">
            <v>+</v>
          </cell>
          <cell r="F1578">
            <v>2.3000000000001819</v>
          </cell>
          <cell r="G1578">
            <v>8</v>
          </cell>
          <cell r="H1578">
            <v>1</v>
          </cell>
          <cell r="I1578">
            <v>0.05</v>
          </cell>
          <cell r="J1578">
            <v>8</v>
          </cell>
          <cell r="K1578">
            <v>0.4</v>
          </cell>
        </row>
        <row r="1579">
          <cell r="A1579">
            <v>713</v>
          </cell>
          <cell r="B1579" t="str">
            <v>+</v>
          </cell>
          <cell r="C1579">
            <v>17.8</v>
          </cell>
          <cell r="D1579">
            <v>714</v>
          </cell>
          <cell r="E1579" t="str">
            <v>+</v>
          </cell>
          <cell r="F1579">
            <v>0.99999999999909051</v>
          </cell>
          <cell r="G1579">
            <v>3.2</v>
          </cell>
          <cell r="H1579">
            <v>1</v>
          </cell>
          <cell r="I1579">
            <v>0.05</v>
          </cell>
          <cell r="J1579">
            <v>3.2</v>
          </cell>
          <cell r="K1579">
            <v>0.16000000000000003</v>
          </cell>
        </row>
        <row r="1580">
          <cell r="A1580">
            <v>712</v>
          </cell>
          <cell r="B1580" t="str">
            <v>+</v>
          </cell>
          <cell r="C1580">
            <v>5.2</v>
          </cell>
          <cell r="D1580">
            <v>712</v>
          </cell>
          <cell r="E1580" t="str">
            <v>+</v>
          </cell>
          <cell r="F1580">
            <v>8.8000000000010914</v>
          </cell>
          <cell r="G1580">
            <v>3.6</v>
          </cell>
          <cell r="H1580">
            <v>1</v>
          </cell>
          <cell r="I1580">
            <v>0.05</v>
          </cell>
          <cell r="J1580">
            <v>3.6</v>
          </cell>
          <cell r="K1580">
            <v>0.18000000000000002</v>
          </cell>
        </row>
        <row r="1581">
          <cell r="A1581">
            <v>712</v>
          </cell>
          <cell r="B1581" t="str">
            <v>+</v>
          </cell>
          <cell r="C1581">
            <v>14</v>
          </cell>
          <cell r="D1581">
            <v>713</v>
          </cell>
          <cell r="E1581" t="str">
            <v>+</v>
          </cell>
          <cell r="F1581">
            <v>4.9000000000000909</v>
          </cell>
          <cell r="G1581">
            <v>10.9</v>
          </cell>
          <cell r="H1581">
            <v>1</v>
          </cell>
          <cell r="I1581">
            <v>0.05</v>
          </cell>
          <cell r="J1581">
            <v>10.9</v>
          </cell>
          <cell r="K1581">
            <v>0.54500000000000004</v>
          </cell>
        </row>
        <row r="1582">
          <cell r="A1582">
            <v>712</v>
          </cell>
          <cell r="B1582" t="str">
            <v>+</v>
          </cell>
          <cell r="C1582">
            <v>14</v>
          </cell>
          <cell r="D1582">
            <v>713</v>
          </cell>
          <cell r="E1582" t="str">
            <v>+</v>
          </cell>
          <cell r="F1582">
            <v>1.5000000000009095</v>
          </cell>
          <cell r="G1582">
            <v>7.5</v>
          </cell>
          <cell r="H1582">
            <v>1</v>
          </cell>
          <cell r="I1582">
            <v>0.05</v>
          </cell>
          <cell r="J1582">
            <v>7.5</v>
          </cell>
          <cell r="K1582">
            <v>0.375</v>
          </cell>
        </row>
        <row r="1583">
          <cell r="A1583">
            <v>712</v>
          </cell>
          <cell r="B1583" t="str">
            <v>+</v>
          </cell>
          <cell r="C1583">
            <v>15.5</v>
          </cell>
          <cell r="D1583">
            <v>712</v>
          </cell>
          <cell r="E1583" t="str">
            <v>+</v>
          </cell>
          <cell r="F1583">
            <v>17.000000000000455</v>
          </cell>
          <cell r="G1583">
            <v>1.5</v>
          </cell>
          <cell r="H1583">
            <v>1</v>
          </cell>
          <cell r="I1583">
            <v>0.05</v>
          </cell>
          <cell r="J1583">
            <v>1.5</v>
          </cell>
          <cell r="K1583">
            <v>7.5000000000000011E-2</v>
          </cell>
        </row>
        <row r="1584">
          <cell r="A1584">
            <v>711</v>
          </cell>
          <cell r="B1584" t="str">
            <v>+</v>
          </cell>
          <cell r="C1584">
            <v>8.9</v>
          </cell>
          <cell r="D1584">
            <v>711</v>
          </cell>
          <cell r="E1584" t="str">
            <v>+</v>
          </cell>
          <cell r="F1584">
            <v>11.799999999998363</v>
          </cell>
          <cell r="G1584">
            <v>2.9</v>
          </cell>
          <cell r="H1584">
            <v>1</v>
          </cell>
          <cell r="I1584">
            <v>0.05</v>
          </cell>
          <cell r="J1584">
            <v>2.9</v>
          </cell>
          <cell r="K1584">
            <v>0.14499999999999999</v>
          </cell>
        </row>
        <row r="1585">
          <cell r="A1585">
            <v>710</v>
          </cell>
          <cell r="B1585" t="str">
            <v>+</v>
          </cell>
          <cell r="C1585">
            <v>10.5</v>
          </cell>
          <cell r="D1585">
            <v>710</v>
          </cell>
          <cell r="E1585" t="str">
            <v>+</v>
          </cell>
          <cell r="F1585">
            <v>13.700000000001182</v>
          </cell>
          <cell r="G1585">
            <v>3.2</v>
          </cell>
          <cell r="H1585">
            <v>1</v>
          </cell>
          <cell r="I1585">
            <v>0.05</v>
          </cell>
          <cell r="J1585">
            <v>3.2</v>
          </cell>
          <cell r="K1585">
            <v>0.16000000000000003</v>
          </cell>
        </row>
        <row r="1586">
          <cell r="A1586">
            <v>709</v>
          </cell>
          <cell r="B1586" t="str">
            <v>+</v>
          </cell>
          <cell r="C1586">
            <v>9.8000000000000007</v>
          </cell>
          <cell r="D1586">
            <v>709</v>
          </cell>
          <cell r="E1586" t="str">
            <v>+</v>
          </cell>
          <cell r="F1586">
            <v>11.699999999998454</v>
          </cell>
          <cell r="G1586">
            <v>1.9</v>
          </cell>
          <cell r="H1586">
            <v>1</v>
          </cell>
          <cell r="I1586">
            <v>0.05</v>
          </cell>
          <cell r="J1586">
            <v>1.9</v>
          </cell>
          <cell r="K1586">
            <v>9.5000000000000001E-2</v>
          </cell>
        </row>
        <row r="1587">
          <cell r="A1587">
            <v>704</v>
          </cell>
          <cell r="B1587" t="str">
            <v>+</v>
          </cell>
          <cell r="C1587">
            <v>19</v>
          </cell>
          <cell r="D1587">
            <v>705</v>
          </cell>
          <cell r="E1587" t="str">
            <v>+</v>
          </cell>
          <cell r="F1587">
            <v>0.70000000000163709</v>
          </cell>
          <cell r="G1587">
            <v>1.7</v>
          </cell>
          <cell r="H1587">
            <v>1</v>
          </cell>
          <cell r="I1587">
            <v>0.05</v>
          </cell>
          <cell r="J1587">
            <v>1.7</v>
          </cell>
          <cell r="K1587">
            <v>8.5000000000000006E-2</v>
          </cell>
        </row>
        <row r="1588">
          <cell r="A1588">
            <v>701</v>
          </cell>
          <cell r="B1588" t="str">
            <v>+</v>
          </cell>
          <cell r="C1588">
            <v>13.8</v>
          </cell>
          <cell r="D1588">
            <v>701</v>
          </cell>
          <cell r="E1588" t="str">
            <v>+</v>
          </cell>
          <cell r="F1588">
            <v>17.300000000000182</v>
          </cell>
          <cell r="G1588">
            <v>3.5</v>
          </cell>
          <cell r="H1588">
            <v>1</v>
          </cell>
          <cell r="I1588">
            <v>0.05</v>
          </cell>
          <cell r="J1588">
            <v>3.5</v>
          </cell>
          <cell r="K1588">
            <v>0.17500000000000002</v>
          </cell>
        </row>
        <row r="1589">
          <cell r="A1589">
            <v>700</v>
          </cell>
          <cell r="B1589" t="str">
            <v>+</v>
          </cell>
          <cell r="D1589">
            <v>700</v>
          </cell>
          <cell r="E1589" t="str">
            <v>+</v>
          </cell>
          <cell r="F1589">
            <v>5.2999999999997272</v>
          </cell>
          <cell r="G1589">
            <v>5.3</v>
          </cell>
          <cell r="H1589">
            <v>1</v>
          </cell>
          <cell r="I1589">
            <v>0.05</v>
          </cell>
          <cell r="J1589">
            <v>5.3</v>
          </cell>
          <cell r="K1589">
            <v>0.26500000000000001</v>
          </cell>
        </row>
        <row r="1590">
          <cell r="A1590">
            <v>700</v>
          </cell>
          <cell r="B1590" t="str">
            <v>+</v>
          </cell>
          <cell r="C1590">
            <v>7.2</v>
          </cell>
          <cell r="D1590">
            <v>700</v>
          </cell>
          <cell r="E1590" t="str">
            <v>+</v>
          </cell>
          <cell r="F1590">
            <v>18.499999999999091</v>
          </cell>
          <cell r="G1590">
            <v>11.3</v>
          </cell>
          <cell r="H1590">
            <v>1</v>
          </cell>
          <cell r="I1590">
            <v>0.05</v>
          </cell>
          <cell r="J1590">
            <v>11.3</v>
          </cell>
          <cell r="K1590">
            <v>0.56500000000000006</v>
          </cell>
        </row>
        <row r="1591">
          <cell r="A1591">
            <v>698</v>
          </cell>
          <cell r="B1591" t="str">
            <v>+</v>
          </cell>
          <cell r="C1591">
            <v>6.1</v>
          </cell>
          <cell r="D1591">
            <v>698</v>
          </cell>
          <cell r="E1591" t="str">
            <v>+</v>
          </cell>
          <cell r="F1591">
            <v>9.7000000000002728</v>
          </cell>
          <cell r="G1591">
            <v>3.6</v>
          </cell>
          <cell r="H1591">
            <v>1</v>
          </cell>
          <cell r="I1591">
            <v>0.05</v>
          </cell>
          <cell r="J1591">
            <v>3.6</v>
          </cell>
          <cell r="K1591">
            <v>0.18000000000000002</v>
          </cell>
        </row>
        <row r="1592">
          <cell r="A1592">
            <v>698</v>
          </cell>
          <cell r="B1592" t="str">
            <v>+</v>
          </cell>
          <cell r="C1592">
            <v>7.8</v>
          </cell>
          <cell r="D1592">
            <v>698</v>
          </cell>
          <cell r="E1592" t="str">
            <v>+</v>
          </cell>
          <cell r="F1592">
            <v>9.0999999999985448</v>
          </cell>
          <cell r="G1592">
            <v>1.3</v>
          </cell>
          <cell r="H1592">
            <v>1</v>
          </cell>
          <cell r="I1592">
            <v>0.05</v>
          </cell>
          <cell r="J1592">
            <v>1.3</v>
          </cell>
          <cell r="K1592">
            <v>6.5000000000000002E-2</v>
          </cell>
        </row>
        <row r="1593">
          <cell r="A1593">
            <v>698</v>
          </cell>
          <cell r="B1593" t="str">
            <v>+</v>
          </cell>
          <cell r="C1593">
            <v>10</v>
          </cell>
          <cell r="D1593">
            <v>698</v>
          </cell>
          <cell r="E1593" t="str">
            <v>+</v>
          </cell>
          <cell r="F1593">
            <v>12.200000000000273</v>
          </cell>
          <cell r="G1593">
            <v>2.2000000000000002</v>
          </cell>
          <cell r="H1593">
            <v>1</v>
          </cell>
          <cell r="I1593">
            <v>0.05</v>
          </cell>
          <cell r="J1593">
            <v>2.2000000000000002</v>
          </cell>
          <cell r="K1593">
            <v>0.11000000000000001</v>
          </cell>
        </row>
        <row r="1594">
          <cell r="A1594">
            <v>698</v>
          </cell>
          <cell r="B1594" t="str">
            <v>+</v>
          </cell>
          <cell r="C1594">
            <v>18.5</v>
          </cell>
          <cell r="D1594">
            <v>699</v>
          </cell>
          <cell r="E1594" t="str">
            <v>+</v>
          </cell>
          <cell r="F1594">
            <v>10.199999999999818</v>
          </cell>
          <cell r="G1594">
            <v>11.7</v>
          </cell>
          <cell r="H1594">
            <v>1</v>
          </cell>
          <cell r="I1594">
            <v>0.05</v>
          </cell>
          <cell r="J1594">
            <v>11.7</v>
          </cell>
          <cell r="K1594">
            <v>0.58499999999999996</v>
          </cell>
        </row>
        <row r="1595">
          <cell r="A1595">
            <v>697</v>
          </cell>
          <cell r="B1595" t="str">
            <v>+</v>
          </cell>
          <cell r="C1595">
            <v>12.7</v>
          </cell>
          <cell r="D1595">
            <v>697</v>
          </cell>
          <cell r="E1595" t="str">
            <v>+</v>
          </cell>
          <cell r="F1595">
            <v>14.800000000000182</v>
          </cell>
          <cell r="G1595">
            <v>2.1</v>
          </cell>
          <cell r="H1595">
            <v>1</v>
          </cell>
          <cell r="I1595">
            <v>0.05</v>
          </cell>
          <cell r="J1595">
            <v>2.1</v>
          </cell>
          <cell r="K1595">
            <v>0.10500000000000001</v>
          </cell>
        </row>
        <row r="1596">
          <cell r="A1596">
            <v>696</v>
          </cell>
          <cell r="B1596" t="str">
            <v>+</v>
          </cell>
          <cell r="C1596">
            <v>6</v>
          </cell>
          <cell r="D1596">
            <v>696</v>
          </cell>
          <cell r="E1596" t="str">
            <v>+</v>
          </cell>
          <cell r="F1596">
            <v>16.100000000001273</v>
          </cell>
          <cell r="G1596">
            <v>10.1</v>
          </cell>
          <cell r="H1596">
            <v>1</v>
          </cell>
          <cell r="I1596">
            <v>0.05</v>
          </cell>
          <cell r="J1596">
            <v>10.1</v>
          </cell>
          <cell r="K1596">
            <v>0.505</v>
          </cell>
        </row>
        <row r="1597">
          <cell r="A1597">
            <v>728</v>
          </cell>
          <cell r="B1597" t="str">
            <v>+</v>
          </cell>
          <cell r="D1597">
            <v>732</v>
          </cell>
          <cell r="E1597" t="str">
            <v>+</v>
          </cell>
          <cell r="F1597">
            <v>0</v>
          </cell>
          <cell r="G1597">
            <v>80</v>
          </cell>
          <cell r="H1597">
            <v>3</v>
          </cell>
          <cell r="I1597">
            <v>0.05</v>
          </cell>
          <cell r="J1597">
            <v>240</v>
          </cell>
          <cell r="K1597">
            <v>12</v>
          </cell>
        </row>
        <row r="1598">
          <cell r="A1598">
            <v>689</v>
          </cell>
          <cell r="B1598" t="str">
            <v>+</v>
          </cell>
          <cell r="C1598">
            <v>18.399999999999999</v>
          </cell>
          <cell r="D1598">
            <v>690</v>
          </cell>
          <cell r="E1598" t="str">
            <v>+</v>
          </cell>
          <cell r="F1598">
            <v>1.9000000000005457</v>
          </cell>
          <cell r="G1598">
            <v>3.5</v>
          </cell>
          <cell r="H1598">
            <v>1</v>
          </cell>
          <cell r="I1598">
            <v>0.05</v>
          </cell>
          <cell r="J1598">
            <v>3.5</v>
          </cell>
          <cell r="K1598">
            <v>0.17500000000000002</v>
          </cell>
        </row>
        <row r="1599">
          <cell r="A1599">
            <v>687</v>
          </cell>
          <cell r="B1599" t="str">
            <v>+</v>
          </cell>
          <cell r="C1599">
            <v>12.4</v>
          </cell>
          <cell r="D1599">
            <v>687</v>
          </cell>
          <cell r="E1599" t="str">
            <v>+</v>
          </cell>
          <cell r="F1599">
            <v>14.199999999998454</v>
          </cell>
          <cell r="G1599">
            <v>1.8</v>
          </cell>
          <cell r="H1599">
            <v>1</v>
          </cell>
          <cell r="I1599">
            <v>0.05</v>
          </cell>
          <cell r="J1599">
            <v>1.8</v>
          </cell>
          <cell r="K1599">
            <v>9.0000000000000011E-2</v>
          </cell>
        </row>
        <row r="1600">
          <cell r="A1600">
            <v>687</v>
          </cell>
          <cell r="B1600" t="str">
            <v>+</v>
          </cell>
          <cell r="C1600">
            <v>16.600000000000001</v>
          </cell>
          <cell r="D1600">
            <v>689</v>
          </cell>
          <cell r="E1600" t="str">
            <v>+</v>
          </cell>
          <cell r="F1600">
            <v>1.3000000000010914</v>
          </cell>
          <cell r="G1600">
            <v>24.7</v>
          </cell>
          <cell r="H1600">
            <v>1</v>
          </cell>
          <cell r="I1600">
            <v>0.05</v>
          </cell>
          <cell r="J1600">
            <v>24.7</v>
          </cell>
          <cell r="K1600">
            <v>1.2350000000000001</v>
          </cell>
        </row>
        <row r="1601">
          <cell r="A1601">
            <v>686</v>
          </cell>
          <cell r="B1601" t="str">
            <v>+</v>
          </cell>
          <cell r="D1601">
            <v>686</v>
          </cell>
          <cell r="E1601" t="str">
            <v>+</v>
          </cell>
          <cell r="F1601">
            <v>1.2999999999988177</v>
          </cell>
          <cell r="G1601">
            <v>1.3</v>
          </cell>
          <cell r="H1601">
            <v>1</v>
          </cell>
          <cell r="I1601">
            <v>0.05</v>
          </cell>
          <cell r="J1601">
            <v>1.3</v>
          </cell>
          <cell r="K1601">
            <v>6.5000000000000002E-2</v>
          </cell>
        </row>
        <row r="1602">
          <cell r="A1602">
            <v>686</v>
          </cell>
          <cell r="B1602" t="str">
            <v>+</v>
          </cell>
          <cell r="C1602">
            <v>4.2</v>
          </cell>
          <cell r="D1602">
            <v>686</v>
          </cell>
          <cell r="E1602" t="str">
            <v>+</v>
          </cell>
          <cell r="F1602">
            <v>7.1000000000003638</v>
          </cell>
          <cell r="G1602">
            <v>2.9</v>
          </cell>
          <cell r="H1602">
            <v>1</v>
          </cell>
          <cell r="I1602">
            <v>0.05</v>
          </cell>
          <cell r="J1602">
            <v>2.9</v>
          </cell>
          <cell r="K1602">
            <v>0.14499999999999999</v>
          </cell>
        </row>
        <row r="1603">
          <cell r="A1603">
            <v>686</v>
          </cell>
          <cell r="B1603" t="str">
            <v>+</v>
          </cell>
          <cell r="C1603">
            <v>12.1</v>
          </cell>
          <cell r="D1603">
            <v>687</v>
          </cell>
          <cell r="E1603" t="str">
            <v>+</v>
          </cell>
          <cell r="F1603">
            <v>7.1000000000003638</v>
          </cell>
          <cell r="G1603">
            <v>15</v>
          </cell>
          <cell r="H1603">
            <v>1</v>
          </cell>
          <cell r="I1603">
            <v>0.05</v>
          </cell>
          <cell r="J1603">
            <v>15</v>
          </cell>
          <cell r="K1603">
            <v>0.75</v>
          </cell>
        </row>
        <row r="1604">
          <cell r="A1604">
            <v>685</v>
          </cell>
          <cell r="B1604" t="str">
            <v>+</v>
          </cell>
          <cell r="C1604">
            <v>13.5</v>
          </cell>
          <cell r="D1604">
            <v>687</v>
          </cell>
          <cell r="E1604" t="str">
            <v>+</v>
          </cell>
          <cell r="F1604">
            <v>4.0000000000009095</v>
          </cell>
          <cell r="G1604">
            <v>30.5</v>
          </cell>
          <cell r="H1604">
            <v>1</v>
          </cell>
          <cell r="I1604">
            <v>0.05</v>
          </cell>
          <cell r="J1604">
            <v>30.5</v>
          </cell>
          <cell r="K1604">
            <v>1.5250000000000001</v>
          </cell>
        </row>
        <row r="1605">
          <cell r="A1605">
            <v>683</v>
          </cell>
          <cell r="B1605" t="str">
            <v>+</v>
          </cell>
          <cell r="C1605">
            <v>5.5</v>
          </cell>
          <cell r="D1605">
            <v>703</v>
          </cell>
          <cell r="E1605" t="str">
            <v>+</v>
          </cell>
          <cell r="F1605">
            <v>6.5000000000009095</v>
          </cell>
          <cell r="G1605">
            <v>401</v>
          </cell>
          <cell r="H1605">
            <v>1</v>
          </cell>
          <cell r="I1605">
            <v>0.05</v>
          </cell>
          <cell r="J1605">
            <v>401</v>
          </cell>
          <cell r="K1605">
            <v>20.05</v>
          </cell>
        </row>
        <row r="1606">
          <cell r="A1606">
            <v>683</v>
          </cell>
          <cell r="B1606" t="str">
            <v>+</v>
          </cell>
          <cell r="C1606">
            <v>10.1</v>
          </cell>
          <cell r="D1606">
            <v>683</v>
          </cell>
          <cell r="E1606" t="str">
            <v>+</v>
          </cell>
          <cell r="F1606">
            <v>12.300000000000182</v>
          </cell>
          <cell r="G1606">
            <v>2.2000000000000002</v>
          </cell>
          <cell r="H1606">
            <v>1</v>
          </cell>
          <cell r="I1606">
            <v>0.05</v>
          </cell>
          <cell r="J1606">
            <v>2.2000000000000002</v>
          </cell>
          <cell r="K1606">
            <v>0.11000000000000001</v>
          </cell>
        </row>
        <row r="1607">
          <cell r="A1607">
            <v>683</v>
          </cell>
          <cell r="B1607" t="str">
            <v>+</v>
          </cell>
          <cell r="C1607">
            <v>13.7</v>
          </cell>
          <cell r="D1607">
            <v>683</v>
          </cell>
          <cell r="E1607" t="str">
            <v>+</v>
          </cell>
          <cell r="F1607">
            <v>15.199999999999818</v>
          </cell>
          <cell r="G1607">
            <v>1.5</v>
          </cell>
          <cell r="H1607">
            <v>1</v>
          </cell>
          <cell r="I1607">
            <v>0.05</v>
          </cell>
          <cell r="J1607">
            <v>1.5</v>
          </cell>
          <cell r="K1607">
            <v>7.5000000000000011E-2</v>
          </cell>
        </row>
        <row r="1608">
          <cell r="A1608">
            <v>683</v>
          </cell>
          <cell r="B1608" t="str">
            <v>+</v>
          </cell>
          <cell r="C1608">
            <v>18</v>
          </cell>
          <cell r="D1608">
            <v>684</v>
          </cell>
          <cell r="E1608" t="str">
            <v>+</v>
          </cell>
          <cell r="F1608">
            <v>2.3000000000001819</v>
          </cell>
          <cell r="G1608">
            <v>4.3</v>
          </cell>
          <cell r="H1608">
            <v>1</v>
          </cell>
          <cell r="I1608">
            <v>0.05</v>
          </cell>
          <cell r="J1608">
            <v>4.3</v>
          </cell>
          <cell r="K1608">
            <v>0.215</v>
          </cell>
        </row>
        <row r="1609">
          <cell r="A1609">
            <v>682</v>
          </cell>
          <cell r="B1609" t="str">
            <v>+</v>
          </cell>
          <cell r="C1609">
            <v>2.6</v>
          </cell>
          <cell r="D1609">
            <v>682</v>
          </cell>
          <cell r="E1609" t="str">
            <v>+</v>
          </cell>
          <cell r="F1609">
            <v>11.200000000001182</v>
          </cell>
          <cell r="G1609">
            <v>8.6</v>
          </cell>
          <cell r="H1609">
            <v>1</v>
          </cell>
          <cell r="I1609">
            <v>0.05</v>
          </cell>
          <cell r="J1609">
            <v>8.6</v>
          </cell>
          <cell r="K1609">
            <v>0.43</v>
          </cell>
        </row>
        <row r="1610">
          <cell r="A1610">
            <v>682</v>
          </cell>
          <cell r="B1610" t="str">
            <v>+</v>
          </cell>
          <cell r="C1610">
            <v>12.9</v>
          </cell>
          <cell r="D1610">
            <v>682</v>
          </cell>
          <cell r="E1610" t="str">
            <v>+</v>
          </cell>
          <cell r="F1610">
            <v>16.699999999998454</v>
          </cell>
          <cell r="G1610">
            <v>3.8</v>
          </cell>
          <cell r="H1610">
            <v>1</v>
          </cell>
          <cell r="I1610">
            <v>0.05</v>
          </cell>
          <cell r="J1610">
            <v>3.8</v>
          </cell>
          <cell r="K1610">
            <v>0.19</v>
          </cell>
        </row>
        <row r="1611">
          <cell r="A1611">
            <v>681</v>
          </cell>
          <cell r="B1611" t="str">
            <v>+</v>
          </cell>
          <cell r="C1611">
            <v>7.2</v>
          </cell>
          <cell r="D1611">
            <v>681</v>
          </cell>
          <cell r="E1611" t="str">
            <v>+</v>
          </cell>
          <cell r="F1611">
            <v>9.5000000000004547</v>
          </cell>
          <cell r="G1611">
            <v>2.2999999999999998</v>
          </cell>
          <cell r="H1611">
            <v>1</v>
          </cell>
          <cell r="I1611">
            <v>0.05</v>
          </cell>
          <cell r="J1611">
            <v>2.2999999999999998</v>
          </cell>
          <cell r="K1611">
            <v>0.11499999999999999</v>
          </cell>
        </row>
        <row r="1612">
          <cell r="A1612">
            <v>681</v>
          </cell>
          <cell r="B1612" t="str">
            <v>+</v>
          </cell>
          <cell r="C1612">
            <v>13.8</v>
          </cell>
          <cell r="D1612">
            <v>681</v>
          </cell>
          <cell r="E1612" t="str">
            <v>+</v>
          </cell>
          <cell r="F1612">
            <v>15.899999999999181</v>
          </cell>
          <cell r="G1612">
            <v>2.1</v>
          </cell>
          <cell r="H1612">
            <v>1</v>
          </cell>
          <cell r="I1612">
            <v>0.05</v>
          </cell>
          <cell r="J1612">
            <v>2.1</v>
          </cell>
          <cell r="K1612">
            <v>0.10500000000000001</v>
          </cell>
        </row>
        <row r="1613">
          <cell r="A1613">
            <v>681</v>
          </cell>
          <cell r="B1613" t="str">
            <v>+</v>
          </cell>
          <cell r="C1613">
            <v>19.2</v>
          </cell>
          <cell r="D1613">
            <v>682</v>
          </cell>
          <cell r="E1613" t="str">
            <v>+</v>
          </cell>
          <cell r="F1613">
            <v>1.3000000000010914</v>
          </cell>
          <cell r="G1613">
            <v>2.1</v>
          </cell>
          <cell r="H1613">
            <v>1</v>
          </cell>
          <cell r="I1613">
            <v>0.05</v>
          </cell>
          <cell r="J1613">
            <v>2.1</v>
          </cell>
          <cell r="K1613">
            <v>0.10500000000000001</v>
          </cell>
        </row>
        <row r="1614">
          <cell r="A1614">
            <v>680</v>
          </cell>
          <cell r="B1614" t="str">
            <v>+</v>
          </cell>
          <cell r="C1614">
            <v>5.4</v>
          </cell>
          <cell r="D1614">
            <v>680</v>
          </cell>
          <cell r="E1614" t="str">
            <v>+</v>
          </cell>
          <cell r="F1614">
            <v>7.5</v>
          </cell>
          <cell r="G1614">
            <v>2.1</v>
          </cell>
          <cell r="H1614">
            <v>1</v>
          </cell>
          <cell r="I1614">
            <v>0.05</v>
          </cell>
          <cell r="J1614">
            <v>2.1</v>
          </cell>
          <cell r="K1614">
            <v>0.10500000000000001</v>
          </cell>
        </row>
        <row r="1615">
          <cell r="A1615">
            <v>680</v>
          </cell>
          <cell r="B1615" t="str">
            <v>+</v>
          </cell>
          <cell r="C1615">
            <v>9.6</v>
          </cell>
          <cell r="D1615">
            <v>680</v>
          </cell>
          <cell r="E1615" t="str">
            <v>+</v>
          </cell>
          <cell r="F1615">
            <v>13.200000000001637</v>
          </cell>
          <cell r="G1615">
            <v>3.6</v>
          </cell>
          <cell r="H1615">
            <v>1</v>
          </cell>
          <cell r="I1615">
            <v>0.05</v>
          </cell>
          <cell r="J1615">
            <v>3.6</v>
          </cell>
          <cell r="K1615">
            <v>0.18000000000000002</v>
          </cell>
        </row>
        <row r="1616">
          <cell r="A1616">
            <v>680</v>
          </cell>
          <cell r="B1616" t="str">
            <v>+</v>
          </cell>
          <cell r="C1616">
            <v>14.4</v>
          </cell>
          <cell r="D1616">
            <v>680</v>
          </cell>
          <cell r="E1616" t="str">
            <v>+</v>
          </cell>
          <cell r="F1616">
            <v>19.800000000000182</v>
          </cell>
          <cell r="G1616">
            <v>5.4</v>
          </cell>
          <cell r="H1616">
            <v>1</v>
          </cell>
          <cell r="I1616">
            <v>0.05</v>
          </cell>
          <cell r="J1616">
            <v>5.4</v>
          </cell>
          <cell r="K1616">
            <v>0.27</v>
          </cell>
        </row>
        <row r="1617">
          <cell r="A1617">
            <v>680</v>
          </cell>
          <cell r="B1617" t="str">
            <v>+</v>
          </cell>
          <cell r="C1617">
            <v>15.4</v>
          </cell>
          <cell r="D1617">
            <v>681</v>
          </cell>
          <cell r="E1617" t="str">
            <v>+</v>
          </cell>
          <cell r="F1617">
            <v>6.6999999999984539</v>
          </cell>
          <cell r="G1617">
            <v>11.3</v>
          </cell>
          <cell r="H1617">
            <v>1</v>
          </cell>
          <cell r="I1617">
            <v>0.05</v>
          </cell>
          <cell r="J1617">
            <v>11.3</v>
          </cell>
          <cell r="K1617">
            <v>0.56500000000000006</v>
          </cell>
        </row>
        <row r="1618">
          <cell r="A1618">
            <v>678</v>
          </cell>
          <cell r="B1618" t="str">
            <v>+</v>
          </cell>
          <cell r="C1618">
            <v>5.0999999999999996</v>
          </cell>
          <cell r="D1618">
            <v>678</v>
          </cell>
          <cell r="E1618" t="str">
            <v>+</v>
          </cell>
          <cell r="F1618">
            <v>6.1000000000012733</v>
          </cell>
          <cell r="G1618">
            <v>1</v>
          </cell>
          <cell r="H1618">
            <v>1</v>
          </cell>
          <cell r="I1618">
            <v>0.05</v>
          </cell>
          <cell r="J1618">
            <v>1</v>
          </cell>
          <cell r="K1618">
            <v>0.05</v>
          </cell>
        </row>
        <row r="1619">
          <cell r="A1619">
            <v>678</v>
          </cell>
          <cell r="B1619" t="str">
            <v>+</v>
          </cell>
          <cell r="C1619">
            <v>10.8</v>
          </cell>
          <cell r="D1619">
            <v>678</v>
          </cell>
          <cell r="E1619" t="str">
            <v>+</v>
          </cell>
          <cell r="F1619">
            <v>12.300000000000182</v>
          </cell>
          <cell r="G1619">
            <v>1.5</v>
          </cell>
          <cell r="H1619">
            <v>1</v>
          </cell>
          <cell r="I1619">
            <v>0.05</v>
          </cell>
          <cell r="J1619">
            <v>1.5</v>
          </cell>
          <cell r="K1619">
            <v>7.5000000000000011E-2</v>
          </cell>
        </row>
        <row r="1620">
          <cell r="A1620">
            <v>678</v>
          </cell>
          <cell r="B1620" t="str">
            <v>+</v>
          </cell>
          <cell r="C1620">
            <v>14.7</v>
          </cell>
          <cell r="D1620">
            <v>678</v>
          </cell>
          <cell r="E1620" t="str">
            <v>+</v>
          </cell>
          <cell r="F1620">
            <v>19.200000000000728</v>
          </cell>
          <cell r="G1620">
            <v>4.5</v>
          </cell>
          <cell r="H1620">
            <v>1</v>
          </cell>
          <cell r="I1620">
            <v>0.05</v>
          </cell>
          <cell r="J1620">
            <v>4.5</v>
          </cell>
          <cell r="K1620">
            <v>0.22500000000000001</v>
          </cell>
        </row>
        <row r="1621">
          <cell r="A1621">
            <v>678</v>
          </cell>
          <cell r="B1621" t="str">
            <v>+</v>
          </cell>
          <cell r="C1621">
            <v>16.399999999999999</v>
          </cell>
          <cell r="D1621">
            <v>679</v>
          </cell>
          <cell r="E1621" t="str">
            <v>+</v>
          </cell>
          <cell r="F1621">
            <v>12.199999999997999</v>
          </cell>
          <cell r="G1621">
            <v>15.8</v>
          </cell>
          <cell r="H1621">
            <v>1</v>
          </cell>
          <cell r="I1621">
            <v>0.05</v>
          </cell>
          <cell r="J1621">
            <v>15.8</v>
          </cell>
          <cell r="K1621">
            <v>0.79</v>
          </cell>
        </row>
        <row r="1622">
          <cell r="A1622">
            <v>677</v>
          </cell>
          <cell r="B1622" t="str">
            <v>+</v>
          </cell>
          <cell r="C1622">
            <v>8.3000000000000007</v>
          </cell>
          <cell r="D1622">
            <v>677</v>
          </cell>
          <cell r="E1622" t="str">
            <v>+</v>
          </cell>
          <cell r="F1622">
            <v>10.299999999999727</v>
          </cell>
          <cell r="G1622">
            <v>2</v>
          </cell>
          <cell r="H1622">
            <v>1</v>
          </cell>
          <cell r="I1622">
            <v>0.05</v>
          </cell>
          <cell r="J1622">
            <v>2</v>
          </cell>
          <cell r="K1622">
            <v>0.1</v>
          </cell>
        </row>
        <row r="1623">
          <cell r="A1623">
            <v>677</v>
          </cell>
          <cell r="B1623" t="str">
            <v>+</v>
          </cell>
          <cell r="C1623">
            <v>16.5</v>
          </cell>
          <cell r="D1623">
            <v>677</v>
          </cell>
          <cell r="E1623" t="str">
            <v>+</v>
          </cell>
          <cell r="F1623">
            <v>19.299999999998363</v>
          </cell>
          <cell r="G1623">
            <v>2.8</v>
          </cell>
          <cell r="H1623">
            <v>1</v>
          </cell>
          <cell r="I1623">
            <v>0.05</v>
          </cell>
          <cell r="J1623">
            <v>2.8</v>
          </cell>
          <cell r="K1623">
            <v>0.13999999999999999</v>
          </cell>
        </row>
        <row r="1624">
          <cell r="A1624">
            <v>677</v>
          </cell>
          <cell r="B1624" t="str">
            <v>+</v>
          </cell>
          <cell r="C1624">
            <v>16.7</v>
          </cell>
          <cell r="D1624">
            <v>678</v>
          </cell>
          <cell r="E1624" t="str">
            <v>+</v>
          </cell>
          <cell r="F1624">
            <v>3.0999999999994543</v>
          </cell>
          <cell r="G1624">
            <v>6.4</v>
          </cell>
          <cell r="H1624">
            <v>1</v>
          </cell>
          <cell r="I1624">
            <v>0.05</v>
          </cell>
          <cell r="J1624">
            <v>6.4</v>
          </cell>
          <cell r="K1624">
            <v>0.32000000000000006</v>
          </cell>
        </row>
        <row r="1625">
          <cell r="A1625">
            <v>676</v>
          </cell>
          <cell r="B1625" t="str">
            <v>+</v>
          </cell>
          <cell r="C1625">
            <v>5.7</v>
          </cell>
          <cell r="D1625">
            <v>676</v>
          </cell>
          <cell r="E1625" t="str">
            <v>+</v>
          </cell>
          <cell r="F1625">
            <v>8.6000000000012733</v>
          </cell>
          <cell r="G1625">
            <v>2.9</v>
          </cell>
          <cell r="H1625">
            <v>1</v>
          </cell>
          <cell r="I1625">
            <v>0.05</v>
          </cell>
          <cell r="J1625">
            <v>2.9</v>
          </cell>
          <cell r="K1625">
            <v>0.14499999999999999</v>
          </cell>
        </row>
        <row r="1626">
          <cell r="A1626">
            <v>676</v>
          </cell>
          <cell r="B1626" t="str">
            <v>+</v>
          </cell>
          <cell r="C1626">
            <v>7.5</v>
          </cell>
          <cell r="D1626">
            <v>676</v>
          </cell>
          <cell r="E1626" t="str">
            <v>+</v>
          </cell>
          <cell r="F1626">
            <v>15.700000000001637</v>
          </cell>
          <cell r="G1626">
            <v>8.1999999999999993</v>
          </cell>
          <cell r="H1626">
            <v>1</v>
          </cell>
          <cell r="I1626">
            <v>0.05</v>
          </cell>
          <cell r="J1626">
            <v>8.1999999999999993</v>
          </cell>
          <cell r="K1626">
            <v>0.41</v>
          </cell>
        </row>
        <row r="1627">
          <cell r="A1627">
            <v>675</v>
          </cell>
          <cell r="B1627" t="str">
            <v>+</v>
          </cell>
          <cell r="C1627">
            <v>16.7</v>
          </cell>
          <cell r="D1627">
            <v>676</v>
          </cell>
          <cell r="E1627" t="str">
            <v>+</v>
          </cell>
          <cell r="F1627">
            <v>0.90000000000145519</v>
          </cell>
          <cell r="G1627">
            <v>4.2</v>
          </cell>
          <cell r="H1627">
            <v>1</v>
          </cell>
          <cell r="I1627">
            <v>0.05</v>
          </cell>
          <cell r="J1627">
            <v>4.2</v>
          </cell>
          <cell r="K1627">
            <v>0.21000000000000002</v>
          </cell>
        </row>
        <row r="1628">
          <cell r="A1628">
            <v>675</v>
          </cell>
          <cell r="B1628" t="str">
            <v>+</v>
          </cell>
          <cell r="C1628">
            <v>16.7</v>
          </cell>
          <cell r="D1628">
            <v>676</v>
          </cell>
          <cell r="E1628" t="str">
            <v>+</v>
          </cell>
          <cell r="F1628">
            <v>2.6999999999998181</v>
          </cell>
          <cell r="G1628">
            <v>6</v>
          </cell>
          <cell r="H1628">
            <v>1</v>
          </cell>
          <cell r="I1628">
            <v>0.05</v>
          </cell>
          <cell r="J1628">
            <v>6</v>
          </cell>
          <cell r="K1628">
            <v>0.30000000000000004</v>
          </cell>
        </row>
        <row r="1629">
          <cell r="A1629">
            <v>675</v>
          </cell>
          <cell r="B1629" t="str">
            <v>+</v>
          </cell>
          <cell r="C1629">
            <v>7.3</v>
          </cell>
          <cell r="D1629">
            <v>675</v>
          </cell>
          <cell r="E1629" t="str">
            <v>+</v>
          </cell>
          <cell r="F1629">
            <v>17.699999999999818</v>
          </cell>
          <cell r="G1629">
            <v>10.4</v>
          </cell>
          <cell r="H1629">
            <v>1</v>
          </cell>
          <cell r="I1629">
            <v>0.05</v>
          </cell>
          <cell r="J1629">
            <v>10.4</v>
          </cell>
          <cell r="K1629">
            <v>0.52</v>
          </cell>
        </row>
        <row r="1630">
          <cell r="A1630">
            <v>674</v>
          </cell>
          <cell r="B1630" t="str">
            <v>+</v>
          </cell>
          <cell r="D1630">
            <v>676</v>
          </cell>
          <cell r="E1630" t="str">
            <v>+</v>
          </cell>
          <cell r="F1630">
            <v>0.1999999999998181</v>
          </cell>
          <cell r="G1630">
            <v>40.200000000000003</v>
          </cell>
          <cell r="H1630">
            <v>1</v>
          </cell>
          <cell r="I1630">
            <v>0.05</v>
          </cell>
          <cell r="J1630">
            <v>40.200000000000003</v>
          </cell>
          <cell r="K1630">
            <v>2.0100000000000002</v>
          </cell>
        </row>
        <row r="1631">
          <cell r="A1631">
            <v>674</v>
          </cell>
          <cell r="B1631" t="str">
            <v>+</v>
          </cell>
          <cell r="D1631">
            <v>674</v>
          </cell>
          <cell r="E1631" t="str">
            <v>+</v>
          </cell>
          <cell r="F1631">
            <v>16.200000000001182</v>
          </cell>
          <cell r="G1631">
            <v>16.2</v>
          </cell>
          <cell r="H1631">
            <v>1</v>
          </cell>
          <cell r="I1631">
            <v>0.05</v>
          </cell>
          <cell r="J1631">
            <v>16.2</v>
          </cell>
          <cell r="K1631">
            <v>0.81</v>
          </cell>
        </row>
        <row r="1632">
          <cell r="A1632">
            <v>673</v>
          </cell>
          <cell r="B1632" t="str">
            <v>+</v>
          </cell>
          <cell r="C1632">
            <v>2.6</v>
          </cell>
          <cell r="D1632">
            <v>674</v>
          </cell>
          <cell r="E1632" t="str">
            <v>+</v>
          </cell>
          <cell r="F1632">
            <v>13.800000000001091</v>
          </cell>
          <cell r="G1632">
            <v>31.2</v>
          </cell>
          <cell r="H1632">
            <v>1</v>
          </cell>
          <cell r="I1632">
            <v>0.05</v>
          </cell>
          <cell r="J1632">
            <v>31.2</v>
          </cell>
          <cell r="K1632">
            <v>1.56</v>
          </cell>
        </row>
        <row r="1633">
          <cell r="A1633">
            <v>672</v>
          </cell>
          <cell r="B1633" t="str">
            <v>+</v>
          </cell>
          <cell r="D1633">
            <v>673</v>
          </cell>
          <cell r="E1633" t="str">
            <v>+</v>
          </cell>
          <cell r="F1633">
            <v>3.8999999999987267</v>
          </cell>
          <cell r="G1633">
            <v>23.9</v>
          </cell>
          <cell r="H1633">
            <v>1</v>
          </cell>
          <cell r="I1633">
            <v>0.05</v>
          </cell>
          <cell r="J1633">
            <v>23.9</v>
          </cell>
          <cell r="K1633">
            <v>1.1950000000000001</v>
          </cell>
        </row>
        <row r="1634">
          <cell r="A1634">
            <v>672</v>
          </cell>
          <cell r="B1634" t="str">
            <v>+</v>
          </cell>
          <cell r="C1634">
            <v>15.2</v>
          </cell>
          <cell r="D1634">
            <v>673</v>
          </cell>
          <cell r="E1634" t="str">
            <v>+</v>
          </cell>
          <cell r="F1634">
            <v>15.40000000000191</v>
          </cell>
          <cell r="G1634">
            <v>20.2</v>
          </cell>
          <cell r="H1634">
            <v>1</v>
          </cell>
          <cell r="I1634">
            <v>0.05</v>
          </cell>
          <cell r="J1634">
            <v>20.2</v>
          </cell>
          <cell r="K1634">
            <v>1.01</v>
          </cell>
        </row>
        <row r="1635">
          <cell r="A1635">
            <v>670</v>
          </cell>
          <cell r="B1635" t="str">
            <v>+</v>
          </cell>
          <cell r="C1635">
            <v>5.5</v>
          </cell>
          <cell r="D1635">
            <v>670</v>
          </cell>
          <cell r="E1635" t="str">
            <v>+</v>
          </cell>
          <cell r="F1635">
            <v>8.2000000000016371</v>
          </cell>
          <cell r="G1635">
            <v>2.7</v>
          </cell>
          <cell r="H1635">
            <v>1</v>
          </cell>
          <cell r="I1635">
            <v>0.05</v>
          </cell>
          <cell r="J1635">
            <v>2.7</v>
          </cell>
          <cell r="K1635">
            <v>0.13500000000000001</v>
          </cell>
        </row>
        <row r="1636">
          <cell r="A1636">
            <v>670</v>
          </cell>
          <cell r="B1636" t="str">
            <v>+</v>
          </cell>
          <cell r="C1636">
            <v>11.7</v>
          </cell>
          <cell r="D1636">
            <v>670</v>
          </cell>
          <cell r="E1636" t="str">
            <v>+</v>
          </cell>
          <cell r="F1636">
            <v>15.499999999999545</v>
          </cell>
          <cell r="G1636">
            <v>3.8</v>
          </cell>
          <cell r="H1636">
            <v>1</v>
          </cell>
          <cell r="I1636">
            <v>0.05</v>
          </cell>
          <cell r="J1636">
            <v>3.8</v>
          </cell>
          <cell r="K1636">
            <v>0.19</v>
          </cell>
        </row>
        <row r="1637">
          <cell r="A1637">
            <v>669</v>
          </cell>
          <cell r="B1637" t="str">
            <v>+</v>
          </cell>
          <cell r="C1637">
            <v>16</v>
          </cell>
          <cell r="D1637">
            <v>669</v>
          </cell>
          <cell r="E1637" t="str">
            <v>+</v>
          </cell>
          <cell r="F1637">
            <v>17.5</v>
          </cell>
          <cell r="G1637">
            <v>1.5</v>
          </cell>
          <cell r="H1637">
            <v>1</v>
          </cell>
          <cell r="I1637">
            <v>0.05</v>
          </cell>
          <cell r="J1637">
            <v>1.5</v>
          </cell>
          <cell r="K1637">
            <v>7.5000000000000011E-2</v>
          </cell>
        </row>
        <row r="1638">
          <cell r="A1638">
            <v>669</v>
          </cell>
          <cell r="B1638" t="str">
            <v>+</v>
          </cell>
          <cell r="C1638">
            <v>19</v>
          </cell>
          <cell r="D1638">
            <v>670</v>
          </cell>
          <cell r="E1638" t="str">
            <v>+</v>
          </cell>
          <cell r="F1638">
            <v>2.5999999999999091</v>
          </cell>
          <cell r="G1638">
            <v>3.6</v>
          </cell>
          <cell r="H1638">
            <v>1</v>
          </cell>
          <cell r="I1638">
            <v>0.05</v>
          </cell>
          <cell r="J1638">
            <v>3.6</v>
          </cell>
          <cell r="K1638">
            <v>0.18000000000000002</v>
          </cell>
        </row>
        <row r="1639">
          <cell r="A1639">
            <v>667</v>
          </cell>
          <cell r="B1639" t="str">
            <v>+</v>
          </cell>
          <cell r="C1639">
            <v>16</v>
          </cell>
          <cell r="D1639">
            <v>667</v>
          </cell>
          <cell r="E1639" t="str">
            <v>+</v>
          </cell>
          <cell r="F1639">
            <v>18.299999999999272</v>
          </cell>
          <cell r="G1639">
            <v>2.2999999999999998</v>
          </cell>
          <cell r="H1639">
            <v>1</v>
          </cell>
          <cell r="I1639">
            <v>0.05</v>
          </cell>
          <cell r="J1639">
            <v>2.2999999999999998</v>
          </cell>
          <cell r="K1639">
            <v>0.11499999999999999</v>
          </cell>
        </row>
        <row r="1640">
          <cell r="A1640">
            <v>666</v>
          </cell>
          <cell r="B1640" t="str">
            <v>+</v>
          </cell>
          <cell r="C1640">
            <v>4.3</v>
          </cell>
          <cell r="D1640">
            <v>666</v>
          </cell>
          <cell r="E1640" t="str">
            <v>+</v>
          </cell>
          <cell r="F1640">
            <v>7.1999999999979991</v>
          </cell>
          <cell r="G1640">
            <v>2.9</v>
          </cell>
          <cell r="H1640">
            <v>1</v>
          </cell>
          <cell r="I1640">
            <v>0.05</v>
          </cell>
          <cell r="J1640">
            <v>2.9</v>
          </cell>
          <cell r="K1640">
            <v>0.14499999999999999</v>
          </cell>
        </row>
        <row r="1641">
          <cell r="A1641">
            <v>665</v>
          </cell>
          <cell r="B1641" t="str">
            <v>+</v>
          </cell>
          <cell r="C1641">
            <v>1</v>
          </cell>
          <cell r="D1641">
            <v>665</v>
          </cell>
          <cell r="E1641" t="str">
            <v>+</v>
          </cell>
          <cell r="F1641">
            <v>3.2999999999992724</v>
          </cell>
          <cell r="G1641">
            <v>2.2999999999999998</v>
          </cell>
          <cell r="H1641">
            <v>1</v>
          </cell>
          <cell r="I1641">
            <v>0.05</v>
          </cell>
          <cell r="J1641">
            <v>2.2999999999999998</v>
          </cell>
          <cell r="K1641">
            <v>0.11499999999999999</v>
          </cell>
        </row>
        <row r="1642">
          <cell r="A1642">
            <v>665</v>
          </cell>
          <cell r="B1642" t="str">
            <v>+</v>
          </cell>
          <cell r="C1642">
            <v>4</v>
          </cell>
          <cell r="D1642">
            <v>665</v>
          </cell>
          <cell r="E1642" t="str">
            <v>+</v>
          </cell>
          <cell r="F1642">
            <v>8.7999999999988177</v>
          </cell>
          <cell r="G1642">
            <v>4.8</v>
          </cell>
          <cell r="H1642">
            <v>1</v>
          </cell>
          <cell r="I1642">
            <v>0.05</v>
          </cell>
          <cell r="J1642">
            <v>4.8</v>
          </cell>
          <cell r="K1642">
            <v>0.24</v>
          </cell>
        </row>
        <row r="1643">
          <cell r="A1643">
            <v>665</v>
          </cell>
          <cell r="B1643" t="str">
            <v>+</v>
          </cell>
          <cell r="C1643">
            <v>12.5</v>
          </cell>
          <cell r="D1643">
            <v>665</v>
          </cell>
          <cell r="E1643" t="str">
            <v>+</v>
          </cell>
          <cell r="F1643">
            <v>15.999999999999091</v>
          </cell>
          <cell r="G1643">
            <v>3.5</v>
          </cell>
          <cell r="H1643">
            <v>1</v>
          </cell>
          <cell r="I1643">
            <v>0.05</v>
          </cell>
          <cell r="J1643">
            <v>3.5</v>
          </cell>
          <cell r="K1643">
            <v>0.17500000000000002</v>
          </cell>
        </row>
        <row r="1644">
          <cell r="A1644">
            <v>663</v>
          </cell>
          <cell r="B1644" t="str">
            <v>+</v>
          </cell>
          <cell r="C1644">
            <v>13.4</v>
          </cell>
          <cell r="D1644">
            <v>666</v>
          </cell>
          <cell r="E1644" t="str">
            <v>+</v>
          </cell>
          <cell r="F1644">
            <v>6.1000000000012733</v>
          </cell>
          <cell r="G1644">
            <v>52.7</v>
          </cell>
          <cell r="H1644">
            <v>1</v>
          </cell>
          <cell r="I1644">
            <v>0.05</v>
          </cell>
          <cell r="J1644">
            <v>52.7</v>
          </cell>
          <cell r="K1644">
            <v>2.6350000000000002</v>
          </cell>
        </row>
        <row r="1645">
          <cell r="A1645">
            <v>661</v>
          </cell>
          <cell r="B1645" t="str">
            <v>+</v>
          </cell>
          <cell r="C1645">
            <v>14.4</v>
          </cell>
          <cell r="D1645">
            <v>661</v>
          </cell>
          <cell r="E1645" t="str">
            <v>+</v>
          </cell>
          <cell r="F1645">
            <v>17.5</v>
          </cell>
          <cell r="G1645">
            <v>3.1</v>
          </cell>
          <cell r="H1645">
            <v>1</v>
          </cell>
          <cell r="I1645">
            <v>0.05</v>
          </cell>
          <cell r="J1645">
            <v>3.1</v>
          </cell>
          <cell r="K1645">
            <v>0.15500000000000003</v>
          </cell>
        </row>
        <row r="1646">
          <cell r="A1646">
            <v>661</v>
          </cell>
          <cell r="B1646" t="str">
            <v>+</v>
          </cell>
          <cell r="C1646">
            <v>18.5</v>
          </cell>
          <cell r="D1646">
            <v>662</v>
          </cell>
          <cell r="E1646" t="str">
            <v>+</v>
          </cell>
          <cell r="F1646">
            <v>2.7999999999997272</v>
          </cell>
          <cell r="G1646">
            <v>4.3</v>
          </cell>
          <cell r="H1646">
            <v>1</v>
          </cell>
          <cell r="I1646">
            <v>0.05</v>
          </cell>
          <cell r="J1646">
            <v>4.3</v>
          </cell>
          <cell r="K1646">
            <v>0.215</v>
          </cell>
        </row>
        <row r="1647">
          <cell r="A1647">
            <v>660</v>
          </cell>
          <cell r="B1647" t="str">
            <v>+</v>
          </cell>
          <cell r="C1647">
            <v>6.2</v>
          </cell>
          <cell r="D1647">
            <v>660</v>
          </cell>
          <cell r="E1647" t="str">
            <v>+</v>
          </cell>
          <cell r="F1647">
            <v>12.5</v>
          </cell>
          <cell r="G1647">
            <v>6.3</v>
          </cell>
          <cell r="H1647">
            <v>1</v>
          </cell>
          <cell r="I1647">
            <v>0.05</v>
          </cell>
          <cell r="J1647">
            <v>6.3</v>
          </cell>
          <cell r="K1647">
            <v>0.315</v>
          </cell>
        </row>
        <row r="1648">
          <cell r="A1648">
            <v>660</v>
          </cell>
          <cell r="B1648" t="str">
            <v>+</v>
          </cell>
          <cell r="C1648">
            <v>8.8000000000000007</v>
          </cell>
          <cell r="D1648">
            <v>660</v>
          </cell>
          <cell r="E1648" t="str">
            <v>+</v>
          </cell>
          <cell r="F1648">
            <v>15.699999999999363</v>
          </cell>
          <cell r="G1648">
            <v>6.9</v>
          </cell>
          <cell r="H1648">
            <v>1</v>
          </cell>
          <cell r="I1648">
            <v>0.05</v>
          </cell>
          <cell r="J1648">
            <v>6.9</v>
          </cell>
          <cell r="K1648">
            <v>0.34500000000000003</v>
          </cell>
        </row>
        <row r="1649">
          <cell r="A1649">
            <v>660</v>
          </cell>
          <cell r="B1649" t="str">
            <v>+</v>
          </cell>
          <cell r="C1649">
            <v>16.8</v>
          </cell>
          <cell r="D1649">
            <v>661</v>
          </cell>
          <cell r="E1649" t="str">
            <v>+</v>
          </cell>
          <cell r="F1649">
            <v>15.299999999999727</v>
          </cell>
          <cell r="G1649">
            <v>18.5</v>
          </cell>
          <cell r="H1649">
            <v>1</v>
          </cell>
          <cell r="I1649">
            <v>0.05</v>
          </cell>
          <cell r="J1649">
            <v>18.5</v>
          </cell>
          <cell r="K1649">
            <v>0.92500000000000004</v>
          </cell>
        </row>
        <row r="1650">
          <cell r="A1650">
            <v>659</v>
          </cell>
          <cell r="B1650" t="str">
            <v>+</v>
          </cell>
          <cell r="C1650">
            <v>5.2</v>
          </cell>
          <cell r="D1650">
            <v>660</v>
          </cell>
          <cell r="E1650" t="str">
            <v>+</v>
          </cell>
          <cell r="F1650">
            <v>5.1999999999998181</v>
          </cell>
          <cell r="G1650">
            <v>20</v>
          </cell>
          <cell r="H1650">
            <v>1</v>
          </cell>
          <cell r="I1650">
            <v>0.05</v>
          </cell>
          <cell r="J1650">
            <v>20</v>
          </cell>
          <cell r="K1650">
            <v>1</v>
          </cell>
        </row>
        <row r="1651">
          <cell r="A1651">
            <v>658</v>
          </cell>
          <cell r="B1651" t="str">
            <v>+</v>
          </cell>
          <cell r="C1651">
            <v>8.8000000000000007</v>
          </cell>
          <cell r="D1651">
            <v>658</v>
          </cell>
          <cell r="E1651" t="str">
            <v>+</v>
          </cell>
          <cell r="F1651">
            <v>16.500000000000909</v>
          </cell>
          <cell r="G1651">
            <v>7.7</v>
          </cell>
          <cell r="H1651">
            <v>1</v>
          </cell>
          <cell r="I1651">
            <v>0.05</v>
          </cell>
          <cell r="J1651">
            <v>7.7</v>
          </cell>
          <cell r="K1651">
            <v>0.38500000000000001</v>
          </cell>
        </row>
        <row r="1652">
          <cell r="A1652">
            <v>657</v>
          </cell>
          <cell r="B1652" t="str">
            <v>+</v>
          </cell>
          <cell r="C1652">
            <v>18.600000000000001</v>
          </cell>
          <cell r="D1652">
            <v>658</v>
          </cell>
          <cell r="E1652" t="str">
            <v>+</v>
          </cell>
          <cell r="F1652">
            <v>3.3999999999991815</v>
          </cell>
          <cell r="G1652">
            <v>4.8</v>
          </cell>
          <cell r="H1652">
            <v>1</v>
          </cell>
          <cell r="I1652">
            <v>0.05</v>
          </cell>
          <cell r="J1652">
            <v>4.8</v>
          </cell>
          <cell r="K1652">
            <v>0.24</v>
          </cell>
        </row>
        <row r="1653">
          <cell r="A1653">
            <v>657</v>
          </cell>
          <cell r="B1653" t="str">
            <v>+</v>
          </cell>
          <cell r="C1653">
            <v>17.399999999999999</v>
          </cell>
          <cell r="D1653">
            <v>659</v>
          </cell>
          <cell r="E1653" t="str">
            <v>+</v>
          </cell>
          <cell r="F1653">
            <v>10.099999999999909</v>
          </cell>
          <cell r="G1653">
            <v>32.700000000000003</v>
          </cell>
          <cell r="H1653">
            <v>1</v>
          </cell>
          <cell r="I1653">
            <v>0.05</v>
          </cell>
          <cell r="J1653">
            <v>32.700000000000003</v>
          </cell>
          <cell r="K1653">
            <v>1.6350000000000002</v>
          </cell>
        </row>
        <row r="1654">
          <cell r="A1654">
            <v>656</v>
          </cell>
          <cell r="B1654" t="str">
            <v>+</v>
          </cell>
          <cell r="C1654">
            <v>4.7</v>
          </cell>
          <cell r="D1654">
            <v>656</v>
          </cell>
          <cell r="E1654" t="str">
            <v>+</v>
          </cell>
          <cell r="F1654">
            <v>7.9000000000019099</v>
          </cell>
          <cell r="G1654">
            <v>3.2</v>
          </cell>
          <cell r="H1654">
            <v>1</v>
          </cell>
          <cell r="I1654">
            <v>0.05</v>
          </cell>
          <cell r="J1654">
            <v>3.2</v>
          </cell>
          <cell r="K1654">
            <v>0.16000000000000003</v>
          </cell>
        </row>
        <row r="1655">
          <cell r="A1655">
            <v>656</v>
          </cell>
          <cell r="B1655" t="str">
            <v>+</v>
          </cell>
          <cell r="C1655">
            <v>11</v>
          </cell>
          <cell r="D1655">
            <v>656</v>
          </cell>
          <cell r="E1655" t="str">
            <v>+</v>
          </cell>
          <cell r="F1655">
            <v>12.899999999999636</v>
          </cell>
          <cell r="G1655">
            <v>1.9</v>
          </cell>
          <cell r="H1655">
            <v>1</v>
          </cell>
          <cell r="I1655">
            <v>0.05</v>
          </cell>
          <cell r="J1655">
            <v>1.9</v>
          </cell>
          <cell r="K1655">
            <v>9.5000000000000001E-2</v>
          </cell>
        </row>
        <row r="1656">
          <cell r="A1656">
            <v>656</v>
          </cell>
          <cell r="B1656" t="str">
            <v>+</v>
          </cell>
          <cell r="C1656">
            <v>15.2</v>
          </cell>
          <cell r="D1656">
            <v>656</v>
          </cell>
          <cell r="E1656" t="str">
            <v>+</v>
          </cell>
          <cell r="F1656">
            <v>19.100000000000819</v>
          </cell>
          <cell r="G1656">
            <v>3.9</v>
          </cell>
          <cell r="H1656">
            <v>1</v>
          </cell>
          <cell r="I1656">
            <v>0.05</v>
          </cell>
          <cell r="J1656">
            <v>3.9</v>
          </cell>
          <cell r="K1656">
            <v>0.19500000000000001</v>
          </cell>
        </row>
        <row r="1657">
          <cell r="A1657">
            <v>695</v>
          </cell>
          <cell r="B1657" t="str">
            <v>+</v>
          </cell>
          <cell r="C1657">
            <v>3.6</v>
          </cell>
          <cell r="D1657">
            <v>695</v>
          </cell>
          <cell r="E1657" t="str">
            <v>+</v>
          </cell>
          <cell r="F1657">
            <v>5.9999999999990905</v>
          </cell>
          <cell r="G1657">
            <v>2.4</v>
          </cell>
          <cell r="H1657">
            <v>1</v>
          </cell>
          <cell r="I1657">
            <v>0.05</v>
          </cell>
          <cell r="J1657">
            <v>2.4</v>
          </cell>
          <cell r="K1657">
            <v>0.12</v>
          </cell>
        </row>
        <row r="1658">
          <cell r="A1658">
            <v>695</v>
          </cell>
          <cell r="B1658" t="str">
            <v>+</v>
          </cell>
          <cell r="C1658">
            <v>11.2</v>
          </cell>
          <cell r="D1658">
            <v>695</v>
          </cell>
          <cell r="E1658" t="str">
            <v>+</v>
          </cell>
          <cell r="F1658">
            <v>14.400000000000546</v>
          </cell>
          <cell r="G1658">
            <v>3.2</v>
          </cell>
          <cell r="H1658">
            <v>1</v>
          </cell>
          <cell r="I1658">
            <v>0.05</v>
          </cell>
          <cell r="J1658">
            <v>3.2</v>
          </cell>
          <cell r="K1658">
            <v>0.16000000000000003</v>
          </cell>
        </row>
        <row r="1659">
          <cell r="A1659">
            <v>694</v>
          </cell>
          <cell r="B1659" t="str">
            <v>+</v>
          </cell>
          <cell r="C1659">
            <v>5.2</v>
          </cell>
          <cell r="D1659">
            <v>694</v>
          </cell>
          <cell r="E1659" t="str">
            <v>+</v>
          </cell>
          <cell r="F1659">
            <v>13.200000000001637</v>
          </cell>
          <cell r="G1659">
            <v>8</v>
          </cell>
          <cell r="H1659">
            <v>1</v>
          </cell>
          <cell r="I1659">
            <v>0.05</v>
          </cell>
          <cell r="J1659">
            <v>8</v>
          </cell>
          <cell r="K1659">
            <v>0.4</v>
          </cell>
        </row>
        <row r="1660">
          <cell r="A1660">
            <v>694</v>
          </cell>
          <cell r="B1660" t="str">
            <v>+</v>
          </cell>
          <cell r="C1660">
            <v>18.8</v>
          </cell>
          <cell r="D1660">
            <v>695</v>
          </cell>
          <cell r="E1660" t="str">
            <v>+</v>
          </cell>
          <cell r="F1660">
            <v>2.1999999999979991</v>
          </cell>
          <cell r="G1660">
            <v>3.4</v>
          </cell>
          <cell r="H1660">
            <v>1</v>
          </cell>
          <cell r="I1660">
            <v>0.05</v>
          </cell>
          <cell r="J1660">
            <v>3.4</v>
          </cell>
          <cell r="K1660">
            <v>0.17</v>
          </cell>
        </row>
        <row r="1661">
          <cell r="A1661">
            <v>693</v>
          </cell>
          <cell r="B1661" t="str">
            <v>+</v>
          </cell>
          <cell r="C1661">
            <v>8.1999999999999993</v>
          </cell>
          <cell r="D1661">
            <v>694</v>
          </cell>
          <cell r="E1661" t="str">
            <v>+</v>
          </cell>
          <cell r="F1661">
            <v>2.1000000000003638</v>
          </cell>
          <cell r="G1661">
            <v>13.9</v>
          </cell>
          <cell r="H1661">
            <v>1</v>
          </cell>
          <cell r="I1661">
            <v>0.05</v>
          </cell>
          <cell r="J1661">
            <v>13.9</v>
          </cell>
          <cell r="K1661">
            <v>0.69500000000000006</v>
          </cell>
        </row>
        <row r="1662">
          <cell r="A1662">
            <v>693</v>
          </cell>
          <cell r="B1662" t="str">
            <v>+</v>
          </cell>
          <cell r="C1662">
            <v>8.1999999999999993</v>
          </cell>
          <cell r="D1662">
            <v>694</v>
          </cell>
          <cell r="E1662" t="str">
            <v>+</v>
          </cell>
          <cell r="F1662">
            <v>0.5999999999994543</v>
          </cell>
          <cell r="G1662">
            <v>12.4</v>
          </cell>
          <cell r="H1662">
            <v>1</v>
          </cell>
          <cell r="I1662">
            <v>0.05</v>
          </cell>
          <cell r="J1662">
            <v>12.4</v>
          </cell>
          <cell r="K1662">
            <v>0.62000000000000011</v>
          </cell>
        </row>
        <row r="1663">
          <cell r="A1663">
            <v>695</v>
          </cell>
          <cell r="B1663" t="str">
            <v>+</v>
          </cell>
          <cell r="C1663">
            <v>8.6999999999999993</v>
          </cell>
          <cell r="D1663">
            <v>695</v>
          </cell>
          <cell r="E1663" t="str">
            <v>+</v>
          </cell>
          <cell r="F1663">
            <v>12.300000000000182</v>
          </cell>
          <cell r="G1663">
            <v>3.6</v>
          </cell>
          <cell r="H1663">
            <v>1</v>
          </cell>
          <cell r="I1663">
            <v>0.05</v>
          </cell>
          <cell r="J1663">
            <v>3.6</v>
          </cell>
          <cell r="K1663">
            <v>0.18000000000000002</v>
          </cell>
        </row>
        <row r="1664">
          <cell r="A1664">
            <v>694</v>
          </cell>
          <cell r="B1664" t="str">
            <v>+</v>
          </cell>
          <cell r="D1664">
            <v>694</v>
          </cell>
          <cell r="E1664" t="str">
            <v>+</v>
          </cell>
          <cell r="F1664">
            <v>4.0000000000009095</v>
          </cell>
          <cell r="G1664">
            <v>4</v>
          </cell>
          <cell r="H1664">
            <v>1</v>
          </cell>
          <cell r="I1664">
            <v>0.05</v>
          </cell>
          <cell r="J1664">
            <v>4</v>
          </cell>
          <cell r="K1664">
            <v>0.2</v>
          </cell>
        </row>
        <row r="1665">
          <cell r="A1665">
            <v>693</v>
          </cell>
          <cell r="B1665" t="str">
            <v>+</v>
          </cell>
          <cell r="D1665">
            <v>693</v>
          </cell>
          <cell r="E1665" t="str">
            <v>+</v>
          </cell>
          <cell r="F1665">
            <v>2.9999999999995453</v>
          </cell>
          <cell r="G1665">
            <v>3</v>
          </cell>
          <cell r="H1665">
            <v>1</v>
          </cell>
          <cell r="I1665">
            <v>0.05</v>
          </cell>
          <cell r="J1665">
            <v>3</v>
          </cell>
          <cell r="K1665">
            <v>0.15000000000000002</v>
          </cell>
        </row>
        <row r="1666">
          <cell r="A1666">
            <v>693</v>
          </cell>
          <cell r="B1666" t="str">
            <v>+</v>
          </cell>
          <cell r="C1666">
            <v>9</v>
          </cell>
          <cell r="D1666">
            <v>693</v>
          </cell>
          <cell r="E1666" t="str">
            <v>+</v>
          </cell>
          <cell r="F1666">
            <v>13.399999999999181</v>
          </cell>
          <cell r="G1666">
            <v>4.4000000000000004</v>
          </cell>
          <cell r="H1666">
            <v>1</v>
          </cell>
          <cell r="I1666">
            <v>0.05</v>
          </cell>
          <cell r="J1666">
            <v>4.4000000000000004</v>
          </cell>
          <cell r="K1666">
            <v>0.22000000000000003</v>
          </cell>
        </row>
        <row r="1667">
          <cell r="A1667">
            <v>732</v>
          </cell>
          <cell r="B1667" t="str">
            <v>+</v>
          </cell>
          <cell r="C1667">
            <v>2.9</v>
          </cell>
          <cell r="D1667">
            <v>732</v>
          </cell>
          <cell r="E1667" t="str">
            <v>+</v>
          </cell>
          <cell r="F1667">
            <v>10.599999999999454</v>
          </cell>
          <cell r="G1667">
            <v>7.7</v>
          </cell>
          <cell r="H1667">
            <v>1</v>
          </cell>
          <cell r="I1667">
            <v>0.05</v>
          </cell>
          <cell r="J1667">
            <v>7.7</v>
          </cell>
          <cell r="K1667">
            <v>0.38500000000000001</v>
          </cell>
        </row>
        <row r="1668">
          <cell r="A1668">
            <v>732</v>
          </cell>
          <cell r="B1668" t="str">
            <v>+</v>
          </cell>
          <cell r="C1668">
            <v>10.6</v>
          </cell>
          <cell r="D1668">
            <v>734</v>
          </cell>
          <cell r="E1668" t="str">
            <v>+</v>
          </cell>
          <cell r="F1668">
            <v>9.1000000000008185</v>
          </cell>
          <cell r="G1668">
            <v>38.5</v>
          </cell>
          <cell r="H1668">
            <v>1</v>
          </cell>
          <cell r="I1668">
            <v>0.05</v>
          </cell>
          <cell r="J1668">
            <v>38.5</v>
          </cell>
          <cell r="K1668">
            <v>1.925</v>
          </cell>
        </row>
        <row r="1669">
          <cell r="A1669">
            <v>732</v>
          </cell>
          <cell r="B1669" t="str">
            <v>+</v>
          </cell>
          <cell r="C1669">
            <v>16.2</v>
          </cell>
          <cell r="D1669">
            <v>734</v>
          </cell>
          <cell r="E1669" t="str">
            <v>+</v>
          </cell>
          <cell r="F1669">
            <v>12.400000000002365</v>
          </cell>
          <cell r="G1669">
            <v>36.200000000000003</v>
          </cell>
          <cell r="H1669">
            <v>1</v>
          </cell>
          <cell r="I1669">
            <v>0.05</v>
          </cell>
          <cell r="J1669">
            <v>36.200000000000003</v>
          </cell>
          <cell r="K1669">
            <v>1.8100000000000003</v>
          </cell>
        </row>
        <row r="1670">
          <cell r="A1670">
            <v>729</v>
          </cell>
          <cell r="B1670" t="str">
            <v>+</v>
          </cell>
          <cell r="C1670">
            <v>2.2999999999999998</v>
          </cell>
          <cell r="D1670">
            <v>729</v>
          </cell>
          <cell r="E1670" t="str">
            <v>+</v>
          </cell>
          <cell r="F1670">
            <v>3.7999999999988177</v>
          </cell>
          <cell r="G1670">
            <v>1.5</v>
          </cell>
          <cell r="H1670">
            <v>1</v>
          </cell>
          <cell r="I1670">
            <v>0.05</v>
          </cell>
          <cell r="J1670">
            <v>1.5</v>
          </cell>
          <cell r="K1670">
            <v>7.5000000000000011E-2</v>
          </cell>
        </row>
        <row r="1671">
          <cell r="A1671">
            <v>729</v>
          </cell>
          <cell r="B1671" t="str">
            <v>+</v>
          </cell>
          <cell r="C1671">
            <v>12.6</v>
          </cell>
          <cell r="D1671">
            <v>730</v>
          </cell>
          <cell r="E1671" t="str">
            <v>+</v>
          </cell>
          <cell r="F1671">
            <v>4.4000000000005457</v>
          </cell>
          <cell r="G1671">
            <v>11.8</v>
          </cell>
          <cell r="H1671">
            <v>1</v>
          </cell>
          <cell r="I1671">
            <v>0.1</v>
          </cell>
          <cell r="J1671">
            <v>11.8</v>
          </cell>
          <cell r="K1671">
            <v>1.1800000000000002</v>
          </cell>
        </row>
        <row r="1672">
          <cell r="A1672">
            <v>728</v>
          </cell>
          <cell r="B1672" t="str">
            <v>+</v>
          </cell>
          <cell r="C1672">
            <v>6.8</v>
          </cell>
          <cell r="D1672">
            <v>728</v>
          </cell>
          <cell r="E1672" t="str">
            <v>+</v>
          </cell>
          <cell r="F1672">
            <v>9.4000000000005457</v>
          </cell>
          <cell r="G1672">
            <v>2.6</v>
          </cell>
          <cell r="H1672">
            <v>1</v>
          </cell>
          <cell r="I1672">
            <v>0.05</v>
          </cell>
          <cell r="J1672">
            <v>2.6</v>
          </cell>
          <cell r="K1672">
            <v>0.13</v>
          </cell>
        </row>
        <row r="1673">
          <cell r="A1673">
            <v>728</v>
          </cell>
          <cell r="B1673" t="str">
            <v>+</v>
          </cell>
          <cell r="C1673">
            <v>9.4</v>
          </cell>
          <cell r="D1673">
            <v>729</v>
          </cell>
          <cell r="E1673" t="str">
            <v>+</v>
          </cell>
          <cell r="F1673">
            <v>5.3999999999996362</v>
          </cell>
          <cell r="G1673">
            <v>16</v>
          </cell>
          <cell r="H1673">
            <v>1</v>
          </cell>
          <cell r="I1673">
            <v>0.05</v>
          </cell>
          <cell r="J1673">
            <v>16</v>
          </cell>
          <cell r="K1673">
            <v>0.8</v>
          </cell>
        </row>
        <row r="1674">
          <cell r="A1674">
            <v>728</v>
          </cell>
          <cell r="B1674" t="str">
            <v>+</v>
          </cell>
          <cell r="C1674">
            <v>19</v>
          </cell>
          <cell r="D1674">
            <v>729</v>
          </cell>
          <cell r="E1674" t="str">
            <v>+</v>
          </cell>
          <cell r="F1674">
            <v>7.2000000000002728</v>
          </cell>
          <cell r="G1674">
            <v>8.1999999999999993</v>
          </cell>
          <cell r="H1674">
            <v>1</v>
          </cell>
          <cell r="I1674">
            <v>0.05</v>
          </cell>
          <cell r="J1674">
            <v>8.1999999999999993</v>
          </cell>
          <cell r="K1674">
            <v>0.41</v>
          </cell>
        </row>
        <row r="1675">
          <cell r="A1675">
            <v>727</v>
          </cell>
          <cell r="B1675" t="str">
            <v>+</v>
          </cell>
          <cell r="C1675">
            <v>17.399999999999999</v>
          </cell>
          <cell r="D1675">
            <v>727</v>
          </cell>
          <cell r="E1675" t="str">
            <v>+</v>
          </cell>
          <cell r="F1675">
            <v>19.800000000000182</v>
          </cell>
          <cell r="G1675">
            <v>2.4</v>
          </cell>
          <cell r="H1675">
            <v>1</v>
          </cell>
          <cell r="I1675">
            <v>0.05</v>
          </cell>
          <cell r="J1675">
            <v>2.4</v>
          </cell>
          <cell r="K1675">
            <v>0.12</v>
          </cell>
        </row>
        <row r="1676">
          <cell r="A1676">
            <v>726</v>
          </cell>
          <cell r="B1676" t="str">
            <v>+</v>
          </cell>
          <cell r="C1676">
            <v>2.2999999999999998</v>
          </cell>
          <cell r="D1676">
            <v>726</v>
          </cell>
          <cell r="E1676" t="str">
            <v>+</v>
          </cell>
          <cell r="F1676">
            <v>4.6999999999979991</v>
          </cell>
          <cell r="G1676">
            <v>2.4</v>
          </cell>
          <cell r="H1676">
            <v>1</v>
          </cell>
          <cell r="I1676">
            <v>0.05</v>
          </cell>
          <cell r="J1676">
            <v>2.4</v>
          </cell>
          <cell r="K1676">
            <v>0.12</v>
          </cell>
        </row>
        <row r="1677">
          <cell r="A1677">
            <v>726</v>
          </cell>
          <cell r="B1677" t="str">
            <v>+</v>
          </cell>
          <cell r="C1677">
            <v>14</v>
          </cell>
          <cell r="D1677">
            <v>726</v>
          </cell>
          <cell r="E1677" t="str">
            <v>+</v>
          </cell>
          <cell r="F1677">
            <v>15</v>
          </cell>
          <cell r="G1677">
            <v>1</v>
          </cell>
          <cell r="H1677">
            <v>1</v>
          </cell>
          <cell r="I1677">
            <v>0.05</v>
          </cell>
          <cell r="J1677">
            <v>1</v>
          </cell>
          <cell r="K1677">
            <v>0.05</v>
          </cell>
        </row>
        <row r="1678">
          <cell r="A1678">
            <v>725</v>
          </cell>
          <cell r="B1678" t="str">
            <v>+</v>
          </cell>
          <cell r="C1678">
            <v>3.9</v>
          </cell>
          <cell r="D1678">
            <v>727</v>
          </cell>
          <cell r="E1678" t="str">
            <v>+</v>
          </cell>
          <cell r="F1678">
            <v>4.8000000000001819</v>
          </cell>
          <cell r="G1678">
            <v>40.9</v>
          </cell>
          <cell r="H1678">
            <v>1</v>
          </cell>
          <cell r="I1678">
            <v>0.05</v>
          </cell>
          <cell r="J1678">
            <v>40.9</v>
          </cell>
          <cell r="K1678">
            <v>2.0449999999999999</v>
          </cell>
        </row>
        <row r="1679">
          <cell r="A1679">
            <v>724</v>
          </cell>
          <cell r="B1679" t="str">
            <v>+</v>
          </cell>
          <cell r="C1679">
            <v>3.1</v>
          </cell>
          <cell r="D1679">
            <v>725</v>
          </cell>
          <cell r="E1679" t="str">
            <v>+</v>
          </cell>
          <cell r="F1679">
            <v>1.5000000000009095</v>
          </cell>
          <cell r="G1679">
            <v>18.399999999999999</v>
          </cell>
          <cell r="H1679">
            <v>1</v>
          </cell>
          <cell r="I1679">
            <v>0.05</v>
          </cell>
          <cell r="J1679">
            <v>18.399999999999999</v>
          </cell>
          <cell r="K1679">
            <v>0.91999999999999993</v>
          </cell>
        </row>
        <row r="1680">
          <cell r="A1680">
            <v>723</v>
          </cell>
          <cell r="B1680" t="str">
            <v>+</v>
          </cell>
          <cell r="C1680">
            <v>15.9</v>
          </cell>
          <cell r="D1680">
            <v>725</v>
          </cell>
          <cell r="E1680" t="str">
            <v>+</v>
          </cell>
          <cell r="F1680">
            <v>8.2999999999992724</v>
          </cell>
          <cell r="G1680">
            <v>32.4</v>
          </cell>
          <cell r="H1680">
            <v>1</v>
          </cell>
          <cell r="I1680">
            <v>0.05</v>
          </cell>
          <cell r="J1680">
            <v>32.4</v>
          </cell>
          <cell r="K1680">
            <v>1.62</v>
          </cell>
        </row>
        <row r="1681">
          <cell r="A1681">
            <v>723</v>
          </cell>
          <cell r="B1681" t="str">
            <v>+</v>
          </cell>
          <cell r="C1681">
            <v>15.9</v>
          </cell>
          <cell r="D1681">
            <v>725</v>
          </cell>
          <cell r="E1681" t="str">
            <v>+</v>
          </cell>
          <cell r="F1681">
            <v>3.2999999999992724</v>
          </cell>
          <cell r="G1681">
            <v>27.4</v>
          </cell>
          <cell r="H1681">
            <v>1</v>
          </cell>
          <cell r="I1681">
            <v>0.05</v>
          </cell>
          <cell r="J1681">
            <v>27.4</v>
          </cell>
          <cell r="K1681">
            <v>1.37</v>
          </cell>
        </row>
        <row r="1682">
          <cell r="A1682">
            <v>719</v>
          </cell>
          <cell r="B1682" t="str">
            <v>+</v>
          </cell>
          <cell r="C1682">
            <v>1.9</v>
          </cell>
          <cell r="D1682">
            <v>719</v>
          </cell>
          <cell r="E1682" t="str">
            <v>+</v>
          </cell>
          <cell r="F1682">
            <v>9.1999999999984539</v>
          </cell>
          <cell r="G1682">
            <v>7.3</v>
          </cell>
          <cell r="H1682">
            <v>1</v>
          </cell>
          <cell r="I1682">
            <v>0.05</v>
          </cell>
          <cell r="J1682">
            <v>7.3</v>
          </cell>
          <cell r="K1682">
            <v>0.36499999999999999</v>
          </cell>
        </row>
        <row r="1683">
          <cell r="A1683">
            <v>719</v>
          </cell>
          <cell r="B1683" t="str">
            <v>+</v>
          </cell>
          <cell r="C1683">
            <v>11.6</v>
          </cell>
          <cell r="D1683">
            <v>720</v>
          </cell>
          <cell r="E1683" t="str">
            <v>+</v>
          </cell>
          <cell r="F1683">
            <v>1.6000000000008185</v>
          </cell>
          <cell r="G1683">
            <v>10</v>
          </cell>
          <cell r="H1683">
            <v>1</v>
          </cell>
          <cell r="I1683">
            <v>0.05</v>
          </cell>
          <cell r="J1683">
            <v>10</v>
          </cell>
          <cell r="K1683">
            <v>0.5</v>
          </cell>
        </row>
        <row r="1684">
          <cell r="A1684">
            <v>692</v>
          </cell>
          <cell r="B1684" t="str">
            <v>+</v>
          </cell>
          <cell r="C1684">
            <v>6</v>
          </cell>
          <cell r="D1684">
            <v>692</v>
          </cell>
          <cell r="E1684" t="str">
            <v>+</v>
          </cell>
          <cell r="F1684">
            <v>10.499999999999545</v>
          </cell>
          <cell r="G1684">
            <v>4.5</v>
          </cell>
          <cell r="H1684">
            <v>1</v>
          </cell>
          <cell r="I1684">
            <v>0.05</v>
          </cell>
          <cell r="J1684">
            <v>4.5</v>
          </cell>
          <cell r="K1684">
            <v>0.22500000000000001</v>
          </cell>
        </row>
        <row r="1685">
          <cell r="A1685">
            <v>692</v>
          </cell>
          <cell r="B1685" t="str">
            <v>+</v>
          </cell>
          <cell r="C1685">
            <v>12</v>
          </cell>
          <cell r="D1685">
            <v>692</v>
          </cell>
          <cell r="E1685" t="str">
            <v>+</v>
          </cell>
          <cell r="F1685">
            <v>15.999999999999091</v>
          </cell>
          <cell r="G1685">
            <v>4</v>
          </cell>
          <cell r="H1685">
            <v>1</v>
          </cell>
          <cell r="I1685">
            <v>0.05</v>
          </cell>
          <cell r="J1685">
            <v>4</v>
          </cell>
          <cell r="K1685">
            <v>0.2</v>
          </cell>
        </row>
        <row r="1686">
          <cell r="A1686">
            <v>692</v>
          </cell>
          <cell r="B1686" t="str">
            <v>+</v>
          </cell>
          <cell r="C1686">
            <v>17.100000000000001</v>
          </cell>
          <cell r="D1686">
            <v>693</v>
          </cell>
          <cell r="E1686" t="str">
            <v>+</v>
          </cell>
          <cell r="F1686">
            <v>0.30000000000200089</v>
          </cell>
          <cell r="G1686">
            <v>3.2</v>
          </cell>
          <cell r="H1686">
            <v>1</v>
          </cell>
          <cell r="I1686">
            <v>0.05</v>
          </cell>
          <cell r="J1686">
            <v>3.2</v>
          </cell>
          <cell r="K1686">
            <v>0.16000000000000003</v>
          </cell>
        </row>
        <row r="1687">
          <cell r="A1687">
            <v>655</v>
          </cell>
          <cell r="B1687" t="str">
            <v>+</v>
          </cell>
          <cell r="C1687">
            <v>8.9</v>
          </cell>
          <cell r="D1687">
            <v>655</v>
          </cell>
          <cell r="E1687" t="str">
            <v>+</v>
          </cell>
          <cell r="F1687">
            <v>18.499999999999091</v>
          </cell>
          <cell r="G1687">
            <v>9.6</v>
          </cell>
          <cell r="H1687">
            <v>1</v>
          </cell>
          <cell r="I1687">
            <v>0.05</v>
          </cell>
          <cell r="J1687">
            <v>9.6</v>
          </cell>
          <cell r="K1687">
            <v>0.48</v>
          </cell>
        </row>
        <row r="1688">
          <cell r="A1688">
            <v>653</v>
          </cell>
          <cell r="B1688" t="str">
            <v>+</v>
          </cell>
          <cell r="C1688">
            <v>5.2</v>
          </cell>
          <cell r="D1688">
            <v>653</v>
          </cell>
          <cell r="E1688" t="str">
            <v>+</v>
          </cell>
          <cell r="F1688">
            <v>13.200000000001637</v>
          </cell>
          <cell r="G1688">
            <v>8</v>
          </cell>
          <cell r="H1688">
            <v>1</v>
          </cell>
          <cell r="I1688">
            <v>0.05</v>
          </cell>
          <cell r="J1688">
            <v>8</v>
          </cell>
          <cell r="K1688">
            <v>0.4</v>
          </cell>
        </row>
        <row r="1689">
          <cell r="A1689">
            <v>652</v>
          </cell>
          <cell r="B1689" t="str">
            <v>+</v>
          </cell>
          <cell r="C1689">
            <v>1.5</v>
          </cell>
          <cell r="D1689">
            <v>652</v>
          </cell>
          <cell r="E1689" t="str">
            <v>+</v>
          </cell>
          <cell r="F1689">
            <v>6.9000000000005457</v>
          </cell>
          <cell r="G1689">
            <v>5.4</v>
          </cell>
          <cell r="H1689">
            <v>1</v>
          </cell>
          <cell r="I1689">
            <v>0.05</v>
          </cell>
          <cell r="J1689">
            <v>5.4</v>
          </cell>
          <cell r="K1689">
            <v>0.27</v>
          </cell>
        </row>
        <row r="1690">
          <cell r="A1690">
            <v>652</v>
          </cell>
          <cell r="B1690" t="str">
            <v>+</v>
          </cell>
          <cell r="C1690">
            <v>4.8</v>
          </cell>
          <cell r="D1690">
            <v>652</v>
          </cell>
          <cell r="E1690" t="str">
            <v>+</v>
          </cell>
          <cell r="F1690">
            <v>8.7999999999988177</v>
          </cell>
          <cell r="G1690">
            <v>4</v>
          </cell>
          <cell r="H1690">
            <v>1</v>
          </cell>
          <cell r="I1690">
            <v>0.05</v>
          </cell>
          <cell r="J1690">
            <v>4</v>
          </cell>
          <cell r="K1690">
            <v>0.2</v>
          </cell>
        </row>
        <row r="1691">
          <cell r="A1691">
            <v>652</v>
          </cell>
          <cell r="B1691" t="str">
            <v>+</v>
          </cell>
          <cell r="C1691">
            <v>14.6</v>
          </cell>
          <cell r="D1691">
            <v>652</v>
          </cell>
          <cell r="E1691" t="str">
            <v>+</v>
          </cell>
          <cell r="F1691">
            <v>16.399999999998727</v>
          </cell>
          <cell r="G1691">
            <v>1.8</v>
          </cell>
          <cell r="H1691">
            <v>1</v>
          </cell>
          <cell r="I1691">
            <v>0.05</v>
          </cell>
          <cell r="J1691">
            <v>1.8</v>
          </cell>
          <cell r="K1691">
            <v>9.0000000000000011E-2</v>
          </cell>
        </row>
        <row r="1692">
          <cell r="A1692">
            <v>652</v>
          </cell>
          <cell r="B1692" t="str">
            <v>+</v>
          </cell>
          <cell r="C1692">
            <v>16.3</v>
          </cell>
          <cell r="D1692">
            <v>652</v>
          </cell>
          <cell r="E1692" t="str">
            <v>+</v>
          </cell>
          <cell r="F1692">
            <v>19.299999999998363</v>
          </cell>
          <cell r="G1692">
            <v>3</v>
          </cell>
          <cell r="H1692">
            <v>1</v>
          </cell>
          <cell r="I1692">
            <v>0.05</v>
          </cell>
          <cell r="J1692">
            <v>3</v>
          </cell>
          <cell r="K1692">
            <v>0.15000000000000002</v>
          </cell>
        </row>
        <row r="1693">
          <cell r="A1693">
            <v>652</v>
          </cell>
          <cell r="B1693" t="str">
            <v>+</v>
          </cell>
          <cell r="C1693">
            <v>17.7</v>
          </cell>
          <cell r="D1693">
            <v>652</v>
          </cell>
          <cell r="E1693" t="str">
            <v>+</v>
          </cell>
          <cell r="F1693">
            <v>18.900000000001</v>
          </cell>
          <cell r="G1693">
            <v>1.2</v>
          </cell>
          <cell r="H1693">
            <v>1</v>
          </cell>
          <cell r="I1693">
            <v>0.05</v>
          </cell>
          <cell r="J1693">
            <v>1.2</v>
          </cell>
          <cell r="K1693">
            <v>0.06</v>
          </cell>
        </row>
        <row r="1694">
          <cell r="A1694">
            <v>651</v>
          </cell>
          <cell r="B1694" t="str">
            <v>+</v>
          </cell>
          <cell r="C1694">
            <v>3</v>
          </cell>
          <cell r="D1694">
            <v>651</v>
          </cell>
          <cell r="E1694" t="str">
            <v>+</v>
          </cell>
          <cell r="F1694">
            <v>7.9999999999995453</v>
          </cell>
          <cell r="G1694">
            <v>5</v>
          </cell>
          <cell r="H1694">
            <v>1</v>
          </cell>
          <cell r="I1694">
            <v>0.05</v>
          </cell>
          <cell r="J1694">
            <v>5</v>
          </cell>
          <cell r="K1694">
            <v>0.25</v>
          </cell>
        </row>
        <row r="1695">
          <cell r="A1695">
            <v>651</v>
          </cell>
          <cell r="B1695" t="str">
            <v>+</v>
          </cell>
          <cell r="C1695">
            <v>9.6999999999999993</v>
          </cell>
          <cell r="D1695">
            <v>651</v>
          </cell>
          <cell r="E1695" t="str">
            <v>+</v>
          </cell>
          <cell r="F1695">
            <v>12.300000000000182</v>
          </cell>
          <cell r="G1695">
            <v>2.6</v>
          </cell>
          <cell r="H1695">
            <v>1</v>
          </cell>
          <cell r="I1695">
            <v>0.05</v>
          </cell>
          <cell r="J1695">
            <v>2.6</v>
          </cell>
          <cell r="K1695">
            <v>0.13</v>
          </cell>
        </row>
        <row r="1696">
          <cell r="A1696">
            <v>651</v>
          </cell>
          <cell r="B1696" t="str">
            <v>+</v>
          </cell>
          <cell r="C1696">
            <v>15.9</v>
          </cell>
          <cell r="D1696">
            <v>652</v>
          </cell>
          <cell r="E1696" t="str">
            <v>+</v>
          </cell>
          <cell r="F1696">
            <v>1.6999999999984539</v>
          </cell>
          <cell r="G1696">
            <v>5.8</v>
          </cell>
          <cell r="H1696">
            <v>1</v>
          </cell>
          <cell r="I1696">
            <v>0.05</v>
          </cell>
          <cell r="J1696">
            <v>5.8</v>
          </cell>
          <cell r="K1696">
            <v>0.28999999999999998</v>
          </cell>
        </row>
        <row r="1697">
          <cell r="A1697">
            <v>650</v>
          </cell>
          <cell r="B1697" t="str">
            <v>+</v>
          </cell>
          <cell r="C1697">
            <v>8</v>
          </cell>
          <cell r="D1697">
            <v>650</v>
          </cell>
          <cell r="E1697" t="str">
            <v>+</v>
          </cell>
          <cell r="F1697">
            <v>10.999999999999091</v>
          </cell>
          <cell r="G1697">
            <v>3</v>
          </cell>
          <cell r="H1697">
            <v>1</v>
          </cell>
          <cell r="I1697">
            <v>0.05</v>
          </cell>
          <cell r="J1697">
            <v>3</v>
          </cell>
          <cell r="K1697">
            <v>0.15000000000000002</v>
          </cell>
        </row>
        <row r="1698">
          <cell r="A1698">
            <v>650</v>
          </cell>
          <cell r="B1698" t="str">
            <v>+</v>
          </cell>
          <cell r="C1698">
            <v>17.5</v>
          </cell>
          <cell r="D1698">
            <v>651</v>
          </cell>
          <cell r="E1698" t="str">
            <v>+</v>
          </cell>
          <cell r="F1698">
            <v>5.7000000000016371</v>
          </cell>
          <cell r="G1698">
            <v>8.1999999999999993</v>
          </cell>
          <cell r="H1698">
            <v>1</v>
          </cell>
          <cell r="I1698">
            <v>0.05</v>
          </cell>
          <cell r="J1698">
            <v>8.1999999999999993</v>
          </cell>
          <cell r="K1698">
            <v>0.41</v>
          </cell>
        </row>
        <row r="1699">
          <cell r="A1699">
            <v>649</v>
          </cell>
          <cell r="B1699" t="str">
            <v>+</v>
          </cell>
          <cell r="D1699">
            <v>649</v>
          </cell>
          <cell r="E1699" t="str">
            <v>+</v>
          </cell>
          <cell r="F1699">
            <v>0.99999999999909051</v>
          </cell>
          <cell r="G1699">
            <v>1</v>
          </cell>
          <cell r="H1699">
            <v>3</v>
          </cell>
          <cell r="I1699">
            <v>0.05</v>
          </cell>
          <cell r="J1699">
            <v>3</v>
          </cell>
          <cell r="K1699">
            <v>0.15000000000000002</v>
          </cell>
        </row>
        <row r="1700">
          <cell r="A1700">
            <v>649</v>
          </cell>
          <cell r="B1700" t="str">
            <v>+</v>
          </cell>
          <cell r="C1700">
            <v>10.8</v>
          </cell>
          <cell r="D1700">
            <v>649</v>
          </cell>
          <cell r="E1700" t="str">
            <v>+</v>
          </cell>
          <cell r="F1700">
            <v>12.699999999999818</v>
          </cell>
          <cell r="G1700">
            <v>1.9</v>
          </cell>
          <cell r="H1700">
            <v>1</v>
          </cell>
          <cell r="I1700">
            <v>0.05</v>
          </cell>
          <cell r="J1700">
            <v>1.9</v>
          </cell>
          <cell r="K1700">
            <v>9.5000000000000001E-2</v>
          </cell>
        </row>
        <row r="1701">
          <cell r="A1701">
            <v>649</v>
          </cell>
          <cell r="B1701" t="str">
            <v>+</v>
          </cell>
          <cell r="C1701">
            <v>8.1999999999999993</v>
          </cell>
          <cell r="D1701">
            <v>649</v>
          </cell>
          <cell r="E1701" t="str">
            <v>+</v>
          </cell>
          <cell r="F1701">
            <v>11.900000000000546</v>
          </cell>
          <cell r="G1701">
            <v>3.7</v>
          </cell>
          <cell r="H1701">
            <v>1</v>
          </cell>
          <cell r="I1701">
            <v>0.05</v>
          </cell>
          <cell r="J1701">
            <v>3.7</v>
          </cell>
          <cell r="K1701">
            <v>0.18500000000000003</v>
          </cell>
        </row>
        <row r="1702">
          <cell r="A1702">
            <v>649</v>
          </cell>
          <cell r="B1702" t="str">
            <v>+</v>
          </cell>
          <cell r="C1702">
            <v>9.3000000000000007</v>
          </cell>
          <cell r="D1702">
            <v>649</v>
          </cell>
          <cell r="E1702" t="str">
            <v>+</v>
          </cell>
          <cell r="F1702">
            <v>12.999999999999545</v>
          </cell>
          <cell r="G1702">
            <v>3.7</v>
          </cell>
          <cell r="H1702">
            <v>1</v>
          </cell>
          <cell r="I1702">
            <v>0.05</v>
          </cell>
          <cell r="J1702">
            <v>3.7</v>
          </cell>
          <cell r="K1702">
            <v>0.18500000000000003</v>
          </cell>
        </row>
        <row r="1703">
          <cell r="A1703">
            <v>648</v>
          </cell>
          <cell r="B1703" t="str">
            <v>+</v>
          </cell>
          <cell r="C1703">
            <v>15</v>
          </cell>
          <cell r="D1703">
            <v>648</v>
          </cell>
          <cell r="E1703" t="str">
            <v>+</v>
          </cell>
          <cell r="F1703">
            <v>16.399999999998727</v>
          </cell>
          <cell r="G1703">
            <v>1.4</v>
          </cell>
          <cell r="H1703">
            <v>1</v>
          </cell>
          <cell r="I1703">
            <v>0.05</v>
          </cell>
          <cell r="J1703">
            <v>1.4</v>
          </cell>
          <cell r="K1703">
            <v>6.9999999999999993E-2</v>
          </cell>
        </row>
        <row r="1704">
          <cell r="A1704">
            <v>648</v>
          </cell>
          <cell r="B1704" t="str">
            <v>+</v>
          </cell>
          <cell r="C1704">
            <v>17.899999999999999</v>
          </cell>
          <cell r="D1704">
            <v>648</v>
          </cell>
          <cell r="E1704" t="str">
            <v>+</v>
          </cell>
          <cell r="F1704">
            <v>19.900000000000091</v>
          </cell>
          <cell r="G1704">
            <v>2</v>
          </cell>
          <cell r="H1704">
            <v>1</v>
          </cell>
          <cell r="I1704">
            <v>0.05</v>
          </cell>
          <cell r="J1704">
            <v>2</v>
          </cell>
          <cell r="K1704">
            <v>0.1</v>
          </cell>
        </row>
        <row r="1705">
          <cell r="A1705">
            <v>647</v>
          </cell>
          <cell r="B1705" t="str">
            <v>+</v>
          </cell>
          <cell r="C1705">
            <v>0.5</v>
          </cell>
          <cell r="D1705">
            <v>647</v>
          </cell>
          <cell r="E1705" t="str">
            <v>+</v>
          </cell>
          <cell r="F1705">
            <v>2.0000000000004547</v>
          </cell>
          <cell r="G1705">
            <v>1.5</v>
          </cell>
          <cell r="H1705">
            <v>1</v>
          </cell>
          <cell r="I1705">
            <v>0.05</v>
          </cell>
          <cell r="J1705">
            <v>1.5</v>
          </cell>
          <cell r="K1705">
            <v>7.5000000000000011E-2</v>
          </cell>
        </row>
        <row r="1706">
          <cell r="A1706">
            <v>647</v>
          </cell>
          <cell r="B1706" t="str">
            <v>+</v>
          </cell>
          <cell r="C1706">
            <v>4</v>
          </cell>
          <cell r="D1706">
            <v>647</v>
          </cell>
          <cell r="E1706" t="str">
            <v>+</v>
          </cell>
          <cell r="F1706">
            <v>5.7000000000016371</v>
          </cell>
          <cell r="G1706">
            <v>1.7</v>
          </cell>
          <cell r="H1706">
            <v>1</v>
          </cell>
          <cell r="I1706">
            <v>0.05</v>
          </cell>
          <cell r="J1706">
            <v>1.7</v>
          </cell>
          <cell r="K1706">
            <v>8.5000000000000006E-2</v>
          </cell>
        </row>
        <row r="1707">
          <cell r="A1707">
            <v>645</v>
          </cell>
          <cell r="B1707" t="str">
            <v>+</v>
          </cell>
          <cell r="C1707">
            <v>12.9</v>
          </cell>
          <cell r="D1707">
            <v>645</v>
          </cell>
          <cell r="E1707" t="str">
            <v>+</v>
          </cell>
          <cell r="F1707">
            <v>15.899999999999181</v>
          </cell>
          <cell r="G1707">
            <v>3</v>
          </cell>
          <cell r="H1707">
            <v>1</v>
          </cell>
          <cell r="I1707">
            <v>0.05</v>
          </cell>
          <cell r="J1707">
            <v>3</v>
          </cell>
          <cell r="K1707">
            <v>0.15000000000000002</v>
          </cell>
        </row>
        <row r="1708">
          <cell r="A1708">
            <v>645</v>
          </cell>
          <cell r="B1708" t="str">
            <v>+</v>
          </cell>
          <cell r="C1708">
            <v>18.2</v>
          </cell>
          <cell r="D1708">
            <v>646</v>
          </cell>
          <cell r="E1708" t="str">
            <v>+</v>
          </cell>
          <cell r="F1708">
            <v>0.70000000000163709</v>
          </cell>
          <cell r="G1708">
            <v>2.5</v>
          </cell>
          <cell r="H1708">
            <v>1</v>
          </cell>
          <cell r="I1708">
            <v>0.05</v>
          </cell>
          <cell r="J1708">
            <v>2.5</v>
          </cell>
          <cell r="K1708">
            <v>0.125</v>
          </cell>
        </row>
        <row r="1709">
          <cell r="A1709">
            <v>644</v>
          </cell>
          <cell r="B1709" t="str">
            <v>+</v>
          </cell>
          <cell r="C1709">
            <v>13</v>
          </cell>
          <cell r="D1709">
            <v>645</v>
          </cell>
          <cell r="E1709" t="str">
            <v>+</v>
          </cell>
          <cell r="F1709">
            <v>0.70000000000163709</v>
          </cell>
          <cell r="G1709">
            <v>7.7</v>
          </cell>
          <cell r="H1709">
            <v>1</v>
          </cell>
          <cell r="I1709">
            <v>0.05</v>
          </cell>
          <cell r="J1709">
            <v>7.7</v>
          </cell>
          <cell r="K1709">
            <v>0.38500000000000001</v>
          </cell>
        </row>
        <row r="1710">
          <cell r="A1710">
            <v>643</v>
          </cell>
          <cell r="B1710" t="str">
            <v>+</v>
          </cell>
          <cell r="C1710">
            <v>14.8</v>
          </cell>
          <cell r="D1710">
            <v>644</v>
          </cell>
          <cell r="E1710" t="str">
            <v>+</v>
          </cell>
          <cell r="F1710">
            <v>0.69999999999936335</v>
          </cell>
          <cell r="G1710">
            <v>5.9</v>
          </cell>
          <cell r="H1710">
            <v>1</v>
          </cell>
          <cell r="I1710">
            <v>0.05</v>
          </cell>
          <cell r="J1710">
            <v>5.9</v>
          </cell>
          <cell r="K1710">
            <v>0.29500000000000004</v>
          </cell>
        </row>
        <row r="1711">
          <cell r="A1711">
            <v>642</v>
          </cell>
          <cell r="B1711" t="str">
            <v>+</v>
          </cell>
          <cell r="C1711">
            <v>1</v>
          </cell>
          <cell r="D1711">
            <v>642</v>
          </cell>
          <cell r="E1711" t="str">
            <v>+</v>
          </cell>
          <cell r="F1711">
            <v>4.4000000000005457</v>
          </cell>
          <cell r="G1711">
            <v>3.4</v>
          </cell>
          <cell r="H1711">
            <v>1</v>
          </cell>
          <cell r="I1711">
            <v>0.05</v>
          </cell>
          <cell r="J1711">
            <v>3.4</v>
          </cell>
          <cell r="K1711">
            <v>0.17</v>
          </cell>
        </row>
        <row r="1712">
          <cell r="A1712">
            <v>642</v>
          </cell>
          <cell r="B1712" t="str">
            <v>+</v>
          </cell>
          <cell r="C1712">
            <v>4.5999999999999996</v>
          </cell>
          <cell r="D1712">
            <v>644</v>
          </cell>
          <cell r="E1712" t="str">
            <v>+</v>
          </cell>
          <cell r="F1712">
            <v>0.80000000000154614</v>
          </cell>
          <cell r="G1712">
            <v>36.200000000000003</v>
          </cell>
          <cell r="H1712">
            <v>1</v>
          </cell>
          <cell r="I1712">
            <v>0.05</v>
          </cell>
          <cell r="J1712">
            <v>36.200000000000003</v>
          </cell>
          <cell r="K1712">
            <v>1.8100000000000003</v>
          </cell>
        </row>
        <row r="1713">
          <cell r="A1713">
            <v>642</v>
          </cell>
          <cell r="B1713" t="str">
            <v>+</v>
          </cell>
          <cell r="C1713">
            <v>4.5999999999999996</v>
          </cell>
          <cell r="D1713">
            <v>644</v>
          </cell>
          <cell r="E1713" t="str">
            <v>+</v>
          </cell>
          <cell r="F1713">
            <v>3.0999999999994543</v>
          </cell>
          <cell r="G1713">
            <v>38.5</v>
          </cell>
          <cell r="H1713">
            <v>1</v>
          </cell>
          <cell r="I1713">
            <v>0.05</v>
          </cell>
          <cell r="J1713">
            <v>38.5</v>
          </cell>
          <cell r="K1713">
            <v>1.925</v>
          </cell>
        </row>
        <row r="1714">
          <cell r="A1714">
            <v>640</v>
          </cell>
          <cell r="B1714" t="str">
            <v>+</v>
          </cell>
          <cell r="C1714">
            <v>4.7</v>
          </cell>
          <cell r="D1714">
            <v>640</v>
          </cell>
          <cell r="E1714" t="str">
            <v>+</v>
          </cell>
          <cell r="F1714">
            <v>12.400000000002365</v>
          </cell>
          <cell r="G1714">
            <v>7.7</v>
          </cell>
          <cell r="H1714">
            <v>1</v>
          </cell>
          <cell r="I1714">
            <v>0.05</v>
          </cell>
          <cell r="J1714">
            <v>7.7</v>
          </cell>
          <cell r="K1714">
            <v>0.38500000000000001</v>
          </cell>
        </row>
        <row r="1715">
          <cell r="A1715">
            <v>639</v>
          </cell>
          <cell r="B1715" t="str">
            <v>+</v>
          </cell>
          <cell r="C1715">
            <v>0.3</v>
          </cell>
          <cell r="D1715">
            <v>639</v>
          </cell>
          <cell r="E1715" t="str">
            <v>+</v>
          </cell>
          <cell r="F1715">
            <v>5.0999999999976353</v>
          </cell>
          <cell r="G1715">
            <v>4.8</v>
          </cell>
          <cell r="H1715">
            <v>1</v>
          </cell>
          <cell r="I1715">
            <v>0.05</v>
          </cell>
          <cell r="J1715">
            <v>4.8</v>
          </cell>
          <cell r="K1715">
            <v>0.24</v>
          </cell>
        </row>
        <row r="1716">
          <cell r="A1716">
            <v>639</v>
          </cell>
          <cell r="B1716" t="str">
            <v>+</v>
          </cell>
          <cell r="C1716">
            <v>10</v>
          </cell>
          <cell r="D1716">
            <v>639</v>
          </cell>
          <cell r="E1716" t="str">
            <v>+</v>
          </cell>
          <cell r="F1716">
            <v>17.999999999999545</v>
          </cell>
          <cell r="G1716">
            <v>8</v>
          </cell>
          <cell r="H1716">
            <v>1</v>
          </cell>
          <cell r="I1716">
            <v>0.05</v>
          </cell>
          <cell r="J1716">
            <v>8</v>
          </cell>
          <cell r="K1716">
            <v>0.4</v>
          </cell>
        </row>
        <row r="1717">
          <cell r="A1717">
            <v>639</v>
          </cell>
          <cell r="B1717" t="str">
            <v>+</v>
          </cell>
          <cell r="C1717">
            <v>15.9</v>
          </cell>
          <cell r="D1717">
            <v>640</v>
          </cell>
          <cell r="E1717" t="str">
            <v>+</v>
          </cell>
          <cell r="F1717">
            <v>2.1000000000003638</v>
          </cell>
          <cell r="G1717">
            <v>6.2</v>
          </cell>
          <cell r="H1717">
            <v>1</v>
          </cell>
          <cell r="I1717">
            <v>0.05</v>
          </cell>
          <cell r="J1717">
            <v>6.2</v>
          </cell>
          <cell r="K1717">
            <v>0.31000000000000005</v>
          </cell>
        </row>
        <row r="1718">
          <cell r="A1718">
            <v>638</v>
          </cell>
          <cell r="B1718" t="str">
            <v>+</v>
          </cell>
          <cell r="C1718">
            <v>4.5</v>
          </cell>
          <cell r="D1718">
            <v>638</v>
          </cell>
          <cell r="E1718" t="str">
            <v>+</v>
          </cell>
          <cell r="F1718">
            <v>8.2999999999992724</v>
          </cell>
          <cell r="G1718">
            <v>3.8</v>
          </cell>
          <cell r="H1718">
            <v>1</v>
          </cell>
          <cell r="I1718">
            <v>0.05</v>
          </cell>
          <cell r="J1718">
            <v>3.8</v>
          </cell>
          <cell r="K1718">
            <v>0.19</v>
          </cell>
        </row>
        <row r="1719">
          <cell r="A1719">
            <v>638</v>
          </cell>
          <cell r="B1719" t="str">
            <v>+</v>
          </cell>
          <cell r="C1719">
            <v>5</v>
          </cell>
          <cell r="D1719">
            <v>638</v>
          </cell>
          <cell r="E1719" t="str">
            <v>+</v>
          </cell>
          <cell r="F1719">
            <v>7.7999999999997272</v>
          </cell>
          <cell r="G1719">
            <v>2.8</v>
          </cell>
          <cell r="H1719">
            <v>1</v>
          </cell>
          <cell r="I1719">
            <v>0.05</v>
          </cell>
          <cell r="J1719">
            <v>2.8</v>
          </cell>
          <cell r="K1719">
            <v>0.13999999999999999</v>
          </cell>
        </row>
        <row r="1720">
          <cell r="A1720">
            <v>638</v>
          </cell>
          <cell r="B1720" t="str">
            <v>+</v>
          </cell>
          <cell r="C1720">
            <v>11.5</v>
          </cell>
          <cell r="D1720">
            <v>639</v>
          </cell>
          <cell r="E1720" t="str">
            <v>+</v>
          </cell>
          <cell r="F1720">
            <v>5</v>
          </cell>
          <cell r="G1720">
            <v>13.5</v>
          </cell>
          <cell r="H1720">
            <v>1</v>
          </cell>
          <cell r="I1720">
            <v>0.05</v>
          </cell>
          <cell r="J1720">
            <v>13.5</v>
          </cell>
          <cell r="K1720">
            <v>0.67500000000000004</v>
          </cell>
        </row>
        <row r="1721">
          <cell r="A1721">
            <v>638</v>
          </cell>
          <cell r="B1721" t="str">
            <v>+</v>
          </cell>
          <cell r="C1721">
            <v>11.5</v>
          </cell>
          <cell r="D1721">
            <v>640</v>
          </cell>
          <cell r="E1721" t="str">
            <v>+</v>
          </cell>
          <cell r="F1721">
            <v>3.7999999999988177</v>
          </cell>
          <cell r="G1721">
            <v>32.299999999999997</v>
          </cell>
          <cell r="H1721">
            <v>1</v>
          </cell>
          <cell r="I1721">
            <v>0.05</v>
          </cell>
          <cell r="J1721">
            <v>32.299999999999997</v>
          </cell>
          <cell r="K1721">
            <v>1.615</v>
          </cell>
        </row>
        <row r="1722">
          <cell r="A1722">
            <v>637</v>
          </cell>
          <cell r="B1722" t="str">
            <v>+</v>
          </cell>
          <cell r="C1722">
            <v>8.1999999999999993</v>
          </cell>
          <cell r="D1722">
            <v>640</v>
          </cell>
          <cell r="E1722" t="str">
            <v>+</v>
          </cell>
          <cell r="F1722">
            <v>11.500000000000909</v>
          </cell>
          <cell r="G1722">
            <v>63.3</v>
          </cell>
          <cell r="H1722">
            <v>1</v>
          </cell>
          <cell r="I1722">
            <v>0.05</v>
          </cell>
          <cell r="J1722">
            <v>63.3</v>
          </cell>
          <cell r="K1722">
            <v>3.165</v>
          </cell>
        </row>
        <row r="1723">
          <cell r="A1723">
            <v>636</v>
          </cell>
          <cell r="B1723" t="str">
            <v>+</v>
          </cell>
          <cell r="C1723">
            <v>6.9</v>
          </cell>
          <cell r="D1723">
            <v>636</v>
          </cell>
          <cell r="E1723" t="str">
            <v>+</v>
          </cell>
          <cell r="F1723">
            <v>19.100000000000819</v>
          </cell>
          <cell r="G1723">
            <v>12.2</v>
          </cell>
          <cell r="H1723">
            <v>1</v>
          </cell>
          <cell r="I1723">
            <v>0.05</v>
          </cell>
          <cell r="J1723">
            <v>12.2</v>
          </cell>
          <cell r="K1723">
            <v>0.61</v>
          </cell>
        </row>
        <row r="1724">
          <cell r="A1724">
            <v>636</v>
          </cell>
          <cell r="B1724" t="str">
            <v>+</v>
          </cell>
          <cell r="C1724">
            <v>14.5</v>
          </cell>
          <cell r="D1724">
            <v>637</v>
          </cell>
          <cell r="E1724" t="str">
            <v>+</v>
          </cell>
          <cell r="F1724">
            <v>9.1000000000008185</v>
          </cell>
          <cell r="G1724">
            <v>14.6</v>
          </cell>
          <cell r="H1724">
            <v>1</v>
          </cell>
          <cell r="I1724">
            <v>0.05</v>
          </cell>
          <cell r="J1724">
            <v>14.6</v>
          </cell>
          <cell r="K1724">
            <v>0.73</v>
          </cell>
        </row>
        <row r="1725">
          <cell r="A1725">
            <v>633</v>
          </cell>
          <cell r="B1725" t="str">
            <v>+</v>
          </cell>
          <cell r="C1725">
            <v>12.3</v>
          </cell>
          <cell r="D1725">
            <v>634</v>
          </cell>
          <cell r="E1725" t="str">
            <v>+</v>
          </cell>
          <cell r="F1725">
            <v>7.3000000000001819</v>
          </cell>
          <cell r="G1725">
            <v>15</v>
          </cell>
          <cell r="H1725">
            <v>1</v>
          </cell>
          <cell r="I1725">
            <v>0.05</v>
          </cell>
          <cell r="J1725">
            <v>15</v>
          </cell>
          <cell r="K1725">
            <v>0.75</v>
          </cell>
        </row>
        <row r="1726">
          <cell r="A1726">
            <v>633</v>
          </cell>
          <cell r="B1726" t="str">
            <v>+</v>
          </cell>
          <cell r="C1726">
            <v>15.5</v>
          </cell>
          <cell r="D1726">
            <v>634</v>
          </cell>
          <cell r="E1726" t="str">
            <v>+</v>
          </cell>
          <cell r="F1726">
            <v>0.99999999999909051</v>
          </cell>
          <cell r="G1726">
            <v>5.5</v>
          </cell>
          <cell r="H1726">
            <v>1</v>
          </cell>
          <cell r="I1726">
            <v>0.05</v>
          </cell>
          <cell r="J1726">
            <v>5.5</v>
          </cell>
          <cell r="K1726">
            <v>0.27500000000000002</v>
          </cell>
        </row>
        <row r="1727">
          <cell r="A1727">
            <v>634</v>
          </cell>
          <cell r="B1727" t="str">
            <v>+</v>
          </cell>
          <cell r="C1727">
            <v>11</v>
          </cell>
          <cell r="D1727">
            <v>635</v>
          </cell>
          <cell r="E1727" t="str">
            <v>+</v>
          </cell>
          <cell r="F1727">
            <v>3.2999999999992724</v>
          </cell>
          <cell r="G1727">
            <v>12.3</v>
          </cell>
          <cell r="H1727">
            <v>1</v>
          </cell>
          <cell r="I1727">
            <v>0.05</v>
          </cell>
          <cell r="J1727">
            <v>12.3</v>
          </cell>
          <cell r="K1727">
            <v>0.6150000000000001</v>
          </cell>
        </row>
        <row r="1728">
          <cell r="A1728">
            <v>634</v>
          </cell>
          <cell r="B1728" t="str">
            <v>+</v>
          </cell>
          <cell r="C1728">
            <v>14</v>
          </cell>
          <cell r="D1728">
            <v>637</v>
          </cell>
          <cell r="E1728" t="str">
            <v>+</v>
          </cell>
          <cell r="F1728">
            <v>5.9999999999990905</v>
          </cell>
          <cell r="G1728">
            <v>52</v>
          </cell>
          <cell r="H1728">
            <v>1</v>
          </cell>
          <cell r="I1728">
            <v>0.05</v>
          </cell>
          <cell r="J1728">
            <v>52</v>
          </cell>
          <cell r="K1728">
            <v>2.6</v>
          </cell>
        </row>
        <row r="1729">
          <cell r="A1729">
            <v>634</v>
          </cell>
          <cell r="B1729" t="str">
            <v>+</v>
          </cell>
          <cell r="C1729">
            <v>16</v>
          </cell>
          <cell r="D1729">
            <v>635</v>
          </cell>
          <cell r="E1729" t="str">
            <v>+</v>
          </cell>
          <cell r="F1729">
            <v>12.899999999999636</v>
          </cell>
          <cell r="G1729">
            <v>16.899999999999999</v>
          </cell>
          <cell r="H1729">
            <v>1</v>
          </cell>
          <cell r="I1729">
            <v>0.05</v>
          </cell>
          <cell r="J1729">
            <v>16.899999999999999</v>
          </cell>
          <cell r="K1729">
            <v>0.84499999999999997</v>
          </cell>
        </row>
        <row r="1730">
          <cell r="A1730">
            <v>633</v>
          </cell>
          <cell r="B1730" t="str">
            <v>+</v>
          </cell>
          <cell r="C1730">
            <v>15.6</v>
          </cell>
          <cell r="D1730">
            <v>634</v>
          </cell>
          <cell r="E1730" t="str">
            <v>+</v>
          </cell>
          <cell r="F1730">
            <v>9.4000000000005457</v>
          </cell>
          <cell r="G1730">
            <v>13.8</v>
          </cell>
          <cell r="H1730">
            <v>1</v>
          </cell>
          <cell r="I1730">
            <v>0.05</v>
          </cell>
          <cell r="J1730">
            <v>13.8</v>
          </cell>
          <cell r="K1730">
            <v>0.69000000000000006</v>
          </cell>
        </row>
        <row r="1731">
          <cell r="A1731">
            <v>632</v>
          </cell>
          <cell r="B1731" t="str">
            <v>+</v>
          </cell>
          <cell r="C1731">
            <v>3.4</v>
          </cell>
          <cell r="D1731">
            <v>632</v>
          </cell>
          <cell r="E1731" t="str">
            <v>+</v>
          </cell>
          <cell r="F1731">
            <v>6.3999999999987267</v>
          </cell>
          <cell r="G1731">
            <v>3</v>
          </cell>
          <cell r="H1731">
            <v>1</v>
          </cell>
          <cell r="I1731">
            <v>0.05</v>
          </cell>
          <cell r="J1731">
            <v>3</v>
          </cell>
          <cell r="K1731">
            <v>0.15000000000000002</v>
          </cell>
        </row>
        <row r="1732">
          <cell r="A1732">
            <v>632</v>
          </cell>
          <cell r="B1732" t="str">
            <v>+</v>
          </cell>
          <cell r="C1732">
            <v>7.4</v>
          </cell>
          <cell r="D1732">
            <v>632</v>
          </cell>
          <cell r="E1732" t="str">
            <v>+</v>
          </cell>
          <cell r="F1732">
            <v>16.299999999998818</v>
          </cell>
          <cell r="G1732">
            <v>8.9</v>
          </cell>
          <cell r="H1732">
            <v>1</v>
          </cell>
          <cell r="I1732">
            <v>0.05</v>
          </cell>
          <cell r="J1732">
            <v>8.9</v>
          </cell>
          <cell r="K1732">
            <v>0.44500000000000006</v>
          </cell>
        </row>
        <row r="1733">
          <cell r="A1733">
            <v>632</v>
          </cell>
          <cell r="B1733" t="str">
            <v>+</v>
          </cell>
          <cell r="C1733">
            <v>14.7</v>
          </cell>
          <cell r="D1733">
            <v>633</v>
          </cell>
          <cell r="E1733" t="str">
            <v>+</v>
          </cell>
          <cell r="F1733">
            <v>4.7000000000002728</v>
          </cell>
          <cell r="G1733">
            <v>10</v>
          </cell>
          <cell r="H1733">
            <v>1</v>
          </cell>
          <cell r="I1733">
            <v>0.05</v>
          </cell>
          <cell r="J1733">
            <v>10</v>
          </cell>
          <cell r="K1733">
            <v>0.5</v>
          </cell>
        </row>
        <row r="1734">
          <cell r="A1734">
            <v>631</v>
          </cell>
          <cell r="B1734" t="str">
            <v>+</v>
          </cell>
          <cell r="C1734">
            <v>7.2</v>
          </cell>
          <cell r="D1734">
            <v>632</v>
          </cell>
          <cell r="E1734" t="str">
            <v>+</v>
          </cell>
          <cell r="F1734">
            <v>6.9000000000005457</v>
          </cell>
          <cell r="G1734">
            <v>19.7</v>
          </cell>
          <cell r="H1734">
            <v>1</v>
          </cell>
          <cell r="I1734">
            <v>0.05</v>
          </cell>
          <cell r="J1734">
            <v>19.7</v>
          </cell>
          <cell r="K1734">
            <v>0.98499999999999999</v>
          </cell>
        </row>
        <row r="1735">
          <cell r="A1735">
            <v>631</v>
          </cell>
          <cell r="B1735" t="str">
            <v>+</v>
          </cell>
          <cell r="C1735">
            <v>11.3</v>
          </cell>
          <cell r="D1735">
            <v>632</v>
          </cell>
          <cell r="E1735" t="str">
            <v>+</v>
          </cell>
          <cell r="F1735">
            <v>12.899999999999636</v>
          </cell>
          <cell r="G1735">
            <v>21.6</v>
          </cell>
          <cell r="H1735">
            <v>1</v>
          </cell>
          <cell r="I1735">
            <v>0.05</v>
          </cell>
          <cell r="J1735">
            <v>21.6</v>
          </cell>
          <cell r="K1735">
            <v>1.08</v>
          </cell>
        </row>
        <row r="1736">
          <cell r="A1736">
            <v>629</v>
          </cell>
          <cell r="B1736" t="str">
            <v>+</v>
          </cell>
          <cell r="C1736">
            <v>1.4</v>
          </cell>
          <cell r="D1736">
            <v>629</v>
          </cell>
          <cell r="E1736" t="str">
            <v>+</v>
          </cell>
          <cell r="F1736">
            <v>8.7999999999988177</v>
          </cell>
          <cell r="G1736">
            <v>7.4</v>
          </cell>
          <cell r="H1736">
            <v>1</v>
          </cell>
          <cell r="I1736">
            <v>0.05</v>
          </cell>
          <cell r="J1736">
            <v>7.4</v>
          </cell>
          <cell r="K1736">
            <v>0.37000000000000005</v>
          </cell>
        </row>
        <row r="1737">
          <cell r="A1737">
            <v>629</v>
          </cell>
          <cell r="B1737" t="str">
            <v>+</v>
          </cell>
          <cell r="C1737">
            <v>10.4</v>
          </cell>
          <cell r="D1737">
            <v>629</v>
          </cell>
          <cell r="E1737" t="str">
            <v>+</v>
          </cell>
          <cell r="F1737">
            <v>17.999999999999545</v>
          </cell>
          <cell r="G1737">
            <v>7.6</v>
          </cell>
          <cell r="H1737">
            <v>1</v>
          </cell>
          <cell r="I1737">
            <v>0.05</v>
          </cell>
          <cell r="J1737">
            <v>7.6</v>
          </cell>
          <cell r="K1737">
            <v>0.38</v>
          </cell>
        </row>
        <row r="1738">
          <cell r="A1738">
            <v>629</v>
          </cell>
          <cell r="B1738" t="str">
            <v>+</v>
          </cell>
          <cell r="C1738">
            <v>15.6</v>
          </cell>
          <cell r="D1738">
            <v>630</v>
          </cell>
          <cell r="E1738" t="str">
            <v>+</v>
          </cell>
          <cell r="F1738">
            <v>7.6999999999998181</v>
          </cell>
          <cell r="G1738">
            <v>12.1</v>
          </cell>
          <cell r="H1738">
            <v>1</v>
          </cell>
          <cell r="I1738">
            <v>0.05</v>
          </cell>
          <cell r="J1738">
            <v>12.1</v>
          </cell>
          <cell r="K1738">
            <v>0.60499999999999998</v>
          </cell>
        </row>
        <row r="1739">
          <cell r="A1739">
            <v>628</v>
          </cell>
          <cell r="B1739" t="str">
            <v>+</v>
          </cell>
          <cell r="D1739">
            <v>628</v>
          </cell>
          <cell r="E1739" t="str">
            <v>+</v>
          </cell>
          <cell r="F1739">
            <v>13.899999999998727</v>
          </cell>
          <cell r="G1739">
            <v>13.9</v>
          </cell>
          <cell r="H1739">
            <v>1</v>
          </cell>
          <cell r="I1739">
            <v>0.05</v>
          </cell>
          <cell r="J1739">
            <v>13.9</v>
          </cell>
          <cell r="K1739">
            <v>0.69500000000000006</v>
          </cell>
        </row>
        <row r="1740">
          <cell r="A1740">
            <v>628</v>
          </cell>
          <cell r="B1740" t="str">
            <v>+</v>
          </cell>
          <cell r="C1740">
            <v>4.5</v>
          </cell>
          <cell r="D1740">
            <v>628</v>
          </cell>
          <cell r="E1740" t="str">
            <v>+</v>
          </cell>
          <cell r="F1740">
            <v>13.200000000001637</v>
          </cell>
          <cell r="G1740">
            <v>8.6999999999999993</v>
          </cell>
          <cell r="H1740">
            <v>1</v>
          </cell>
          <cell r="I1740">
            <v>0.05</v>
          </cell>
          <cell r="J1740">
            <v>8.6999999999999993</v>
          </cell>
          <cell r="K1740">
            <v>0.435</v>
          </cell>
        </row>
        <row r="1741">
          <cell r="A1741">
            <v>628</v>
          </cell>
          <cell r="B1741" t="str">
            <v>+</v>
          </cell>
          <cell r="C1741">
            <v>15.1</v>
          </cell>
          <cell r="D1741">
            <v>629</v>
          </cell>
          <cell r="E1741" t="str">
            <v>+</v>
          </cell>
          <cell r="F1741">
            <v>11.100000000001273</v>
          </cell>
          <cell r="G1741">
            <v>16</v>
          </cell>
          <cell r="H1741">
            <v>1</v>
          </cell>
          <cell r="I1741">
            <v>0.05</v>
          </cell>
          <cell r="J1741">
            <v>16</v>
          </cell>
          <cell r="K1741">
            <v>0.8</v>
          </cell>
        </row>
        <row r="1742">
          <cell r="A1742">
            <v>627</v>
          </cell>
          <cell r="B1742" t="str">
            <v>+</v>
          </cell>
          <cell r="C1742">
            <v>15</v>
          </cell>
          <cell r="D1742">
            <v>628</v>
          </cell>
          <cell r="E1742" t="str">
            <v>+</v>
          </cell>
          <cell r="F1742">
            <v>11.500000000000909</v>
          </cell>
          <cell r="G1742">
            <v>16.5</v>
          </cell>
          <cell r="H1742">
            <v>1</v>
          </cell>
          <cell r="I1742">
            <v>0.05</v>
          </cell>
          <cell r="J1742">
            <v>16.5</v>
          </cell>
          <cell r="K1742">
            <v>0.82500000000000007</v>
          </cell>
        </row>
        <row r="1743">
          <cell r="A1743">
            <v>626</v>
          </cell>
          <cell r="B1743" t="str">
            <v>+</v>
          </cell>
          <cell r="C1743">
            <v>5</v>
          </cell>
          <cell r="D1743">
            <v>626</v>
          </cell>
          <cell r="E1743" t="str">
            <v>+</v>
          </cell>
          <cell r="F1743">
            <v>12.000000000000455</v>
          </cell>
          <cell r="G1743">
            <v>7</v>
          </cell>
          <cell r="H1743">
            <v>1</v>
          </cell>
          <cell r="I1743">
            <v>0.05</v>
          </cell>
          <cell r="J1743">
            <v>7</v>
          </cell>
          <cell r="K1743">
            <v>0.35000000000000003</v>
          </cell>
        </row>
        <row r="1744">
          <cell r="A1744">
            <v>626</v>
          </cell>
          <cell r="B1744" t="str">
            <v>+</v>
          </cell>
          <cell r="C1744">
            <v>15.2</v>
          </cell>
          <cell r="D1744">
            <v>627</v>
          </cell>
          <cell r="E1744" t="str">
            <v>+</v>
          </cell>
          <cell r="F1744">
            <v>2.4000000000023647</v>
          </cell>
          <cell r="G1744">
            <v>7.2</v>
          </cell>
          <cell r="H1744">
            <v>1</v>
          </cell>
          <cell r="I1744">
            <v>0.05</v>
          </cell>
          <cell r="J1744">
            <v>7.2</v>
          </cell>
          <cell r="K1744">
            <v>0.36000000000000004</v>
          </cell>
        </row>
        <row r="1745">
          <cell r="A1745">
            <v>629</v>
          </cell>
          <cell r="B1745" t="str">
            <v>+</v>
          </cell>
          <cell r="C1745">
            <v>1.7</v>
          </cell>
          <cell r="D1745">
            <v>629</v>
          </cell>
          <cell r="E1745" t="str">
            <v>+</v>
          </cell>
          <cell r="F1745">
            <v>8.6000000000012733</v>
          </cell>
          <cell r="G1745">
            <v>6.9</v>
          </cell>
          <cell r="H1745">
            <v>1</v>
          </cell>
          <cell r="I1745">
            <v>0.05</v>
          </cell>
          <cell r="J1745">
            <v>6.9</v>
          </cell>
          <cell r="K1745">
            <v>0.34500000000000003</v>
          </cell>
        </row>
        <row r="1746">
          <cell r="A1746">
            <v>628</v>
          </cell>
          <cell r="B1746" t="str">
            <v>+</v>
          </cell>
          <cell r="C1746">
            <v>16.3</v>
          </cell>
          <cell r="D1746">
            <v>629</v>
          </cell>
          <cell r="E1746" t="str">
            <v>+</v>
          </cell>
          <cell r="F1746">
            <v>12.09999999999809</v>
          </cell>
          <cell r="G1746">
            <v>15.8</v>
          </cell>
          <cell r="H1746">
            <v>1</v>
          </cell>
          <cell r="I1746">
            <v>0.05</v>
          </cell>
          <cell r="J1746">
            <v>15.8</v>
          </cell>
          <cell r="K1746">
            <v>0.79</v>
          </cell>
        </row>
        <row r="1747">
          <cell r="A1747">
            <v>627</v>
          </cell>
          <cell r="B1747" t="str">
            <v>+</v>
          </cell>
          <cell r="C1747">
            <v>9.9</v>
          </cell>
          <cell r="D1747">
            <v>627</v>
          </cell>
          <cell r="E1747" t="str">
            <v>+</v>
          </cell>
          <cell r="F1747">
            <v>14.500000000000455</v>
          </cell>
          <cell r="G1747">
            <v>4.5999999999999996</v>
          </cell>
          <cell r="H1747">
            <v>1</v>
          </cell>
          <cell r="I1747">
            <v>0.05</v>
          </cell>
          <cell r="J1747">
            <v>4.5999999999999996</v>
          </cell>
          <cell r="K1747">
            <v>0.22999999999999998</v>
          </cell>
        </row>
        <row r="1748">
          <cell r="A1748">
            <v>625</v>
          </cell>
          <cell r="B1748" t="str">
            <v>+</v>
          </cell>
          <cell r="C1748">
            <v>5</v>
          </cell>
          <cell r="D1748">
            <v>625</v>
          </cell>
          <cell r="E1748" t="str">
            <v>+</v>
          </cell>
          <cell r="F1748">
            <v>17.599999999999909</v>
          </cell>
          <cell r="G1748">
            <v>12.6</v>
          </cell>
          <cell r="H1748">
            <v>1</v>
          </cell>
          <cell r="I1748">
            <v>0.05</v>
          </cell>
          <cell r="J1748">
            <v>12.6</v>
          </cell>
          <cell r="K1748">
            <v>0.63</v>
          </cell>
        </row>
        <row r="1749">
          <cell r="A1749">
            <v>625</v>
          </cell>
          <cell r="B1749" t="str">
            <v>+</v>
          </cell>
          <cell r="C1749">
            <v>7.5</v>
          </cell>
          <cell r="D1749">
            <v>626</v>
          </cell>
          <cell r="E1749" t="str">
            <v>+</v>
          </cell>
          <cell r="F1749">
            <v>11.900000000000546</v>
          </cell>
          <cell r="G1749">
            <v>24.4</v>
          </cell>
          <cell r="H1749">
            <v>1</v>
          </cell>
          <cell r="I1749">
            <v>0.05</v>
          </cell>
          <cell r="J1749">
            <v>24.4</v>
          </cell>
          <cell r="K1749">
            <v>1.22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resumo  (2)"/>
      <sheetName val="inventário"/>
      <sheetName val="inventário _2_"/>
      <sheetName val="CÁLC_MAT_BET"/>
      <sheetName val="tipo transp"/>
      <sheetName val="tipo transp 2"/>
      <sheetName val="tipo transp 3"/>
      <sheetName val="MEM_CALC_ _2_"/>
      <sheetName val="cronograma _2_"/>
      <sheetName val="MEM_CALC_ _3_"/>
      <sheetName val="CUSTO ASF_"/>
      <sheetName val="est_econ"/>
      <sheetName val="02_530_00"/>
      <sheetName val="02_540_00"/>
      <sheetName val="CUST_UNIT_"/>
      <sheetName val="CUST_UNIT_ _2_"/>
      <sheetName val="CUST_UNIT_ _3_"/>
      <sheetName val="CUST_UNIT_ _4_"/>
      <sheetName val="CUST_UNIT_ _5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LEVANTAMENTO.XLS"/>
      <sheetName val="FICHA.XLS"/>
      <sheetName val="QUADRO IND.FÍSICOS"/>
      <sheetName val="REL.AVANÇO FÍSICO"/>
      <sheetName val="QUADRO IND.FÍSICOS (3)"/>
      <sheetName val="MEM.CÁLCULO SERV. (2)"/>
      <sheetName val="PROJETO BÁSICO"/>
      <sheetName val="RELATÓRIO (3)"/>
      <sheetName val="RELATÓRIO (2)"/>
      <sheetName val="PLUVIOM.  (2)"/>
      <sheetName val="BOLETIM (2)"/>
      <sheetName val="ETIQUETA (2)"/>
      <sheetName val="CONTROLE MEDIÇÕES (5)"/>
      <sheetName val="CONTROLE MEDIÇÕES (4)"/>
      <sheetName val="FÓRMULA"/>
      <sheetName val="CONTROLE MEDIÇÕES (3)"/>
      <sheetName val="009.01"/>
      <sheetName val="COMPARATIVO"/>
      <sheetName val="execução física"/>
      <sheetName val="Módulo2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009MP20"/>
      <sheetName val="MEDIÇÃO MENSAL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Declaração TCU "/>
      <sheetName val="MEMORANDO"/>
      <sheetName val="MEM.CÁLCULO "/>
      <sheetName val="MEDIÇÃO.XLS"/>
      <sheetName val="MEM.CÁLCULO"/>
      <sheetName val="FICHA.XLS"/>
      <sheetName val="Curva S"/>
      <sheetName val="QUADRO IND.FÍSICOS"/>
      <sheetName val="Relatório mensal"/>
      <sheetName val="PLUVIOM."/>
      <sheetName val="Boletim Proposto"/>
      <sheetName val="PGQ"/>
      <sheetName val="PROJETO BÁSICO"/>
      <sheetName val="CONTROLE MEDIÇÕES"/>
      <sheetName val="ETIQUETA"/>
      <sheetName val="Memória de Calculo Teor e Dens"/>
      <sheetName val="Módulo1"/>
    </sheetNames>
    <sheetDataSet>
      <sheetData sheetId="0" refreshError="1"/>
      <sheetData sheetId="1" refreshError="1"/>
      <sheetData sheetId="2" refreshError="1"/>
      <sheetData sheetId="3"/>
      <sheetData sheetId="4">
        <row r="1">
          <cell r="A1" t="str">
            <v>MEDIÇÃO MENSAL</v>
          </cell>
        </row>
        <row r="2">
          <cell r="A2" t="str">
            <v>MT - DEPARTAMENTO NACIONAL DE INFRA-ESTRUTURA DE TRANSPORTES</v>
          </cell>
        </row>
        <row r="3">
          <cell r="A3" t="str">
            <v>FIRMA : TRAÇADO CONSTRUÇÕES E SERVIÇOS LTDA</v>
          </cell>
          <cell r="I3" t="str">
            <v>CONTRATO:</v>
          </cell>
          <cell r="J3" t="str">
            <v>10.00008/2019</v>
          </cell>
        </row>
        <row r="4">
          <cell r="A4" t="str">
            <v xml:space="preserve">RODOVIA :  </v>
          </cell>
          <cell r="C4" t="str">
            <v>BR-285/RS</v>
          </cell>
          <cell r="I4" t="str">
            <v>MEDIÇÃO :</v>
          </cell>
          <cell r="J4" t="str">
            <v>25ª PROVISÓRIA</v>
          </cell>
          <cell r="R4" t="str">
            <v>DNIT/SUPERINT.RS/PASSO FUNDO/RS</v>
          </cell>
        </row>
        <row r="5">
          <cell r="A5" t="str">
            <v>TRECHO:</v>
          </cell>
          <cell r="C5" t="str">
            <v>Div. SC/RS (Serra da Rocinha) - Entr. BR-287 (B) (São Borja)</v>
          </cell>
          <cell r="I5" t="str">
            <v>PERÍODO :</v>
          </cell>
          <cell r="J5" t="str">
            <v>01.02.2021 à 28.02.2021</v>
          </cell>
        </row>
        <row r="6">
          <cell r="A6" t="str">
            <v xml:space="preserve">SUBTRECHO: </v>
          </cell>
          <cell r="C6" t="str">
            <v>Entr. RS-135 (A) (Contorno de Passo Fundo) Entr. RS-135 (B) (Passo Fundo)</v>
          </cell>
        </row>
        <row r="8">
          <cell r="B8" t="str">
            <v>Índice de reajuste</v>
          </cell>
          <cell r="D8" t="str">
            <v>ITEM</v>
          </cell>
          <cell r="F8" t="str">
            <v>QUANTIDADES</v>
          </cell>
          <cell r="K8" t="str">
            <v>PREÇO</v>
          </cell>
          <cell r="M8" t="str">
            <v>VALOR MED. A  PI</v>
          </cell>
          <cell r="O8" t="str">
            <v>FATOR</v>
          </cell>
          <cell r="P8" t="str">
            <v>VALOR REAJUST.</v>
          </cell>
          <cell r="T8" t="str">
            <v>R</v>
          </cell>
          <cell r="U8" t="str">
            <v>J</v>
          </cell>
        </row>
        <row r="9">
          <cell r="A9" t="str">
            <v>CÓDIGO</v>
          </cell>
          <cell r="C9" t="str">
            <v>DISCRIMINAÇÃO</v>
          </cell>
          <cell r="D9" t="str">
            <v>AVANÇO</v>
          </cell>
          <cell r="E9" t="str">
            <v>UNID</v>
          </cell>
          <cell r="F9" t="str">
            <v>PROJETO</v>
          </cell>
          <cell r="H9" t="str">
            <v>EXECUTADO</v>
          </cell>
          <cell r="K9" t="str">
            <v>UNIT.</v>
          </cell>
          <cell r="L9" t="str">
            <v>Valor do projeto</v>
          </cell>
          <cell r="M9" t="str">
            <v>NO</v>
          </cell>
          <cell r="O9" t="str">
            <v>REAJ.</v>
          </cell>
          <cell r="Q9" t="str">
            <v>NO</v>
          </cell>
          <cell r="S9" t="str">
            <v>REAJ.</v>
          </cell>
          <cell r="T9" t="str">
            <v>VALOR</v>
          </cell>
          <cell r="U9" t="str">
            <v>QUANT.</v>
          </cell>
        </row>
        <row r="10">
          <cell r="D10" t="str">
            <v>FÍSICO</v>
          </cell>
          <cell r="F10" t="str">
            <v>INICIAL</v>
          </cell>
          <cell r="G10" t="str">
            <v>ATUAL.</v>
          </cell>
          <cell r="H10" t="str">
            <v>ANTERIOR</v>
          </cell>
          <cell r="I10" t="str">
            <v>NO  MÊS</v>
          </cell>
          <cell r="J10" t="str">
            <v>ACUMUL.</v>
          </cell>
          <cell r="M10" t="str">
            <v>MÊS</v>
          </cell>
          <cell r="N10" t="str">
            <v>ACUMUL.</v>
          </cell>
          <cell r="P10" t="str">
            <v>ANT.</v>
          </cell>
          <cell r="Q10" t="str">
            <v>MÊS</v>
          </cell>
          <cell r="R10" t="str">
            <v>ACUMUL.</v>
          </cell>
          <cell r="S10" t="str">
            <v>PI+R</v>
          </cell>
          <cell r="T10" t="str">
            <v>ACUMUL.</v>
          </cell>
          <cell r="U10" t="str">
            <v>ACUMUL.</v>
          </cell>
        </row>
        <row r="11">
          <cell r="A11">
            <v>1</v>
          </cell>
          <cell r="C11" t="str">
            <v>SERVIÇO DE CONSERVAÇÃO/RESTAURAÇÃO</v>
          </cell>
        </row>
        <row r="12">
          <cell r="A12">
            <v>638</v>
          </cell>
          <cell r="B12" t="str">
            <v>CSV.P</v>
          </cell>
          <cell r="C12" t="str">
            <v>RECOMPOSIÇÃO DE GUARDA-CORPO AC/BC</v>
          </cell>
          <cell r="E12" t="str">
            <v>M</v>
          </cell>
          <cell r="G12">
            <v>98.8</v>
          </cell>
          <cell r="H12">
            <v>50</v>
          </cell>
          <cell r="J12">
            <v>50</v>
          </cell>
          <cell r="K12">
            <v>139.27000000000001</v>
          </cell>
          <cell r="L12">
            <v>13759.87</v>
          </cell>
          <cell r="M12">
            <v>0</v>
          </cell>
          <cell r="N12">
            <v>6963.5</v>
          </cell>
          <cell r="O12">
            <v>0.15579999999999999</v>
          </cell>
          <cell r="P12">
            <v>774.34</v>
          </cell>
          <cell r="Q12">
            <v>0</v>
          </cell>
          <cell r="R12">
            <v>774.34</v>
          </cell>
        </row>
        <row r="13">
          <cell r="A13">
            <v>48153</v>
          </cell>
          <cell r="B13" t="str">
            <v>CAPs</v>
          </cell>
          <cell r="C13" t="str">
            <v>AQUISIÇÃO DE CAP-55/75 P/MBUQ</v>
          </cell>
          <cell r="E13" t="str">
            <v>M3</v>
          </cell>
          <cell r="G13">
            <v>7679.64</v>
          </cell>
          <cell r="H13">
            <v>4538.8890000000001</v>
          </cell>
          <cell r="J13">
            <v>4538.8890000000001</v>
          </cell>
          <cell r="K13">
            <v>304.79000000000002</v>
          </cell>
          <cell r="L13">
            <v>2340677.4700000002</v>
          </cell>
          <cell r="M13">
            <v>0</v>
          </cell>
          <cell r="N13">
            <v>1383407.95</v>
          </cell>
          <cell r="O13">
            <v>0.7591</v>
          </cell>
          <cell r="P13">
            <v>725472.64</v>
          </cell>
          <cell r="Q13">
            <v>0</v>
          </cell>
          <cell r="R13">
            <v>725472.64</v>
          </cell>
        </row>
        <row r="14">
          <cell r="A14">
            <v>49987</v>
          </cell>
          <cell r="B14" t="str">
            <v>Emulsões</v>
          </cell>
          <cell r="C14" t="str">
            <v>AQUISIÇÃO RR-2C P/TRAT. SIMPLES C/EMULSÃO BC</v>
          </cell>
          <cell r="E14" t="str">
            <v>M2</v>
          </cell>
          <cell r="G14">
            <v>620000</v>
          </cell>
          <cell r="H14">
            <v>0</v>
          </cell>
          <cell r="J14">
            <v>0</v>
          </cell>
          <cell r="K14">
            <v>2.1800000000000002</v>
          </cell>
          <cell r="L14">
            <v>1351600</v>
          </cell>
          <cell r="M14">
            <v>0</v>
          </cell>
          <cell r="N14">
            <v>0</v>
          </cell>
          <cell r="O14">
            <v>0.65049999999999997</v>
          </cell>
          <cell r="P14">
            <v>0</v>
          </cell>
          <cell r="Q14">
            <v>0</v>
          </cell>
          <cell r="R14">
            <v>0</v>
          </cell>
        </row>
        <row r="15">
          <cell r="A15">
            <v>49988</v>
          </cell>
          <cell r="B15" t="str">
            <v>Pav.</v>
          </cell>
          <cell r="C15" t="str">
            <v>TRANSPORTE RR-2C P/TRAT. SUP. SIMPLES C/EMULSÃO BC</v>
          </cell>
          <cell r="E15" t="str">
            <v>M2</v>
          </cell>
          <cell r="G15">
            <v>620000</v>
          </cell>
          <cell r="H15">
            <v>0</v>
          </cell>
          <cell r="J15">
            <v>0</v>
          </cell>
          <cell r="K15">
            <v>0.15</v>
          </cell>
          <cell r="L15">
            <v>93000</v>
          </cell>
          <cell r="M15">
            <v>0</v>
          </cell>
          <cell r="N15">
            <v>0</v>
          </cell>
          <cell r="O15">
            <v>0.22359999999999999</v>
          </cell>
          <cell r="P15">
            <v>0</v>
          </cell>
          <cell r="Q15">
            <v>0</v>
          </cell>
          <cell r="R15">
            <v>0</v>
          </cell>
        </row>
        <row r="16">
          <cell r="A16">
            <v>49989</v>
          </cell>
          <cell r="B16" t="str">
            <v>Emulsões</v>
          </cell>
          <cell r="C16" t="str">
            <v>AQUISIÇÃO RR-1C P/CORR. DEFEITO C/ MISTURA BETUMINOSA</v>
          </cell>
          <cell r="E16" t="str">
            <v>M3</v>
          </cell>
          <cell r="G16">
            <v>7527.1679999999997</v>
          </cell>
          <cell r="H16">
            <v>3856.4149999999995</v>
          </cell>
          <cell r="I16">
            <v>34.588799999999999</v>
          </cell>
          <cell r="J16">
            <v>3891.0037999999995</v>
          </cell>
          <cell r="K16">
            <v>11.46</v>
          </cell>
          <cell r="L16">
            <v>86261.34</v>
          </cell>
          <cell r="M16">
            <v>396.38</v>
          </cell>
          <cell r="N16">
            <v>44590.89</v>
          </cell>
          <cell r="O16">
            <v>0.65049999999999997</v>
          </cell>
          <cell r="P16">
            <v>20331.09</v>
          </cell>
          <cell r="Q16">
            <v>257.83999999999997</v>
          </cell>
          <cell r="R16">
            <v>20588.93</v>
          </cell>
        </row>
        <row r="17">
          <cell r="A17">
            <v>49990</v>
          </cell>
          <cell r="B17" t="str">
            <v>Pav.</v>
          </cell>
          <cell r="C17" t="str">
            <v>TRANSPORTE RR-1C P/CORR. DEFEITO C/ MISTURA BETUMINOSA</v>
          </cell>
          <cell r="E17" t="str">
            <v>M3</v>
          </cell>
          <cell r="G17">
            <v>7527.1679999999997</v>
          </cell>
          <cell r="H17">
            <v>3856.4149999999995</v>
          </cell>
          <cell r="I17">
            <v>34.588799999999999</v>
          </cell>
          <cell r="J17">
            <v>3891.0037999999995</v>
          </cell>
          <cell r="K17">
            <v>0.86</v>
          </cell>
          <cell r="L17">
            <v>6473.36</v>
          </cell>
          <cell r="M17">
            <v>29.74</v>
          </cell>
          <cell r="N17">
            <v>3346.2400000000002</v>
          </cell>
          <cell r="O17">
            <v>0.22359999999999999</v>
          </cell>
          <cell r="P17">
            <v>406.44000000000005</v>
          </cell>
          <cell r="Q17">
            <v>6.64</v>
          </cell>
          <cell r="R17">
            <v>413.08000000000004</v>
          </cell>
        </row>
        <row r="18">
          <cell r="A18">
            <v>50017</v>
          </cell>
          <cell r="B18" t="str">
            <v>Pav.</v>
          </cell>
          <cell r="C18" t="str">
            <v>TRANSPORTE CAP P/ MIST. BETUM. USIN. A QUENTE</v>
          </cell>
          <cell r="E18" t="str">
            <v>M3</v>
          </cell>
          <cell r="G18">
            <v>9509.3040000000001</v>
          </cell>
          <cell r="H18">
            <v>5941.2220000000007</v>
          </cell>
          <cell r="I18">
            <v>92.314973380656625</v>
          </cell>
          <cell r="J18">
            <v>6033.5369733806574</v>
          </cell>
          <cell r="K18">
            <v>15.42</v>
          </cell>
          <cell r="L18">
            <v>146633.46</v>
          </cell>
          <cell r="M18">
            <v>1423.49</v>
          </cell>
          <cell r="N18">
            <v>93037.09</v>
          </cell>
          <cell r="O18">
            <v>0.22359999999999999</v>
          </cell>
          <cell r="P18">
            <v>11206.86</v>
          </cell>
          <cell r="Q18">
            <v>318.29000000000002</v>
          </cell>
          <cell r="R18">
            <v>11525.150000000001</v>
          </cell>
        </row>
        <row r="19">
          <cell r="A19">
            <v>60166</v>
          </cell>
          <cell r="B19" t="str">
            <v>CSV.P</v>
          </cell>
          <cell r="C19" t="str">
            <v>TRANSPORTE COMERCIAL BASC. 10M3 RODOVIA PAV.</v>
          </cell>
          <cell r="E19" t="str">
            <v>TKM</v>
          </cell>
          <cell r="G19">
            <v>4359.6779999999999</v>
          </cell>
          <cell r="H19">
            <v>2035.6510000000001</v>
          </cell>
          <cell r="J19">
            <v>2035.6510000000001</v>
          </cell>
          <cell r="K19">
            <v>0.37</v>
          </cell>
          <cell r="L19">
            <v>1613.08</v>
          </cell>
          <cell r="M19">
            <v>0</v>
          </cell>
          <cell r="N19">
            <v>753.13000000000011</v>
          </cell>
          <cell r="O19">
            <v>0.15579999999999999</v>
          </cell>
          <cell r="P19">
            <v>65.17</v>
          </cell>
          <cell r="Q19">
            <v>0</v>
          </cell>
          <cell r="R19">
            <v>65.17</v>
          </cell>
        </row>
        <row r="20">
          <cell r="A20">
            <v>60168</v>
          </cell>
          <cell r="B20" t="str">
            <v>Asf.dil.</v>
          </cell>
          <cell r="C20" t="str">
            <v>AQUISIÇÃO DE CM-30 P/REMENDO PROFUNDO</v>
          </cell>
          <cell r="E20" t="str">
            <v>M3</v>
          </cell>
          <cell r="G20">
            <v>762.36</v>
          </cell>
          <cell r="H20">
            <v>0</v>
          </cell>
          <cell r="I20">
            <v>70.034400000000005</v>
          </cell>
          <cell r="J20">
            <v>70.034400000000005</v>
          </cell>
          <cell r="K20">
            <v>8.59</v>
          </cell>
          <cell r="L20">
            <v>6548.67</v>
          </cell>
          <cell r="M20">
            <v>601.59</v>
          </cell>
          <cell r="N20">
            <v>601.59</v>
          </cell>
          <cell r="O20">
            <v>0.65349999999999997</v>
          </cell>
          <cell r="P20">
            <v>0</v>
          </cell>
          <cell r="Q20">
            <v>393.13</v>
          </cell>
          <cell r="R20">
            <v>393.13</v>
          </cell>
        </row>
        <row r="21">
          <cell r="A21">
            <v>60397</v>
          </cell>
          <cell r="B21" t="str">
            <v>Emulsões</v>
          </cell>
          <cell r="C21" t="str">
            <v>AQUISIÇÃO DE RR-1C P/ TAPA BURACO</v>
          </cell>
          <cell r="E21" t="str">
            <v>M3</v>
          </cell>
          <cell r="G21">
            <v>1829.664</v>
          </cell>
          <cell r="H21">
            <v>1134.567</v>
          </cell>
          <cell r="I21">
            <v>51.889973380656613</v>
          </cell>
          <cell r="J21">
            <v>1186.4569733806566</v>
          </cell>
          <cell r="K21">
            <v>7.16</v>
          </cell>
          <cell r="L21">
            <v>13100.39</v>
          </cell>
          <cell r="M21">
            <v>371.53</v>
          </cell>
          <cell r="N21">
            <v>8494.9700000000012</v>
          </cell>
          <cell r="O21">
            <v>0.65049999999999997</v>
          </cell>
          <cell r="P21">
            <v>3952.7400000000007</v>
          </cell>
          <cell r="Q21">
            <v>241.68</v>
          </cell>
          <cell r="R21">
            <v>4194.420000000001</v>
          </cell>
        </row>
        <row r="22">
          <cell r="A22">
            <v>60694</v>
          </cell>
          <cell r="B22" t="str">
            <v>CAPs</v>
          </cell>
          <cell r="C22" t="str">
            <v>AQUISIÇÃO DE CAP 50/70 PARA MBUQ</v>
          </cell>
          <cell r="E22" t="str">
            <v>M3</v>
          </cell>
          <cell r="G22">
            <v>1829.664</v>
          </cell>
          <cell r="H22">
            <v>1404.2660000000001</v>
          </cell>
          <cell r="I22">
            <v>92.314999999999998</v>
          </cell>
          <cell r="J22">
            <v>1496.5810000000001</v>
          </cell>
          <cell r="K22">
            <v>238.61</v>
          </cell>
          <cell r="L22">
            <v>436576.12</v>
          </cell>
          <cell r="M22">
            <v>22027.279999999999</v>
          </cell>
          <cell r="N22">
            <v>357099.12</v>
          </cell>
          <cell r="O22">
            <v>0.7591</v>
          </cell>
          <cell r="P22">
            <v>186009.43999999997</v>
          </cell>
          <cell r="Q22">
            <v>16720.900000000001</v>
          </cell>
          <cell r="R22">
            <v>202730.33999999997</v>
          </cell>
        </row>
        <row r="23">
          <cell r="A23">
            <v>101200</v>
          </cell>
          <cell r="B23" t="str">
            <v>Ter.</v>
          </cell>
          <cell r="C23" t="str">
            <v>DESTOCAMENTO DE ÁRVORES C/DIAM &gt; 0,30 M</v>
          </cell>
          <cell r="E23" t="str">
            <v>UND</v>
          </cell>
          <cell r="G23">
            <v>80</v>
          </cell>
          <cell r="H23">
            <v>0</v>
          </cell>
          <cell r="J23">
            <v>0</v>
          </cell>
          <cell r="K23">
            <v>89.89</v>
          </cell>
          <cell r="L23">
            <v>7191.2</v>
          </cell>
          <cell r="M23">
            <v>0</v>
          </cell>
          <cell r="N23">
            <v>0</v>
          </cell>
          <cell r="O23">
            <v>0.18509999999999999</v>
          </cell>
          <cell r="P23">
            <v>0</v>
          </cell>
          <cell r="Q23">
            <v>0</v>
          </cell>
          <cell r="R23">
            <v>0</v>
          </cell>
        </row>
        <row r="24">
          <cell r="A24">
            <v>121272</v>
          </cell>
          <cell r="B24" t="str">
            <v>CSV.P</v>
          </cell>
          <cell r="C24" t="str">
            <v>LIMPEZA DE BUEIRO</v>
          </cell>
          <cell r="E24" t="str">
            <v>M3</v>
          </cell>
          <cell r="G24">
            <v>128</v>
          </cell>
          <cell r="H24">
            <v>0</v>
          </cell>
          <cell r="J24">
            <v>0</v>
          </cell>
          <cell r="K24">
            <v>19.760000000000002</v>
          </cell>
          <cell r="L24">
            <v>2529.2800000000002</v>
          </cell>
          <cell r="M24">
            <v>0</v>
          </cell>
          <cell r="N24">
            <v>0</v>
          </cell>
          <cell r="O24">
            <v>0.15579999999999999</v>
          </cell>
          <cell r="P24">
            <v>0</v>
          </cell>
          <cell r="Q24">
            <v>0</v>
          </cell>
          <cell r="R24">
            <v>0</v>
          </cell>
        </row>
        <row r="25">
          <cell r="A25">
            <v>130213</v>
          </cell>
          <cell r="B25" t="str">
            <v>Pav.</v>
          </cell>
          <cell r="C25" t="str">
            <v>CORREÇÃO DE DEFEITO C/ MIST. BETUMINOSA</v>
          </cell>
          <cell r="E25" t="str">
            <v>M3</v>
          </cell>
          <cell r="G25">
            <v>7527.1679999999997</v>
          </cell>
          <cell r="H25">
            <v>3856.4149999999995</v>
          </cell>
          <cell r="I25">
            <v>34.588999999999999</v>
          </cell>
          <cell r="J25">
            <v>3891.0039999999995</v>
          </cell>
          <cell r="K25">
            <v>130.25</v>
          </cell>
          <cell r="L25">
            <v>980413.63</v>
          </cell>
          <cell r="M25">
            <v>4505.21</v>
          </cell>
          <cell r="N25">
            <v>506803.25</v>
          </cell>
          <cell r="O25">
            <v>0.22359999999999999</v>
          </cell>
          <cell r="P25">
            <v>61565.33</v>
          </cell>
          <cell r="Q25">
            <v>1007.36</v>
          </cell>
          <cell r="R25">
            <v>62572.69</v>
          </cell>
        </row>
        <row r="26">
          <cell r="A26">
            <v>131546</v>
          </cell>
          <cell r="B26" t="str">
            <v>Pav.</v>
          </cell>
          <cell r="C26" t="str">
            <v>TRATAMENTO SUPERFICIAL SIMPLES C/ EMULSÃO BC</v>
          </cell>
          <cell r="E26" t="str">
            <v>M2</v>
          </cell>
          <cell r="G26">
            <v>620000</v>
          </cell>
          <cell r="H26">
            <v>0</v>
          </cell>
          <cell r="J26">
            <v>0</v>
          </cell>
          <cell r="K26">
            <v>1.27</v>
          </cell>
          <cell r="L26">
            <v>787400</v>
          </cell>
          <cell r="M26">
            <v>0</v>
          </cell>
          <cell r="N26">
            <v>0</v>
          </cell>
          <cell r="O26">
            <v>0.22359999999999999</v>
          </cell>
          <cell r="P26">
            <v>0</v>
          </cell>
          <cell r="Q26">
            <v>0</v>
          </cell>
          <cell r="R26">
            <v>0</v>
          </cell>
        </row>
        <row r="27">
          <cell r="A27">
            <v>150643</v>
          </cell>
          <cell r="B27" t="str">
            <v>Ter.</v>
          </cell>
          <cell r="C27" t="str">
            <v>ESCAVAÇÃO MECÂNICA DE VALA EM MAT DE 1ª CAT</v>
          </cell>
          <cell r="E27" t="str">
            <v>M3</v>
          </cell>
          <cell r="G27">
            <v>22500</v>
          </cell>
          <cell r="H27">
            <v>4999.2309999999998</v>
          </cell>
          <cell r="J27">
            <v>4999.2309999999998</v>
          </cell>
          <cell r="K27">
            <v>8.0399999999999991</v>
          </cell>
          <cell r="L27">
            <v>180900</v>
          </cell>
          <cell r="M27">
            <v>0</v>
          </cell>
          <cell r="N27">
            <v>40193.81</v>
          </cell>
          <cell r="O27">
            <v>0.18509999999999999</v>
          </cell>
          <cell r="P27">
            <v>5547.19</v>
          </cell>
          <cell r="Q27">
            <v>0</v>
          </cell>
          <cell r="R27">
            <v>5547.19</v>
          </cell>
        </row>
        <row r="28">
          <cell r="A28">
            <v>200140</v>
          </cell>
          <cell r="B28" t="str">
            <v>Pav.</v>
          </cell>
          <cell r="C28" t="str">
            <v>TRANSPORTE DE CM-30 P/REMENDO PROFUNDO</v>
          </cell>
          <cell r="E28" t="str">
            <v>M3</v>
          </cell>
          <cell r="G28">
            <v>762.36</v>
          </cell>
          <cell r="H28">
            <v>0</v>
          </cell>
          <cell r="I28">
            <v>70.034000000000006</v>
          </cell>
          <cell r="J28">
            <v>70.034000000000006</v>
          </cell>
          <cell r="K28">
            <v>0.36</v>
          </cell>
          <cell r="L28">
            <v>274.44</v>
          </cell>
          <cell r="M28">
            <v>25.21</v>
          </cell>
          <cell r="N28">
            <v>25.21</v>
          </cell>
          <cell r="O28">
            <v>0.22359999999999999</v>
          </cell>
          <cell r="P28">
            <v>0</v>
          </cell>
          <cell r="Q28">
            <v>5.63</v>
          </cell>
          <cell r="R28">
            <v>5.63</v>
          </cell>
        </row>
        <row r="29">
          <cell r="A29">
            <v>200180</v>
          </cell>
          <cell r="B29" t="str">
            <v>Pav.</v>
          </cell>
          <cell r="C29" t="str">
            <v>TRANSPORTE DE RR-1C PARA TAPA BURACO</v>
          </cell>
          <cell r="E29" t="str">
            <v>M3</v>
          </cell>
          <cell r="G29">
            <v>1829.664</v>
          </cell>
          <cell r="H29">
            <v>1134.567</v>
          </cell>
          <cell r="I29">
            <v>51.89</v>
          </cell>
          <cell r="J29">
            <v>1186.4570000000001</v>
          </cell>
          <cell r="K29">
            <v>0.54</v>
          </cell>
          <cell r="L29">
            <v>988.01</v>
          </cell>
          <cell r="M29">
            <v>28.02</v>
          </cell>
          <cell r="N29">
            <v>640.63</v>
          </cell>
          <cell r="O29">
            <v>0.22359999999999999</v>
          </cell>
          <cell r="P29">
            <v>79.22999999999999</v>
          </cell>
          <cell r="Q29">
            <v>6.26</v>
          </cell>
          <cell r="R29">
            <v>85.49</v>
          </cell>
        </row>
        <row r="30">
          <cell r="A30">
            <v>200601</v>
          </cell>
          <cell r="B30" t="str">
            <v>Pav.</v>
          </cell>
          <cell r="C30" t="str">
            <v>MISTURA BETUMINOSA USINADA QUENTE AC/BC</v>
          </cell>
          <cell r="E30" t="str">
            <v>M3</v>
          </cell>
          <cell r="G30">
            <v>9509.3040000000001</v>
          </cell>
          <cell r="H30">
            <v>4990.9830000000002</v>
          </cell>
          <cell r="I30">
            <v>92.314999999999998</v>
          </cell>
          <cell r="J30">
            <v>5083.2979999999998</v>
          </cell>
          <cell r="K30">
            <v>220.93</v>
          </cell>
          <cell r="L30">
            <v>2100890.5299999998</v>
          </cell>
          <cell r="M30">
            <v>20395.150000000001</v>
          </cell>
          <cell r="N30">
            <v>1123052.97</v>
          </cell>
          <cell r="O30">
            <v>0.22359999999999999</v>
          </cell>
          <cell r="P30">
            <v>136888.28</v>
          </cell>
          <cell r="Q30">
            <v>4560.3500000000004</v>
          </cell>
          <cell r="R30">
            <v>141448.63</v>
          </cell>
        </row>
        <row r="31">
          <cell r="A31">
            <v>220401</v>
          </cell>
          <cell r="B31" t="str">
            <v>Pav.</v>
          </cell>
          <cell r="C31" t="str">
            <v>CORREÇÃO DE DEFEITOS POR FRESAGEM DESCONTÍNUA</v>
          </cell>
          <cell r="E31" t="str">
            <v>M3</v>
          </cell>
          <cell r="G31">
            <v>101.648</v>
          </cell>
          <cell r="H31">
            <v>0</v>
          </cell>
          <cell r="J31">
            <v>0</v>
          </cell>
          <cell r="K31">
            <v>192.59</v>
          </cell>
          <cell r="L31">
            <v>19576.38</v>
          </cell>
          <cell r="M31">
            <v>0</v>
          </cell>
          <cell r="N31">
            <v>0</v>
          </cell>
          <cell r="O31">
            <v>0.22359999999999999</v>
          </cell>
          <cell r="P31">
            <v>0</v>
          </cell>
          <cell r="Q31">
            <v>0</v>
          </cell>
          <cell r="R31">
            <v>0</v>
          </cell>
        </row>
        <row r="32">
          <cell r="A32">
            <v>223050</v>
          </cell>
          <cell r="B32" t="str">
            <v>Pav.</v>
          </cell>
          <cell r="C32" t="str">
            <v>BASE DE BRITA GRADUADA BC</v>
          </cell>
          <cell r="E32" t="str">
            <v>M3</v>
          </cell>
          <cell r="G32">
            <v>609.88800000000003</v>
          </cell>
          <cell r="H32">
            <v>0</v>
          </cell>
          <cell r="I32">
            <v>357.55500000000001</v>
          </cell>
          <cell r="J32">
            <v>357.55500000000001</v>
          </cell>
          <cell r="K32">
            <v>86.98</v>
          </cell>
          <cell r="L32">
            <v>53048.05</v>
          </cell>
          <cell r="M32">
            <v>31100.13</v>
          </cell>
          <cell r="N32">
            <v>31100.13</v>
          </cell>
          <cell r="O32">
            <v>0.22359999999999999</v>
          </cell>
          <cell r="P32">
            <v>0</v>
          </cell>
          <cell r="Q32">
            <v>6953.98</v>
          </cell>
          <cell r="R32">
            <v>6953.98</v>
          </cell>
        </row>
        <row r="33">
          <cell r="A33">
            <v>299010</v>
          </cell>
          <cell r="B33" t="str">
            <v>Pav.</v>
          </cell>
          <cell r="C33" t="str">
            <v>FRESAGEM DESCONT. DO REVEST. BETUMINOSO</v>
          </cell>
          <cell r="E33" t="str">
            <v>M3</v>
          </cell>
          <cell r="G33">
            <v>7527.1679999999997</v>
          </cell>
          <cell r="H33">
            <v>3807.4179999999997</v>
          </cell>
          <cell r="J33">
            <v>3807.4179999999997</v>
          </cell>
          <cell r="K33">
            <v>172</v>
          </cell>
          <cell r="L33">
            <v>1294672.8899999999</v>
          </cell>
          <cell r="M33">
            <v>0</v>
          </cell>
          <cell r="N33">
            <v>654875.88</v>
          </cell>
          <cell r="O33">
            <v>0.22359999999999999</v>
          </cell>
          <cell r="P33">
            <v>79414.95</v>
          </cell>
          <cell r="Q33">
            <v>0</v>
          </cell>
          <cell r="R33">
            <v>79414.95</v>
          </cell>
        </row>
        <row r="34">
          <cell r="A34">
            <v>322095</v>
          </cell>
          <cell r="B34" t="str">
            <v>Dren</v>
          </cell>
          <cell r="C34" t="str">
            <v>REST. DISPOSITIVOS DANIF. C/CONCRETO FCK=15 MPA AC/BC</v>
          </cell>
          <cell r="E34" t="str">
            <v>M3</v>
          </cell>
          <cell r="G34">
            <v>629.69799999999998</v>
          </cell>
          <cell r="H34">
            <v>14.2</v>
          </cell>
          <cell r="J34">
            <v>14.2</v>
          </cell>
          <cell r="K34">
            <v>383.97</v>
          </cell>
          <cell r="L34">
            <v>241785.14</v>
          </cell>
          <cell r="M34">
            <v>0</v>
          </cell>
          <cell r="N34">
            <v>5452.37</v>
          </cell>
          <cell r="O34">
            <v>0.1913</v>
          </cell>
          <cell r="P34">
            <v>396.57000000000005</v>
          </cell>
          <cell r="Q34">
            <v>0</v>
          </cell>
          <cell r="R34">
            <v>396.57000000000005</v>
          </cell>
        </row>
        <row r="35">
          <cell r="A35">
            <v>395000</v>
          </cell>
          <cell r="B35" t="str">
            <v>CSV.P</v>
          </cell>
          <cell r="C35" t="str">
            <v>LIMPEZA DE PONTE</v>
          </cell>
          <cell r="E35" t="str">
            <v>M</v>
          </cell>
          <cell r="G35">
            <v>4940</v>
          </cell>
          <cell r="H35">
            <v>904</v>
          </cell>
          <cell r="I35">
            <v>285.5</v>
          </cell>
          <cell r="J35">
            <v>1189.5</v>
          </cell>
          <cell r="K35">
            <v>6.21</v>
          </cell>
          <cell r="L35">
            <v>30677.4</v>
          </cell>
          <cell r="M35">
            <v>1772.95</v>
          </cell>
          <cell r="N35">
            <v>7386.79</v>
          </cell>
          <cell r="O35">
            <v>0.15579999999999999</v>
          </cell>
          <cell r="P35">
            <v>518.34</v>
          </cell>
          <cell r="Q35">
            <v>276.22000000000003</v>
          </cell>
          <cell r="R35">
            <v>794.56000000000006</v>
          </cell>
        </row>
        <row r="36">
          <cell r="A36">
            <v>500000</v>
          </cell>
          <cell r="B36" t="str">
            <v>Dren</v>
          </cell>
          <cell r="C36" t="str">
            <v>ENROCAMENTO DE PEDRA ARRUMADA</v>
          </cell>
          <cell r="E36" t="str">
            <v>M3</v>
          </cell>
          <cell r="G36">
            <v>1488</v>
          </cell>
          <cell r="H36">
            <v>23</v>
          </cell>
          <cell r="J36">
            <v>23</v>
          </cell>
          <cell r="K36">
            <v>157.36000000000001</v>
          </cell>
          <cell r="L36">
            <v>234151.67999999999</v>
          </cell>
          <cell r="M36">
            <v>0</v>
          </cell>
          <cell r="N36">
            <v>3619.28</v>
          </cell>
          <cell r="O36">
            <v>0.1913</v>
          </cell>
          <cell r="P36">
            <v>254.43</v>
          </cell>
          <cell r="Q36">
            <v>0</v>
          </cell>
          <cell r="R36">
            <v>254.43</v>
          </cell>
        </row>
        <row r="37">
          <cell r="A37">
            <v>51010</v>
          </cell>
          <cell r="B37" t="str">
            <v>CSV.P</v>
          </cell>
          <cell r="C37" t="str">
            <v>REVESTIMENTO VEGETAL COM GRAMA EM LEIVAS</v>
          </cell>
          <cell r="E37" t="str">
            <v>M2</v>
          </cell>
          <cell r="G37">
            <v>2976</v>
          </cell>
          <cell r="H37">
            <v>0</v>
          </cell>
          <cell r="J37">
            <v>0</v>
          </cell>
          <cell r="K37">
            <v>8.49</v>
          </cell>
          <cell r="L37">
            <v>25266.240000000002</v>
          </cell>
          <cell r="M37">
            <v>0</v>
          </cell>
          <cell r="N37">
            <v>0</v>
          </cell>
          <cell r="O37">
            <v>0.15579999999999999</v>
          </cell>
          <cell r="P37">
            <v>0</v>
          </cell>
          <cell r="Q37">
            <v>0</v>
          </cell>
          <cell r="R37">
            <v>0</v>
          </cell>
        </row>
        <row r="38">
          <cell r="A38">
            <v>810000</v>
          </cell>
          <cell r="B38" t="str">
            <v>CSV.P</v>
          </cell>
          <cell r="C38" t="str">
            <v>TAPA BURACO</v>
          </cell>
          <cell r="E38" t="str">
            <v>M3</v>
          </cell>
          <cell r="G38">
            <v>1829.664</v>
          </cell>
          <cell r="H38">
            <v>1134.567</v>
          </cell>
          <cell r="I38">
            <v>51.89</v>
          </cell>
          <cell r="J38">
            <v>1186.4570000000001</v>
          </cell>
          <cell r="K38">
            <v>257.08999999999997</v>
          </cell>
          <cell r="L38">
            <v>470388.31</v>
          </cell>
          <cell r="M38">
            <v>13340.4</v>
          </cell>
          <cell r="N38">
            <v>305026.19</v>
          </cell>
          <cell r="O38">
            <v>0.15579999999999999</v>
          </cell>
          <cell r="P38">
            <v>27168.26</v>
          </cell>
          <cell r="Q38">
            <v>2078.4299999999998</v>
          </cell>
          <cell r="R38">
            <v>29246.69</v>
          </cell>
        </row>
        <row r="39">
          <cell r="A39">
            <v>810102</v>
          </cell>
          <cell r="B39" t="str">
            <v>CSV.P</v>
          </cell>
          <cell r="C39" t="str">
            <v>REMENDO PROFUNDO DEMOLICAO MECANIZADA</v>
          </cell>
          <cell r="E39" t="str">
            <v>M3</v>
          </cell>
          <cell r="G39">
            <v>762.36</v>
          </cell>
          <cell r="H39">
            <v>0</v>
          </cell>
          <cell r="I39">
            <v>70.034000000000006</v>
          </cell>
          <cell r="J39">
            <v>70.034000000000006</v>
          </cell>
          <cell r="K39">
            <v>187.43</v>
          </cell>
          <cell r="L39">
            <v>142889.13</v>
          </cell>
          <cell r="M39">
            <v>13126.47</v>
          </cell>
          <cell r="N39">
            <v>13126.47</v>
          </cell>
          <cell r="O39">
            <v>0.15579999999999999</v>
          </cell>
          <cell r="P39">
            <v>0</v>
          </cell>
          <cell r="Q39">
            <v>2045.1</v>
          </cell>
          <cell r="R39">
            <v>2045.1</v>
          </cell>
        </row>
        <row r="40">
          <cell r="A40">
            <v>820008</v>
          </cell>
          <cell r="B40" t="str">
            <v>CSV.P</v>
          </cell>
          <cell r="C40" t="str">
            <v>RECOMPOSIÇÃO MECANIZADA DE ATERRO</v>
          </cell>
          <cell r="E40" t="str">
            <v>M3</v>
          </cell>
          <cell r="G40">
            <v>2976</v>
          </cell>
          <cell r="H40">
            <v>339</v>
          </cell>
          <cell r="I40">
            <v>0</v>
          </cell>
          <cell r="J40">
            <v>339</v>
          </cell>
          <cell r="K40">
            <v>23.44</v>
          </cell>
          <cell r="L40">
            <v>69757.440000000002</v>
          </cell>
          <cell r="M40">
            <v>0</v>
          </cell>
          <cell r="N40">
            <v>7946.16</v>
          </cell>
          <cell r="O40">
            <v>0.15579999999999999</v>
          </cell>
          <cell r="P40">
            <v>654.07999999999993</v>
          </cell>
          <cell r="Q40">
            <v>0</v>
          </cell>
          <cell r="R40">
            <v>654.07999999999993</v>
          </cell>
        </row>
        <row r="41">
          <cell r="A41">
            <v>830001</v>
          </cell>
          <cell r="B41" t="str">
            <v>CSV.P</v>
          </cell>
          <cell r="C41" t="str">
            <v>LIMPEZA DE SARJETA E MEIO FIO</v>
          </cell>
          <cell r="E41" t="str">
            <v>M</v>
          </cell>
          <cell r="G41">
            <v>730001</v>
          </cell>
          <cell r="H41">
            <v>158260.45000000001</v>
          </cell>
          <cell r="I41">
            <v>0</v>
          </cell>
          <cell r="J41">
            <v>158260.45000000001</v>
          </cell>
          <cell r="K41">
            <v>0.5</v>
          </cell>
          <cell r="L41">
            <v>365000.5</v>
          </cell>
          <cell r="M41">
            <v>0</v>
          </cell>
          <cell r="N41">
            <v>79130.22</v>
          </cell>
          <cell r="O41">
            <v>0.15579999999999999</v>
          </cell>
          <cell r="P41">
            <v>7282.27</v>
          </cell>
          <cell r="Q41">
            <v>0</v>
          </cell>
          <cell r="R41">
            <v>7282.27</v>
          </cell>
        </row>
        <row r="42">
          <cell r="A42">
            <v>830102</v>
          </cell>
          <cell r="B42" t="str">
            <v>CSV.P</v>
          </cell>
          <cell r="C42" t="str">
            <v>LIMPEZA DE VALA DE DRENAGEM</v>
          </cell>
          <cell r="E42" t="str">
            <v>M</v>
          </cell>
          <cell r="G42">
            <v>118908</v>
          </cell>
          <cell r="H42">
            <v>0</v>
          </cell>
          <cell r="I42">
            <v>105.84</v>
          </cell>
          <cell r="J42">
            <v>105.84</v>
          </cell>
          <cell r="K42">
            <v>2.89</v>
          </cell>
          <cell r="L42">
            <v>343644.12</v>
          </cell>
          <cell r="M42">
            <v>305.87</v>
          </cell>
          <cell r="N42">
            <v>305.87</v>
          </cell>
          <cell r="O42">
            <v>0.15579999999999999</v>
          </cell>
          <cell r="P42">
            <v>0</v>
          </cell>
          <cell r="Q42">
            <v>47.65</v>
          </cell>
          <cell r="R42">
            <v>47.65</v>
          </cell>
        </row>
        <row r="43">
          <cell r="A43">
            <v>830103</v>
          </cell>
          <cell r="B43" t="str">
            <v>CSV.P</v>
          </cell>
          <cell r="C43" t="str">
            <v>LIMPEZA DE DESCIDA D'ÁGUA</v>
          </cell>
          <cell r="E43" t="str">
            <v>M</v>
          </cell>
          <cell r="G43">
            <v>850</v>
          </cell>
          <cell r="H43">
            <v>0</v>
          </cell>
          <cell r="J43">
            <v>0</v>
          </cell>
          <cell r="K43">
            <v>1.19</v>
          </cell>
          <cell r="L43">
            <v>1011.5</v>
          </cell>
          <cell r="M43">
            <v>0</v>
          </cell>
          <cell r="N43">
            <v>0</v>
          </cell>
          <cell r="O43">
            <v>0.15579999999999999</v>
          </cell>
          <cell r="P43">
            <v>0</v>
          </cell>
          <cell r="Q43">
            <v>0</v>
          </cell>
          <cell r="R43">
            <v>0</v>
          </cell>
        </row>
        <row r="44">
          <cell r="A44">
            <v>830202</v>
          </cell>
          <cell r="B44" t="str">
            <v>CSV.P</v>
          </cell>
          <cell r="C44" t="str">
            <v>DESOBSTRUÇÃO DE BUEIRO</v>
          </cell>
          <cell r="E44" t="str">
            <v>M3</v>
          </cell>
          <cell r="G44">
            <v>192</v>
          </cell>
          <cell r="H44">
            <v>0</v>
          </cell>
          <cell r="J44">
            <v>0</v>
          </cell>
          <cell r="K44">
            <v>57.51</v>
          </cell>
          <cell r="L44">
            <v>11041.92</v>
          </cell>
          <cell r="M44">
            <v>0</v>
          </cell>
          <cell r="N44">
            <v>0</v>
          </cell>
          <cell r="O44">
            <v>0.15579999999999999</v>
          </cell>
          <cell r="P44">
            <v>0</v>
          </cell>
          <cell r="Q44">
            <v>0</v>
          </cell>
          <cell r="R44">
            <v>0</v>
          </cell>
        </row>
        <row r="45">
          <cell r="A45">
            <v>840100</v>
          </cell>
          <cell r="B45" t="str">
            <v>CSV.P</v>
          </cell>
          <cell r="C45" t="str">
            <v>RECOMPOSIÇÃO DE DEFENSA METÁLICA</v>
          </cell>
          <cell r="E45" t="str">
            <v>M</v>
          </cell>
          <cell r="G45">
            <v>625.80999999999995</v>
          </cell>
          <cell r="H45">
            <v>0</v>
          </cell>
          <cell r="I45">
            <v>624</v>
          </cell>
          <cell r="J45">
            <v>624</v>
          </cell>
          <cell r="K45">
            <v>203.07</v>
          </cell>
          <cell r="L45">
            <v>127083.23</v>
          </cell>
          <cell r="M45">
            <v>126715.68</v>
          </cell>
          <cell r="N45">
            <v>126715.68</v>
          </cell>
          <cell r="O45">
            <v>0.15579999999999999</v>
          </cell>
          <cell r="P45">
            <v>0</v>
          </cell>
          <cell r="Q45">
            <v>19742.3</v>
          </cell>
          <cell r="R45">
            <v>19742.3</v>
          </cell>
        </row>
        <row r="46">
          <cell r="A46">
            <v>840200</v>
          </cell>
          <cell r="B46" t="str">
            <v>CSV.P</v>
          </cell>
          <cell r="C46" t="str">
            <v>CAIAÇÃO</v>
          </cell>
          <cell r="E46" t="str">
            <v>M2</v>
          </cell>
          <cell r="G46">
            <v>489731.1</v>
          </cell>
          <cell r="H46">
            <v>86337.974999999991</v>
          </cell>
          <cell r="I46">
            <v>782.27</v>
          </cell>
          <cell r="J46">
            <v>87120.244999999995</v>
          </cell>
          <cell r="K46">
            <v>1.87</v>
          </cell>
          <cell r="L46">
            <v>915797.15</v>
          </cell>
          <cell r="M46">
            <v>1462.84</v>
          </cell>
          <cell r="N46">
            <v>162914.84</v>
          </cell>
          <cell r="O46">
            <v>0.15579999999999999</v>
          </cell>
          <cell r="P46">
            <v>14321.35</v>
          </cell>
          <cell r="Q46">
            <v>227.91</v>
          </cell>
          <cell r="R46">
            <v>14549.26</v>
          </cell>
        </row>
        <row r="47">
          <cell r="A47">
            <v>851100</v>
          </cell>
          <cell r="B47" t="str">
            <v>CSV.P</v>
          </cell>
          <cell r="C47" t="str">
            <v>REMOÇÃO MECANIZADA DE BARREIRA-SOLO</v>
          </cell>
          <cell r="E47" t="str">
            <v>M3</v>
          </cell>
          <cell r="G47">
            <v>2976</v>
          </cell>
          <cell r="H47">
            <v>48</v>
          </cell>
          <cell r="I47">
            <v>0</v>
          </cell>
          <cell r="J47">
            <v>48</v>
          </cell>
          <cell r="K47">
            <v>4.46</v>
          </cell>
          <cell r="L47">
            <v>13272.96</v>
          </cell>
          <cell r="M47">
            <v>0</v>
          </cell>
          <cell r="N47">
            <v>214.08</v>
          </cell>
          <cell r="O47">
            <v>0.15579999999999999</v>
          </cell>
          <cell r="P47">
            <v>23.8</v>
          </cell>
          <cell r="Q47">
            <v>0</v>
          </cell>
          <cell r="R47">
            <v>23.8</v>
          </cell>
        </row>
        <row r="48">
          <cell r="A48">
            <v>890000</v>
          </cell>
          <cell r="B48" t="str">
            <v>CSV.P</v>
          </cell>
          <cell r="C48" t="str">
            <v>ROÇADA MANUAL</v>
          </cell>
          <cell r="E48" t="str">
            <v>HA</v>
          </cell>
          <cell r="G48">
            <v>223.2</v>
          </cell>
          <cell r="H48">
            <v>126.431</v>
          </cell>
          <cell r="I48">
            <v>21.588000000000001</v>
          </cell>
          <cell r="J48">
            <v>148.01900000000001</v>
          </cell>
          <cell r="K48">
            <v>1648.29</v>
          </cell>
          <cell r="L48">
            <v>367898.32</v>
          </cell>
          <cell r="M48">
            <v>35583.279999999999</v>
          </cell>
          <cell r="N48">
            <v>243978.2</v>
          </cell>
          <cell r="O48">
            <v>0.15579999999999999</v>
          </cell>
          <cell r="P48">
            <v>23180.720000000001</v>
          </cell>
          <cell r="Q48">
            <v>5543.87</v>
          </cell>
          <cell r="R48">
            <v>28724.59</v>
          </cell>
        </row>
        <row r="49">
          <cell r="A49">
            <v>890100</v>
          </cell>
          <cell r="B49" t="str">
            <v>CSV.P</v>
          </cell>
          <cell r="C49" t="str">
            <v>ROÇADA MECANIZADA</v>
          </cell>
          <cell r="E49" t="str">
            <v>HA</v>
          </cell>
          <cell r="G49">
            <v>520.79999999999995</v>
          </cell>
          <cell r="H49">
            <v>303.149</v>
          </cell>
          <cell r="I49">
            <v>50.372</v>
          </cell>
          <cell r="J49">
            <v>353.52100000000002</v>
          </cell>
          <cell r="K49">
            <v>319.85000000000002</v>
          </cell>
          <cell r="L49">
            <v>166577.88</v>
          </cell>
          <cell r="M49">
            <v>16111.48</v>
          </cell>
          <cell r="N49">
            <v>113073.67</v>
          </cell>
          <cell r="O49">
            <v>0.15579999999999999</v>
          </cell>
          <cell r="P49">
            <v>10804.58</v>
          </cell>
          <cell r="Q49">
            <v>2510.16</v>
          </cell>
          <cell r="R49">
            <v>13314.74</v>
          </cell>
        </row>
        <row r="50">
          <cell r="A50">
            <v>890101</v>
          </cell>
          <cell r="B50" t="str">
            <v>CSV.P</v>
          </cell>
          <cell r="C50" t="str">
            <v>CORTE E LIMPEZA DE AREAS GRAMADAS</v>
          </cell>
          <cell r="E50" t="str">
            <v>M2</v>
          </cell>
          <cell r="G50">
            <v>1922000</v>
          </cell>
          <cell r="H50">
            <v>395147.6</v>
          </cell>
          <cell r="I50">
            <v>75626.399999999994</v>
          </cell>
          <cell r="J50">
            <v>470774</v>
          </cell>
          <cell r="K50">
            <v>0.11</v>
          </cell>
          <cell r="L50">
            <v>211420</v>
          </cell>
          <cell r="M50">
            <v>8318.9</v>
          </cell>
          <cell r="N50">
            <v>51785.13</v>
          </cell>
          <cell r="O50">
            <v>0.15579999999999999</v>
          </cell>
          <cell r="P50">
            <v>4793.53</v>
          </cell>
          <cell r="Q50">
            <v>1296.08</v>
          </cell>
          <cell r="R50">
            <v>6089.61</v>
          </cell>
        </row>
        <row r="51">
          <cell r="A51">
            <v>891000</v>
          </cell>
          <cell r="B51" t="str">
            <v>CSV.P</v>
          </cell>
          <cell r="C51" t="str">
            <v>CAPINA MANUAL</v>
          </cell>
          <cell r="E51" t="str">
            <v>M2</v>
          </cell>
          <cell r="G51">
            <v>295952.40000000002</v>
          </cell>
          <cell r="H51">
            <v>35565.702999999994</v>
          </cell>
          <cell r="I51">
            <v>0</v>
          </cell>
          <cell r="J51">
            <v>35565.702999999994</v>
          </cell>
          <cell r="K51">
            <v>0.65</v>
          </cell>
          <cell r="L51">
            <v>192369.06</v>
          </cell>
          <cell r="M51">
            <v>0</v>
          </cell>
          <cell r="N51">
            <v>23117.690000000002</v>
          </cell>
          <cell r="O51">
            <v>0.15579999999999999</v>
          </cell>
          <cell r="P51">
            <v>2068.42</v>
          </cell>
          <cell r="Q51">
            <v>0</v>
          </cell>
          <cell r="R51">
            <v>2068.42</v>
          </cell>
        </row>
        <row r="52">
          <cell r="A52">
            <v>900200</v>
          </cell>
          <cell r="B52" t="str">
            <v>CSV.P</v>
          </cell>
          <cell r="C52" t="str">
            <v>TRANSPORTE LOCAL BASC. 5M3 RODOV. PAV.</v>
          </cell>
          <cell r="E52" t="str">
            <v>TKM</v>
          </cell>
          <cell r="G52">
            <v>658556.81200000003</v>
          </cell>
          <cell r="H52">
            <v>168634.084</v>
          </cell>
          <cell r="J52">
            <v>168634.084</v>
          </cell>
          <cell r="K52">
            <v>0.5</v>
          </cell>
          <cell r="L52">
            <v>329278.40000000002</v>
          </cell>
          <cell r="M52">
            <v>0</v>
          </cell>
          <cell r="N52">
            <v>84317.01999999999</v>
          </cell>
          <cell r="O52">
            <v>0.15579999999999999</v>
          </cell>
          <cell r="P52">
            <v>6510.6500000000005</v>
          </cell>
          <cell r="Q52">
            <v>0</v>
          </cell>
          <cell r="R52">
            <v>6510.6500000000005</v>
          </cell>
        </row>
        <row r="53">
          <cell r="A53">
            <v>900203</v>
          </cell>
          <cell r="B53" t="str">
            <v>CSV.P</v>
          </cell>
          <cell r="C53" t="str">
            <v>TRANSPORTE LOCAL MATERIAL PARA REMENDOS</v>
          </cell>
          <cell r="E53" t="str">
            <v>TKM</v>
          </cell>
          <cell r="G53">
            <v>948552.75600000005</v>
          </cell>
          <cell r="H53">
            <v>948552.75600000005</v>
          </cell>
          <cell r="J53">
            <v>948552.75600000005</v>
          </cell>
          <cell r="K53">
            <v>1.17</v>
          </cell>
          <cell r="L53">
            <v>1109806.72</v>
          </cell>
          <cell r="M53">
            <v>0</v>
          </cell>
          <cell r="N53">
            <v>1109806.69</v>
          </cell>
          <cell r="O53">
            <v>0.15579999999999999</v>
          </cell>
          <cell r="P53">
            <v>89575.67</v>
          </cell>
          <cell r="Q53">
            <v>0</v>
          </cell>
          <cell r="R53">
            <v>89575.67</v>
          </cell>
        </row>
        <row r="54">
          <cell r="A54">
            <v>900241</v>
          </cell>
          <cell r="B54" t="str">
            <v>CSV.P</v>
          </cell>
          <cell r="C54" t="str">
            <v>TRANSPORTE LOCAL C/CARROC 4T RODOV. PAV.</v>
          </cell>
          <cell r="E54" t="str">
            <v>TKM</v>
          </cell>
          <cell r="G54">
            <v>9268.99</v>
          </cell>
          <cell r="H54">
            <v>0</v>
          </cell>
          <cell r="J54">
            <v>0</v>
          </cell>
          <cell r="K54">
            <v>1.22</v>
          </cell>
          <cell r="L54">
            <v>11308.16</v>
          </cell>
          <cell r="M54">
            <v>0</v>
          </cell>
          <cell r="N54">
            <v>0</v>
          </cell>
          <cell r="O54">
            <v>0.15579999999999999</v>
          </cell>
          <cell r="P54">
            <v>0</v>
          </cell>
          <cell r="Q54">
            <v>0</v>
          </cell>
          <cell r="R54">
            <v>0</v>
          </cell>
        </row>
        <row r="55">
          <cell r="A55">
            <v>900290</v>
          </cell>
          <cell r="B55" t="str">
            <v>CSV.P</v>
          </cell>
          <cell r="C55" t="str">
            <v>TRANSPORTE COMERCIAL C/CARROC RODOV. PAV</v>
          </cell>
          <cell r="E55" t="str">
            <v>TKM</v>
          </cell>
          <cell r="G55">
            <v>12217.272000000001</v>
          </cell>
          <cell r="H55">
            <v>3549.9138755503996</v>
          </cell>
          <cell r="J55">
            <v>3549.9138755503996</v>
          </cell>
          <cell r="K55">
            <v>0.36</v>
          </cell>
          <cell r="L55">
            <v>4398.21</v>
          </cell>
          <cell r="M55">
            <v>0</v>
          </cell>
          <cell r="N55">
            <v>1277.9100000000001</v>
          </cell>
          <cell r="O55">
            <v>0.15579999999999999</v>
          </cell>
          <cell r="P55">
            <v>104.11</v>
          </cell>
          <cell r="Q55">
            <v>0</v>
          </cell>
          <cell r="R55">
            <v>104.11</v>
          </cell>
        </row>
        <row r="56">
          <cell r="A56">
            <v>1314902</v>
          </cell>
          <cell r="B56" t="str">
            <v>Sin.V</v>
          </cell>
          <cell r="C56" t="str">
            <v>RECOMPOSIÇÃO DE PLACA DE SINALIZAÇÃO</v>
          </cell>
          <cell r="E56" t="str">
            <v>M2</v>
          </cell>
          <cell r="G56">
            <v>298</v>
          </cell>
          <cell r="H56">
            <v>0</v>
          </cell>
          <cell r="J56">
            <v>0</v>
          </cell>
          <cell r="K56">
            <v>90.96</v>
          </cell>
          <cell r="L56">
            <v>27106.080000000002</v>
          </cell>
          <cell r="M56">
            <v>0</v>
          </cell>
          <cell r="N56">
            <v>0</v>
          </cell>
          <cell r="O56">
            <v>0.1956</v>
          </cell>
          <cell r="P56">
            <v>0</v>
          </cell>
          <cell r="Q56">
            <v>0</v>
          </cell>
          <cell r="R56">
            <v>0</v>
          </cell>
        </row>
        <row r="57">
          <cell r="A57">
            <v>4000412</v>
          </cell>
          <cell r="B57" t="str">
            <v>CSV.P</v>
          </cell>
          <cell r="C57" t="str">
            <v>VEÍCULO - AUTOMÓVEL ATÉ 100 HP</v>
          </cell>
          <cell r="E57" t="str">
            <v>MÊS</v>
          </cell>
          <cell r="G57">
            <v>24</v>
          </cell>
          <cell r="H57">
            <v>0</v>
          </cell>
          <cell r="I57">
            <v>1</v>
          </cell>
          <cell r="J57">
            <v>1</v>
          </cell>
          <cell r="K57">
            <v>4499.96</v>
          </cell>
          <cell r="L57">
            <v>107999.03999999999</v>
          </cell>
          <cell r="M57">
            <v>4499.96</v>
          </cell>
          <cell r="N57">
            <v>4499.96</v>
          </cell>
          <cell r="O57">
            <v>0.15579999999999999</v>
          </cell>
          <cell r="P57">
            <v>0</v>
          </cell>
          <cell r="Q57">
            <v>701.09</v>
          </cell>
          <cell r="R57">
            <v>701.09</v>
          </cell>
        </row>
        <row r="58">
          <cell r="C58" t="str">
            <v>SUBTOTAL</v>
          </cell>
          <cell r="E58" t="str">
            <v>R$</v>
          </cell>
          <cell r="G58">
            <v>15444056.760000007</v>
          </cell>
          <cell r="M58">
            <v>302141.56</v>
          </cell>
          <cell r="N58">
            <v>6598680.5799999991</v>
          </cell>
          <cell r="P58">
            <v>1419370.48</v>
          </cell>
          <cell r="Q58">
            <v>64940.869999999995</v>
          </cell>
          <cell r="R58">
            <v>1484311.3500000003</v>
          </cell>
        </row>
        <row r="59">
          <cell r="A59">
            <v>2</v>
          </cell>
          <cell r="C59" t="str">
            <v>SERVIÇOS DE RESTAURAÇÃO.</v>
          </cell>
        </row>
        <row r="60">
          <cell r="A60">
            <v>10062</v>
          </cell>
          <cell r="B60" t="str">
            <v>Sin.V</v>
          </cell>
          <cell r="C60" t="str">
            <v>FORN. E IMPLANT.PLACA DE SINAL.TOT.REFLE</v>
          </cell>
          <cell r="E60" t="str">
            <v>M2</v>
          </cell>
          <cell r="G60">
            <v>20</v>
          </cell>
          <cell r="H60">
            <v>19.57</v>
          </cell>
          <cell r="J60">
            <v>19.57</v>
          </cell>
          <cell r="K60">
            <v>384.63</v>
          </cell>
          <cell r="L60">
            <v>7692.6</v>
          </cell>
          <cell r="M60">
            <v>0</v>
          </cell>
          <cell r="N60">
            <v>7527.2</v>
          </cell>
          <cell r="O60">
            <v>0.1956</v>
          </cell>
          <cell r="P60">
            <v>775.46</v>
          </cell>
          <cell r="Q60">
            <v>0</v>
          </cell>
          <cell r="R60">
            <v>775.46</v>
          </cell>
        </row>
        <row r="61">
          <cell r="A61">
            <v>10359</v>
          </cell>
          <cell r="B61" t="str">
            <v>CSV.P</v>
          </cell>
          <cell r="C61" t="str">
            <v>ANCORAGEM DEFENSA MALEÁVEL SIMPLES (FORNECIMENTO E IMPLANTAÇÃO)</v>
          </cell>
          <cell r="E61" t="str">
            <v>M2</v>
          </cell>
          <cell r="G61">
            <v>320</v>
          </cell>
          <cell r="H61">
            <v>0</v>
          </cell>
          <cell r="I61">
            <v>320</v>
          </cell>
          <cell r="J61">
            <v>320</v>
          </cell>
          <cell r="K61">
            <v>343.24</v>
          </cell>
          <cell r="L61">
            <v>109836.8</v>
          </cell>
          <cell r="M61">
            <v>109836.8</v>
          </cell>
          <cell r="N61">
            <v>109836.8</v>
          </cell>
          <cell r="O61">
            <v>0.15579999999999999</v>
          </cell>
          <cell r="P61">
            <v>0</v>
          </cell>
          <cell r="Q61">
            <v>17112.57</v>
          </cell>
          <cell r="R61">
            <v>17112.57</v>
          </cell>
        </row>
        <row r="62">
          <cell r="A62">
            <v>20171</v>
          </cell>
          <cell r="B62" t="str">
            <v>Pav.</v>
          </cell>
          <cell r="C62" t="str">
            <v>MISTURA BETUMINOSA USINADA QUENTE AC/BC</v>
          </cell>
          <cell r="E62" t="str">
            <v>M3</v>
          </cell>
          <cell r="G62">
            <v>35373.504000000001</v>
          </cell>
          <cell r="H62">
            <v>9670.8179999999993</v>
          </cell>
          <cell r="J62">
            <v>9670.8179999999993</v>
          </cell>
          <cell r="K62">
            <v>220.93</v>
          </cell>
          <cell r="L62">
            <v>7815068.2300000004</v>
          </cell>
          <cell r="M62">
            <v>0</v>
          </cell>
          <cell r="N62">
            <v>2136573.79</v>
          </cell>
          <cell r="O62">
            <v>0.22359999999999999</v>
          </cell>
          <cell r="P62">
            <v>286255.19</v>
          </cell>
          <cell r="Q62">
            <v>0</v>
          </cell>
          <cell r="R62">
            <v>286255.19</v>
          </cell>
        </row>
        <row r="63">
          <cell r="A63">
            <v>40084</v>
          </cell>
          <cell r="B63" t="str">
            <v>Dren</v>
          </cell>
          <cell r="C63" t="str">
            <v>MEIO FIO DE CONCRETO - MFC 05 AC/BC</v>
          </cell>
          <cell r="E63" t="str">
            <v>M</v>
          </cell>
          <cell r="G63">
            <v>2000</v>
          </cell>
          <cell r="H63">
            <v>0</v>
          </cell>
          <cell r="J63">
            <v>0</v>
          </cell>
          <cell r="K63">
            <v>38</v>
          </cell>
          <cell r="L63">
            <v>76000</v>
          </cell>
          <cell r="M63">
            <v>0</v>
          </cell>
          <cell r="N63">
            <v>0</v>
          </cell>
          <cell r="O63">
            <v>0.1913</v>
          </cell>
          <cell r="P63">
            <v>0</v>
          </cell>
          <cell r="Q63">
            <v>0</v>
          </cell>
          <cell r="R63">
            <v>0</v>
          </cell>
        </row>
        <row r="64">
          <cell r="A64">
            <v>42233</v>
          </cell>
          <cell r="B64" t="str">
            <v>Pav.</v>
          </cell>
          <cell r="C64" t="str">
            <v>PINTURA DE LIGAÇÃO</v>
          </cell>
          <cell r="E64" t="str">
            <v>M2</v>
          </cell>
          <cell r="G64">
            <v>425996.60200000001</v>
          </cell>
          <cell r="H64">
            <v>177035.77</v>
          </cell>
          <cell r="J64">
            <v>177035.77</v>
          </cell>
          <cell r="K64">
            <v>0.21</v>
          </cell>
          <cell r="L64">
            <v>89459.28</v>
          </cell>
          <cell r="M64">
            <v>0</v>
          </cell>
          <cell r="N64">
            <v>37177.490000000005</v>
          </cell>
          <cell r="O64">
            <v>0.22359999999999999</v>
          </cell>
          <cell r="P64">
            <v>5000.4799999999996</v>
          </cell>
          <cell r="Q64">
            <v>0</v>
          </cell>
          <cell r="R64">
            <v>5000.4799999999996</v>
          </cell>
        </row>
        <row r="65">
          <cell r="A65">
            <v>42750</v>
          </cell>
          <cell r="B65" t="str">
            <v>Dren</v>
          </cell>
          <cell r="C65" t="str">
            <v>DRENO PEAD LONG.PROF. P/CORTE EM SOLO - DPS 13AC/BC</v>
          </cell>
          <cell r="E65" t="str">
            <v>M</v>
          </cell>
          <cell r="G65">
            <v>7000</v>
          </cell>
          <cell r="H65">
            <v>676.71999999997206</v>
          </cell>
          <cell r="I65">
            <v>133.19999999999999</v>
          </cell>
          <cell r="J65">
            <v>809.91999999997211</v>
          </cell>
          <cell r="K65">
            <v>96.38</v>
          </cell>
          <cell r="L65">
            <v>674660</v>
          </cell>
          <cell r="M65">
            <v>12837.81</v>
          </cell>
          <cell r="N65">
            <v>78060.08</v>
          </cell>
          <cell r="O65">
            <v>0.1913</v>
          </cell>
          <cell r="P65">
            <v>12477.02</v>
          </cell>
          <cell r="Q65">
            <v>2455.87</v>
          </cell>
          <cell r="R65">
            <v>14932.89</v>
          </cell>
        </row>
        <row r="66">
          <cell r="A66">
            <v>46770</v>
          </cell>
          <cell r="B66" t="str">
            <v>Pav.</v>
          </cell>
          <cell r="C66" t="str">
            <v>BASE ESTABILIZADAMAT. FRESADO(70%)+ PÓ DE PEDRA((30%)</v>
          </cell>
          <cell r="E66" t="str">
            <v>M3</v>
          </cell>
          <cell r="G66">
            <v>43498.94</v>
          </cell>
          <cell r="H66">
            <v>1441.193</v>
          </cell>
          <cell r="J66">
            <v>1441.193</v>
          </cell>
          <cell r="K66">
            <v>42.08</v>
          </cell>
          <cell r="L66">
            <v>1830435.39</v>
          </cell>
          <cell r="M66">
            <v>0</v>
          </cell>
          <cell r="N66">
            <v>60645.39</v>
          </cell>
          <cell r="O66">
            <v>0.22359999999999999</v>
          </cell>
          <cell r="P66">
            <v>6504.14</v>
          </cell>
          <cell r="Q66">
            <v>0</v>
          </cell>
          <cell r="R66">
            <v>6504.14</v>
          </cell>
        </row>
        <row r="67">
          <cell r="A67">
            <v>47335</v>
          </cell>
          <cell r="B67" t="str">
            <v>Emulsões</v>
          </cell>
          <cell r="C67" t="str">
            <v>AQUISIÇÃO DE RR-1C-E P/ MICROREVESTIMENTO</v>
          </cell>
          <cell r="E67" t="str">
            <v>M2</v>
          </cell>
          <cell r="G67">
            <v>604080.576</v>
          </cell>
          <cell r="H67">
            <v>0</v>
          </cell>
          <cell r="J67">
            <v>0</v>
          </cell>
          <cell r="K67">
            <v>6.83</v>
          </cell>
          <cell r="L67">
            <v>4125870.33</v>
          </cell>
          <cell r="M67">
            <v>0</v>
          </cell>
          <cell r="N67">
            <v>0</v>
          </cell>
          <cell r="O67">
            <v>0.65049999999999997</v>
          </cell>
          <cell r="P67">
            <v>0</v>
          </cell>
          <cell r="Q67">
            <v>0</v>
          </cell>
          <cell r="R67">
            <v>0</v>
          </cell>
        </row>
        <row r="68">
          <cell r="A68">
            <v>47338</v>
          </cell>
          <cell r="B68" t="str">
            <v>Pav.</v>
          </cell>
          <cell r="C68" t="str">
            <v>TRANSPORTE DE RR-1C-E P/ MICROREVESTIMENTO</v>
          </cell>
          <cell r="E68" t="str">
            <v>M2</v>
          </cell>
          <cell r="G68">
            <v>604080.576</v>
          </cell>
          <cell r="H68">
            <v>0</v>
          </cell>
          <cell r="J68">
            <v>0</v>
          </cell>
          <cell r="K68">
            <v>0.31</v>
          </cell>
          <cell r="L68">
            <v>187264.97</v>
          </cell>
          <cell r="M68">
            <v>0</v>
          </cell>
          <cell r="N68">
            <v>0</v>
          </cell>
          <cell r="O68">
            <v>0.22359999999999999</v>
          </cell>
          <cell r="P68">
            <v>0</v>
          </cell>
          <cell r="Q68">
            <v>0</v>
          </cell>
          <cell r="R68">
            <v>0</v>
          </cell>
        </row>
        <row r="69">
          <cell r="A69">
            <v>48910</v>
          </cell>
          <cell r="B69" t="str">
            <v>CAPs</v>
          </cell>
          <cell r="C69" t="str">
            <v>AQUISIÇÃO CIMENTO ASFÁLTICO CAP-60/85-E P/MBUQ</v>
          </cell>
          <cell r="E69" t="str">
            <v>M3</v>
          </cell>
          <cell r="G69">
            <v>35373.504000000001</v>
          </cell>
          <cell r="H69">
            <v>8791.9359999999997</v>
          </cell>
          <cell r="I69">
            <v>250.39400000000001</v>
          </cell>
          <cell r="J69">
            <v>9042.33</v>
          </cell>
          <cell r="K69">
            <v>330.05</v>
          </cell>
          <cell r="L69">
            <v>11675024.99</v>
          </cell>
          <cell r="M69">
            <v>82642.53</v>
          </cell>
          <cell r="N69">
            <v>2984421</v>
          </cell>
          <cell r="O69">
            <v>0.7591</v>
          </cell>
          <cell r="P69">
            <v>1788824.2</v>
          </cell>
          <cell r="Q69">
            <v>62733.94</v>
          </cell>
          <cell r="R69">
            <v>1851558.14</v>
          </cell>
        </row>
        <row r="70">
          <cell r="A70">
            <v>48911</v>
          </cell>
          <cell r="B70" t="str">
            <v>Pav.</v>
          </cell>
          <cell r="C70" t="str">
            <v>TRANSPORTE CIMENTO ASFÁLTICO CAP-60/85-E P/MBUQ</v>
          </cell>
          <cell r="E70" t="str">
            <v>M3</v>
          </cell>
          <cell r="G70">
            <v>35373.504000000001</v>
          </cell>
          <cell r="H70">
            <v>8791.9349999999995</v>
          </cell>
          <cell r="I70">
            <v>250.39400000000001</v>
          </cell>
          <cell r="J70">
            <v>9042.3289999999997</v>
          </cell>
          <cell r="K70">
            <v>15.42</v>
          </cell>
          <cell r="L70">
            <v>545459.43000000005</v>
          </cell>
          <cell r="M70">
            <v>3861.07</v>
          </cell>
          <cell r="N70">
            <v>139432.69999999998</v>
          </cell>
          <cell r="O70">
            <v>0.22359999999999999</v>
          </cell>
          <cell r="P70">
            <v>18496.810000000001</v>
          </cell>
          <cell r="Q70">
            <v>863.33</v>
          </cell>
          <cell r="R70">
            <v>19360.140000000003</v>
          </cell>
        </row>
        <row r="71">
          <cell r="A71">
            <v>60154</v>
          </cell>
          <cell r="B71" t="str">
            <v>Emulsões</v>
          </cell>
          <cell r="C71" t="str">
            <v>AQUISIÇÃO DE RR-1C PARA PINTURA DE LIGAÇÃO</v>
          </cell>
          <cell r="E71" t="str">
            <v>M2</v>
          </cell>
          <cell r="G71">
            <v>425996.60200000001</v>
          </cell>
          <cell r="H71">
            <v>177035.77</v>
          </cell>
          <cell r="I71">
            <v>4895.28</v>
          </cell>
          <cell r="J71">
            <v>181931.05</v>
          </cell>
          <cell r="K71">
            <v>0.56999999999999995</v>
          </cell>
          <cell r="L71">
            <v>242818.06</v>
          </cell>
          <cell r="M71">
            <v>2790.3</v>
          </cell>
          <cell r="N71">
            <v>103700.66</v>
          </cell>
          <cell r="O71">
            <v>0.65049999999999997</v>
          </cell>
          <cell r="P71">
            <v>51868.850000000006</v>
          </cell>
          <cell r="Q71">
            <v>1815.09</v>
          </cell>
          <cell r="R71">
            <v>53683.94</v>
          </cell>
        </row>
        <row r="72">
          <cell r="A72">
            <v>60161</v>
          </cell>
          <cell r="B72" t="str">
            <v>Asf.dil.</v>
          </cell>
          <cell r="C72" t="str">
            <v>AQUISIÇÃO DE CM-30 PARA IMPRIMAÇÃO</v>
          </cell>
          <cell r="E72" t="str">
            <v>M2</v>
          </cell>
          <cell r="G72">
            <v>96400</v>
          </cell>
          <cell r="H72">
            <v>937.5</v>
          </cell>
          <cell r="J72">
            <v>937.5</v>
          </cell>
          <cell r="K72">
            <v>3.43</v>
          </cell>
          <cell r="L72">
            <v>330652</v>
          </cell>
          <cell r="M72">
            <v>0</v>
          </cell>
          <cell r="N72">
            <v>3215.62</v>
          </cell>
          <cell r="O72">
            <v>0.65349999999999997</v>
          </cell>
          <cell r="P72">
            <v>1556.68</v>
          </cell>
          <cell r="Q72">
            <v>0</v>
          </cell>
          <cell r="R72">
            <v>1556.68</v>
          </cell>
        </row>
        <row r="73">
          <cell r="A73">
            <v>60166</v>
          </cell>
          <cell r="B73" t="str">
            <v>CSV.P</v>
          </cell>
          <cell r="C73" t="str">
            <v>TRANSPORTE COMERCIAL BASC. 10M3 RODOVIA PAV.</v>
          </cell>
          <cell r="E73" t="str">
            <v>TKM</v>
          </cell>
          <cell r="G73">
            <v>1679483.162</v>
          </cell>
          <cell r="H73">
            <v>16023.742</v>
          </cell>
          <cell r="J73">
            <v>16023.742</v>
          </cell>
          <cell r="K73">
            <v>0.37</v>
          </cell>
          <cell r="L73">
            <v>621408.76</v>
          </cell>
          <cell r="M73">
            <v>0</v>
          </cell>
          <cell r="N73">
            <v>5928.75</v>
          </cell>
          <cell r="O73">
            <v>0.15579999999999999</v>
          </cell>
          <cell r="P73">
            <v>442.51</v>
          </cell>
          <cell r="Q73">
            <v>0</v>
          </cell>
          <cell r="R73">
            <v>442.51</v>
          </cell>
        </row>
        <row r="74">
          <cell r="A74">
            <v>60927</v>
          </cell>
          <cell r="B74" t="str">
            <v>Ter.</v>
          </cell>
          <cell r="C74" t="str">
            <v>ESC. CARGA TRANSP. MAT. 1ª CAT. DMT 2000 A 3000M C/E</v>
          </cell>
          <cell r="E74" t="str">
            <v>M3</v>
          </cell>
          <cell r="G74">
            <v>96400</v>
          </cell>
          <cell r="H74">
            <v>5077.0120000000006</v>
          </cell>
          <cell r="I74">
            <v>18850.810000000001</v>
          </cell>
          <cell r="J74">
            <v>23927.822</v>
          </cell>
          <cell r="K74">
            <v>9.7899999999999991</v>
          </cell>
          <cell r="L74">
            <v>943756</v>
          </cell>
          <cell r="M74">
            <v>184549.42</v>
          </cell>
          <cell r="N74">
            <v>234253.37</v>
          </cell>
          <cell r="O74">
            <v>0.18509999999999999</v>
          </cell>
          <cell r="P74">
            <v>9198.66</v>
          </cell>
          <cell r="Q74">
            <v>34160.089999999997</v>
          </cell>
          <cell r="R74">
            <v>43358.75</v>
          </cell>
        </row>
        <row r="75">
          <cell r="A75">
            <v>151100</v>
          </cell>
          <cell r="B75" t="str">
            <v>Ter.</v>
          </cell>
          <cell r="C75" t="str">
            <v>COMPACTAÇÃO ATERROS 100% PROCTOR NORMAL</v>
          </cell>
          <cell r="E75" t="str">
            <v>M3</v>
          </cell>
          <cell r="G75">
            <v>43380</v>
          </cell>
          <cell r="H75">
            <v>9.4559999999999995</v>
          </cell>
          <cell r="J75">
            <v>9.4559999999999995</v>
          </cell>
          <cell r="K75">
            <v>3.16</v>
          </cell>
          <cell r="L75">
            <v>137080.79999999999</v>
          </cell>
          <cell r="M75">
            <v>0</v>
          </cell>
          <cell r="N75">
            <v>29.88</v>
          </cell>
          <cell r="O75">
            <v>0.18509999999999999</v>
          </cell>
          <cell r="P75">
            <v>5.03</v>
          </cell>
          <cell r="Q75">
            <v>0</v>
          </cell>
          <cell r="R75">
            <v>5.03</v>
          </cell>
        </row>
        <row r="76">
          <cell r="A76">
            <v>160674</v>
          </cell>
          <cell r="B76" t="str">
            <v>Dren</v>
          </cell>
          <cell r="C76" t="str">
            <v>DRENO PEAD SUBSUPERFICIAL - DSS 04 BC</v>
          </cell>
          <cell r="E76" t="str">
            <v>M</v>
          </cell>
          <cell r="G76">
            <v>1780</v>
          </cell>
          <cell r="H76">
            <v>1686</v>
          </cell>
          <cell r="I76">
            <v>94</v>
          </cell>
          <cell r="J76">
            <v>1780</v>
          </cell>
          <cell r="K76">
            <v>42.4</v>
          </cell>
          <cell r="L76">
            <v>75472</v>
          </cell>
          <cell r="M76">
            <v>3985.6</v>
          </cell>
          <cell r="N76">
            <v>75472</v>
          </cell>
          <cell r="O76">
            <v>0.1913</v>
          </cell>
          <cell r="P76">
            <v>13675.34</v>
          </cell>
          <cell r="Q76">
            <v>762.44</v>
          </cell>
          <cell r="R76">
            <v>14437.78</v>
          </cell>
        </row>
        <row r="77">
          <cell r="A77">
            <v>200141</v>
          </cell>
          <cell r="B77" t="str">
            <v>Pav.</v>
          </cell>
          <cell r="C77" t="str">
            <v>TRANSPORTE DE CM-30 P/IMPRIMAÇÃO</v>
          </cell>
          <cell r="E77" t="str">
            <v>M2</v>
          </cell>
          <cell r="G77">
            <v>96400</v>
          </cell>
          <cell r="H77">
            <v>937.5</v>
          </cell>
          <cell r="J77">
            <v>937.5</v>
          </cell>
          <cell r="K77">
            <v>0.14000000000000001</v>
          </cell>
          <cell r="L77">
            <v>13496</v>
          </cell>
          <cell r="M77">
            <v>0</v>
          </cell>
          <cell r="N77">
            <v>131.25</v>
          </cell>
          <cell r="O77">
            <v>0.22359999999999999</v>
          </cell>
          <cell r="P77">
            <v>14.04</v>
          </cell>
          <cell r="Q77">
            <v>0</v>
          </cell>
          <cell r="R77">
            <v>14.04</v>
          </cell>
        </row>
        <row r="78">
          <cell r="A78">
            <v>200149</v>
          </cell>
          <cell r="B78" t="str">
            <v>Pav.</v>
          </cell>
          <cell r="C78" t="str">
            <v>TRANSPORTE DE RR-1C P/PINTURA DE LIGAÇÃO</v>
          </cell>
          <cell r="E78" t="str">
            <v>M2</v>
          </cell>
          <cell r="G78">
            <v>425996.60200000001</v>
          </cell>
          <cell r="H78">
            <v>177035.77</v>
          </cell>
          <cell r="I78">
            <v>4895.28</v>
          </cell>
          <cell r="J78">
            <v>181931.05</v>
          </cell>
          <cell r="K78">
            <v>0.04</v>
          </cell>
          <cell r="L78">
            <v>17039.86</v>
          </cell>
          <cell r="M78">
            <v>195.81</v>
          </cell>
          <cell r="N78">
            <v>7277.2199999999993</v>
          </cell>
          <cell r="O78">
            <v>0.22359999999999999</v>
          </cell>
          <cell r="P78">
            <v>952.42</v>
          </cell>
          <cell r="Q78">
            <v>43.78</v>
          </cell>
          <cell r="R78">
            <v>996.19999999999993</v>
          </cell>
        </row>
        <row r="79">
          <cell r="A79">
            <v>200707</v>
          </cell>
          <cell r="B79" t="str">
            <v>Pav.</v>
          </cell>
          <cell r="C79" t="str">
            <v>MICRO-REVEST. A FRIO-MICROFLEX 1,5CM BC</v>
          </cell>
          <cell r="E79" t="str">
            <v>M2</v>
          </cell>
          <cell r="G79">
            <v>604080.576</v>
          </cell>
          <cell r="H79">
            <v>0</v>
          </cell>
          <cell r="J79">
            <v>0</v>
          </cell>
          <cell r="K79">
            <v>2.52</v>
          </cell>
          <cell r="L79">
            <v>1522283.05</v>
          </cell>
          <cell r="M79">
            <v>0</v>
          </cell>
          <cell r="N79">
            <v>0</v>
          </cell>
          <cell r="O79">
            <v>0.22359999999999999</v>
          </cell>
          <cell r="P79">
            <v>0</v>
          </cell>
          <cell r="Q79">
            <v>0</v>
          </cell>
          <cell r="R79">
            <v>0</v>
          </cell>
        </row>
        <row r="80">
          <cell r="A80">
            <v>230006</v>
          </cell>
          <cell r="B80" t="str">
            <v>Pav.</v>
          </cell>
          <cell r="C80" t="str">
            <v>MPRIMAÇÃO</v>
          </cell>
          <cell r="E80" t="str">
            <v>M2</v>
          </cell>
          <cell r="G80">
            <v>96400</v>
          </cell>
          <cell r="H80">
            <v>937.5</v>
          </cell>
          <cell r="J80">
            <v>937.5</v>
          </cell>
          <cell r="K80">
            <v>0.3</v>
          </cell>
          <cell r="L80">
            <v>28920</v>
          </cell>
          <cell r="M80">
            <v>0</v>
          </cell>
          <cell r="N80">
            <v>281.25</v>
          </cell>
          <cell r="O80">
            <v>0.22359999999999999</v>
          </cell>
          <cell r="P80">
            <v>30.09</v>
          </cell>
          <cell r="Q80">
            <v>0</v>
          </cell>
          <cell r="R80">
            <v>30.09</v>
          </cell>
        </row>
        <row r="81">
          <cell r="A81">
            <v>254001</v>
          </cell>
          <cell r="B81" t="str">
            <v>Pav.</v>
          </cell>
          <cell r="C81" t="str">
            <v>RECOMPOSIÇÃO REV C/MIST.BETUM. QUENTE</v>
          </cell>
          <cell r="E81" t="str">
            <v>M3</v>
          </cell>
          <cell r="G81">
            <v>35373.504000000001</v>
          </cell>
          <cell r="H81">
            <v>9670.8179999999993</v>
          </cell>
          <cell r="I81">
            <v>244.76400000000001</v>
          </cell>
          <cell r="J81">
            <v>9915.5819999999985</v>
          </cell>
          <cell r="K81">
            <v>39.24</v>
          </cell>
          <cell r="L81">
            <v>1388056.29</v>
          </cell>
          <cell r="M81">
            <v>9604.5300000000007</v>
          </cell>
          <cell r="N81">
            <v>389087.41</v>
          </cell>
          <cell r="O81">
            <v>0.22359999999999999</v>
          </cell>
          <cell r="P81">
            <v>50842.559999999998</v>
          </cell>
          <cell r="Q81">
            <v>2147.5700000000002</v>
          </cell>
          <cell r="R81">
            <v>52990.13</v>
          </cell>
        </row>
        <row r="82">
          <cell r="A82">
            <v>260000</v>
          </cell>
          <cell r="B82" t="str">
            <v>Pav.</v>
          </cell>
          <cell r="C82" t="str">
            <v>MANTA SINT. RECAP. ASFAL. FORNEC. APLIC.</v>
          </cell>
          <cell r="E82" t="str">
            <v>M2</v>
          </cell>
          <cell r="G82">
            <v>93643.199999999997</v>
          </cell>
          <cell r="H82">
            <v>1150</v>
          </cell>
          <cell r="J82">
            <v>1150</v>
          </cell>
          <cell r="K82">
            <v>3.8</v>
          </cell>
          <cell r="L82">
            <v>355844.16</v>
          </cell>
          <cell r="M82">
            <v>0</v>
          </cell>
          <cell r="N82">
            <v>4370</v>
          </cell>
          <cell r="O82">
            <v>0.22359999999999999</v>
          </cell>
          <cell r="P82">
            <v>467.59</v>
          </cell>
          <cell r="Q82">
            <v>0</v>
          </cell>
          <cell r="R82">
            <v>467.59</v>
          </cell>
        </row>
        <row r="83">
          <cell r="A83">
            <v>299011</v>
          </cell>
          <cell r="B83" t="str">
            <v>Pav.</v>
          </cell>
          <cell r="C83" t="str">
            <v>FRESAGEM CONTÍNUA DO REVEST. BETUMINOSO</v>
          </cell>
          <cell r="E83" t="str">
            <v>M3</v>
          </cell>
          <cell r="G83">
            <v>22921.624</v>
          </cell>
          <cell r="H83">
            <v>10175.145</v>
          </cell>
          <cell r="I83">
            <v>244.76400000000001</v>
          </cell>
          <cell r="J83">
            <v>10419.909</v>
          </cell>
          <cell r="K83">
            <v>112.84</v>
          </cell>
          <cell r="L83">
            <v>2586476.0499999998</v>
          </cell>
          <cell r="M83">
            <v>27619.16</v>
          </cell>
          <cell r="N83">
            <v>1175782.5</v>
          </cell>
          <cell r="O83">
            <v>0.22359999999999999</v>
          </cell>
          <cell r="P83">
            <v>152294.01999999999</v>
          </cell>
          <cell r="Q83">
            <v>6175.64</v>
          </cell>
          <cell r="R83">
            <v>158469.66</v>
          </cell>
        </row>
        <row r="84">
          <cell r="A84">
            <v>322077</v>
          </cell>
          <cell r="B84" t="str">
            <v>Dren</v>
          </cell>
          <cell r="C84" t="str">
            <v>SARJETA TRIANGULAR DE CONCRETO STC 04 AC/BC</v>
          </cell>
          <cell r="E84" t="str">
            <v>M</v>
          </cell>
          <cell r="G84">
            <v>2000</v>
          </cell>
          <cell r="H84">
            <v>0</v>
          </cell>
          <cell r="J84">
            <v>0</v>
          </cell>
          <cell r="K84">
            <v>31.84</v>
          </cell>
          <cell r="L84">
            <v>63680</v>
          </cell>
          <cell r="M84">
            <v>0</v>
          </cell>
          <cell r="N84">
            <v>0</v>
          </cell>
          <cell r="O84">
            <v>0.1913</v>
          </cell>
          <cell r="P84">
            <v>0</v>
          </cell>
          <cell r="Q84">
            <v>0</v>
          </cell>
          <cell r="R84">
            <v>0</v>
          </cell>
        </row>
        <row r="85">
          <cell r="A85">
            <v>403024</v>
          </cell>
          <cell r="B85" t="str">
            <v>Ter.</v>
          </cell>
          <cell r="C85" t="str">
            <v>REATERRO E COMPACTAÇÃO PARA BUEIROS</v>
          </cell>
          <cell r="E85" t="str">
            <v>M3</v>
          </cell>
          <cell r="G85">
            <v>300</v>
          </cell>
          <cell r="H85">
            <v>0</v>
          </cell>
          <cell r="J85">
            <v>0</v>
          </cell>
          <cell r="K85">
            <v>34.07</v>
          </cell>
          <cell r="L85">
            <v>10221</v>
          </cell>
          <cell r="M85">
            <v>0</v>
          </cell>
          <cell r="N85">
            <v>0</v>
          </cell>
          <cell r="O85">
            <v>0.18509999999999999</v>
          </cell>
          <cell r="P85">
            <v>0</v>
          </cell>
          <cell r="Q85">
            <v>0</v>
          </cell>
          <cell r="R85">
            <v>0</v>
          </cell>
        </row>
        <row r="86">
          <cell r="A86">
            <v>453010</v>
          </cell>
          <cell r="B86" t="str">
            <v>Dren</v>
          </cell>
          <cell r="C86" t="str">
            <v>ASSENTAMENTO DE TUBO D=0,60M AC/BC</v>
          </cell>
          <cell r="E86" t="str">
            <v>M</v>
          </cell>
          <cell r="G86">
            <v>200</v>
          </cell>
          <cell r="H86">
            <v>0</v>
          </cell>
          <cell r="J86">
            <v>0</v>
          </cell>
          <cell r="K86">
            <v>270.55</v>
          </cell>
          <cell r="L86">
            <v>54110</v>
          </cell>
          <cell r="M86">
            <v>0</v>
          </cell>
          <cell r="N86">
            <v>0</v>
          </cell>
          <cell r="O86">
            <v>0.1913</v>
          </cell>
          <cell r="P86">
            <v>0</v>
          </cell>
          <cell r="Q86">
            <v>0</v>
          </cell>
          <cell r="R86">
            <v>0</v>
          </cell>
        </row>
        <row r="87">
          <cell r="A87">
            <v>600001</v>
          </cell>
          <cell r="B87" t="str">
            <v>CSV.P</v>
          </cell>
          <cell r="C87" t="str">
            <v>DEFENSA MALEÁVEL SIMPLES (FORN./IMPL.)</v>
          </cell>
          <cell r="E87" t="str">
            <v>M</v>
          </cell>
          <cell r="G87">
            <v>1500</v>
          </cell>
          <cell r="H87">
            <v>0</v>
          </cell>
          <cell r="I87">
            <v>1500</v>
          </cell>
          <cell r="J87">
            <v>1500</v>
          </cell>
          <cell r="K87">
            <v>304.51</v>
          </cell>
          <cell r="L87">
            <v>456765</v>
          </cell>
          <cell r="M87">
            <v>456765</v>
          </cell>
          <cell r="N87">
            <v>456765</v>
          </cell>
          <cell r="O87">
            <v>0.15579999999999999</v>
          </cell>
          <cell r="P87">
            <v>0</v>
          </cell>
          <cell r="Q87">
            <v>71163.98</v>
          </cell>
          <cell r="R87">
            <v>71163.98</v>
          </cell>
        </row>
        <row r="88">
          <cell r="A88">
            <v>900200</v>
          </cell>
          <cell r="B88" t="str">
            <v>CSV.P</v>
          </cell>
          <cell r="C88" t="str">
            <v>TRANSPORTE LOCAL BASC. 5M3 RODOV. PAV.</v>
          </cell>
          <cell r="E88" t="str">
            <v>TKM</v>
          </cell>
          <cell r="G88">
            <v>30191.038</v>
          </cell>
          <cell r="H88">
            <v>0</v>
          </cell>
          <cell r="J88">
            <v>0</v>
          </cell>
          <cell r="K88">
            <v>0.5</v>
          </cell>
          <cell r="L88">
            <v>15095.51</v>
          </cell>
          <cell r="M88">
            <v>0</v>
          </cell>
          <cell r="N88">
            <v>0</v>
          </cell>
          <cell r="O88">
            <v>0.15579999999999999</v>
          </cell>
          <cell r="P88">
            <v>0</v>
          </cell>
          <cell r="Q88">
            <v>0</v>
          </cell>
          <cell r="R88">
            <v>0</v>
          </cell>
        </row>
        <row r="89">
          <cell r="A89">
            <v>900206</v>
          </cell>
          <cell r="B89" t="str">
            <v>CSV.P</v>
          </cell>
          <cell r="C89" t="str">
            <v>TRANSPORTE LOCAL C/BASC. 10M3 ROD. PAV.</v>
          </cell>
          <cell r="E89" t="str">
            <v>TKM</v>
          </cell>
          <cell r="G89">
            <v>3900342.872</v>
          </cell>
          <cell r="H89">
            <v>840244.13799999992</v>
          </cell>
          <cell r="I89">
            <v>22780.92</v>
          </cell>
          <cell r="J89">
            <v>863025.05799999996</v>
          </cell>
          <cell r="K89">
            <v>0.63</v>
          </cell>
          <cell r="L89">
            <v>2457216</v>
          </cell>
          <cell r="M89">
            <v>14351.97</v>
          </cell>
          <cell r="N89">
            <v>543705.76</v>
          </cell>
          <cell r="O89">
            <v>0.15579999999999999</v>
          </cell>
          <cell r="P89">
            <v>46796.060000000012</v>
          </cell>
          <cell r="Q89">
            <v>2236.0300000000002</v>
          </cell>
          <cell r="R89">
            <v>49032.090000000011</v>
          </cell>
        </row>
        <row r="90">
          <cell r="A90">
            <v>900241</v>
          </cell>
          <cell r="B90" t="str">
            <v>CSV.P</v>
          </cell>
          <cell r="C90" t="str">
            <v>TRANSPORTE LOCAL C/CARROC 4T RODOV. PAV.</v>
          </cell>
          <cell r="E90" t="str">
            <v>TKM</v>
          </cell>
          <cell r="G90">
            <v>5507.6180000000004</v>
          </cell>
          <cell r="H90">
            <v>0</v>
          </cell>
          <cell r="J90">
            <v>0</v>
          </cell>
          <cell r="K90">
            <v>1.22</v>
          </cell>
          <cell r="L90">
            <v>6719.29</v>
          </cell>
          <cell r="M90">
            <v>0</v>
          </cell>
          <cell r="N90">
            <v>0</v>
          </cell>
          <cell r="O90">
            <v>0.15579999999999999</v>
          </cell>
          <cell r="P90">
            <v>0</v>
          </cell>
          <cell r="Q90">
            <v>0</v>
          </cell>
          <cell r="R90">
            <v>0</v>
          </cell>
        </row>
        <row r="91">
          <cell r="A91">
            <v>900290</v>
          </cell>
          <cell r="B91" t="str">
            <v>CSV.P</v>
          </cell>
          <cell r="C91" t="str">
            <v>TRANSPORTE COMERCIAL C/CARROC RODOV. PAV</v>
          </cell>
          <cell r="E91" t="str">
            <v>TKM</v>
          </cell>
          <cell r="G91">
            <v>18762.098000000002</v>
          </cell>
          <cell r="H91">
            <v>3809.5240000000003</v>
          </cell>
          <cell r="I91">
            <v>53.953000000000003</v>
          </cell>
          <cell r="J91">
            <v>3863.4770000000003</v>
          </cell>
          <cell r="K91">
            <v>0.36</v>
          </cell>
          <cell r="L91">
            <v>6754.35</v>
          </cell>
          <cell r="M91">
            <v>19.420000000000002</v>
          </cell>
          <cell r="N91">
            <v>1390.83</v>
          </cell>
          <cell r="O91">
            <v>0.15579999999999999</v>
          </cell>
          <cell r="P91">
            <v>126.65</v>
          </cell>
          <cell r="Q91">
            <v>3.02</v>
          </cell>
          <cell r="R91">
            <v>129.67000000000002</v>
          </cell>
        </row>
        <row r="92">
          <cell r="A92">
            <v>1314865</v>
          </cell>
          <cell r="B92" t="str">
            <v>Sin.H</v>
          </cell>
          <cell r="C92" t="str">
            <v>PINTURA FAIXA - TINTA BASE ACRÍLICA EMUSÃO ÁGUA (1 ANO)</v>
          </cell>
          <cell r="E92" t="str">
            <v>M2</v>
          </cell>
          <cell r="G92">
            <v>55800</v>
          </cell>
          <cell r="H92">
            <v>9483.4249999999993</v>
          </cell>
          <cell r="J92">
            <v>9483.4249999999993</v>
          </cell>
          <cell r="K92">
            <v>13.91</v>
          </cell>
          <cell r="L92">
            <v>776178</v>
          </cell>
          <cell r="M92">
            <v>0</v>
          </cell>
          <cell r="N92">
            <v>131914.41</v>
          </cell>
          <cell r="O92">
            <v>0.12520000000000001</v>
          </cell>
          <cell r="P92">
            <v>10816.59</v>
          </cell>
          <cell r="Q92">
            <v>0</v>
          </cell>
          <cell r="R92">
            <v>10816.59</v>
          </cell>
        </row>
        <row r="93">
          <cell r="C93" t="str">
            <v>SUBTOTAL</v>
          </cell>
          <cell r="E93" t="str">
            <v>R$</v>
          </cell>
          <cell r="G93">
            <v>39246814.200000003</v>
          </cell>
          <cell r="M93">
            <v>909059.42</v>
          </cell>
          <cell r="N93">
            <v>8686980.3600000013</v>
          </cell>
          <cell r="P93">
            <v>2457420.3899999997</v>
          </cell>
          <cell r="Q93">
            <v>201673.34999999998</v>
          </cell>
          <cell r="R93">
            <v>2659093.7399999993</v>
          </cell>
        </row>
        <row r="94">
          <cell r="A94">
            <v>3</v>
          </cell>
          <cell r="C94" t="str">
            <v>MOBILIZAÇÃO E DESMOBILIZAÇÃO INST.CANTEIRO OBRAS E ACAMP.</v>
          </cell>
        </row>
        <row r="95">
          <cell r="A95">
            <v>60279</v>
          </cell>
          <cell r="B95" t="str">
            <v>Ter.</v>
          </cell>
          <cell r="C95" t="str">
            <v>INSTALAÇÃO PROVISÓRIA - CANTEIRO E ACAMP.</v>
          </cell>
          <cell r="E95" t="str">
            <v>M2</v>
          </cell>
          <cell r="G95">
            <v>174</v>
          </cell>
          <cell r="H95">
            <v>43.5</v>
          </cell>
          <cell r="J95">
            <v>43.5</v>
          </cell>
          <cell r="K95">
            <v>259.83</v>
          </cell>
          <cell r="L95">
            <v>45210.42</v>
          </cell>
          <cell r="M95">
            <v>0</v>
          </cell>
          <cell r="N95">
            <v>11302.6</v>
          </cell>
          <cell r="O95">
            <v>0.18509999999999999</v>
          </cell>
          <cell r="P95">
            <v>1443.34</v>
          </cell>
          <cell r="Q95">
            <v>0</v>
          </cell>
          <cell r="R95">
            <v>1443.34</v>
          </cell>
        </row>
        <row r="96">
          <cell r="A96">
            <v>610069</v>
          </cell>
          <cell r="B96" t="str">
            <v>Ter.</v>
          </cell>
          <cell r="C96" t="str">
            <v>MOBILIZAÇÃO E DESMOBILIZAÇÃO</v>
          </cell>
          <cell r="E96" t="str">
            <v>UND</v>
          </cell>
          <cell r="G96">
            <v>1</v>
          </cell>
          <cell r="H96">
            <v>0.5</v>
          </cell>
          <cell r="J96">
            <v>0.5</v>
          </cell>
          <cell r="K96">
            <v>23918.62</v>
          </cell>
          <cell r="L96">
            <v>23918.62</v>
          </cell>
          <cell r="M96">
            <v>0</v>
          </cell>
          <cell r="N96">
            <v>11959.31</v>
          </cell>
          <cell r="O96">
            <v>0.18509999999999999</v>
          </cell>
          <cell r="P96">
            <v>1527.2</v>
          </cell>
          <cell r="Q96">
            <v>0</v>
          </cell>
          <cell r="R96">
            <v>1527.2</v>
          </cell>
        </row>
        <row r="97">
          <cell r="C97" t="str">
            <v>SUBTOTAL ................................................................................................</v>
          </cell>
          <cell r="E97" t="str">
            <v>R$</v>
          </cell>
          <cell r="G97">
            <v>69129.039999999994</v>
          </cell>
          <cell r="M97">
            <v>0</v>
          </cell>
          <cell r="N97">
            <v>23261.91</v>
          </cell>
          <cell r="P97">
            <v>2970.54</v>
          </cell>
          <cell r="Q97">
            <v>0</v>
          </cell>
          <cell r="R97">
            <v>2970.54</v>
          </cell>
        </row>
        <row r="98">
          <cell r="A98">
            <v>4</v>
          </cell>
          <cell r="C98" t="str">
            <v>1º T A DE REEQUILIBRIO ECONOMICO-FINANCEIRO RESSARCIMENTO REF.CONFORME IS 10/2019-PERÍODO FEV/2019 À AGO/2019</v>
          </cell>
        </row>
        <row r="99">
          <cell r="A99">
            <v>9999990</v>
          </cell>
          <cell r="C99" t="str">
            <v>RESSARCIMENTO</v>
          </cell>
          <cell r="E99" t="str">
            <v>R$</v>
          </cell>
          <cell r="G99">
            <v>1</v>
          </cell>
          <cell r="H99">
            <v>1</v>
          </cell>
          <cell r="J99">
            <v>1</v>
          </cell>
          <cell r="K99">
            <v>689890.36</v>
          </cell>
          <cell r="L99">
            <v>689890.36</v>
          </cell>
          <cell r="M99">
            <v>0</v>
          </cell>
          <cell r="N99">
            <v>689890.36</v>
          </cell>
          <cell r="O99" t="str">
            <v>0</v>
          </cell>
          <cell r="P99">
            <v>689890.36</v>
          </cell>
          <cell r="Q99">
            <v>0</v>
          </cell>
          <cell r="R99">
            <v>689890.36</v>
          </cell>
        </row>
        <row r="100">
          <cell r="C100" t="str">
            <v>SUBTOTAL ................................................................................................</v>
          </cell>
          <cell r="E100" t="str">
            <v>R$</v>
          </cell>
          <cell r="G100">
            <v>689890.36</v>
          </cell>
          <cell r="M100">
            <v>0</v>
          </cell>
          <cell r="N100">
            <v>689890.36</v>
          </cell>
          <cell r="P100">
            <v>689890.36</v>
          </cell>
          <cell r="Q100">
            <v>0</v>
          </cell>
          <cell r="R100">
            <v>689890.36</v>
          </cell>
        </row>
        <row r="109">
          <cell r="C109" t="str">
            <v>TOTAL GERAL DO CONTRATO A PI.....................................................</v>
          </cell>
          <cell r="E109" t="str">
            <v>R$</v>
          </cell>
          <cell r="F109">
            <v>0</v>
          </cell>
          <cell r="G109">
            <v>55449890.360000007</v>
          </cell>
        </row>
        <row r="111">
          <cell r="C111" t="str">
            <v>VALOR  A  PI .........................................................................................</v>
          </cell>
          <cell r="E111" t="str">
            <v>R$</v>
          </cell>
          <cell r="M111">
            <v>1211200.98</v>
          </cell>
          <cell r="N111">
            <v>15998813.210000001</v>
          </cell>
        </row>
        <row r="112">
          <cell r="N112">
            <v>15308922.850000001</v>
          </cell>
        </row>
        <row r="113">
          <cell r="C113" t="str">
            <v>VALOR REAJUSTAMENTO ...................................................................</v>
          </cell>
          <cell r="E113" t="str">
            <v>R$</v>
          </cell>
          <cell r="P113">
            <v>4569651.7699999996</v>
          </cell>
          <cell r="Q113">
            <v>266614.21999999997</v>
          </cell>
          <cell r="R113">
            <v>4836265.9899999993</v>
          </cell>
        </row>
        <row r="115">
          <cell r="C115" t="str">
            <v>TOTAL NO MÊS PI + R ..........................................................................</v>
          </cell>
          <cell r="E115" t="str">
            <v>R$</v>
          </cell>
          <cell r="F115">
            <v>1477815.2</v>
          </cell>
        </row>
        <row r="130">
          <cell r="M130" t="str">
            <v>no mês</v>
          </cell>
          <cell r="N130" t="str">
            <v>acumulado</v>
          </cell>
          <cell r="O130" t="str">
            <v>total</v>
          </cell>
        </row>
        <row r="131">
          <cell r="G131" t="str">
            <v xml:space="preserve"> 1  - AQUISIÇÃO E TRANSPORTE DE MATERIAL BETUMINOSO</v>
          </cell>
          <cell r="L131" t="str">
            <v>%</v>
          </cell>
          <cell r="M131">
            <v>0</v>
          </cell>
          <cell r="N131">
            <v>1</v>
          </cell>
          <cell r="O131" t="e">
            <v>#REF!</v>
          </cell>
        </row>
        <row r="132">
          <cell r="G132" t="str">
            <v xml:space="preserve">  2  -  LIMPEZA DE DISP. DE DRENAGEM/SEGURANÇA</v>
          </cell>
          <cell r="L132" t="str">
            <v>%</v>
          </cell>
          <cell r="M132" t="e">
            <v>#REF!</v>
          </cell>
          <cell r="N132" t="e">
            <v>#REF!</v>
          </cell>
          <cell r="O132" t="e">
            <v>#REF!</v>
          </cell>
        </row>
        <row r="133">
          <cell r="G133" t="str">
            <v xml:space="preserve">  3  -  OUTROS</v>
          </cell>
          <cell r="L133" t="str">
            <v>%</v>
          </cell>
          <cell r="M133" t="e">
            <v>#REF!</v>
          </cell>
          <cell r="N133" t="e">
            <v>#REF!</v>
          </cell>
          <cell r="O133" t="e">
            <v>#REF!</v>
          </cell>
        </row>
        <row r="134">
          <cell r="G134" t="str">
            <v xml:space="preserve">  4  - RECOMPOSIÇÃO DO REVESTIMENTO PRIMÁRIO</v>
          </cell>
          <cell r="L134" t="str">
            <v>m3</v>
          </cell>
          <cell r="M134">
            <v>21.588000000000001</v>
          </cell>
          <cell r="N134">
            <v>148.01900000000001</v>
          </cell>
          <cell r="O134">
            <v>0</v>
          </cell>
        </row>
        <row r="135">
          <cell r="G135" t="str">
            <v xml:space="preserve">  5  - RECONFORMAÇÃO DA PLATAFORMA</v>
          </cell>
          <cell r="L135" t="str">
            <v>ha</v>
          </cell>
          <cell r="M135">
            <v>0</v>
          </cell>
          <cell r="N135">
            <v>0</v>
          </cell>
          <cell r="O135">
            <v>0</v>
          </cell>
        </row>
        <row r="136">
          <cell r="G136" t="str">
            <v xml:space="preserve">  6  - ROÇADA / CAPINA</v>
          </cell>
          <cell r="L136" t="str">
            <v>ha</v>
          </cell>
          <cell r="M136" t="e">
            <v>#REF!</v>
          </cell>
          <cell r="N136" t="e">
            <v>#REF!</v>
          </cell>
          <cell r="O136" t="e">
            <v>#REF!</v>
          </cell>
        </row>
        <row r="137">
          <cell r="G137" t="str">
            <v xml:space="preserve">  7  - SINALIZAÇÃO (MANUTENÇÃO)</v>
          </cell>
          <cell r="L137" t="str">
            <v>%</v>
          </cell>
          <cell r="M137" t="e">
            <v>#REF!</v>
          </cell>
          <cell r="N137" t="e">
            <v>#REF!</v>
          </cell>
          <cell r="O137" t="e">
            <v>#REF!</v>
          </cell>
        </row>
        <row r="138">
          <cell r="G138" t="str">
            <v xml:space="preserve">  8  -  TAPA BURACO/ REPARO LOCALIZADO</v>
          </cell>
          <cell r="L138" t="str">
            <v>m3</v>
          </cell>
          <cell r="M138">
            <v>0</v>
          </cell>
          <cell r="N138">
            <v>39115.616875550397</v>
          </cell>
          <cell r="O138">
            <v>0</v>
          </cell>
        </row>
        <row r="139">
          <cell r="G139" t="str">
            <v xml:space="preserve">  9  - RECOMPOSIÇÃO DO REVESTIMENTO COM MISTURA BETUMINOSA</v>
          </cell>
          <cell r="L139" t="str">
            <v>km</v>
          </cell>
          <cell r="M139" t="e">
            <v>#REF!</v>
          </cell>
          <cell r="N139" t="e">
            <v>#REF!</v>
          </cell>
          <cell r="O139">
            <v>15.29</v>
          </cell>
        </row>
      </sheetData>
      <sheetData sheetId="5" refreshError="1"/>
      <sheetData sheetId="6">
        <row r="1">
          <cell r="B1" t="str">
            <v>FICHA DE MEDIÇÃO</v>
          </cell>
        </row>
        <row r="3">
          <cell r="A3" t="str">
            <v>FIRMA : TRAÇADO CONSTRUÇÕES E SERVIÇOS LTDA</v>
          </cell>
        </row>
        <row r="4">
          <cell r="A4" t="str">
            <v>CONTRATO:</v>
          </cell>
          <cell r="B4" t="str">
            <v>10.00008/2019</v>
          </cell>
          <cell r="E4" t="str">
            <v>DNIT/SUPERINT.RS/PASSO FUNDO/RS</v>
          </cell>
        </row>
        <row r="5">
          <cell r="A5" t="str">
            <v>MEDIÇÃO :</v>
          </cell>
          <cell r="B5" t="str">
            <v>25ª PROVISÓRIA</v>
          </cell>
        </row>
        <row r="6">
          <cell r="A6" t="str">
            <v>PERÍODO :</v>
          </cell>
          <cell r="B6" t="str">
            <v>01.02.2021 à 28.02.2021</v>
          </cell>
        </row>
        <row r="8">
          <cell r="D8" t="str">
            <v>QUANTIDADE</v>
          </cell>
        </row>
        <row r="9">
          <cell r="A9" t="str">
            <v>COD.</v>
          </cell>
          <cell r="B9" t="str">
            <v>DISCRIMINAÇÃO</v>
          </cell>
          <cell r="C9" t="str">
            <v>UNID</v>
          </cell>
          <cell r="D9" t="str">
            <v>LIQUIDA</v>
          </cell>
          <cell r="E9" t="str">
            <v>ACUMULADA</v>
          </cell>
        </row>
        <row r="10">
          <cell r="A10" t="e">
            <v>#REF!</v>
          </cell>
          <cell r="B10" t="e">
            <v>#REF!</v>
          </cell>
        </row>
        <row r="11">
          <cell r="A11" t="e">
            <v>#REF!</v>
          </cell>
          <cell r="B11" t="e">
            <v>#REF!</v>
          </cell>
          <cell r="C11" t="e">
            <v>#REF!</v>
          </cell>
          <cell r="D11" t="e">
            <v>#REF!</v>
          </cell>
          <cell r="E11" t="e">
            <v>#REF!</v>
          </cell>
        </row>
        <row r="12">
          <cell r="A12" t="e">
            <v>#REF!</v>
          </cell>
          <cell r="B12" t="e">
            <v>#REF!</v>
          </cell>
          <cell r="C12" t="e">
            <v>#REF!</v>
          </cell>
          <cell r="D12" t="e">
            <v>#REF!</v>
          </cell>
          <cell r="E12" t="e">
            <v>#REF!</v>
          </cell>
        </row>
        <row r="13">
          <cell r="A13" t="e">
            <v>#REF!</v>
          </cell>
          <cell r="B13" t="e">
            <v>#REF!</v>
          </cell>
          <cell r="C13" t="e">
            <v>#REF!</v>
          </cell>
          <cell r="D13" t="e">
            <v>#REF!</v>
          </cell>
          <cell r="E13" t="e">
            <v>#REF!</v>
          </cell>
        </row>
        <row r="14">
          <cell r="A14" t="e">
            <v>#REF!</v>
          </cell>
          <cell r="B14" t="e">
            <v>#REF!</v>
          </cell>
          <cell r="C14" t="e">
            <v>#REF!</v>
          </cell>
          <cell r="D14" t="e">
            <v>#REF!</v>
          </cell>
          <cell r="E14" t="e">
            <v>#REF!</v>
          </cell>
        </row>
        <row r="15">
          <cell r="A15" t="e">
            <v>#REF!</v>
          </cell>
          <cell r="B15" t="e">
            <v>#REF!</v>
          </cell>
          <cell r="C15" t="e">
            <v>#REF!</v>
          </cell>
          <cell r="D15" t="e">
            <v>#REF!</v>
          </cell>
          <cell r="E15" t="e">
            <v>#REF!</v>
          </cell>
        </row>
        <row r="16">
          <cell r="A16" t="e">
            <v>#REF!</v>
          </cell>
          <cell r="B16" t="e">
            <v>#REF!</v>
          </cell>
          <cell r="C16" t="e">
            <v>#REF!</v>
          </cell>
          <cell r="D16" t="e">
            <v>#REF!</v>
          </cell>
          <cell r="E16" t="e">
            <v>#REF!</v>
          </cell>
        </row>
        <row r="17">
          <cell r="A17" t="e">
            <v>#REF!</v>
          </cell>
          <cell r="B17" t="e">
            <v>#REF!</v>
          </cell>
          <cell r="C17" t="e">
            <v>#REF!</v>
          </cell>
          <cell r="D17" t="e">
            <v>#REF!</v>
          </cell>
          <cell r="E17" t="e">
            <v>#REF!</v>
          </cell>
        </row>
        <row r="18">
          <cell r="A18" t="e">
            <v>#REF!</v>
          </cell>
          <cell r="B18" t="e">
            <v>#REF!</v>
          </cell>
          <cell r="C18" t="e">
            <v>#REF!</v>
          </cell>
          <cell r="D18" t="e">
            <v>#REF!</v>
          </cell>
          <cell r="E18" t="e">
            <v>#REF!</v>
          </cell>
        </row>
        <row r="19">
          <cell r="A19" t="e">
            <v>#REF!</v>
          </cell>
          <cell r="B19" t="e">
            <v>#REF!</v>
          </cell>
          <cell r="C19" t="e">
            <v>#REF!</v>
          </cell>
          <cell r="D19" t="e">
            <v>#REF!</v>
          </cell>
          <cell r="E19" t="e">
            <v>#REF!</v>
          </cell>
        </row>
        <row r="20">
          <cell r="A20" t="e">
            <v>#REF!</v>
          </cell>
          <cell r="B20" t="e">
            <v>#REF!</v>
          </cell>
          <cell r="C20" t="e">
            <v>#REF!</v>
          </cell>
          <cell r="D20" t="e">
            <v>#REF!</v>
          </cell>
          <cell r="E20" t="e">
            <v>#REF!</v>
          </cell>
        </row>
        <row r="21">
          <cell r="A21" t="e">
            <v>#REF!</v>
          </cell>
          <cell r="B21" t="e">
            <v>#REF!</v>
          </cell>
          <cell r="C21" t="e">
            <v>#REF!</v>
          </cell>
          <cell r="D21" t="e">
            <v>#REF!</v>
          </cell>
          <cell r="E21" t="e">
            <v>#REF!</v>
          </cell>
        </row>
        <row r="22">
          <cell r="A22" t="e">
            <v>#REF!</v>
          </cell>
          <cell r="B22" t="e">
            <v>#REF!</v>
          </cell>
          <cell r="C22" t="e">
            <v>#REF!</v>
          </cell>
          <cell r="D22" t="e">
            <v>#REF!</v>
          </cell>
          <cell r="E22" t="e">
            <v>#REF!</v>
          </cell>
        </row>
        <row r="23">
          <cell r="A23" t="e">
            <v>#REF!</v>
          </cell>
          <cell r="B23" t="e">
            <v>#REF!</v>
          </cell>
          <cell r="C23" t="e">
            <v>#REF!</v>
          </cell>
          <cell r="D23" t="e">
            <v>#REF!</v>
          </cell>
          <cell r="E23" t="e">
            <v>#REF!</v>
          </cell>
        </row>
        <row r="24">
          <cell r="B24" t="e">
            <v>#REF!</v>
          </cell>
          <cell r="C24" t="e">
            <v>#REF!</v>
          </cell>
          <cell r="D24" t="e">
            <v>#REF!</v>
          </cell>
          <cell r="E24" t="e">
            <v>#REF!</v>
          </cell>
        </row>
        <row r="26">
          <cell r="B26" t="str">
            <v>CONSERVAÇÃO:</v>
          </cell>
        </row>
        <row r="28">
          <cell r="A28">
            <v>1</v>
          </cell>
          <cell r="B28" t="str">
            <v>SERVIÇO DE CONSERVAÇÃO/RESTAURAÇÃO</v>
          </cell>
        </row>
        <row r="29">
          <cell r="A29">
            <v>638</v>
          </cell>
          <cell r="B29" t="str">
            <v>RECOMPOSIÇÃO DE GUARDA-CORPO AC/BC</v>
          </cell>
          <cell r="C29" t="str">
            <v>M</v>
          </cell>
          <cell r="D29">
            <v>0</v>
          </cell>
          <cell r="E29">
            <v>50</v>
          </cell>
        </row>
        <row r="30">
          <cell r="A30">
            <v>48153</v>
          </cell>
          <cell r="B30" t="str">
            <v>AQUISIÇÃO DE CAP-55/75 P/MBUQ</v>
          </cell>
          <cell r="C30" t="str">
            <v>M3</v>
          </cell>
          <cell r="D30">
            <v>0</v>
          </cell>
          <cell r="E30">
            <v>4538.8890000000001</v>
          </cell>
        </row>
        <row r="31">
          <cell r="A31">
            <v>49987</v>
          </cell>
          <cell r="B31" t="str">
            <v>AQUISIÇÃO RR-2C P/TRAT. SIMPLES C/EMULSÃO BC</v>
          </cell>
          <cell r="C31" t="str">
            <v>M2</v>
          </cell>
          <cell r="D31">
            <v>0</v>
          </cell>
          <cell r="E31">
            <v>0</v>
          </cell>
        </row>
        <row r="32">
          <cell r="A32">
            <v>49988</v>
          </cell>
          <cell r="B32" t="str">
            <v>TRANSPORTE RR-2C P/TRAT. SUP. SIMPLES C/EMULSÃO BC</v>
          </cell>
          <cell r="C32" t="str">
            <v>M2</v>
          </cell>
          <cell r="D32">
            <v>0</v>
          </cell>
          <cell r="E32">
            <v>0</v>
          </cell>
        </row>
        <row r="33">
          <cell r="A33">
            <v>49989</v>
          </cell>
          <cell r="B33" t="str">
            <v>AQUISIÇÃO RR-1C P/CORR. DEFEITO C/ MISTURA BETUMINOSA</v>
          </cell>
          <cell r="C33" t="str">
            <v>M3</v>
          </cell>
          <cell r="D33">
            <v>34.588799999999999</v>
          </cell>
          <cell r="E33">
            <v>3891.0037999999995</v>
          </cell>
        </row>
        <row r="34">
          <cell r="A34">
            <v>49990</v>
          </cell>
          <cell r="B34" t="str">
            <v>TRANSPORTE RR-1C P/CORR. DEFEITO C/ MISTURA BETUMINOSA</v>
          </cell>
          <cell r="C34" t="str">
            <v>M3</v>
          </cell>
          <cell r="D34">
            <v>34.588799999999999</v>
          </cell>
          <cell r="E34">
            <v>3891.0037999999995</v>
          </cell>
        </row>
        <row r="35">
          <cell r="A35">
            <v>50017</v>
          </cell>
          <cell r="B35" t="str">
            <v>TRANSPORTE CAP P/ MIST. BETUM. USIN. A QUENTE</v>
          </cell>
          <cell r="C35" t="str">
            <v>M3</v>
          </cell>
          <cell r="D35">
            <v>92.314973380656625</v>
          </cell>
          <cell r="E35">
            <v>6033.5369733806574</v>
          </cell>
        </row>
        <row r="36">
          <cell r="A36">
            <v>60166</v>
          </cell>
          <cell r="B36" t="str">
            <v>TRANSPORTE COMERCIAL BASC. 10M3 RODOVIA PAV.</v>
          </cell>
          <cell r="C36" t="str">
            <v>TKM</v>
          </cell>
          <cell r="D36">
            <v>0</v>
          </cell>
          <cell r="E36">
            <v>2035.6510000000001</v>
          </cell>
        </row>
        <row r="37">
          <cell r="A37">
            <v>60168</v>
          </cell>
          <cell r="B37" t="str">
            <v>AQUISIÇÃO DE CM-30 P/REMENDO PROFUNDO</v>
          </cell>
          <cell r="C37" t="str">
            <v>M3</v>
          </cell>
          <cell r="D37">
            <v>70.034400000000005</v>
          </cell>
          <cell r="E37">
            <v>70.034400000000005</v>
          </cell>
        </row>
        <row r="38">
          <cell r="A38">
            <v>60397</v>
          </cell>
          <cell r="B38" t="str">
            <v>AQUISIÇÃO DE RR-1C P/ TAPA BURACO</v>
          </cell>
          <cell r="C38" t="str">
            <v>M3</v>
          </cell>
          <cell r="D38">
            <v>51.889973380656613</v>
          </cell>
          <cell r="E38">
            <v>1186.4569733806566</v>
          </cell>
        </row>
        <row r="39">
          <cell r="A39">
            <v>60694</v>
          </cell>
          <cell r="B39" t="str">
            <v>AQUISIÇÃO DE CAP 50/70 PARA MBUQ</v>
          </cell>
          <cell r="C39" t="str">
            <v>M3</v>
          </cell>
          <cell r="D39">
            <v>92.314999999999998</v>
          </cell>
          <cell r="E39">
            <v>1496.5810000000001</v>
          </cell>
        </row>
        <row r="40">
          <cell r="A40">
            <v>101200</v>
          </cell>
          <cell r="B40" t="str">
            <v>DESTOCAMENTO DE ÁRVORES C/DIAM &gt; 0,30 M</v>
          </cell>
          <cell r="C40" t="str">
            <v>UND</v>
          </cell>
          <cell r="D40">
            <v>0</v>
          </cell>
          <cell r="E40">
            <v>0</v>
          </cell>
        </row>
        <row r="41">
          <cell r="A41">
            <v>121272</v>
          </cell>
          <cell r="B41" t="str">
            <v>LIMPEZA DE BUEIRO</v>
          </cell>
          <cell r="C41" t="str">
            <v>M3</v>
          </cell>
          <cell r="D41">
            <v>0</v>
          </cell>
          <cell r="E41">
            <v>0</v>
          </cell>
        </row>
        <row r="42">
          <cell r="A42">
            <v>130213</v>
          </cell>
          <cell r="B42" t="str">
            <v>CORREÇÃO DE DEFEITO C/ MIST. BETUMINOSA</v>
          </cell>
          <cell r="C42" t="str">
            <v>M3</v>
          </cell>
          <cell r="D42">
            <v>34.588999999999999</v>
          </cell>
          <cell r="E42">
            <v>3891.0039999999995</v>
          </cell>
        </row>
        <row r="43">
          <cell r="A43">
            <v>131546</v>
          </cell>
          <cell r="B43" t="str">
            <v>TRATAMENTO SUPERFICIAL SIMPLES C/ EMULSÃO BC</v>
          </cell>
          <cell r="C43" t="str">
            <v>M2</v>
          </cell>
          <cell r="D43">
            <v>0</v>
          </cell>
          <cell r="E43">
            <v>0</v>
          </cell>
        </row>
        <row r="44">
          <cell r="A44">
            <v>150643</v>
          </cell>
          <cell r="B44" t="str">
            <v>ESCAVAÇÃO MECÂNICA DE VALA EM MAT DE 1ª CAT</v>
          </cell>
          <cell r="C44" t="str">
            <v>M3</v>
          </cell>
          <cell r="D44">
            <v>0</v>
          </cell>
          <cell r="E44">
            <v>4999.2309999999998</v>
          </cell>
        </row>
        <row r="45">
          <cell r="A45">
            <v>200140</v>
          </cell>
          <cell r="B45" t="str">
            <v>TRANSPORTE DE CM-30 P/REMENDO PROFUNDO</v>
          </cell>
          <cell r="C45" t="str">
            <v>M3</v>
          </cell>
          <cell r="D45">
            <v>70.034000000000006</v>
          </cell>
          <cell r="E45">
            <v>70.034000000000006</v>
          </cell>
        </row>
        <row r="46">
          <cell r="A46">
            <v>200180</v>
          </cell>
          <cell r="B46" t="str">
            <v>TRANSPORTE DE RR-1C PARA TAPA BURACO</v>
          </cell>
          <cell r="C46" t="str">
            <v>M3</v>
          </cell>
          <cell r="D46">
            <v>51.89</v>
          </cell>
          <cell r="E46">
            <v>1186.4570000000001</v>
          </cell>
        </row>
        <row r="47">
          <cell r="A47">
            <v>200601</v>
          </cell>
          <cell r="B47" t="str">
            <v>MISTURA BETUMINOSA USINADA QUENTE AC/BC</v>
          </cell>
          <cell r="C47" t="str">
            <v>M3</v>
          </cell>
          <cell r="D47">
            <v>92.314999999999998</v>
          </cell>
          <cell r="E47">
            <v>5083.2979999999998</v>
          </cell>
        </row>
        <row r="48">
          <cell r="A48">
            <v>220401</v>
          </cell>
          <cell r="B48" t="str">
            <v>CORREÇÃO DE DEFEITOS POR FRESAGEM DESCONTÍNUA</v>
          </cell>
          <cell r="C48" t="str">
            <v>M3</v>
          </cell>
          <cell r="D48">
            <v>0</v>
          </cell>
          <cell r="E48">
            <v>0</v>
          </cell>
        </row>
        <row r="49">
          <cell r="A49">
            <v>223050</v>
          </cell>
          <cell r="B49" t="str">
            <v>BASE DE BRITA GRADUADA BC</v>
          </cell>
          <cell r="C49" t="str">
            <v>M3</v>
          </cell>
          <cell r="D49">
            <v>357.55500000000001</v>
          </cell>
          <cell r="E49">
            <v>357.55500000000001</v>
          </cell>
        </row>
        <row r="50">
          <cell r="A50">
            <v>299010</v>
          </cell>
          <cell r="B50" t="str">
            <v>FRESAGEM DESCONT. DO REVEST. BETUMINOSO</v>
          </cell>
          <cell r="C50" t="str">
            <v>M3</v>
          </cell>
          <cell r="D50">
            <v>0</v>
          </cell>
          <cell r="E50">
            <v>3807.4179999999997</v>
          </cell>
        </row>
        <row r="51">
          <cell r="A51">
            <v>322095</v>
          </cell>
          <cell r="B51" t="str">
            <v>REST. DISPOSITIVOS DANIF. C/CONCRETO FCK=15 MPA AC/BC</v>
          </cell>
          <cell r="C51" t="str">
            <v>M3</v>
          </cell>
          <cell r="D51">
            <v>0</v>
          </cell>
          <cell r="E51">
            <v>14.2</v>
          </cell>
        </row>
        <row r="52">
          <cell r="A52">
            <v>395000</v>
          </cell>
          <cell r="B52" t="str">
            <v>LIMPEZA DE PONTE</v>
          </cell>
          <cell r="C52" t="str">
            <v>M</v>
          </cell>
          <cell r="D52">
            <v>285.5</v>
          </cell>
          <cell r="E52">
            <v>1189.5</v>
          </cell>
        </row>
        <row r="53">
          <cell r="A53">
            <v>500000</v>
          </cell>
          <cell r="B53" t="str">
            <v>ENROCAMENTO DE PEDRA ARRUMADA</v>
          </cell>
          <cell r="C53" t="str">
            <v>M3</v>
          </cell>
          <cell r="D53">
            <v>0</v>
          </cell>
          <cell r="E53">
            <v>23</v>
          </cell>
        </row>
        <row r="54">
          <cell r="A54">
            <v>51010</v>
          </cell>
          <cell r="B54" t="str">
            <v>REVESTIMENTO VEGETAL COM GRAMA EM LEIVAS</v>
          </cell>
          <cell r="C54" t="str">
            <v>M2</v>
          </cell>
          <cell r="D54">
            <v>0</v>
          </cell>
          <cell r="E54">
            <v>0</v>
          </cell>
        </row>
        <row r="55">
          <cell r="A55">
            <v>810000</v>
          </cell>
          <cell r="B55" t="str">
            <v>TAPA BURACO</v>
          </cell>
          <cell r="C55" t="str">
            <v>M3</v>
          </cell>
          <cell r="D55">
            <v>51.89</v>
          </cell>
          <cell r="E55">
            <v>1186.4570000000001</v>
          </cell>
        </row>
        <row r="56">
          <cell r="A56">
            <v>810102</v>
          </cell>
          <cell r="B56" t="str">
            <v>REMENDO PROFUNDO DEMOLICAO MECANIZADA</v>
          </cell>
          <cell r="C56" t="str">
            <v>M3</v>
          </cell>
          <cell r="D56">
            <v>70.034000000000006</v>
          </cell>
          <cell r="E56">
            <v>70.034000000000006</v>
          </cell>
        </row>
        <row r="57">
          <cell r="A57">
            <v>820008</v>
          </cell>
          <cell r="B57" t="str">
            <v>RECOMPOSIÇÃO MECANIZADA DE ATERRO</v>
          </cell>
          <cell r="C57" t="str">
            <v>M3</v>
          </cell>
          <cell r="D57">
            <v>0</v>
          </cell>
          <cell r="E57">
            <v>339</v>
          </cell>
        </row>
        <row r="58">
          <cell r="A58">
            <v>830001</v>
          </cell>
          <cell r="B58" t="str">
            <v>LIMPEZA DE SARJETA E MEIO FIO</v>
          </cell>
          <cell r="C58" t="str">
            <v>M</v>
          </cell>
          <cell r="D58">
            <v>0</v>
          </cell>
          <cell r="E58">
            <v>158260.45000000001</v>
          </cell>
        </row>
        <row r="59">
          <cell r="A59">
            <v>830102</v>
          </cell>
          <cell r="B59" t="str">
            <v>LIMPEZA DE VALA DE DRENAGEM</v>
          </cell>
          <cell r="C59" t="str">
            <v>M</v>
          </cell>
          <cell r="D59">
            <v>105.84</v>
          </cell>
          <cell r="E59">
            <v>105.84</v>
          </cell>
        </row>
        <row r="60">
          <cell r="A60">
            <v>830103</v>
          </cell>
          <cell r="B60" t="str">
            <v>LIMPEZA DE DESCIDA D'ÁGUA</v>
          </cell>
          <cell r="C60" t="str">
            <v>M</v>
          </cell>
          <cell r="D60">
            <v>0</v>
          </cell>
          <cell r="E60">
            <v>0</v>
          </cell>
        </row>
        <row r="61">
          <cell r="A61">
            <v>830202</v>
          </cell>
          <cell r="B61" t="str">
            <v>DESOBSTRUÇÃO DE BUEIRO</v>
          </cell>
          <cell r="C61" t="str">
            <v>M3</v>
          </cell>
          <cell r="D61">
            <v>0</v>
          </cell>
          <cell r="E61">
            <v>0</v>
          </cell>
        </row>
        <row r="62">
          <cell r="A62">
            <v>840100</v>
          </cell>
          <cell r="B62" t="str">
            <v>RECOMPOSIÇÃO DE DEFENSA METÁLICA</v>
          </cell>
          <cell r="C62" t="str">
            <v>M</v>
          </cell>
          <cell r="D62">
            <v>624</v>
          </cell>
          <cell r="E62">
            <v>624</v>
          </cell>
        </row>
        <row r="63">
          <cell r="A63">
            <v>840200</v>
          </cell>
          <cell r="B63" t="str">
            <v>CAIAÇÃO</v>
          </cell>
          <cell r="C63" t="str">
            <v>M2</v>
          </cell>
          <cell r="D63">
            <v>782.27</v>
          </cell>
          <cell r="E63">
            <v>87120.244999999995</v>
          </cell>
        </row>
        <row r="64">
          <cell r="A64">
            <v>851100</v>
          </cell>
          <cell r="B64" t="str">
            <v>REMOÇÃO MECANIZADA DE BARREIRA-SOLO</v>
          </cell>
          <cell r="C64" t="str">
            <v>M3</v>
          </cell>
          <cell r="D64">
            <v>0</v>
          </cell>
          <cell r="E64">
            <v>48</v>
          </cell>
        </row>
        <row r="65">
          <cell r="A65">
            <v>890000</v>
          </cell>
          <cell r="B65" t="str">
            <v>ROÇADA MANUAL</v>
          </cell>
          <cell r="C65" t="str">
            <v>HA</v>
          </cell>
          <cell r="D65">
            <v>21.588000000000001</v>
          </cell>
          <cell r="E65">
            <v>148.01900000000001</v>
          </cell>
        </row>
        <row r="66">
          <cell r="A66">
            <v>890100</v>
          </cell>
          <cell r="B66" t="str">
            <v>ROÇADA MECANIZADA</v>
          </cell>
          <cell r="C66" t="str">
            <v>HA</v>
          </cell>
          <cell r="D66">
            <v>50.372</v>
          </cell>
          <cell r="E66">
            <v>353.52100000000002</v>
          </cell>
        </row>
        <row r="67">
          <cell r="A67">
            <v>890101</v>
          </cell>
          <cell r="B67" t="str">
            <v>CORTE E LIMPEZA DE AREAS GRAMADAS</v>
          </cell>
          <cell r="C67" t="str">
            <v>M2</v>
          </cell>
          <cell r="D67">
            <v>75626.399999999994</v>
          </cell>
          <cell r="E67">
            <v>470774</v>
          </cell>
        </row>
        <row r="68">
          <cell r="A68">
            <v>891000</v>
          </cell>
          <cell r="B68" t="str">
            <v>CAPINA MANUAL</v>
          </cell>
          <cell r="C68" t="str">
            <v>M2</v>
          </cell>
          <cell r="D68">
            <v>0</v>
          </cell>
          <cell r="E68">
            <v>35565.702999999994</v>
          </cell>
        </row>
        <row r="69">
          <cell r="A69">
            <v>900200</v>
          </cell>
          <cell r="B69" t="str">
            <v>TRANSPORTE LOCAL BASC. 5M3 RODOV. PAV.</v>
          </cell>
          <cell r="C69" t="str">
            <v>TKM</v>
          </cell>
          <cell r="D69">
            <v>0</v>
          </cell>
          <cell r="E69">
            <v>168634.084</v>
          </cell>
        </row>
        <row r="70">
          <cell r="A70">
            <v>900203</v>
          </cell>
          <cell r="B70" t="str">
            <v>TRANSPORTE LOCAL MATERIAL PARA REMENDOS</v>
          </cell>
          <cell r="C70" t="str">
            <v>TKM</v>
          </cell>
          <cell r="D70">
            <v>0</v>
          </cell>
          <cell r="E70">
            <v>948552.75600000005</v>
          </cell>
        </row>
        <row r="71">
          <cell r="A71">
            <v>900241</v>
          </cell>
          <cell r="B71" t="str">
            <v>TRANSPORTE LOCAL C/CARROC 4T RODOV. PAV.</v>
          </cell>
          <cell r="C71" t="str">
            <v>TKM</v>
          </cell>
          <cell r="D71">
            <v>0</v>
          </cell>
          <cell r="E71">
            <v>0</v>
          </cell>
        </row>
        <row r="72">
          <cell r="A72">
            <v>900290</v>
          </cell>
          <cell r="B72" t="str">
            <v>TRANSPORTE COMERCIAL C/CARROC RODOV. PAV</v>
          </cell>
          <cell r="C72" t="str">
            <v>TKM</v>
          </cell>
          <cell r="D72">
            <v>0</v>
          </cell>
          <cell r="E72">
            <v>3549.9138755503996</v>
          </cell>
        </row>
        <row r="73">
          <cell r="A73">
            <v>1314902</v>
          </cell>
          <cell r="B73" t="str">
            <v>RECOMPOSIÇÃO DE PLACA DE SINALIZAÇÃO</v>
          </cell>
          <cell r="C73" t="str">
            <v>M2</v>
          </cell>
          <cell r="D73">
            <v>0</v>
          </cell>
          <cell r="E73">
            <v>0</v>
          </cell>
        </row>
        <row r="74">
          <cell r="A74">
            <v>4000412</v>
          </cell>
          <cell r="B74" t="str">
            <v>VEÍCULO - AUTOMÓVEL ATÉ 100 HP</v>
          </cell>
          <cell r="C74" t="str">
            <v>MÊS</v>
          </cell>
          <cell r="D74">
            <v>1</v>
          </cell>
          <cell r="E74">
            <v>1</v>
          </cell>
        </row>
        <row r="75">
          <cell r="B75" t="str">
            <v>SUBTOTAL</v>
          </cell>
          <cell r="C75" t="str">
            <v>R$</v>
          </cell>
          <cell r="D75">
            <v>302141.56</v>
          </cell>
          <cell r="E75">
            <v>6598680.5799999991</v>
          </cell>
        </row>
        <row r="77">
          <cell r="A77">
            <v>2</v>
          </cell>
          <cell r="B77" t="str">
            <v>SERVIÇOS DE RESTAURAÇÃO.</v>
          </cell>
        </row>
        <row r="78">
          <cell r="A78">
            <v>10062</v>
          </cell>
          <cell r="B78" t="str">
            <v>FORN. E IMPLANT.PLACA DE SINAL.TOT.REFLE</v>
          </cell>
          <cell r="C78" t="str">
            <v>M2</v>
          </cell>
          <cell r="D78">
            <v>0</v>
          </cell>
          <cell r="E78">
            <v>19.57</v>
          </cell>
        </row>
        <row r="79">
          <cell r="A79">
            <v>10359</v>
          </cell>
          <cell r="B79" t="str">
            <v>ANCORAGEM DEFENSA MALEÁVEL SIMPLES (FORNECIMENTO E IMPLANTAÇÃO)</v>
          </cell>
          <cell r="C79" t="str">
            <v>M2</v>
          </cell>
          <cell r="D79">
            <v>320</v>
          </cell>
          <cell r="E79">
            <v>320</v>
          </cell>
        </row>
        <row r="80">
          <cell r="A80">
            <v>20171</v>
          </cell>
          <cell r="B80" t="str">
            <v>MISTURA BETUMINOSA USINADA QUENTE AC/BC</v>
          </cell>
          <cell r="C80" t="str">
            <v>M3</v>
          </cell>
          <cell r="D80">
            <v>0</v>
          </cell>
          <cell r="E80">
            <v>9670.8179999999993</v>
          </cell>
        </row>
        <row r="81">
          <cell r="A81">
            <v>40084</v>
          </cell>
          <cell r="B81" t="str">
            <v>MEIO FIO DE CONCRETO - MFC 05 AC/BC</v>
          </cell>
          <cell r="C81" t="str">
            <v>M</v>
          </cell>
          <cell r="D81">
            <v>0</v>
          </cell>
          <cell r="E81">
            <v>0</v>
          </cell>
        </row>
        <row r="82">
          <cell r="A82">
            <v>42233</v>
          </cell>
          <cell r="B82" t="str">
            <v>PINTURA DE LIGAÇÃO</v>
          </cell>
          <cell r="C82" t="str">
            <v>M2</v>
          </cell>
          <cell r="D82">
            <v>0</v>
          </cell>
          <cell r="E82">
            <v>177035.77</v>
          </cell>
        </row>
        <row r="83">
          <cell r="A83">
            <v>42750</v>
          </cell>
          <cell r="B83" t="str">
            <v>DRENO PEAD LONG.PROF. P/CORTE EM SOLO - DPS 13AC/BC</v>
          </cell>
          <cell r="C83" t="str">
            <v>M</v>
          </cell>
          <cell r="D83">
            <v>133.19999999999999</v>
          </cell>
          <cell r="E83">
            <v>809.91999999997211</v>
          </cell>
        </row>
        <row r="84">
          <cell r="A84">
            <v>46770</v>
          </cell>
          <cell r="B84" t="str">
            <v>BASE ESTABILIZADAMAT. FRESADO(70%)+ PÓ DE PEDRA((30%)</v>
          </cell>
          <cell r="C84" t="str">
            <v>M3</v>
          </cell>
          <cell r="D84">
            <v>0</v>
          </cell>
          <cell r="E84">
            <v>1441.193</v>
          </cell>
        </row>
        <row r="85">
          <cell r="A85">
            <v>47335</v>
          </cell>
          <cell r="B85" t="str">
            <v>AQUISIÇÃO DE RR-1C-E P/ MICROREVESTIMENTO</v>
          </cell>
          <cell r="C85" t="str">
            <v>M2</v>
          </cell>
          <cell r="D85">
            <v>0</v>
          </cell>
          <cell r="E85">
            <v>0</v>
          </cell>
        </row>
        <row r="86">
          <cell r="A86">
            <v>47338</v>
          </cell>
          <cell r="B86" t="str">
            <v>TRANSPORTE DE RR-1C-E P/ MICROREVESTIMENTO</v>
          </cell>
          <cell r="C86" t="str">
            <v>M2</v>
          </cell>
          <cell r="D86">
            <v>0</v>
          </cell>
          <cell r="E86">
            <v>0</v>
          </cell>
        </row>
        <row r="87">
          <cell r="A87">
            <v>48910</v>
          </cell>
          <cell r="B87" t="str">
            <v>AQUISIÇÃO CIMENTO ASFÁLTICO CAP-60/85-E P/MBUQ</v>
          </cell>
          <cell r="C87" t="str">
            <v>M3</v>
          </cell>
          <cell r="D87">
            <v>250.39400000000001</v>
          </cell>
          <cell r="E87">
            <v>9042.33</v>
          </cell>
        </row>
        <row r="88">
          <cell r="A88">
            <v>48911</v>
          </cell>
          <cell r="B88" t="str">
            <v>TRANSPORTE CIMENTO ASFÁLTICO CAP-60/85-E P/MBUQ</v>
          </cell>
          <cell r="C88" t="str">
            <v>M3</v>
          </cell>
          <cell r="D88">
            <v>250.39400000000001</v>
          </cell>
          <cell r="E88">
            <v>9042.3289999999997</v>
          </cell>
        </row>
        <row r="89">
          <cell r="A89">
            <v>60154</v>
          </cell>
          <cell r="B89" t="str">
            <v>AQUISIÇÃO DE RR-1C PARA PINTURA DE LIGAÇÃO</v>
          </cell>
          <cell r="C89" t="str">
            <v>M2</v>
          </cell>
          <cell r="D89">
            <v>4895.28</v>
          </cell>
          <cell r="E89">
            <v>181931.05</v>
          </cell>
        </row>
        <row r="90">
          <cell r="A90">
            <v>60161</v>
          </cell>
          <cell r="B90" t="str">
            <v>AQUISIÇÃO DE CM-30 PARA IMPRIMAÇÃO</v>
          </cell>
          <cell r="C90" t="str">
            <v>M2</v>
          </cell>
          <cell r="D90">
            <v>0</v>
          </cell>
          <cell r="E90">
            <v>937.5</v>
          </cell>
        </row>
        <row r="91">
          <cell r="A91">
            <v>60166</v>
          </cell>
          <cell r="B91" t="str">
            <v>TRANSPORTE COMERCIAL BASC. 10M3 RODOVIA PAV.</v>
          </cell>
          <cell r="C91" t="str">
            <v>TKM</v>
          </cell>
          <cell r="D91">
            <v>0</v>
          </cell>
          <cell r="E91">
            <v>16023.742</v>
          </cell>
        </row>
        <row r="92">
          <cell r="A92">
            <v>60927</v>
          </cell>
          <cell r="B92" t="str">
            <v>ESC. CARGA TRANSP. MAT. 1ª CAT. DMT 2000 A 3000M C/E</v>
          </cell>
          <cell r="C92" t="str">
            <v>M3</v>
          </cell>
          <cell r="D92">
            <v>18850.810000000001</v>
          </cell>
          <cell r="E92">
            <v>23927.822</v>
          </cell>
        </row>
        <row r="93">
          <cell r="A93">
            <v>151100</v>
          </cell>
          <cell r="B93" t="str">
            <v>COMPACTAÇÃO ATERROS 100% PROCTOR NORMAL</v>
          </cell>
          <cell r="C93" t="str">
            <v>M3</v>
          </cell>
          <cell r="D93">
            <v>0</v>
          </cell>
          <cell r="E93">
            <v>9.4559999999999995</v>
          </cell>
        </row>
        <row r="94">
          <cell r="A94">
            <v>160674</v>
          </cell>
          <cell r="B94" t="str">
            <v>DRENO PEAD SUBSUPERFICIAL - DSS 04 BC</v>
          </cell>
          <cell r="C94" t="str">
            <v>M</v>
          </cell>
          <cell r="D94">
            <v>94</v>
          </cell>
          <cell r="E94">
            <v>1780</v>
          </cell>
        </row>
        <row r="95">
          <cell r="A95">
            <v>200141</v>
          </cell>
          <cell r="B95" t="str">
            <v>TRANSPORTE DE CM-30 P/IMPRIMAÇÃO</v>
          </cell>
          <cell r="C95" t="str">
            <v>M2</v>
          </cell>
          <cell r="D95">
            <v>0</v>
          </cell>
          <cell r="E95">
            <v>937.5</v>
          </cell>
        </row>
        <row r="96">
          <cell r="A96">
            <v>200149</v>
          </cell>
          <cell r="B96" t="str">
            <v>TRANSPORTE DE RR-1C P/PINTURA DE LIGAÇÃO</v>
          </cell>
          <cell r="C96" t="str">
            <v>M2</v>
          </cell>
          <cell r="D96">
            <v>4895.28</v>
          </cell>
          <cell r="E96">
            <v>181931.05</v>
          </cell>
        </row>
        <row r="97">
          <cell r="A97">
            <v>200707</v>
          </cell>
          <cell r="B97" t="str">
            <v>MICRO-REVEST. A FRIO-MICROFLEX 1,5CM BC</v>
          </cell>
          <cell r="C97" t="str">
            <v>M2</v>
          </cell>
          <cell r="D97">
            <v>0</v>
          </cell>
          <cell r="E97">
            <v>0</v>
          </cell>
        </row>
        <row r="98">
          <cell r="A98">
            <v>230006</v>
          </cell>
          <cell r="B98" t="str">
            <v>MPRIMAÇÃO</v>
          </cell>
          <cell r="C98" t="str">
            <v>M2</v>
          </cell>
          <cell r="D98">
            <v>0</v>
          </cell>
          <cell r="E98">
            <v>937.5</v>
          </cell>
        </row>
        <row r="99">
          <cell r="A99">
            <v>254001</v>
          </cell>
          <cell r="B99" t="str">
            <v>RECOMPOSIÇÃO REV C/MIST.BETUM. QUENTE</v>
          </cell>
          <cell r="C99" t="str">
            <v>M3</v>
          </cell>
          <cell r="D99">
            <v>244.76400000000001</v>
          </cell>
          <cell r="E99">
            <v>9915.5819999999985</v>
          </cell>
        </row>
        <row r="100">
          <cell r="A100">
            <v>260000</v>
          </cell>
          <cell r="B100" t="str">
            <v>MANTA SINT. RECAP. ASFAL. FORNEC. APLIC.</v>
          </cell>
          <cell r="C100" t="str">
            <v>M2</v>
          </cell>
          <cell r="D100">
            <v>0</v>
          </cell>
          <cell r="E100">
            <v>1150</v>
          </cell>
        </row>
        <row r="101">
          <cell r="A101">
            <v>299011</v>
          </cell>
          <cell r="B101" t="str">
            <v>FRESAGEM CONTÍNUA DO REVEST. BETUMINOSO</v>
          </cell>
          <cell r="C101" t="str">
            <v>M3</v>
          </cell>
          <cell r="D101">
            <v>244.76400000000001</v>
          </cell>
          <cell r="E101">
            <v>10419.909</v>
          </cell>
        </row>
        <row r="102">
          <cell r="A102">
            <v>322077</v>
          </cell>
          <cell r="B102" t="str">
            <v>SARJETA TRIANGULAR DE CONCRETO STC 04 AC/BC</v>
          </cell>
          <cell r="C102" t="str">
            <v>M</v>
          </cell>
          <cell r="D102">
            <v>0</v>
          </cell>
          <cell r="E102">
            <v>0</v>
          </cell>
        </row>
        <row r="103">
          <cell r="A103">
            <v>403024</v>
          </cell>
          <cell r="B103" t="str">
            <v>REATERRO E COMPACTAÇÃO PARA BUEIROS</v>
          </cell>
          <cell r="C103" t="str">
            <v>M3</v>
          </cell>
          <cell r="D103">
            <v>0</v>
          </cell>
          <cell r="E103">
            <v>0</v>
          </cell>
        </row>
        <row r="104">
          <cell r="A104">
            <v>453010</v>
          </cell>
          <cell r="B104" t="str">
            <v>ASSENTAMENTO DE TUBO D=0,60M AC/BC</v>
          </cell>
          <cell r="C104" t="str">
            <v>M</v>
          </cell>
          <cell r="D104">
            <v>0</v>
          </cell>
          <cell r="E104">
            <v>0</v>
          </cell>
        </row>
        <row r="105">
          <cell r="A105">
            <v>600001</v>
          </cell>
          <cell r="B105" t="str">
            <v>DEFENSA MALEÁVEL SIMPLES (FORN./IMPL.)</v>
          </cell>
          <cell r="C105" t="str">
            <v>M</v>
          </cell>
          <cell r="D105">
            <v>1500</v>
          </cell>
          <cell r="E105">
            <v>1500</v>
          </cell>
        </row>
        <row r="106">
          <cell r="A106">
            <v>900200</v>
          </cell>
          <cell r="B106" t="str">
            <v>TRANSPORTE LOCAL BASC. 5M3 RODOV. PAV.</v>
          </cell>
          <cell r="C106" t="str">
            <v>TKM</v>
          </cell>
          <cell r="D106">
            <v>0</v>
          </cell>
          <cell r="E106">
            <v>0</v>
          </cell>
        </row>
        <row r="107">
          <cell r="A107">
            <v>900206</v>
          </cell>
          <cell r="B107" t="str">
            <v>TRANSPORTE LOCAL C/BASC. 10M3 ROD. PAV.</v>
          </cell>
          <cell r="C107" t="str">
            <v>TKM</v>
          </cell>
          <cell r="D107">
            <v>22780.92</v>
          </cell>
          <cell r="E107">
            <v>863025.05799999996</v>
          </cell>
        </row>
        <row r="108">
          <cell r="A108">
            <v>900241</v>
          </cell>
          <cell r="B108" t="str">
            <v>TRANSPORTE LOCAL C/CARROC 4T RODOV. PAV.</v>
          </cell>
          <cell r="C108" t="str">
            <v>TKM</v>
          </cell>
          <cell r="D108">
            <v>0</v>
          </cell>
          <cell r="E108">
            <v>0</v>
          </cell>
        </row>
        <row r="109">
          <cell r="A109">
            <v>900290</v>
          </cell>
          <cell r="B109" t="str">
            <v>TRANSPORTE COMERCIAL C/CARROC RODOV. PAV</v>
          </cell>
          <cell r="C109" t="str">
            <v>TKM</v>
          </cell>
          <cell r="D109">
            <v>53.953000000000003</v>
          </cell>
          <cell r="E109">
            <v>3863.4770000000003</v>
          </cell>
        </row>
        <row r="110">
          <cell r="A110">
            <v>1314865</v>
          </cell>
          <cell r="B110" t="str">
            <v>PINTURA FAIXA - TINTA BASE ACRÍLICA EMUSÃO ÁGUA (1 ANO)</v>
          </cell>
          <cell r="C110" t="str">
            <v>M2</v>
          </cell>
          <cell r="D110">
            <v>0</v>
          </cell>
          <cell r="E110">
            <v>9483.4249999999993</v>
          </cell>
        </row>
        <row r="111">
          <cell r="B111" t="str">
            <v>SUBTOTAL</v>
          </cell>
          <cell r="C111" t="str">
            <v>R$</v>
          </cell>
          <cell r="D111">
            <v>909059.42</v>
          </cell>
          <cell r="E111">
            <v>8686980.3600000013</v>
          </cell>
        </row>
        <row r="114">
          <cell r="A114">
            <v>2</v>
          </cell>
          <cell r="B114" t="str">
            <v>MOBILIZAÇÃO E DESMOBILIZAÇÃO INST.CANTEIRO OBRAS E ACAMP.</v>
          </cell>
        </row>
        <row r="115">
          <cell r="A115">
            <v>60279</v>
          </cell>
          <cell r="B115" t="str">
            <v>INSTALAÇÃO PROVISÓRIA - CANTEIRO E ACAMP.</v>
          </cell>
          <cell r="C115" t="str">
            <v>M2</v>
          </cell>
          <cell r="D115">
            <v>0</v>
          </cell>
          <cell r="E115">
            <v>43.5</v>
          </cell>
        </row>
        <row r="116">
          <cell r="A116">
            <v>610069</v>
          </cell>
          <cell r="B116" t="str">
            <v>MOBILIZAÇÃO E DESMOBILIZAÇÃO</v>
          </cell>
          <cell r="C116" t="str">
            <v>UND</v>
          </cell>
          <cell r="D116">
            <v>0</v>
          </cell>
          <cell r="E116">
            <v>0.5</v>
          </cell>
        </row>
        <row r="117">
          <cell r="B117" t="str">
            <v>SUBTOTAL ................................................................................................</v>
          </cell>
          <cell r="C117" t="str">
            <v>R$</v>
          </cell>
          <cell r="D117">
            <v>0</v>
          </cell>
          <cell r="E117">
            <v>0</v>
          </cell>
        </row>
        <row r="119">
          <cell r="A119">
            <v>4</v>
          </cell>
          <cell r="B119" t="str">
            <v>1º T A DE REEQUILIBRIO ECONOMICO-FINANCEIRO RESSARCIMENTO REF.CONFORME IS 10/2019-PERÍODO FEV/2019 À AGO/2019</v>
          </cell>
        </row>
        <row r="120">
          <cell r="A120">
            <v>9999990</v>
          </cell>
          <cell r="B120" t="str">
            <v>RESSARCIMENTO</v>
          </cell>
          <cell r="C120" t="str">
            <v>R$</v>
          </cell>
          <cell r="D120">
            <v>0</v>
          </cell>
          <cell r="E120">
            <v>0</v>
          </cell>
        </row>
        <row r="121">
          <cell r="B121" t="str">
            <v>SUBTOTAL ................................................................................................</v>
          </cell>
          <cell r="C121" t="str">
            <v>R$</v>
          </cell>
          <cell r="D121">
            <v>0</v>
          </cell>
          <cell r="E121">
            <v>0</v>
          </cell>
        </row>
        <row r="127">
          <cell r="B127" t="str">
            <v>VALOR  A  PI .........................................................................................</v>
          </cell>
          <cell r="C127" t="str">
            <v>R$</v>
          </cell>
          <cell r="D127">
            <v>1211200.98</v>
          </cell>
          <cell r="E127">
            <v>15998813.210000001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9MP20"/>
      <sheetName val="MEDIÇÃO MENSAL"/>
      <sheetName val="RESUMO"/>
      <sheetName val="MEDIÇÃO.XLS"/>
      <sheetName val="FICHA MEDIÇÃO"/>
      <sheetName val="QUADRO FÍSICO "/>
      <sheetName val="BOLETIM"/>
      <sheetName val="RR.XLS"/>
      <sheetName val="RR1.XLS"/>
      <sheetName val="CM.XLS"/>
      <sheetName val="CM1.XLS"/>
      <sheetName val="ETIQUETA"/>
      <sheetName val="CONTROLE MEDIÇÕES"/>
      <sheetName val="Módulo1"/>
      <sheetName val="Módul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2"/>
      <sheetName val="Comparativo Areia Brita"/>
    </sheetNames>
    <definedNames>
      <definedName name="_A14" refersTo="#REF!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qe" refersTo="#REF!"/>
      <definedName name="RESUMO1" refersTo="#REF!"/>
      <definedName name="vv" refersTo="#REF!"/>
      <definedName name="WEWRWRE" refersTo="#REF!"/>
      <definedName name="XXXXXXXX" refersTo="#REF!"/>
    </defined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FIDENS-R$mil"/>
      <sheetName val="C"/>
      <sheetName val="FV-DNER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DG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  <sheetName val="P A T O 98 D"/>
      <sheetName val="Serviç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>
        <row r="2">
          <cell r="A2" t="str">
            <v>CÓDIGO</v>
          </cell>
        </row>
      </sheetData>
      <sheetData sheetId="2">
        <row r="4">
          <cell r="A4" t="str">
            <v>1A0117002</v>
          </cell>
        </row>
      </sheetData>
      <sheetData sheetId="3" refreshError="1"/>
      <sheetData sheetId="4">
        <row r="5">
          <cell r="A5" t="str">
            <v>T301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étrica"/>
      <sheetName val="Hidráulica"/>
      <sheetName val="Tarifas"/>
      <sheetName val="Equip e Ferramentas"/>
      <sheetName val="Materiais"/>
      <sheetName val="Outros"/>
      <sheetName val="Listas Suspensas"/>
      <sheetName val="Premissas"/>
      <sheetName val="Insumos"/>
      <sheetName val="PLANILHA Pav 1 enviado rev 01"/>
      <sheetName val="PLANILHA Pav 1 enviado rev 02"/>
      <sheetName val="PLANILHA enviado"/>
      <sheetName val="PLANILHA final"/>
      <sheetName val="PLANILHA - caucionamento DAERP"/>
      <sheetName val="PLANILHA - caucionamento INFRA"/>
      <sheetName val="PLANILHA  - AUTEM"/>
      <sheetName val="PLANILHA ORÇAMENTO"/>
      <sheetName val="PLANILHA  - ENVIO COM SIN."/>
      <sheetName val="PLANILHA  - COMPARATIVA"/>
      <sheetName val="Empresas"/>
      <sheetName val="PLAN COMP - 1ª ROD"/>
      <sheetName val="PLAN COMP - 2ª ROD"/>
      <sheetName val="PLAN COMP - 3ª ROD "/>
      <sheetName val="RESUMO COMPARATIVO-TADEU"/>
      <sheetName val="RESUMO COMPARATIVO"/>
      <sheetName val="RESUMO"/>
      <sheetName val="PLANILHA ORÇAMENTO "/>
      <sheetName val="PLANILHA ORÇAMENTO-FINAL"/>
      <sheetName val="comp drenagem"/>
      <sheetName val="TERRAPLENAGEM"/>
      <sheetName val="TERRAPLENAGEM JOAQUIM CORRETO"/>
      <sheetName val="MATERIAL - ÁGUA - ESGOTO"/>
      <sheetName val="TUBO AGUA"/>
      <sheetName val="TUBO Ø 150 MM ESGOTO "/>
      <sheetName val="POÇO VISITA ESGOTO "/>
      <sheetName val="PAVIMENTAÇÃO  SUBLEITO"/>
      <sheetName val="PAVIMENTAÇÃO SOLO BRITA"/>
      <sheetName val="PAVIMENTAÇÃO  CBUQ"/>
      <sheetName val="DRENAGEM SANTANA"/>
      <sheetName val="TUBO DIAM 400 MM"/>
      <sheetName val="TUBO DIAM 500 MM"/>
      <sheetName val="TUBO DIAM 600 MM"/>
      <sheetName val="TUBO DIAM 800 MM"/>
      <sheetName val="TUBO DIAM 1000 MM"/>
      <sheetName val="TUBO DIAM 1200 MM"/>
      <sheetName val="TUBO DIAM 1500 MM"/>
      <sheetName val="POÇO DE VISITA"/>
      <sheetName val="BOCA DE LOBO"/>
      <sheetName val="RESUMO COMPARATIVO-TADEU (2)"/>
      <sheetName val="Dados"/>
      <sheetName val="EAIGESEN"/>
      <sheetName val="apoio"/>
      <sheetName val="Listas"/>
      <sheetName val="Heat exch. tables"/>
      <sheetName val="Equip_e_Ferramentas"/>
      <sheetName val="Listas_Suspensas"/>
      <sheetName val="market"/>
      <sheetName val="estgg"/>
      <sheetName val="Composição Global"/>
      <sheetName val="Produção"/>
      <sheetName val="Granulometrias"/>
      <sheetName val="Cadastro de Traço"/>
      <sheetName val="Cadastro de informações"/>
      <sheetName val="Relatórios"/>
      <sheetName val="Acompanhamento"/>
      <sheetName val="Consultar Ensaio"/>
      <sheetName val="Planilha1"/>
      <sheetName val="Contorno Sul"/>
      <sheetName val="Contorno Norte"/>
      <sheetName val="NR (Consulta)"/>
      <sheetName val="Dados_Saúde"/>
      <sheetName val="Validação"/>
      <sheetName val="COMPOSIÇÕES"/>
      <sheetName val="Lista Suspensa"/>
      <sheetName val="Fixed Asset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  <sheetName val="Página 16"/>
      <sheetName val="Recuperação da Pista"/>
      <sheetName val="estgg"/>
      <sheetName val="Anual"/>
      <sheetName val="aux"/>
      <sheetName val="planilha"/>
      <sheetName val="1. Cadastro da LM"/>
      <sheetName val="4. Orçamento FD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roduto 09"/>
      <sheetName val="Produto 10"/>
      <sheetName val="Produto 01"/>
      <sheetName val="Prod. 03A CREMA-CIB"/>
      <sheetName val="E"/>
      <sheetName val="F"/>
      <sheetName val="aterro"/>
      <sheetName val="tsd"/>
      <sheetName val="Prod. Equip. Mec.1"/>
      <sheetName val="relatório-1ª med."/>
      <sheetName val="ISSQN"/>
      <sheetName val="insumos básicos"/>
      <sheetName val="quadro 04 - planilhas preços"/>
      <sheetName val="DIPRVS12"/>
      <sheetName val="projeto"/>
      <sheetName val="ququant"/>
      <sheetName val="Serv. Adm."/>
      <sheetName val="Mat. Bet."/>
      <sheetName val="DG"/>
      <sheetName val="ROÇCOL"/>
      <sheetName val="RO"/>
      <sheetName val="DRENO"/>
      <sheetName val="ENROC JOG"/>
      <sheetName val="MICRO"/>
      <sheetName val="PORTICO"/>
      <sheetName val="CONCR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p a t o"/>
      <sheetName val="reg_mec_fx_dm_"/>
      <sheetName val="Custo horário de Equip"/>
      <sheetName val="Custo Mão-de-Obra"/>
      <sheetName val="Res. dos Materias - Atividade"/>
    </sheetNames>
    <sheetDataSet>
      <sheetData sheetId="0"/>
      <sheetData sheetId="1"/>
      <sheetData sheetId="2"/>
      <sheetData sheetId="3"/>
      <sheetData sheetId="4"/>
      <sheetData sheetId="5" refreshError="1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ROTEIRO DE UTILIZAÇÃO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Ref_Distr Pesquisadas"/>
      <sheetName val="Estudo Econômico Mat. Bet."/>
      <sheetName val="COMP.MAT.BET."/>
      <sheetName val="MEMÓRIA MAT REC PLACA SINALIZ"/>
      <sheetName val="LDI"/>
      <sheetName val="TRANSPORTES CONSERVAÇÃO"/>
      <sheetName val="TRANSPORTES RESTAURAÇÃO"/>
      <sheetName val="TRANSPORTES MELHORIAS"/>
      <sheetName val="PLANILHA ORÇAMENTÁRIA"/>
      <sheetName val="CRONOGRAMA"/>
      <sheetName val="CROQUI PESQUISADAS"/>
      <sheetName val="ESTUDO ECONÔMICO USINA"/>
      <sheetName val="CROQUI ADOTADAS"/>
      <sheetName val="COMP. Conservação"/>
      <sheetName val="COMP. Restauração"/>
      <sheetName val="COMP. Melhorias"/>
      <sheetName val="COMP.AUTOMÓVEL"/>
      <sheetName val="mobilizaçao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justif. veículo sugestão"/>
      <sheetName val="VERIFICAÇÕES"/>
    </sheetNames>
    <sheetDataSet>
      <sheetData sheetId="0">
        <row r="5">
          <cell r="B5">
            <v>2.4249999999999998</v>
          </cell>
        </row>
        <row r="60">
          <cell r="B60">
            <v>2.4</v>
          </cell>
        </row>
        <row r="61">
          <cell r="B61">
            <v>1.84</v>
          </cell>
        </row>
        <row r="80">
          <cell r="B80">
            <v>0.13337499999999999</v>
          </cell>
        </row>
        <row r="114">
          <cell r="A114" t="str">
            <v>DEPARTAMENTO NACIONAL DE INFRA-ESTRUTURA DE TRANSPORTES - DNIT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MT - DEPARTAMENTO NACIONAL DE INFRA-ESTRUTURA DE TRANSPORTES - DNIT</v>
          </cell>
        </row>
        <row r="3">
          <cell r="A3" t="str">
            <v>UL SANTA MARIA</v>
          </cell>
        </row>
        <row r="11">
          <cell r="B11" t="str">
            <v>BR-158/RS</v>
          </cell>
        </row>
        <row r="14">
          <cell r="B14" t="str">
            <v>ENTR BR-386(A) (DIV SC/RS) - SEDE CAMPO DE INSTRUÇÃO DE SANTA MARIA</v>
          </cell>
        </row>
        <row r="17">
          <cell r="B17" t="str">
            <v>ENTR BR-287(B) - ENTR BR-290(A) (P/ ROSÁRIO DO SUL)</v>
          </cell>
        </row>
        <row r="20">
          <cell r="C20">
            <v>330.4</v>
          </cell>
          <cell r="F20">
            <v>444.7</v>
          </cell>
        </row>
        <row r="21">
          <cell r="C21">
            <v>0</v>
          </cell>
          <cell r="F21">
            <v>3.3</v>
          </cell>
        </row>
      </sheetData>
      <sheetData sheetId="7"/>
      <sheetData sheetId="8"/>
      <sheetData sheetId="9"/>
      <sheetData sheetId="10"/>
      <sheetData sheetId="11">
        <row r="16">
          <cell r="L16">
            <v>3.27</v>
          </cell>
        </row>
      </sheetData>
      <sheetData sheetId="12"/>
      <sheetData sheetId="13"/>
      <sheetData sheetId="14">
        <row r="9">
          <cell r="L9">
            <v>0.1769</v>
          </cell>
        </row>
        <row r="424">
          <cell r="I424">
            <v>151.52000000000001</v>
          </cell>
        </row>
        <row r="485">
          <cell r="I485">
            <v>137.91999999999999</v>
          </cell>
        </row>
      </sheetData>
      <sheetData sheetId="15"/>
      <sheetData sheetId="16">
        <row r="48">
          <cell r="G48">
            <v>31.1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>
        <row r="31">
          <cell r="G31">
            <v>21.2</v>
          </cell>
          <cell r="J31">
            <v>39</v>
          </cell>
        </row>
        <row r="32">
          <cell r="G32">
            <v>0.1</v>
          </cell>
          <cell r="J32">
            <v>39</v>
          </cell>
        </row>
        <row r="33">
          <cell r="G33">
            <v>313.7</v>
          </cell>
          <cell r="J33">
            <v>39</v>
          </cell>
        </row>
        <row r="34">
          <cell r="G34">
            <v>276</v>
          </cell>
          <cell r="J34">
            <v>39</v>
          </cell>
        </row>
        <row r="35">
          <cell r="G35">
            <v>131</v>
          </cell>
        </row>
        <row r="37">
          <cell r="G37">
            <v>354</v>
          </cell>
        </row>
        <row r="38">
          <cell r="J38">
            <v>39</v>
          </cell>
        </row>
        <row r="39">
          <cell r="J39">
            <v>39</v>
          </cell>
        </row>
        <row r="40">
          <cell r="J40">
            <v>39</v>
          </cell>
        </row>
      </sheetData>
      <sheetData sheetId="25"/>
      <sheetData sheetId="26"/>
      <sheetData sheetId="27"/>
      <sheetData sheetId="28"/>
      <sheetData sheetId="29"/>
      <sheetData sheetId="30">
        <row r="17">
          <cell r="G17">
            <v>174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utput1"/>
      <sheetName val="1"/>
      <sheetName val="Resultados"/>
      <sheetName val="Painel de Controle"/>
      <sheetName val="SPE"/>
      <sheetName val="Valuation"/>
      <sheetName val="IS"/>
      <sheetName val="BS"/>
      <sheetName val="CF"/>
      <sheetName val="Funding"/>
      <sheetName val="Premissas Funding"/>
      <sheetName val="Balanço Prévio"/>
      <sheetName val="Entrada de Dados"/>
      <sheetName val="Sensib"/>
      <sheetName val="2"/>
      <sheetName val="Receitas"/>
      <sheetName val="Capex Estimado"/>
      <sheetName val="Capex Orçado"/>
      <sheetName val="Opex"/>
      <sheetName val="3"/>
      <sheetName val="Debt"/>
      <sheetName val="Auxiliar"/>
      <sheetName val="Resultados velho"/>
      <sheetName val="4"/>
      <sheetName val="Indicadores"/>
      <sheetName val="Rec Opex Capex"/>
      <sheetName val="Rec Totais (a)"/>
      <sheetName val="Rec Totais (b)"/>
      <sheetName val="Balanço"/>
      <sheetName val="Resultado"/>
      <sheetName val="Fluxos Acumulados"/>
      <sheetName val="Cap Dív"/>
      <sheetName val="DSCR - LTDE"/>
      <sheetName val="Rentabilidade"/>
      <sheetName val="Módulo2"/>
      <sheetName val="Módulo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01"/>
      <sheetName val="PAG02"/>
      <sheetName val="PAG03"/>
      <sheetName val="PAG04"/>
      <sheetName val="PAG05"/>
      <sheetName val="PAG06"/>
      <sheetName val="PAG07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PATO - BR - 425 aditivo"/>
      <sheetName val="QuQuant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medição"/>
      <sheetName val="ficha medição"/>
      <sheetName val="ISSQN - BR-153-TV"/>
      <sheetName val="Ind. Físicos"/>
      <sheetName val="Ens Maio"/>
      <sheetName val="Efetividade"/>
      <sheetName val="boletim"/>
      <sheetName val="pluviometria"/>
      <sheetName val="Micro Revestimento"/>
      <sheetName val="Cronog Ativid Micro"/>
      <sheetName val="Micro Revestimento ST"/>
      <sheetName val="Cronog Ativid Micro ST"/>
      <sheetName val="Fresagem 100%"/>
      <sheetName val="Cronog Ativid Fresa100%"/>
      <sheetName val="Pint.Lig_fresagem100%"/>
      <sheetName val="CBUQ fresagem 100%"/>
      <sheetName val="Cargas CBUQ Fresagem"/>
      <sheetName val="Fresagem 5%"/>
      <sheetName val="Cronog Ativid Fresa5%"/>
      <sheetName val="Pint.Lig_fresagem5%"/>
      <sheetName val="CBUQ fresagem 5%"/>
      <sheetName val="Cargas CBUQ Fresagem5%"/>
      <sheetName val="Fresagem 5% ST"/>
      <sheetName val="Cronog Ativid Fresa5%+ST"/>
      <sheetName val="Pint.Lig_fresagem5% ST"/>
      <sheetName val="CBUQ fresagem 5% ST"/>
      <sheetName val="Cargas CBUQ Fresagem5% ST"/>
      <sheetName val="Fresagem 10%"/>
      <sheetName val="Cronog Ativid Fresa10%"/>
      <sheetName val="Pint.Lig_fresagem10%"/>
      <sheetName val="CBUQ fresagem 10%"/>
      <sheetName val="Cargas CBUQ Fresagem10%"/>
      <sheetName val="Fresagem 10% ST"/>
      <sheetName val="Cronog Ativid Fresa10%+ST"/>
      <sheetName val="Pint.Lig_fresagem10% ST"/>
      <sheetName val="CBUQ fresagem 10% ST"/>
      <sheetName val="Cargas CBUQ Fresagem10% ST"/>
      <sheetName val="Fresagem 20% "/>
      <sheetName val="Cronog Ativid Fresa20%"/>
      <sheetName val="Pint.Lig_fresagem 20%"/>
      <sheetName val="CBUQ fresagem 20%"/>
      <sheetName val="Cargas CBUQ Fresagem 20%"/>
      <sheetName val="Fresagem 30%"/>
      <sheetName val="Cronog Ativid Fresa30%"/>
      <sheetName val="Pint.Lig_fresagem 30%"/>
      <sheetName val="CBUQ fresagem 30%"/>
      <sheetName val="Cargas CBUQ Fresagem 30%"/>
      <sheetName val="Fresagem 60%"/>
      <sheetName val="Cronog Ativid Fresa60%"/>
      <sheetName val="Pint.Lig_fresagem 60%"/>
      <sheetName val="CBUQ fresagem 60%"/>
      <sheetName val="Cargas CBUQ Fresagem 60%"/>
      <sheetName val="Fresagem 60% ST"/>
      <sheetName val="Cronog Ativid Fresa60%+ST"/>
      <sheetName val="Pint.Lig_fresagem 60% ST"/>
      <sheetName val="CBUQ fresagem 60% ST"/>
      <sheetName val="Cargas CBUQ Fresagem 60% ST"/>
      <sheetName val="Fresagem 75%"/>
      <sheetName val="Cronog Ativid Fresa75%"/>
      <sheetName val="Pint.Lig_fresagem 75%"/>
      <sheetName val="CBUQ fresagem 75%"/>
      <sheetName val="Cargas CBUQ Fresagem 75%"/>
      <sheetName val="T S D"/>
      <sheetName val="Cronog Ativid TSD"/>
      <sheetName val="T S D (RBAM-Fresado)"/>
      <sheetName val="Cronog Ativid TSD+RBAM Fresado"/>
      <sheetName val="RBAM-Fresado(TSD)"/>
      <sheetName val="Imprimação RBAM Fresado"/>
      <sheetName val="O A E "/>
      <sheetName val="Sinalização Tachas"/>
      <sheetName val="Sinalização Vertical"/>
      <sheetName val="Sinalizaçã Horizon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medição"/>
      <sheetName val="MEMORANDO"/>
      <sheetName val="memória quantitativa"/>
      <sheetName val="Transportes"/>
      <sheetName val="ind. físicos"/>
      <sheetName val="pluviometria"/>
      <sheetName val="rel. mensal "/>
      <sheetName val="ISSQN - BR-471"/>
      <sheetName val="Declaração 978 TCU"/>
      <sheetName val="DEC OBRIG TRAB"/>
      <sheetName val="Novo Boletim"/>
      <sheetName val="Gráfico"/>
      <sheetName val="REL FOT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ficha medição"/>
      <sheetName val="Ind. Físicos"/>
      <sheetName val="Relatório"/>
    </sheetNames>
    <sheetDataSet>
      <sheetData sheetId="0"/>
      <sheetData sheetId="1"/>
      <sheetData sheetId="2"/>
      <sheetData sheetId="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Resumo Financeiro"/>
      <sheetName val="BANCO"/>
      <sheetName val="Materiais Betuminosos"/>
      <sheetName val="OR960887.XLS"/>
      <sheetName val="Acumulado"/>
      <sheetName val="Qd05 Preço"/>
      <sheetName val="Qd06"/>
      <sheetName val="LOTE 6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Dados"/>
      <sheetName val="DG"/>
      <sheetName val="QuQuant"/>
      <sheetName val="Orçamentária"/>
      <sheetName val="Orçamento"/>
      <sheetName val="Insumos - Materiais"/>
      <sheetName val="Serviços"/>
      <sheetName val="CUSTO LARANJEIRAS"/>
      <sheetName val="//localhost/@/DFBSA00535/dyna01"/>
      <sheetName val="Plan1"/>
      <sheetName val="Plan2"/>
      <sheetName val="Plan3"/>
      <sheetName val="BR-267_TR01"/>
      <sheetName val="BR-267_TR02"/>
      <sheetName val="BR-267_TR03"/>
      <sheetName val="BR-376"/>
      <sheetName val="BR-463"/>
      <sheetName val="BR-487"/>
      <sheetName val="8ª MP_BR_459"/>
      <sheetName val="DSS_04"/>
      <sheetName val="Meio-fio"/>
      <sheetName val="PintLigacao"/>
      <sheetName val="PMQ"/>
      <sheetName val="STC_01"/>
      <sheetName val="P A T O"/>
      <sheetName val="Mat"/>
      <sheetName val="CONS_CORR"/>
      <sheetName val="Mobra"/>
      <sheetName val="TLMB"/>
      <sheetName val="Micro Revest MAN"/>
      <sheetName val="Micro Revest REC 1ªMP"/>
      <sheetName val="REM.MEC MAT.BET.MAN"/>
      <sheetName val="TRANSPORTE REC"/>
      <sheetName val="8ª MP_BR-459"/>
      <sheetName val="RESUMO_AUT1"/>
      <sheetName val="PQ"/>
      <sheetName val="Carimbo de Nota"/>
      <sheetName val="FLUXO - EXECUÇÃO PRÓPRIA"/>
      <sheetName val="Equipamentos"/>
      <sheetName val="SICRO"/>
      <sheetName val="Quantidades e Preços - Lote 01"/>
      <sheetName val="PLANILHA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[OR960887.XLS][OR960887.XLS][OR"/>
      <sheetName val="Teor"/>
      <sheetName val="alteração"/>
      <sheetName val="PGR"/>
      <sheetName val="comp1"/>
      <sheetName val="SIIG 2010-Jun"/>
      <sheetName val="Estimativa"/>
      <sheetName val="RECOMPOSIÇÃO MAN"/>
      <sheetName val="C"/>
      <sheetName val="P1Q2"/>
      <sheetName val="RELATA VÉ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Cálculo"/>
      <sheetName val="memória de calculo_liquida"/>
      <sheetName val="Quadro + Gráfico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COMPOS1"/>
      <sheetName val="Custo da Imprimação"/>
      <sheetName val="Custo da Pintura de Ligação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onc 20"/>
      <sheetName val="CRON.NOVO.ARIPUANA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Resumo Financeiro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OSTO"/>
      <sheetName val="7CONT FIN"/>
      <sheetName val="DG"/>
      <sheetName val="RP-1 SB (3)"/>
      <sheetName val="Resumo Geral"/>
      <sheetName val="BANCO"/>
      <sheetName val="Read Me!"/>
      <sheetName val="BD"/>
      <sheetName val="TABELAS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RED.-EXP."/>
      <sheetName val="BOCAIS"/>
      <sheetName val="LEQ"/>
      <sheetName val="Planejamento Detalh"/>
      <sheetName val="Relatório-1ª med."/>
      <sheetName val="PROJETO"/>
      <sheetName val="NF 131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Planilha orçamentária da PMJ"/>
      <sheetName val="DIPRVS12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latório-1ª_med_"/>
      <sheetName val="HOR"/>
      <sheetName val="ANALISES.XL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CUSTO"/>
      <sheetName val="MATERIAIS"/>
      <sheetName val="EQUIPAMENTO"/>
      <sheetName val="MÃO DE OBRA"/>
      <sheetName val="COMP_MAT_BET_"/>
      <sheetName val="COMP_SERVIÇOS"/>
      <sheetName val="COMP_AUTOMÓVEL"/>
      <sheetName val="CAPA"/>
      <sheetName val="Identificação da Obra"/>
      <sheetName val="Mapa"/>
      <sheetName val="INVENTÁRIO285"/>
      <sheetName val="INVENTÁRIO377"/>
      <sheetName val="RESUMO"/>
      <sheetName val="ISSQN"/>
      <sheetName val="CAL MAT BET CONSERVA "/>
      <sheetName val="CAL MAT BET RECUPERAÇÃO"/>
      <sheetName val="MEMÓRIA MAT REC PLACA SINALIZ"/>
      <sheetName val="TRANSPORTES CONSERVAÇÃO"/>
      <sheetName val="TRANSPORTE RECUPERAÇÃO"/>
      <sheetName val="ORÇAMENTO"/>
      <sheetName val="PLANILHA ORÇAMENTÁRIA"/>
      <sheetName val="CRONOGRAMA"/>
      <sheetName val="Croqui dos Mat_ Pesquisados"/>
      <sheetName val="Croqui do Mat  Adotados"/>
      <sheetName val="ESTUDO ECONÔMICO"/>
      <sheetName val="DISTÂNCIAS DE TRANSP"/>
      <sheetName val="mobilizaçao"/>
      <sheetName val="Justificação do Valor 063 t km"/>
      <sheetName val="LAY OUT CANTEIRO DE OBRAS"/>
      <sheetName val="Inst Cant Obras"/>
      <sheetName val="MEMÓRIA CONSERVAÇÃO"/>
      <sheetName val="MEMÓRIA RECUPERAÇÃO"/>
      <sheetName val="MEMÓRIA CONS MAT BET CONS"/>
      <sheetName val="MEMÓRIA MAT BET RECUPERAÇÃO"/>
      <sheetName val="Plan2"/>
      <sheetName val="Plan1"/>
    </sheetNames>
    <sheetDataSet>
      <sheetData sheetId="0"/>
      <sheetData sheetId="1">
        <row r="2">
          <cell r="A2" t="str">
            <v>CÓDIGO</v>
          </cell>
        </row>
      </sheetData>
      <sheetData sheetId="2">
        <row r="4">
          <cell r="A4" t="str">
            <v>1A0117002</v>
          </cell>
        </row>
      </sheetData>
      <sheetData sheetId="3" refreshError="1"/>
      <sheetData sheetId="4">
        <row r="5">
          <cell r="A5" t="str">
            <v>T301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8">
          <cell r="J28">
            <v>184.49600000000001</v>
          </cell>
        </row>
      </sheetData>
      <sheetData sheetId="19">
        <row r="30">
          <cell r="J30">
            <v>2989.0079999999998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. MEDIÇÃO"/>
      <sheetName val="F. MEDIÇAO"/>
      <sheetName val="ISSQN"/>
      <sheetName val="Avanço Físico"/>
      <sheetName val="BOLETIM"/>
      <sheetName val="Contr. veículo"/>
      <sheetName val="Serv. Admin."/>
      <sheetName val="CORREÇÃO DEF MBUQ"/>
      <sheetName val="T. BURACO"/>
      <sheetName val="MBUQ"/>
      <sheetName val="ROÇ. MAN"/>
      <sheetName val="ROÇ. MAN. CC"/>
      <sheetName val="LIMP. PONTE"/>
      <sheetName val="RECOMP. MANUAL DE ATERRO"/>
      <sheetName val="CAIACAO"/>
      <sheetName val="Esc vala leste"/>
      <sheetName val="ESC. CARG. MAT. JAZIDA"/>
      <sheetName val="ESC. MAT 1ª C 200 a 400"/>
      <sheetName val="CONCRETO"/>
      <sheetName val="TRANSPORTE"/>
      <sheetName val="Esc vala oeste"/>
      <sheetName val="ESCAV. MAN. 1 CAT. "/>
      <sheetName val="REATERRO APILOADO"/>
      <sheetName val="REAT. COMPAC. DE BUEIRO"/>
      <sheetName val="D=1,00M SEM BERÇO ACBC"/>
      <sheetName val="D=1,50M SEM BERÇO ACBC"/>
      <sheetName val="LASTRO DE BRITA BC"/>
      <sheetName val="PVI 10"/>
      <sheetName val="PVI 16"/>
      <sheetName val="PVI 18"/>
      <sheetName val="Muro de Gabião "/>
      <sheetName val="Gabião colchao "/>
      <sheetName val="CPV 01"/>
      <sheetName val="CCT 02"/>
      <sheetName val="CCT 03"/>
      <sheetName val="CCT 06"/>
      <sheetName val="CCT 07"/>
      <sheetName val="CCT 08"/>
      <sheetName val="CCT 11"/>
      <sheetName val="CLP 10"/>
      <sheetName val="CLP12"/>
      <sheetName val="CLP16"/>
      <sheetName val="CLP18"/>
      <sheetName val="TCC 01"/>
      <sheetName val="CAPINA MANUAL"/>
      <sheetName val="LIMPEZA MF"/>
      <sheetName val="LIMP.DESC D'AGUA"/>
      <sheetName val="LIMP PLACA"/>
      <sheetName val="REC. DE PLACA"/>
      <sheetName val="REC. DEFENSA"/>
      <sheetName val="REM. PROFUN MECANIZADO"/>
      <sheetName val="ROÇ. MECAN."/>
      <sheetName val="Corte de Area Gramada"/>
      <sheetName val="LIMP VAL DREN"/>
      <sheetName val="ENR. DE PEDRA JOGADA"/>
      <sheetName val="SINALIZAÇÃO"/>
      <sheetName val="ENR. DE PEDRA ARRUMADA"/>
      <sheetName val="RECOMP. REVEST. CBUQ"/>
      <sheetName val="RECREV. CBUQ (Patrol)"/>
      <sheetName val="ESCAV. VALA MEC"/>
      <sheetName val="BOTA FORA"/>
      <sheetName val="D=0,40M SEM BERÇO ACBC"/>
      <sheetName val="D=0,60M SEM BERÇO ACBC"/>
      <sheetName val="BLD 02"/>
      <sheetName val="D=0,80M SEM BERÇO ACBC"/>
      <sheetName val="PVI 03"/>
      <sheetName val="RECOMP. MEC. DE ATERRO"/>
      <sheetName val="PVI 04"/>
      <sheetName val="CPV 02"/>
      <sheetName val="CPV 04"/>
      <sheetName val="CPV 06"/>
      <sheetName val="CPV 05"/>
      <sheetName val="Sarjeta de canteiro central de "/>
      <sheetName val="HIDROSSEMEADURA"/>
      <sheetName val="CPV 03"/>
      <sheetName val="ELEIVAMENTO"/>
      <sheetName val="Compactação de aterros a 95% pr"/>
      <sheetName val="Compactação de material de bota"/>
      <sheetName val="CCT 01"/>
      <sheetName val="CCT 12"/>
      <sheetName val="CCT 16"/>
      <sheetName val="DEB 05"/>
      <sheetName val="DEB 07"/>
      <sheetName val="CORREÇ DEF MBUQ"/>
      <sheetName val="LIMP.DESOB.BUE E ESCAVAÇ."/>
      <sheetName val="REM. MANUAL"/>
      <sheetName val="CORREÇÃO DEF MBUQ (2)"/>
      <sheetName val="ESCAV. MAT. 1 CAT."/>
      <sheetName val="Fiscal de Campo"/>
      <sheetName val="REM. CAM. GRAN-BET"/>
      <sheetName val="PONTE E CAIAÇÃO"/>
      <sheetName val="REC.MEC.ATER"/>
      <sheetName val="Relatconsv"/>
      <sheetName val="CORREC FRESA"/>
      <sheetName val="ENROCAMENTO ARRUM."/>
      <sheetName val="ESCAV. MAN. e MEC."/>
      <sheetName val="REC.MAN.ATER"/>
      <sheetName val="REV. VEGETAL"/>
      <sheetName val="SOLO"/>
      <sheetName val="ENROCAMENTO JOGADO"/>
      <sheetName val="RECOMP.MANUAL"/>
      <sheetName val="TSS"/>
      <sheetName val="CONCRETO ciclópico"/>
      <sheetName val="Plan2 (2)"/>
      <sheetName val="Plan1"/>
      <sheetName val="Plan3"/>
      <sheetName val="Rel Fotog."/>
      <sheetName val="Rel. Consv"/>
      <sheetName val="MICRO"/>
      <sheetName val="Roç. Man."/>
      <sheetName val="Roç. Mec."/>
      <sheetName val="rec. plca sinalz."/>
      <sheetName val="LIMP. BUEIROS"/>
      <sheetName val="DESOBS BUEIRO"/>
      <sheetName val="ESCAV. MEC."/>
      <sheetName val="Limp Desc. D'agua"/>
      <sheetName val=" CAIAÇÃO"/>
      <sheetName val="Rec. G. Corpo"/>
      <sheetName val="REM. MECANIZADO"/>
      <sheetName val="Rem. Mat. Betum."/>
      <sheetName val="Limpeza plca sinalz. "/>
      <sheetName val="RECOMP.MEC."/>
      <sheetName val="LIMP. VAL CORTE E MEIO-FIO"/>
      <sheetName val="Capina Man."/>
      <sheetName val="correção"/>
      <sheetName val="Plan2"/>
      <sheetName val="Limp. de Buero"/>
      <sheetName val="Dados Cadastrais "/>
      <sheetName val="Grade Geral 4º Etapa"/>
      <sheetName val="Radequação2012"/>
      <sheetName val="Grade Geral 5ª Etapa"/>
      <sheetName val="01-Medição 56ªMP"/>
      <sheetName val="01-Medição 54ªMP"/>
      <sheetName val="02-Boletim Parcial 54ª MP"/>
      <sheetName val="03-pluviometria-54ªMP"/>
      <sheetName val="04-Acumulado "/>
      <sheetName val="05-Rel.Mensal Acomp.54ª MP"/>
      <sheetName val="06-Cronograma Fisico Financeiro"/>
      <sheetName val="07-Medição Consolidada 54ªMP"/>
      <sheetName val="Recomp. Rev. Primário"/>
      <sheetName val=" Roçada Manual"/>
      <sheetName val=" Roçada coloniao"/>
      <sheetName val="Limp. sarj. MF"/>
      <sheetName val="Limp. valeta dren."/>
      <sheetName val="Equipamentos"/>
      <sheetName val="Mão-de-Obra"/>
      <sheetName val="Rec_Plataforma"/>
      <sheetName val="Rec manual de aterro"/>
      <sheetName val="Rec mec de aterro"/>
      <sheetName val="Escavacao mec "/>
      <sheetName val="Limpeza de bueiro"/>
      <sheetName val="desobstrucao de bueiro"/>
      <sheetName val="Enr. ped. arrumada"/>
      <sheetName val="Enr. ped. jogada"/>
      <sheetName val="Forma"/>
      <sheetName val="Remoçao Manual de Barreira"/>
      <sheetName val="Sinal. Vertical"/>
      <sheetName val="fresagem"/>
      <sheetName val="CBUQ"/>
      <sheetName val="TB"/>
      <sheetName val="brita"/>
      <sheetName val="Armadura"/>
      <sheetName val="Rev. grama"/>
      <sheetName val="tachao_Sinal Horiz."/>
      <sheetName val="Custo m³ - TB"/>
      <sheetName val="Resumo de Campo "/>
      <sheetName val="02-Boletim Parcial 56ª MP"/>
      <sheetName val="03-pluviometria-55ªMP"/>
      <sheetName val="05-Rel.Mensal Acomp.56ª MP"/>
      <sheetName val="07-Medição Consolidada 56ªMP"/>
      <sheetName val="Escavacao Mec. 1ªCat. "/>
      <sheetName val="Transp. Adeq."/>
      <sheetName val="Verificação"/>
      <sheetName val="Verificação de dados_CC"/>
      <sheetName val="Verific"/>
      <sheetName val="RESUMO"/>
      <sheetName val="Calendar"/>
      <sheetName val="Vistorias"/>
      <sheetName val="Grade Geral "/>
      <sheetName val="01-Medição 34ªMP"/>
      <sheetName val="01-Medição 32ªMP"/>
      <sheetName val="02-Boletim Parcial 32ª MP"/>
      <sheetName val="03-pluviometria-32ªMP"/>
      <sheetName val="04-Acumulado - 32ªmp"/>
      <sheetName val="05-Rel.Mensal Acomp. 32ª MP"/>
      <sheetName val="07-Medição Consolidada 1° Etapa"/>
      <sheetName val="Rocada manual"/>
      <sheetName val="Roçada coloniao"/>
      <sheetName val="Corte e limp. area gramada"/>
      <sheetName val="Recomp.Mec Aterro "/>
      <sheetName val="Recomp.Manual Aterro"/>
      <sheetName val="Limp.Beuiro"/>
      <sheetName val="Desobs.Beuiro"/>
      <sheetName val="vala drenagem"/>
      <sheetName val="pedra jogada"/>
      <sheetName val="pedra arrumada"/>
      <sheetName val="Rem.Manual Barreira"/>
      <sheetName val="Esc.Manual"/>
      <sheetName val="Esc.Mec"/>
      <sheetName val="fres."/>
      <sheetName val="00-Resumo dos Serviços"/>
      <sheetName val="01-Medição 01ªMP"/>
      <sheetName val="02-Boletim Parcial 34ª MP"/>
      <sheetName val="03-pluviometria-34ªMP"/>
      <sheetName val="Tapa Buraco"/>
      <sheetName val="Rem. Profundo"/>
      <sheetName val="REg. Fx Dom."/>
      <sheetName val="Dreno"/>
      <sheetName val="Desobs.Bueiro"/>
      <sheetName val="limp. Placas"/>
      <sheetName val="REcomp. Placas"/>
      <sheetName val="Cor. Defeitos"/>
      <sheetName val="Limp.Bueiro"/>
      <sheetName val="Forn. impl. Placas"/>
      <sheetName val="Transp. Com. C.basc. 10m3"/>
      <sheetName val="Transp. local. rem"/>
      <sheetName val="Transp. Com. Carroceria"/>
      <sheetName val="Equipamento"/>
      <sheetName val="Tinta Esm."/>
      <sheetName val="Caibro"/>
      <sheetName val="Parafuso  3 16"/>
      <sheetName val="Parafuso  5 16"/>
      <sheetName val="Rec. defensa met."/>
      <sheetName val="Mão de Obra"/>
      <sheetName val="LinkExternoRecuperado1"/>
      <sheetName val="ORÇAMENTO"/>
      <sheetName val="CAL MAT BET CONSERVA "/>
      <sheetName val="PLANILHA ORÇAMENTÁRIA"/>
      <sheetName val="Anual"/>
      <sheetName val="Feriados"/>
      <sheetName val="REST.PAPALEGUAS"/>
      <sheetName val="REST.SINDY  3,00"/>
      <sheetName val="REST.SINDY  3,50 CAFE"/>
      <sheetName val="Capa"/>
      <sheetName val="Sumário"/>
      <sheetName val="Apresentação"/>
      <sheetName val="Capa Mapa"/>
      <sheetName val="Mapa"/>
      <sheetName val="Capa Serviços a Executar"/>
      <sheetName val="Serviços"/>
      <sheetName val="Cálculo DMT"/>
      <sheetName val="QTransporte"/>
      <sheetName val="Capa Frentes Serviço"/>
      <sheetName val="Frentes Serviço"/>
      <sheetName val="Planta do Canteiro"/>
      <sheetName val="Equipamentos Mínimos"/>
      <sheetName val="Quantitativos Mobilização"/>
      <sheetName val="Orçamento Mobilização"/>
      <sheetName val="Capa Orçamento"/>
      <sheetName val="Orçamento SICRO"/>
      <sheetName val="Orçamento c-desc"/>
      <sheetName val="Capa Cronograma"/>
      <sheetName val="Cronograma Físico Financeiro"/>
      <sheetName val="Capa Dados de Cálculo"/>
      <sheetName val="Resumo DMTs"/>
      <sheetName val="Materiais"/>
      <sheetName val="Capa Composições"/>
      <sheetName val="Capa Composições Rest. Pista"/>
      <sheetName val="Recuperação da Pista"/>
      <sheetName val="Capa Composições Mat. Betum."/>
      <sheetName val="Custo Transporte"/>
      <sheetName val="Materiais Betuminosos"/>
      <sheetName val="Capa Composições Mobilização"/>
      <sheetName val="Composições Mobilização"/>
      <sheetName val="Capa Composições Auxiliares"/>
      <sheetName val="Auxiliares"/>
      <sheetName val="Dados de Entrada 1"/>
      <sheetName val="Dados de Entrada 2"/>
      <sheetName val="Dados de Entrada 3"/>
      <sheetName val="Dados de Entrada 4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REST.SINDY"/>
      <sheetName val="Cadastro"/>
      <sheetName val="POSTO DOM BOSCO"/>
      <sheetName val="REST TREVO"/>
      <sheetName val="DADOS"/>
      <sheetName val="Desemp_"/>
      <sheetName val="AVANCO"/>
      <sheetName val="Ficha"/>
      <sheetName val="RemoMecRev"/>
      <sheetName val="RemoMecCamGran"/>
      <sheetName val="RecompCamGran"/>
      <sheetName val="Imprimacao"/>
      <sheetName val="PintLig"/>
      <sheetName val="Recomp_rev"/>
      <sheetName val="Solo para Base"/>
      <sheetName val="MAAUQ"/>
      <sheetName val="RemendoProf_"/>
      <sheetName val="Roçada Manual "/>
      <sheetName val="TransBasc5m³"/>
      <sheetName val="TransLocalBasc10m³"/>
      <sheetName val="TransRem_"/>
      <sheetName val="CA20P_AQ"/>
      <sheetName val="CAP_TR"/>
      <sheetName val="CM_30_AQ"/>
      <sheetName val="CM_30_TR"/>
      <sheetName val="RL_1C_AQ"/>
      <sheetName val="RL_1C_TR"/>
      <sheetName val="CROQUI"/>
      <sheetName val="MP"/>
      <sheetName val="Dens. médias"/>
      <sheetName val="Dens. teórica"/>
      <sheetName val="Teor"/>
      <sheetName val="GRAFTEMPVISC2"/>
      <sheetName val="INSTRUCOES"/>
      <sheetName val="Relatorio"/>
      <sheetName val="VEICULOS"/>
      <sheetName val="CONFIGURAÇAO"/>
      <sheetName val="Periodos"/>
      <sheetName val="Indices"/>
      <sheetName val="Reajustamentos"/>
      <sheetName val="Pluviometria"/>
      <sheetName val="Indice Fisico"/>
      <sheetName val="Desempenho"/>
      <sheetName val="Fatura"/>
      <sheetName val="Ficha Qtde"/>
      <sheetName val="Boletim de Medição"/>
      <sheetName val="1.1"/>
      <sheetName val="1.2"/>
      <sheetName val="1.3.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5.1"/>
      <sheetName val="1.5.2"/>
      <sheetName val="1.5.3"/>
      <sheetName val="1.5.4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2.36"/>
      <sheetName val="2.37"/>
      <sheetName val="2.38"/>
      <sheetName val="2.39"/>
      <sheetName val="2.40"/>
      <sheetName val="2.41"/>
      <sheetName val="2.42"/>
      <sheetName val="2.43"/>
      <sheetName val="2.44"/>
      <sheetName val="2.45"/>
      <sheetName val="2,46"/>
      <sheetName val="2.47"/>
      <sheetName val="2.48"/>
      <sheetName val="2.49"/>
      <sheetName val="2.50"/>
      <sheetName val="2.51"/>
      <sheetName val="2.52"/>
      <sheetName val="2.53"/>
      <sheetName val="2.54"/>
      <sheetName val="2.55"/>
      <sheetName val="2.56"/>
      <sheetName val="2.57"/>
      <sheetName val="2.58"/>
      <sheetName val="2.59"/>
      <sheetName val="2.60"/>
      <sheetName val="2.61"/>
      <sheetName val="2.62"/>
      <sheetName val="2.63"/>
      <sheetName val="2.64"/>
      <sheetName val="2.65"/>
      <sheetName val="2.66"/>
      <sheetName val="2.67"/>
      <sheetName val="2.68"/>
      <sheetName val="2.69"/>
      <sheetName val="2.70"/>
      <sheetName val="2.71"/>
      <sheetName val="2.72"/>
      <sheetName val="2.73"/>
      <sheetName val="2.74"/>
      <sheetName val="2.75"/>
      <sheetName val="3.1.2"/>
      <sheetName val="3.1.3"/>
      <sheetName val="3.1.4"/>
      <sheetName val="3.1.5"/>
      <sheetName val="3.1.6"/>
      <sheetName val="3.1.7"/>
      <sheetName val="3.2.1"/>
      <sheetName val="3.2.2"/>
      <sheetName val="3.2.3"/>
      <sheetName val="3.2.4"/>
      <sheetName val="3.3.1"/>
      <sheetName val="3.3.2"/>
      <sheetName val="3.3.3"/>
      <sheetName val="3.3.4"/>
      <sheetName val="3.4.1"/>
      <sheetName val="3.4.2"/>
      <sheetName val="3.4.3"/>
      <sheetName val="3.4.4"/>
      <sheetName val="3.4.5"/>
      <sheetName val="3.4.6"/>
      <sheetName val="3.4.7"/>
      <sheetName val="3.5.1"/>
      <sheetName val="3.5.2"/>
      <sheetName val="3.5.3"/>
      <sheetName val="3.6.1"/>
      <sheetName val="3.6.2"/>
      <sheetName val="3.6.3"/>
      <sheetName val="3.7.1.1"/>
      <sheetName val="3.7.1.2"/>
      <sheetName val="3.7.1.3"/>
      <sheetName val="3.7.1.4"/>
      <sheetName val="3.7.1.5"/>
      <sheetName val="3.7.1.6"/>
      <sheetName val="3.7.1.7"/>
      <sheetName val="3.8.1"/>
      <sheetName val="3.8.2"/>
      <sheetName val="3.8.3"/>
      <sheetName val="3.9.1"/>
      <sheetName val="3.9.2"/>
      <sheetName val="3.9.3"/>
      <sheetName val="3.10.1"/>
      <sheetName val="3.10.2"/>
      <sheetName val="3.10.3"/>
      <sheetName val="3.10.4"/>
      <sheetName val="3.10.5"/>
      <sheetName val="3.10.6"/>
      <sheetName val="3.11.1"/>
      <sheetName val="3.11.2"/>
      <sheetName val="3.11.3"/>
      <sheetName val="3.12.1"/>
      <sheetName val="3.12.2"/>
      <sheetName val="3.12.3"/>
      <sheetName val="3.13.1"/>
      <sheetName val="3.13.2"/>
      <sheetName val="3.13.3"/>
      <sheetName val="3.13.4"/>
      <sheetName val="3.13.5"/>
      <sheetName val="3.14.1"/>
      <sheetName val="3.14.2"/>
      <sheetName val="3.14.3"/>
      <sheetName val="3.15.1"/>
      <sheetName val="3.15.2"/>
      <sheetName val="3.15.3"/>
      <sheetName val="4.1.1"/>
      <sheetName val="4.1.2"/>
      <sheetName val="4.2.1.1"/>
      <sheetName val="4.2.1.2"/>
      <sheetName val="4.2.1.3"/>
      <sheetName val="4.2.1.4"/>
      <sheetName val="4.2.1.5"/>
      <sheetName val="4.2.1.6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6.6"/>
      <sheetName val="6.7"/>
      <sheetName val="7.1 detalhado"/>
      <sheetName val="8.1 Detalhado"/>
      <sheetName val="Projeto básico referencial"/>
      <sheetName val="Dimensiona equipam + pessoal"/>
      <sheetName val=" Decofin - 1367"/>
      <sheetName val="Medição Resumo"/>
      <sheetName val="Solicitação Numerario"/>
      <sheetName val="Folha Pagamento"/>
      <sheetName val="Cestas Básicas"/>
      <sheetName val="Hospedagem"/>
      <sheetName val="Combustivel II"/>
      <sheetName val="Relação de Equip. Alugados"/>
      <sheetName val="Equipamento Delta"/>
      <sheetName val="Relação de Imóveis"/>
      <sheetName val="Veiculos Alugados"/>
      <sheetName val="Estoque"/>
      <sheetName val="Resumo Carreteiro"/>
      <sheetName val="Alimentação I"/>
      <sheetName val="Alimentação I (2)"/>
      <sheetName val="RPF I"/>
      <sheetName val="Proposta - Global .."/>
      <sheetName val="Plan. Equipamentos"/>
      <sheetName val="pessoal"/>
      <sheetName val="salários"/>
      <sheetName val="dinâmica"/>
      <sheetName val="estática"/>
      <sheetName val="corretiva - emenda"/>
      <sheetName val="infra"/>
      <sheetName val="administ. - supervisão"/>
      <sheetName val="dados fluxo"/>
      <sheetName val="ANEXO IV"/>
      <sheetName val="e.p.i.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PROJETO"/>
      <sheetName val="BDI "/>
      <sheetName val="FLUXO - EXECUÇÃO PRÓPRIA"/>
      <sheetName val="FLUXO - FAT-DIRETO"/>
      <sheetName val="RES-FIN"/>
      <sheetName val="DEFIN"/>
      <sheetName val="CONSIDERAÇÕES"/>
      <sheetName val="CUSTO (REF dvs) "/>
      <sheetName val="KANAFLEX"/>
      <sheetName val="NOVOTUB"/>
      <sheetName val="MEDIDAS"/>
      <sheetName val="CUSTO LARANJEIRAS"/>
      <sheetName val="RESUMO EMPRESA"/>
      <sheetName val="CUSTO EMPRESA"/>
      <sheetName val="CUSTO ZONA SUL"/>
      <sheetName val="Anexos PGQ"/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Decofin"/>
      <sheetName val="Relção Equipamentos"/>
      <sheetName val="Produção Setembro-"/>
      <sheetName val="Relação Pessoal"/>
      <sheetName val="Progamação Trimestral"/>
      <sheetName val="Progamação de Resultado"/>
      <sheetName val="Relação Equipamento (2)"/>
      <sheetName val="EQUIPAMENTOS C.C. 862"/>
      <sheetName val="MEDIÇÃO CAMPO TSD"/>
      <sheetName val="MEDIÇÃO CAMPO IMPRIMAÇÃO"/>
      <sheetName val="MEDIÇÃO CAMPO BASE"/>
      <sheetName val="pagina 01 (9)"/>
      <sheetName val="pagina 01 (8)"/>
      <sheetName val="CAPA Ficha de Medição"/>
      <sheetName val="Ficha de medição"/>
      <sheetName val="CAPA Medição Resumo"/>
      <sheetName val="CAPA Relatório de Pluviometria"/>
      <sheetName val="CAPA Cronograma de Atividades"/>
      <sheetName val="3A. FAIXA"/>
      <sheetName val="PISTA ROLAMENTO"/>
      <sheetName val="ACOSTAMENTO"/>
      <sheetName val="CAPA RSUPERV"/>
      <sheetName val="RSUPERV"/>
      <sheetName val="CAPA Boletim"/>
      <sheetName val="Boletim Desempenho"/>
      <sheetName val="Capa Rel Fotografico"/>
      <sheetName val="pagina 01"/>
      <sheetName val="pagina 01 (2)"/>
      <sheetName val="pagina 01 (3)"/>
      <sheetName val="pagina 01 (4)"/>
      <sheetName val="pagina 01 (5)"/>
      <sheetName val="pagina 01 (6)"/>
      <sheetName val="pagina 01 (7)"/>
      <sheetName val="PRODUÇÃO"/>
      <sheetName val="VALOR PRODUÇÃO"/>
      <sheetName val="ACOMPANHAMENTO"/>
      <sheetName val="Relação Pessoal - Novembro"/>
      <sheetName val="Lançamentos"/>
      <sheetName val="Solicitação de Numerário"/>
      <sheetName val="Tipo Despesa"/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COMPOR 90 "/>
      <sheetName val="PLANILHA"/>
      <sheetName val="RESUMO  "/>
      <sheetName val="CRONOGRAMA "/>
      <sheetName val="ESCALA SALARIAL"/>
      <sheetName val="BDI 20,00%"/>
      <sheetName val="Boletim Delta"/>
      <sheetName val="Mem.Calc"/>
      <sheetName val="Mem.Calculo"/>
      <sheetName val="Locais"/>
      <sheetName val="Limpeza de Pontes"/>
      <sheetName val="Roçada Manual"/>
      <sheetName val="Descida d'água"/>
      <sheetName val="Capina"/>
      <sheetName val="F.Quant."/>
      <sheetName val="Ficha Quant."/>
      <sheetName val="Resumo Físico-Financ."/>
      <sheetName val="ACFIS"/>
      <sheetName val="Acomp. Físico"/>
      <sheetName val="Q. I. Físicos"/>
      <sheetName val="Ord.Serv(Capa)"/>
      <sheetName val="Ord Serv."/>
      <sheetName val="R.Cons.(CAPA)"/>
      <sheetName val="R. Conserv"/>
      <sheetName val="Rel.Foto"/>
      <sheetName val="foto"/>
      <sheetName val="ISSQN 14A 181-2007"/>
      <sheetName val="Divisão ISS Por Municipios"/>
      <sheetName val="ISSQN R$  5a MEDIÇÃO"/>
      <sheetName val="Resumo do Controle"/>
      <sheetName val="Caçamba AF-005.036"/>
      <sheetName val="Prancha AF-018.001"/>
      <sheetName val="Solic. Numerario"/>
      <sheetName val="Solic. RPF"/>
      <sheetName val="DebitoxCredito"/>
      <sheetName val="Equip e Veiculos Alugados"/>
      <sheetName val="Móveis e Utensilios"/>
      <sheetName val="Imoveis Locados"/>
      <sheetName val="Medição de Carreteiro"/>
      <sheetName val="Veiculos locados"/>
      <sheetName val="Equipamentos Delta"/>
      <sheetName val="Folha de Pagamento"/>
      <sheetName val="Churras. Fortaleza nf-677"/>
      <sheetName val="P. Magnólia nf-46801"/>
      <sheetName val="P. Magnólia nf-46981"/>
      <sheetName val="P. Carajás nf 4307"/>
      <sheetName val="P. Fortaleza NF-9476"/>
      <sheetName val="FOLHA PESSOAL JULHO 2007 943 01"/>
      <sheetName val="ALIMENTAÇÃO JULHO 2007"/>
      <sheetName val="PROGRAMAÇÃO TOTAL - EXECUTAR"/>
      <sheetName val="Encontros da ponte"/>
      <sheetName val="Mem calculo desvio"/>
      <sheetName val="Mem calculo vão da ponte"/>
      <sheetName val="PlanMem Calculo BDMETALICO"/>
      <sheetName val="Mem Calculo Bueiro concreto"/>
      <sheetName val="Crongr.de Equipamentos"/>
      <sheetName val="Despesas Indiretas OK"/>
      <sheetName val="Preço insumo OK"/>
      <sheetName val="Ensaio Lab"/>
      <sheetName val="Loc. Ocorrências"/>
      <sheetName val="AC FIS"/>
      <sheetName val="ordem de serviço (2)"/>
      <sheetName val="NF "/>
      <sheetName val="MCálculo"/>
      <sheetName val="Gráfico de Ocorrências"/>
      <sheetName val="notas fiscais"/>
      <sheetName val="Boletim Desemp."/>
      <sheetName val="Quadro de IND. Físicos"/>
      <sheetName val="Ac. Físico 2"/>
      <sheetName val="Ac. Físico 1"/>
      <sheetName val="LOCAIS AAUQ 2"/>
      <sheetName val="LOCAIS AAUQ"/>
      <sheetName val="ordem de serviço"/>
      <sheetName val="mem.calc.DELTA"/>
      <sheetName val="Ficha.Quantitativos.DELTA"/>
      <sheetName val="Med.Financ.DELTA"/>
      <sheetName val="PATO"/>
      <sheetName val="Transp com"/>
      <sheetName val="Transp carro"/>
      <sheetName val="Transp esp"/>
      <sheetName val="CRONOGRAM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MATERIAL"/>
      <sheetName val="MEMORIA CALCULO D=1,5M"/>
      <sheetName val="MEMORIA CALCULO D=2,0"/>
      <sheetName val="MEMORIA CALC. RECOMP. VAO PON"/>
      <sheetName val="MEMORIA CALCULO DESVIO"/>
      <sheetName val="MEM. CALCULO - MÁQUINAS"/>
      <sheetName val="MAPA DE CUBAÇÃO - DESVIO"/>
      <sheetName val="ISSQN R$"/>
      <sheetName val="POSTO MÃE DO RIO NF 258 e 259"/>
      <sheetName val="POSTO MÃE DO RIO NF 273"/>
      <sheetName val="NOSSO  POSTO V NF 614"/>
      <sheetName val="NOSSO POSTO II NF 8068"/>
      <sheetName val="POSTO RODA VIVA NF 46152"/>
      <sheetName val="POSTO RODA VIVA NF 46153"/>
      <sheetName val="POSTO GAROUPA NF-612"/>
      <sheetName val="NOSSO POSTO MÃE DO RIO NF283 "/>
      <sheetName val="plano 03"/>
      <sheetName val="Solic DND"/>
      <sheetName val=" Folha de Pagamento CC1050"/>
      <sheetName val="Posto Santa Rita (Caxias-MA)"/>
      <sheetName val="Resumo de autonomo CC 1050"/>
      <sheetName val="Controle de AlimentaçãoCC 1050"/>
      <sheetName val="Equipamento Alugado CC1050"/>
      <sheetName val="Relação de Bens CC1050"/>
      <sheetName val="Rel. equipamento Delta cc1050"/>
      <sheetName val="Veiculos alugado CC1050"/>
      <sheetName val="Rel. de Imoveis Alug. CC1050 "/>
      <sheetName val="PROGRAMAÇÃO TRIMESTRAL"/>
      <sheetName val="Acompanhamento Resultado"/>
      <sheetName val="SOLICITAÇÃO DE NUMERARIOS"/>
      <sheetName val="SOLIC. DND"/>
      <sheetName val="POSTO ALT. ALEGRE"/>
      <sheetName val="POSTO BELEM 08"/>
      <sheetName val="POSTO FRAZÃO "/>
      <sheetName val="POSTO SANTA MARTA"/>
      <sheetName val="POSTO BELEM 04 "/>
      <sheetName val="POSTO SANTA RITA"/>
      <sheetName val="POSTO RIO NOVO"/>
      <sheetName val="POSTO RIO NOVO 2"/>
      <sheetName val="CHUR. FRAZÃO (CAXIAS-MA)"/>
      <sheetName val="POUSADA E RES. O GOMES (CODO)"/>
      <sheetName val="REST. RIO NOVO (CODO)"/>
      <sheetName val="REST. RIO NOVO 2 (CODO)"/>
      <sheetName val="CHUR. PERNAMBUCO (PERITORO)"/>
      <sheetName val=" FOLHA COL. CC1051 NOVEMBRO"/>
      <sheetName val="IMOVEIS ALUGADO CC1051"/>
      <sheetName val="RELACAO EQUIP.CC-1051"/>
      <sheetName val="SALDO ESTOQUE"/>
      <sheetName val="Resumo km faixa"/>
      <sheetName val="Memo-Quant"/>
      <sheetName val="RESUMO DAS SOLUÇÕES"/>
      <sheetName val="Unifilar-Solucoes"/>
      <sheetName val="COMPARA- Orçamento"/>
      <sheetName val="Orçamento Restauração"/>
      <sheetName val="Orçamento Total"/>
      <sheetName val="Resumo do Orçamento"/>
      <sheetName val="Orçamento OAEs"/>
      <sheetName val="Orçamento Serviços Balanças"/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GRAFICO"/>
      <sheetName val="COMPOS."/>
      <sheetName val="Marsh 01"/>
      <sheetName val="Marsh 02"/>
      <sheetName val="GRAF."/>
      <sheetName val="POSTO AMERICANO NF 465"/>
      <sheetName val="POSTO AMERICANO NF 485"/>
      <sheetName val="POSTO AMERICANDO"/>
      <sheetName val="Solicitação RPF"/>
      <sheetName val="Imoveis Alugados"/>
      <sheetName val="OR960887"/>
      <sheetName val="Orc"/>
      <sheetName val="Preço composto"/>
      <sheetName val="DADOS CONTRATUAL"/>
      <sheetName val="MEMORIA DE CÁLCULO"/>
      <sheetName val="QUADRO UNIFILAR"/>
      <sheetName val="Planilha adequada"/>
      <sheetName val="Planilha de quantidade"/>
      <sheetName val="REC NOVA"/>
      <sheetName val="USINAGEM CBUQ ORIGINAL"/>
      <sheetName val="CBUQ ORIGINAL"/>
      <sheetName val="USINAGEM CORRIGIDA"/>
      <sheetName val="CBUQ CORRIGIDO"/>
      <sheetName val="QUADRO DE DMT"/>
      <sheetName val="consumo de ligante"/>
      <sheetName val="COMPARATIVO SICRO"/>
      <sheetName val="FOLHA PESSOAL 101 - PI"/>
      <sheetName val="DECOFIN 101 - PI"/>
      <sheetName val="ENSAIO BASE 01"/>
      <sheetName val="ENSAIO BASE 02"/>
      <sheetName val="ENSAIO BASE 03"/>
      <sheetName val="RECICLAGEM 5S0299210"/>
      <sheetName val="USINAGEM CBUQ 1A0139052"/>
      <sheetName val="CBUQ 5S0254001"/>
      <sheetName val="LAMA 5S0251252"/>
      <sheetName val="TSD 3S0250152"/>
      <sheetName val="MFC 05- 2 S 04 910 55"/>
      <sheetName val="STC 01- 2 S 04 900 51"/>
      <sheetName val="SARJETA SZC-02"/>
      <sheetName val="Dreno prof"/>
      <sheetName val="BOCA DRENO"/>
      <sheetName val="CORPO BSTC"/>
      <sheetName val="BOCA BSTC"/>
      <sheetName val="DENTE AUX"/>
      <sheetName val="CONCRETO 10 Mpa aux"/>
      <sheetName val="CONCRETO 15 MPa aux"/>
      <sheetName val="CONCRETO 18 MPa aux"/>
      <sheetName val="CONCRETO CICL  aux"/>
      <sheetName val="argamssa 1-3"/>
      <sheetName val="argamassa 1-4"/>
      <sheetName val="tubo D=20"/>
      <sheetName val="tubo D=100"/>
      <sheetName val="RESUMO ITEM NOVO"/>
      <sheetName val="POSTO  LIDER 280"/>
      <sheetName val="SOLIC.NUMERARIO 824 OUT.05 2"/>
      <sheetName val="DECOFIN 824 OUT.05"/>
      <sheetName val="POSTO LIDER"/>
      <sheetName val="POSTO PAPAI NOEL"/>
      <sheetName val="FOLHA PESSOAL FEV 2007"/>
      <sheetName val="DESPESAS COM TRANSPORTES"/>
      <sheetName val="DND"/>
      <sheetName val="DECOFIN 1007 FEV.2007"/>
      <sheetName val="SOL 1007 FEV.07"/>
      <sheetName val="Explicativo"/>
      <sheetName val="Transp. Local Carr."/>
      <sheetName val="Transp. Com. Carr."/>
      <sheetName val="Mem_Calc_DMT_BR 020"/>
      <sheetName val="Recomp.cam.base.adiç.brita"/>
      <sheetName val="Transp. Comercial 10m3"/>
      <sheetName val="Planilha de Preços OK"/>
      <sheetName val="MATERIAS"/>
      <sheetName val="CBUQ-4cm"/>
      <sheetName val="DMT 1 USINA 1 BRITADOR"/>
      <sheetName val="DMT 2 USINAS 2 BRITADORES"/>
      <sheetName val="Custo recicladora OK"/>
      <sheetName val="SITUAÇÃO 1"/>
      <sheetName val="SITUAÇÃO 2"/>
      <sheetName val="SITUAÇÃO 3"/>
      <sheetName val="Resumo programação - EXECUTAR"/>
      <sheetName val="OCORRENCIAS"/>
      <sheetName val="LAY-OUT ACAMPAMENTO"/>
      <sheetName val="LAY OUT USINA"/>
      <sheetName val="ISSQN RECEBER"/>
      <sheetName val="#REF"/>
      <sheetName val=" Folha Pgto CC1348 Agosto 2009 "/>
      <sheetName val="Posto Alto Alegre 15 a 27jul"/>
      <sheetName val="P.Belem 19Ju a 31Jul"/>
      <sheetName val="Medicao de Carreteiro"/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MODELO"/>
      <sheetName val="M C S FONSECA NF 687"/>
      <sheetName val="SOLICITAÇÃO DE RPF"/>
      <sheetName val="SOLICITAÇÃO DE NUMERARIO"/>
      <sheetName val="mapasituação"/>
      <sheetName val="Elementos"/>
      <sheetName val="pontospassagem"/>
      <sheetName val="tran5m3"/>
      <sheetName val="tran10m3"/>
      <sheetName val="t.local.remendos"/>
      <sheetName val="translocal.mat.bet"/>
      <sheetName val="tran4t"/>
      <sheetName val="transp.água"/>
      <sheetName val="PREÇO.MAT.BET"/>
      <sheetName val="MAT.BETM"/>
      <sheetName val="MOBeCAN"/>
      <sheetName val="DMT"/>
      <sheetName val="cronog"/>
      <sheetName val="Cálculo das Massas"/>
      <sheetName val="ComposiçãoMBUQ"/>
      <sheetName val="DEM DE CONSUM"/>
      <sheetName val="POSTO REI DAS SELVAS"/>
      <sheetName val="POSTO GAROUPA"/>
      <sheetName val="NOSSO POSTO V"/>
      <sheetName val="NOSSO POSTO II"/>
      <sheetName val="RODA VIVA"/>
      <sheetName val="ORGANIZAÇÃO ULIANA LTDA"/>
      <sheetName val="Plan8"/>
      <sheetName val="Plan9"/>
      <sheetName val="Plan10"/>
      <sheetName val="Pato BR 226"/>
      <sheetName val="Pl_anual_transp_BR_226"/>
      <sheetName val="Mem_Calc_DMT_BR226"/>
      <sheetName val="MOBILIZ _ INST_CANT "/>
      <sheetName val="lay_out cant_"/>
      <sheetName val="Gráfico Ocorrências"/>
      <sheetName val="FOLHA DE PAGAMENTO (2)"/>
      <sheetName val="L. Usina"/>
      <sheetName val="FundoFixo"/>
      <sheetName val="Relação Modalidades"/>
      <sheetName val="POSTO CIDADE"/>
      <sheetName val="Orc Trevo Takon"/>
      <sheetName val="AVANÇO FISICO"/>
      <sheetName val="AVANÇO FISICO 2 (2)"/>
      <sheetName val="AVANÇO FISICO 2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BDI"/>
      <sheetName val="LAY-OUT"/>
      <sheetName val="Pesquisa preços Inst.Canteiro"/>
      <sheetName val="Instalação Canteiro"/>
      <sheetName val="Composição transp. equipamento"/>
      <sheetName val="Mobilização-Desmobilização"/>
      <sheetName val="CP_Pontes"/>
      <sheetName val="Revestimento com Bica Corrida"/>
      <sheetName val="Cálculo da DMT rev. prim."/>
      <sheetName val="Transportes"/>
      <sheetName val="Ptrabalho"/>
      <sheetName val="Quant e custos"/>
      <sheetName val="Grafico-DMT"/>
      <sheetName val="Relação de pontes"/>
      <sheetName val="COMPOS1"/>
      <sheetName val="COMPOS2"/>
      <sheetName val="COMPOS3"/>
      <sheetName val="1- QUADRO DE QUANTIDADE (2)"/>
      <sheetName val="Transporte 5m³"/>
      <sheetName val="Transporte 4m³"/>
      <sheetName val="Transporte 4t"/>
      <sheetName val="Transporte Mat. Frio"/>
      <sheetName val="Cronograma (2)"/>
      <sheetName val="ESTUDO PREÇOS"/>
      <sheetName val="RESUMO_AUT1"/>
      <sheetName val="QuQuant"/>
      <sheetName val="AUT_ORIGINAL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4"/>
      <sheetName val="Plan5"/>
      <sheetName val="Plan6"/>
      <sheetName val="Plan7"/>
      <sheetName val="Plan11"/>
      <sheetName val="Plan12"/>
      <sheetName val="Plan13"/>
      <sheetName val="Plan14"/>
      <sheetName val="Plan15"/>
      <sheetName val="Plan16"/>
      <sheetName val="INDICADORES"/>
      <sheetName val="Serro"/>
      <sheetName val="CPU-LOTE 30"/>
      <sheetName val="CPU-Lote 30-básico"/>
      <sheetName val="Cpu"/>
      <sheetName val="CHE"/>
      <sheetName val="MObra"/>
      <sheetName val="Crono"/>
      <sheetName val="EncSoc"/>
      <sheetName val="Cadastros"/>
      <sheetName val="QTR"/>
      <sheetName val="TABELA"/>
      <sheetName val="C378 Distribuicao de Massas Lot"/>
      <sheetName val="Cortes"/>
      <sheetName val="Aterros"/>
      <sheetName val="geral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REMENDO PRO FRIO"/>
      <sheetName val="REMENDO PROF PIL"/>
      <sheetName val="CORR DEF MAN FRIO"/>
      <sheetName val="CORR DEF MBUQ(XIII)"/>
      <sheetName val="CHUVA"/>
      <sheetName val="Ind. Físicos"/>
      <sheetName val="Fh. Medição"/>
      <sheetName val="Medição"/>
      <sheetName val="Reaj"/>
      <sheetName val="sub-base"/>
      <sheetName val="base"/>
      <sheetName val="imprimação"/>
      <sheetName val="tsd"/>
      <sheetName val="cm-30"/>
      <sheetName val="rr 2c"/>
      <sheetName val="escav. manual 1ª cat"/>
      <sheetName val="escav. mecânica 1ª cat"/>
      <sheetName val="DPS-02"/>
      <sheetName val="enrocamento"/>
      <sheetName val="DIPRVS12"/>
      <sheetName val="Curva ABC"/>
      <sheetName val="COMP."/>
      <sheetName val="Aux."/>
      <sheetName val="Cron.Físico"/>
      <sheetName val="Transp."/>
      <sheetName val="Transp.Bet."/>
      <sheetName val="Mob."/>
      <sheetName val="Equip."/>
      <sheetName val="M.O."/>
      <sheetName val="Mat."/>
      <sheetName val="Índices"/>
      <sheetName val="Aluguel"/>
      <sheetName val="INVENTÁRIO"/>
      <sheetName val="COMPOSIÇÕES"/>
      <sheetName val="Aquis. e Transp. Mat. Betum."/>
      <sheetName val="Transp.Mat.Betum"/>
      <sheetName val="comp.Eq.pes."/>
      <sheetName val="Layout cant."/>
      <sheetName val="ponte madeira"/>
      <sheetName val="Mob.Desmob."/>
      <sheetName val="Quadro 03"/>
      <sheetName val="Quadro 04"/>
      <sheetName val="Quadro 05"/>
      <sheetName val="Composição de preços 08 (2)"/>
      <sheetName val="Quadro Resumo 08"/>
      <sheetName val="Planilha 09"/>
      <sheetName val="Composição de preços 10 (2)"/>
      <sheetName val="Composição de preços 10"/>
      <sheetName val="Escala salarial 11"/>
      <sheetName val="Cronograma 12"/>
      <sheetName val="Composição do BDI 13"/>
      <sheetName val="Composição do BDI 14"/>
      <sheetName val="Leis sociais 15"/>
      <sheetName val="BD - Composições unitárias"/>
      <sheetName val="BD - Materiais"/>
      <sheetName val="RASCUNHO CRONOGRAMA"/>
      <sheetName val="comp. cant."/>
      <sheetName val="BD - Índice de serviços"/>
      <sheetName val="Quad_Transp_"/>
      <sheetName val="BD - Mão de obra"/>
      <sheetName val="BD - Equipamentos"/>
      <sheetName val="FICHA RESUMO"/>
      <sheetName val="Planilha Orçamentária (2)"/>
      <sheetName val="Planilha ABC"/>
      <sheetName val="Desmatamento&lt;15cm"/>
      <sheetName val="Desmatamento 15a30cm"/>
      <sheetName val="mat 1ª c. DMT 50 a 200m"/>
      <sheetName val="mat 1ª c. DMT 200 a 400m"/>
      <sheetName val="mat 1ª c. DMT 3000 a 5000m"/>
      <sheetName val="mat 1ª c. DMT &gt; 5000m"/>
      <sheetName val="Solo mole"/>
      <sheetName val="Distribuição de massas"/>
      <sheetName val="Compac. 100%"/>
      <sheetName val="Compac. bota fora"/>
      <sheetName val="Compac. 95%"/>
      <sheetName val="Subleito"/>
      <sheetName val="Pintura de lig."/>
      <sheetName val="CBUQ &quot;C&quot;"/>
      <sheetName val="CBUQ &quot;B&quot;"/>
      <sheetName val="Remoção de revest. betuminoso"/>
      <sheetName val="Remoção de camada granular "/>
      <sheetName val="Forn RR-1C"/>
      <sheetName val="Forn CM-30"/>
      <sheetName val="Forn Cap 50-70"/>
      <sheetName val="Forn RR-2C"/>
      <sheetName val="Transp RR-1C"/>
      <sheetName val="Transp CM-30"/>
      <sheetName val="Transp Cap 50-70"/>
      <sheetName val="Transp RR-2C"/>
      <sheetName val="OAC"/>
      <sheetName val="Escav. manual"/>
      <sheetName val="Dreno profundo"/>
      <sheetName val="Colchão drenante"/>
      <sheetName val="Descida d'agua"/>
      <sheetName val="Sarjeta SCC 01"/>
      <sheetName val="Meio-fio MFC 05"/>
      <sheetName val="Meio-fio MFC 01"/>
      <sheetName val="Remoção de meio-fios"/>
      <sheetName val="Remoção de concreto"/>
      <sheetName val="Sinal. horizontal"/>
      <sheetName val="Defensa"/>
      <sheetName val="Calçada"/>
      <sheetName val="Índices de Reajustamento"/>
      <sheetName val="Acomp. Medição"/>
      <sheetName val="Planilha com Reajustamento"/>
      <sheetName val="Planilha Comparativa - Custo"/>
      <sheetName val="S Trecho KM 166 - KM 370"/>
      <sheetName val="RemendoProf_Manual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CROQUI _2_"/>
      <sheetName val="TapaBuraco"/>
      <sheetName val="Limpeza"/>
      <sheetName val="BANCO"/>
      <sheetName val="Conversão"/>
      <sheetName val="Índice"/>
      <sheetName val="FolhasRosto"/>
      <sheetName val="QTDES"/>
      <sheetName val="TCCARR NPAV"/>
      <sheetName val="MOB02"/>
      <sheetName val="MOBILIZAÇÃO I"/>
      <sheetName val="MOBILIZAÇÃO II"/>
      <sheetName val="DIAGRAMA2"/>
      <sheetName val="GRÁF PONTE NOVO"/>
      <sheetName val="EST"/>
      <sheetName val="TRANSV"/>
      <sheetName val="BALAN"/>
      <sheetName val="LONG"/>
      <sheetName val="ALA"/>
      <sheetName val="GRODA"/>
      <sheetName val="LDÁGUA"/>
      <sheetName val="MFRANC"/>
      <sheetName val="CONTRAV"/>
      <sheetName val="PRANC"/>
      <sheetName val="DESL"/>
      <sheetName val="GCORPO"/>
      <sheetName val="FERRAG_"/>
      <sheetName val="PINT"/>
      <sheetName val="GRÁFICO _2_"/>
      <sheetName val="CAVMEC"/>
      <sheetName val="1º ANO_qtd_dner"/>
      <sheetName val="2º ANO_qtd_dner"/>
      <sheetName val="3º ANO_qtd_dner"/>
      <sheetName val="4º ANO_qtd_dner"/>
      <sheetName val="5º ANO_qtd_dner"/>
      <sheetName val="Conv.Resumo1"/>
      <sheetName val="Referencia"/>
      <sheetName val="AUXILIAR"/>
      <sheetName val="TERRAPLENAGEM"/>
      <sheetName val="PAVIMENTAÇÃO"/>
      <sheetName val="DRENAGEM E OAC"/>
      <sheetName val="OB. COMPLEM."/>
      <sheetName val="PROT. CORPO EST."/>
      <sheetName val="PROT. AMBIENTAL"/>
      <sheetName val="OAE"/>
      <sheetName val="PRO EQ. - AUX"/>
      <sheetName val="PRO EQ. - TERRAPL"/>
      <sheetName val="PRO EQ. - PAVIM"/>
      <sheetName val="PLA_ORÇAM _BR-319"/>
      <sheetName val="PLA_EDITAL _BR-319"/>
      <sheetName val="Materiais-quantidade"/>
      <sheetName val="Mao de Obra"/>
      <sheetName val="Calculo de eqpto."/>
      <sheetName val="Orçamentária"/>
      <sheetName val="TB _BG_"/>
      <sheetName val="RemProf"/>
      <sheetName val="abc"/>
      <sheetName val="plan.preçounit."/>
      <sheetName val="qd transp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caiação"/>
      <sheetName val="Rem. Barreira"/>
      <sheetName val="Roç. colonião"/>
      <sheetName val="veículo até 100hp"/>
      <sheetName val="Trans_Carr_Pav (cercas)"/>
      <sheetName val="SBRP"/>
      <sheetName val="Mobilização"/>
      <sheetName val="LAYOUT_CANTEIRO"/>
      <sheetName val="Prancha"/>
      <sheetName val="sinapi"/>
      <sheetName val="custo_trans_betum"/>
      <sheetName val="QTT  BETUM"/>
      <sheetName val="OFICIO"/>
      <sheetName val="RELATORIO 1"/>
      <sheetName val="RELATORIO 2"/>
      <sheetName val="PLUVIOMETRIA 2ª"/>
      <sheetName val="F_MEDIÇÃO(pato)5ªMP"/>
      <sheetName val="TAPA BUR MBUF MAN 5ª MP "/>
      <sheetName val="TAPA BUR MBUF REC 5ª MP"/>
      <sheetName val="REMENDO PROF MAN 3ª MP"/>
      <sheetName val="REM. PROF REC MBUF 5ª MP"/>
      <sheetName val="REMENDO PROF.MBUQ 5ª MP"/>
      <sheetName val="REC.com MBUF MAN 3ª"/>
      <sheetName val="REC.com MBUF REC 3ª "/>
      <sheetName val="FRESA MAN"/>
      <sheetName val="CORREÇÃO "/>
      <sheetName val=" CONCRETO CIM 5ªMP "/>
      <sheetName val=" FORMA5ª "/>
      <sheetName val=" GUARDA CORPO"/>
      <sheetName val="ESCAVAÇÃO"/>
      <sheetName val="ESCAV MECAN"/>
      <sheetName val="RECOMPOSIÇÃO MEC. ATERRO 5ª MP"/>
      <sheetName val="ENROCAMENTO 5ª"/>
      <sheetName val="LIMP SARJ M FIO (5ª)"/>
      <sheetName val="LIMP DESC. ÁGUA 5ª "/>
      <sheetName val="LIMP DE PONTE "/>
      <sheetName val=" LIMP DE VALA DE DREN."/>
      <sheetName val="DESOBSTRUÇÃO DE BUEIRO "/>
      <sheetName val=" RECOMP PLACA"/>
      <sheetName val=" REMOÇÃO DE MAN. DE BARREIRA "/>
      <sheetName val=" REM DE MAN. DE mat bet"/>
      <sheetName val=" REM DE MEC. DE mat bet "/>
      <sheetName val=" ROÇ MAN (5ª)"/>
      <sheetName val=" ROÇ COL (5ª)"/>
      <sheetName val=" ROÇ MEC(4ª)"/>
      <sheetName val="CAPINA (estourou)"/>
      <sheetName val="QUANT SERV MAN (4ª)"/>
      <sheetName val="QUANT SERV REC I(5ª)"/>
      <sheetName val="mom. total "/>
      <sheetName val=" TRANSPORTE MAN 5ª"/>
      <sheetName val="CORREÇÃO DA TERCEIRA MEDIÇÃO"/>
      <sheetName val=" TRANSPORTE REC(5ª)"/>
      <sheetName val="FRESAGEM (REL)58"/>
      <sheetName val="CORR.DEF.MBUF MAN(REL)"/>
      <sheetName val="RECOMPOS. REV.CBUF(rel) MAN"/>
      <sheetName val="RECOMPOS. REV.CBUF(rel)REC 3ª"/>
      <sheetName val="TAPA BUR MBUF(rel) 5ªman"/>
      <sheetName val="TAPA BUR MBUF(rel) 3ªrec"/>
      <sheetName val="REM.PROF Q REC(rel) OK"/>
      <sheetName val="REM.PROF FRIO REC(rel)"/>
      <sheetName val="CORR DEF MBUQ(rel)"/>
      <sheetName val="CAIAÇÃO (rel)"/>
      <sheetName val="ESCAVAÇÃO(II)"/>
      <sheetName val="GUARDA CORPO (rel)n"/>
      <sheetName val="RECOMPOS. REV.CBUQ(relat)"/>
      <sheetName val="CONCR CIM (rel) 5ª"/>
      <sheetName val="FORMA (rel) 5ª"/>
      <sheetName val="RECOMPOSIÇÃO DE ATERRO"/>
      <sheetName val="LIMP DE VALA DE DREN. (rel)N"/>
      <sheetName val="LIMP DE DESCIDA REL  "/>
      <sheetName val="DESOBSTRUÇÃO DE BUEIRO (REL)"/>
      <sheetName val="LIMP DE PONTE"/>
      <sheetName val="ROÇ MAN (rel)5ª"/>
      <sheetName val="ROÇ COL (rel)4ª"/>
      <sheetName val="REGMECFAIXA(rel)4ª"/>
      <sheetName val="CAPINA(rel)N"/>
      <sheetName val="LIMPPLACA(rel)ok"/>
      <sheetName val="RECOMPPLACA(rel)ok"/>
      <sheetName val="LIMP SARJ M FIO(rel)"/>
      <sheetName val="DRENAGEM"/>
      <sheetName val="REM. PROF.MBUF MAN(rel)"/>
      <sheetName val="REM. PROF.MBUF REC(rel) "/>
      <sheetName val="REC FAIXA DOM(4ª)"/>
      <sheetName val="F_MEDIÇÃO(pato)"/>
      <sheetName val="F_MEDIÇÃO(apres. ary) "/>
      <sheetName val="Resumo apresent 57 patoary"/>
      <sheetName val="TAPA BUR MBUQ MAN"/>
      <sheetName val="TAPA BUR MBUF MAN"/>
      <sheetName val="TAPA BUR MBUF REC "/>
      <sheetName val="TAPA BUR MBUQ REC"/>
      <sheetName val="RECOMP. MAN MBUQ"/>
      <sheetName val="RECOMP. REC MBUQ OK"/>
      <sheetName val="FRESAGEM MAN"/>
      <sheetName val="FRESAGEM REC"/>
      <sheetName val="REMENDO MBUQ MAN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REC FAIXA DOM"/>
      <sheetName val=" CONCRETO CIM"/>
      <sheetName val=" FORMA"/>
      <sheetName val="LIMP SARJ M FIO"/>
      <sheetName val="LIMP DESC DAGUA"/>
      <sheetName val="LIMP DE VALA DE DREN."/>
      <sheetName val="RECOMP PLACA"/>
      <sheetName val="(ok) ROÇ MAN"/>
      <sheetName val="ROÇ COL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 SARJ M FIO(rel)ok"/>
      <sheetName val="F_MEDIÇÃO_pato_"/>
      <sheetName val="RECOMP_ MAN MBUQ"/>
      <sheetName val="RECOMP_ REC MBUQ OK"/>
      <sheetName val="Ofício"/>
      <sheetName val="RESUMO-SINFRA"/>
      <sheetName val="cronfisico"/>
      <sheetName val="Crono Físico-Financeiro "/>
      <sheetName val="Folha 1"/>
      <sheetName val="Folha 2-1"/>
      <sheetName val="Folha 2-2"/>
      <sheetName val="Folha 2-3"/>
      <sheetName val="CronFIFI"/>
      <sheetName val="Desem."/>
      <sheetName val="Resumo 1"/>
      <sheetName val="C. Físico-Finan"/>
      <sheetName val="Fisico Sangue 2"/>
      <sheetName val="Trans Med."/>
      <sheetName val="Folha 4.1"/>
      <sheetName val="Tubul.  2"/>
      <sheetName val="Tub. 3 "/>
      <sheetName val="Tub. 4"/>
      <sheetName val="Folha 6"/>
      <sheetName val="Folha 7"/>
      <sheetName val="Físico Sangue 1"/>
      <sheetName val="TAPA BUR MBUQ MAN 1ª MP"/>
      <sheetName val="TAPA BUR MBUF MAN 1ªMP"/>
      <sheetName val="TAPA BUR MBUF REC ok "/>
      <sheetName val="TAPA BUR MBUQ REC 1ª MP"/>
      <sheetName val="RECOMP. MAN 1ª MP"/>
      <sheetName val="RECOMP. REC MBUQ 1ªMP"/>
      <sheetName val="RECOMP. REC MBUF 1ª MP"/>
      <sheetName val="Micro Revest MAN"/>
      <sheetName val="Micro Revest REC 1ªMP"/>
      <sheetName val="FRESAGEM REC 1ªMP"/>
      <sheetName val="FRESAGEM MAN 1ªMP"/>
      <sheetName val="REM.MEC MAT.BET.MAN"/>
      <sheetName val="REMENDO MBUQ MAN 1ªmp"/>
      <sheetName val="CORR MBUQ MAN 1ª MP"/>
      <sheetName val="CORR MBUF MAN 1ª MP"/>
      <sheetName val="CORR MBUQ REC 1ª MP"/>
      <sheetName val="CORR MBUF REC 1ª MP"/>
      <sheetName val="REC FAIXA DOM 1ª MP "/>
      <sheetName val="ROÇ MAN"/>
      <sheetName val="MICRO MAN rel "/>
      <sheetName val="MICRO total simulação"/>
      <sheetName val="MICRO REC rel "/>
      <sheetName val="REM. MEC. DE REV.BET.REC"/>
      <sheetName val="Plan17"/>
      <sheetName val="Plan18"/>
      <sheetName val="Plan19"/>
      <sheetName val="Plan20"/>
      <sheetName val="Plan21"/>
      <sheetName val="Plan22"/>
      <sheetName val="Plan23"/>
      <sheetName val="Plan24"/>
      <sheetName val="Plan25"/>
      <sheetName val="Plan26"/>
      <sheetName val="Plan27"/>
      <sheetName val="Plan28"/>
      <sheetName val="REMENDO PRO"/>
      <sheetName val="Transp. med."/>
      <sheetName val="Trans Licit."/>
      <sheetName val="SOLO P BASE REM PROF_"/>
      <sheetName val="M_A_A_U_Q_ _  02_521_00"/>
      <sheetName val="M_B_U_Q_ _ 02_540_00"/>
      <sheetName val="Castanho - Igapó Açu"/>
      <sheetName val="QUANTIDADES"/>
      <sheetName val="QUANTIDADES (02 ANOS)"/>
      <sheetName val="Cronograma (02 ANOS)"/>
      <sheetName val="Caminhão 5m3"/>
      <sheetName val="Local para Remendos"/>
      <sheetName val="Transp. Carroceria 4t"/>
      <sheetName val="Quantit. de Mat. Betum."/>
      <sheetName val="Transporte de Mat. Betum."/>
      <sheetName val="M.A.A.U.Q. -  02.521.00"/>
      <sheetName val="M.B.U.Q. - 02.540.00"/>
      <sheetName val="Camada Granular - 02.200.01"/>
      <sheetName val="Solo Ministurado 02.241.00"/>
      <sheetName val="Formas de Madeira - 03.370.00"/>
      <sheetName val="Concreto Cimento - 13.329.01"/>
      <sheetName val="QTDE"/>
      <sheetName val="CRON FÍSICO"/>
      <sheetName val="TCC RÑP"/>
      <sheetName val="TCC RP"/>
      <sheetName val="TCB RÑP"/>
      <sheetName val="TLB RÑP"/>
      <sheetName val="MEDESM"/>
      <sheetName val="CAV MEC"/>
      <sheetName val="INST CANT"/>
      <sheetName val="Layout Canteiro"/>
      <sheetName val="G REV PRIM"/>
      <sheetName val="G MADEIRA"/>
      <sheetName val="G CHAPA"/>
      <sheetName val="_Estaca"/>
      <sheetName val="_Transversina"/>
      <sheetName val="_Balancin"/>
      <sheetName val="_Longarina"/>
      <sheetName val="_Ala"/>
      <sheetName val="_Guarda Rodas"/>
      <sheetName val="_Linha d'água"/>
      <sheetName val="_Mão Francesa"/>
      <sheetName val="_Contraventamento"/>
      <sheetName val="_Prancheta"/>
      <sheetName val="_Deslizante"/>
      <sheetName val="_Guarda Corpo"/>
      <sheetName val="_Ferragem"/>
      <sheetName val="_Pintura"/>
      <sheetName val="Mat Bet"/>
      <sheetName val="Consumo Pintura"/>
      <sheetName val="Cons Ferragem"/>
      <sheetName val="DEMOLIÇÃO DE PONTE"/>
      <sheetName val="NOVO PARAÍSO - CARACARAÍ"/>
      <sheetName val="Cronograma Físico"/>
      <sheetName val="TRANSP. COMERC. 5M3"/>
      <sheetName val="TRANSP. LOCAL REMENDOS"/>
      <sheetName val="TRANSP. LOCAL 4T"/>
      <sheetName val="QUANT. MAT. BETUME"/>
      <sheetName val="GRÁFICO (2)"/>
      <sheetName val="CPS-1  "/>
      <sheetName val="Ind. Fis."/>
      <sheetName val="Desemp."/>
      <sheetName val="M.P."/>
      <sheetName val="RECOMP. DO REVEST. PRIMÁRIO."/>
      <sheetName val="RECONFORMAÇÃO DA PLATAFORMA"/>
      <sheetName val="RECOMP. MEC. ATERRO"/>
      <sheetName val="Saldo Antes Aditivo"/>
      <sheetName val="Saldo Após Aditivo"/>
      <sheetName val="QUANTITATIVOS"/>
      <sheetName val="T_ LOCAL 10m3"/>
      <sheetName val="TRANSP. LOCAL EM BASCULANTE"/>
      <sheetName val="DESMAT. DESTOCAM. E LIMP."/>
      <sheetName val="EXECUÇÃO DE PONTE"/>
      <sheetName val="ESC. MECÂNICA 1ª CAT."/>
      <sheetName val="CORPO DE BSTC D=1,20 m"/>
      <sheetName val="BOCA DE BSTC D=1,20 m"/>
      <sheetName val="CORPO DE BDTC D=1,20 m"/>
      <sheetName val="BOCA DE BDTC D=1,20 m"/>
      <sheetName val="REATERRO E COMP. P BUEIRO"/>
      <sheetName val="T_ COMERC_ CARR_"/>
      <sheetName val="TRANSP. COMERCIAL CARROCERIA"/>
      <sheetName val="TRANSP. COMERCIAL EM BASCULANTE"/>
      <sheetName val="VEÍCULO LEVE"/>
      <sheetName val="T_ COMERCIAL 10m3"/>
      <sheetName val="Capa (2)"/>
      <sheetName val="CUSTO BALSA"/>
      <sheetName val="QTD BALSA"/>
      <sheetName val="TL REM"/>
      <sheetName val="TCB RP"/>
      <sheetName val="TLB RP"/>
      <sheetName val="TLC RP"/>
      <sheetName val="AQ MATBET"/>
      <sheetName val="TMAT BET"/>
      <sheetName val="MOBIL E DESMOBIL EQUIP"/>
      <sheetName val="LINEAR"/>
      <sheetName val="RASCUNHO_Ñ Imprimir"/>
      <sheetName val="GRAF MATERIAL DE PV"/>
      <sheetName val="GRAF JAZ"/>
      <sheetName val="GRAF EROSÕES"/>
      <sheetName val="VOLUMES 01"/>
      <sheetName val="VOLUMES 02"/>
      <sheetName val="VOLUMES 03"/>
      <sheetName val="VOLUMES 04"/>
      <sheetName val="VOLUMES 05"/>
      <sheetName val="VOLUMES 06"/>
      <sheetName val="VOLUMES 07"/>
      <sheetName val="DIV GRAF OCORR_2"/>
      <sheetName val="Quantidades-serviços"/>
      <sheetName val="Quantidades_mat.bet"/>
      <sheetName val="Quant-serviços_manutenção"/>
      <sheetName val="Quant-serviços_conservaçào"/>
      <sheetName val="canteiro"/>
      <sheetName val="quant por solução"/>
      <sheetName val="cronograma fisico por ativ"/>
      <sheetName val=" DMT"/>
      <sheetName val="VCP"/>
      <sheetName val="PRE"/>
      <sheetName val="JOÃO ANDRÉ"/>
      <sheetName val="ACESSO 01"/>
      <sheetName val="CONTORNO"/>
      <sheetName val="ACESSO 02"/>
      <sheetName val="SINALIZAÇÃO VERTICAL"/>
      <sheetName val="sinalização horizontal"/>
      <sheetName val="TACHAS"/>
      <sheetName val="concreto cimento ok (2)"/>
      <sheetName val="Calculo"/>
      <sheetName val="P"/>
      <sheetName val="PlanContrato"/>
      <sheetName val="Especif"/>
      <sheetName val="Calculo (2)"/>
      <sheetName val="PP"/>
      <sheetName val="Pintura de ligação"/>
      <sheetName val="CBUQ -  Polímero"/>
      <sheetName val="Coleta"/>
      <sheetName val="CROQUIS"/>
      <sheetName val="MATBET CUSTO"/>
      <sheetName val="MATBET PREÇO UNIT"/>
      <sheetName val="MOBIL-CANT"/>
      <sheetName val="TLCB5"/>
      <sheetName val="TLMR"/>
      <sheetName val="TCC4"/>
      <sheetName val="TLMB"/>
      <sheetName val="TCCB10"/>
      <sheetName val="CRONOGAMA 1º"/>
      <sheetName val="CRONOGAMA 2º"/>
      <sheetName val="COMPOSIÇÕES2"/>
      <sheetName val="Pluviometria "/>
      <sheetName val="BOLETIM "/>
      <sheetName val="Resumo fianceiro"/>
      <sheetName val="Resumo por medicao"/>
      <sheetName val="Borbagato"/>
      <sheetName val="MinasRio"/>
      <sheetName val="Balance Sheet&amp;Income Statement"/>
      <sheetName val="Cash Flow"/>
      <sheetName val="Equity "/>
      <sheetName val="IFRS Adjustments"/>
      <sheetName val="ABC US$ 50,000,000_261107"/>
      <sheetName val="Parc. CP &amp; LP ABC US$ 50M 2611"/>
      <sheetName val="ABC US$ 12M_060508"/>
      <sheetName val="ABC US$ 17,7M_090508"/>
      <sheetName val="SALDO"/>
      <sheetName val="Parc. CP &amp; LP"/>
      <sheetName val="logistica"/>
      <sheetName val="amapa"/>
      <sheetName val="metalicos"/>
      <sheetName val="bay"/>
      <sheetName val="anglo"/>
      <sheetName val="equity"/>
      <sheetName val="ConsFev09"/>
      <sheetName val="llx"/>
      <sheetName val="Folha de Medição"/>
      <sheetName val="CRON BR 364"/>
      <sheetName val="CRON BR 364 _2_"/>
      <sheetName val="Boletim de Desempenho Parcial"/>
      <sheetName val="Andamento Físico"/>
      <sheetName val="3ª FAIXA"/>
      <sheetName val="PISTA"/>
      <sheetName val="Memória ABRIL"/>
      <sheetName val="Memória"/>
      <sheetName val="Medição R$"/>
      <sheetName val="Financeiro"/>
      <sheetName val="Pintura Ligação (m2)"/>
      <sheetName val="Fresagem (m³)"/>
      <sheetName val="CBUQ (ton)"/>
      <sheetName val="Q.Dem+MFio"/>
      <sheetName val="Q.Dem"/>
      <sheetName val="Andam.Físico"/>
      <sheetName val="Boletim Des"/>
      <sheetName val="Pluviom"/>
      <sheetName val="Avanço Linear"/>
      <sheetName val=" Decofin - JAMARI"/>
      <sheetName val="COMBUSTIVEL I"/>
      <sheetName val="Instruções"/>
      <sheetName val="TXG"/>
      <sheetName val="FECHAMENTO"/>
      <sheetName val="INDIRETO"/>
      <sheetName val="BANCO_MO"/>
      <sheetName val="LEIS_H"/>
      <sheetName val="LEIS_M"/>
      <sheetName val="Prestadores Serviço"/>
      <sheetName val="Memo Veículos"/>
      <sheetName val="Cons.Combustivel"/>
      <sheetName val="EFETIVO OBRA 179"/>
      <sheetName val="Impressao"/>
      <sheetName val="Help"/>
      <sheetName val="Suporte"/>
      <sheetName val="Explicação1"/>
      <sheetName val="Verificador"/>
      <sheetName val="CP"/>
      <sheetName val="DP"/>
      <sheetName val="OESP"/>
      <sheetName val="CTRL"/>
      <sheetName val="DO"/>
      <sheetName val="CR"/>
      <sheetName val="ACUM"/>
      <sheetName val="FCC"/>
      <sheetName val="PEC"/>
      <sheetName val="FC"/>
      <sheetName val="PE"/>
      <sheetName val="EVA"/>
      <sheetName val="ECONO"/>
      <sheetName val="FINAN"/>
      <sheetName val="COMPARA"/>
      <sheetName val="ANALISE"/>
      <sheetName val="PM"/>
      <sheetName val="Consistência"/>
      <sheetName val="Menu_Navegação"/>
      <sheetName val="Pos_Contrato"/>
      <sheetName val="Menu_Financeiro"/>
      <sheetName val="Menu_mov_financ"/>
      <sheetName val="Mov Fin"/>
      <sheetName val="Mov_Financeiro"/>
      <sheetName val="Acom_Econômico"/>
      <sheetName val="Menu_Pessoal"/>
      <sheetName val="Pessoal Real"/>
      <sheetName val="PROVENTOS_DINAMICA"/>
      <sheetName val="PROVENTOS - FOLHA DE PAGAMENTO"/>
      <sheetName val="Desp Ger Prev"/>
      <sheetName val="Desp Ger Real"/>
      <sheetName val="Desp Ger Imp"/>
      <sheetName val="Demost_ result"/>
      <sheetName val="Med Real"/>
      <sheetName val="Menu_Medições"/>
      <sheetName val="Menu_Produção"/>
      <sheetName val="MEDIÇÃO_MENSAL"/>
      <sheetName val="RESUMO_MEDIÇÃO"/>
      <sheetName val="PRODUÇÃO_MENSAL"/>
      <sheetName val="RESUMO_PRODUÇÃO"/>
      <sheetName val="CONTROLE"/>
      <sheetName val="REL. FOTOG."/>
      <sheetName val="Dados do projeto"/>
      <sheetName val="CARTA PROPOSTA"/>
      <sheetName val="C2 PLANILHA rocha e brita"/>
      <sheetName val="C4 Resumo do projeto"/>
      <sheetName val="C5 Comparativo layout 2 e 3"/>
      <sheetName val="C7 PLANILHA de preços unitários"/>
      <sheetName val="PLANILHA Quant e preços"/>
      <sheetName val="CRON-EQ"/>
      <sheetName val="LISTA-EQ"/>
      <sheetName val="CRON-MOD"/>
      <sheetName val="CRON-MOI"/>
      <sheetName val="FIS"/>
      <sheetName val="FIS-FIN - LANÇAR NO FIS"/>
      <sheetName val="Histograma de mão de obra"/>
      <sheetName val="PLANILHA Para EAP"/>
      <sheetName val="EAP-V&amp;M"/>
      <sheetName val="COMPOR-CBM"/>
      <sheetName val="COMPOR-CHE"/>
      <sheetName val="Valeta VPA 03"/>
      <sheetName val="Atualização da Matriz"/>
      <sheetName val="Roteiro de Preenchimento"/>
      <sheetName val="Dados Informativos"/>
      <sheetName val="Contra-capa"/>
      <sheetName val="Dados Contratuais"/>
      <sheetName val="Localização"/>
      <sheetName val="Seções Típicas"/>
      <sheetName val="Planilha Resumida"/>
      <sheetName val="Proj. Bás x Exec. Fat.Emp. Sald"/>
      <sheetName val="Cron. Físico Financeiro"/>
      <sheetName val="Cronograma de Eqtos Diretos"/>
      <sheetName val="Cronograma de Eqtos Indiretos"/>
      <sheetName val="Horas Trabalhadas dos Equiptos "/>
      <sheetName val="Cronograma Mão de Obra Direta"/>
      <sheetName val="Cronograma Mão de Obra Indireta"/>
      <sheetName val="Principais Materiais"/>
      <sheetName val="Resumo do Custo Direto"/>
      <sheetName val="Rateio dos Encarregados"/>
      <sheetName val="Praticabilidade 1 Turno"/>
      <sheetName val="Perdas de tempo 1 Turno"/>
      <sheetName val="Praticabilidade 2 Turnos"/>
      <sheetName val="Perdas de tempo 2 Turnos"/>
      <sheetName val="Encargo Social Ponderado 1Turno"/>
      <sheetName val="Encargo Social Ponderado 2Turn "/>
      <sheetName val="Encargos Sociais"/>
      <sheetName val="Desmatamento"/>
      <sheetName val="Escavação 1a Cat"/>
      <sheetName val="Escavação 2a Cat"/>
      <sheetName val="Escavação 3a Cat"/>
      <sheetName val="Escavação Solo Mole"/>
      <sheetName val="Camada Drenante"/>
      <sheetName val="Aquis.  transp  Areia  CD "/>
      <sheetName val="Compactação de Aterro"/>
      <sheetName val="Regularização"/>
      <sheetName val="Subbase de Solos"/>
      <sheetName val="Esc. Carga Transp. Jaz. Subbase"/>
      <sheetName val="Base de Solos"/>
      <sheetName val="Esc. Carga Transp. Jaz. Base"/>
      <sheetName val="BGS"/>
      <sheetName val="Aquisição e transporte de BGS"/>
      <sheetName val="Reciclagem"/>
      <sheetName val="Pintura"/>
      <sheetName val="Aquis.  transp  Brita TSS"/>
      <sheetName val="Aquis.  transp  Brita TSD"/>
      <sheetName val="Conj. Britagem"/>
      <sheetName val="Resumo do CBUQ"/>
      <sheetName val="Usinagem de CBUQ"/>
      <sheetName val="Aquis.  transp  Brita  CBUQ "/>
      <sheetName val="Aquis.  transp  Areia  CBUQ"/>
      <sheetName val="Aquis.  transp Pó pedra  CBUQ"/>
      <sheetName val="Aquis.  transp Cal CBUQ"/>
      <sheetName val="Transporte da massa para  pista"/>
      <sheetName val="Aplicação do CBUQ"/>
      <sheetName val="Serviços Diversos"/>
      <sheetName val="Outros Gastos Mão de Obra Diret"/>
      <sheetName val="Resumo das Indiretas"/>
      <sheetName val="Encargo Social Ponderado 1T Ind"/>
      <sheetName val="Gerente do Projeto"/>
      <sheetName val="Engenheiros e Encarreg Geral"/>
      <sheetName val="Depto Administrativo"/>
      <sheetName val="Depto de Manutenção"/>
      <sheetName val="Depto de QSM"/>
      <sheetName val="Depto Acampamento - Canteiro"/>
      <sheetName val="Depto Técnico e Topografia"/>
      <sheetName val="Depto de Custos"/>
      <sheetName val="Depto de Laboratório"/>
      <sheetName val="Depto de Suprimentos"/>
      <sheetName val="Outros Gastos Indiretos"/>
      <sheetName val="Despesas de Apoio às Obras"/>
      <sheetName val="Check-list"/>
      <sheetName val="Precipitações"/>
      <sheetName val="Tabela de Salários Adotada"/>
      <sheetName val="SP - Tab salários"/>
      <sheetName val="MG - Tab salários"/>
      <sheetName val="PARÁ - Tab Salários"/>
      <sheetName val="MS - Tab salários"/>
      <sheetName val="% de AD"/>
      <sheetName val="Plan3 (2)"/>
      <sheetName val="Bueiro Contrato"/>
      <sheetName val="BueiroContrato-CustosMaterial"/>
      <sheetName val="lançamento TB"/>
      <sheetName val="Lançamento R P"/>
      <sheetName val="Lancamento CD"/>
      <sheetName val="Lancamento CBUQ"/>
      <sheetName val="Avanço"/>
      <sheetName val="Ficha. "/>
      <sheetName val="Tapa-buraco"/>
      <sheetName val="Cor.Defeitos"/>
      <sheetName val="Rel mensal acomp"/>
      <sheetName val="Meio-Fio (2)"/>
      <sheetName val="Sarjeta (2)"/>
      <sheetName val="Descida d'água (2)"/>
      <sheetName val="Capina (2)"/>
      <sheetName val="Roçada manual (2)"/>
      <sheetName val="Decofin 711-Setembro-07"/>
      <sheetName val="Recebimentos"/>
      <sheetName val="Folha"/>
      <sheetName val="Equipamentos e Mobiliário"/>
      <sheetName val="R. MACHADO 16-07 A 15-08-09"/>
      <sheetName val="R. SHOPP MANIA 16-10 A 15-11-09"/>
      <sheetName val="FOLHA CONSORCIO GETEL INSTTALE"/>
      <sheetName val="FOLHA DE PAGAMENTO CONSORCIO GE"/>
      <sheetName val="PT"/>
      <sheetName val="ORÇA"/>
      <sheetName val="CFF"/>
      <sheetName val="TLB5M3"/>
      <sheetName val="TLC4T"/>
      <sheetName val="TLMBF"/>
      <sheetName val="TLÁGUA"/>
      <sheetName val="ASF"/>
      <sheetName val="CS"/>
      <sheetName val="EQP"/>
      <sheetName val="Contr.COmb.1,98 17E18JUN (2)"/>
      <sheetName val="Contr.COmb.1,95 (19A30 JUN)"/>
      <sheetName val="Contr.COmb.1,95 (01 A 14Jul )"/>
      <sheetName val="Contr.COmb.1,95 (15 JUL --)"/>
      <sheetName val="Med_10_Atual_1 (2)"/>
      <sheetName val="PLANILHA FINANCEIRA"/>
      <sheetName val="ESTOQUE (2)"/>
      <sheetName val="DECOFIN abril-15"/>
      <sheetName val="FOLHA ABRIL 2015 1651."/>
      <sheetName val="Solicitação Numerarios"/>
      <sheetName val="Equipamento Alugados"/>
      <sheetName val="1651 DELTA 0"/>
      <sheetName val="1651 descontar 1"/>
      <sheetName val="1651 DELTA 1"/>
      <sheetName val="1651 descontar 2"/>
      <sheetName val="01651 DELTA 2"/>
      <sheetName val="01651 descontar 3"/>
      <sheetName val="1651 descontar 4"/>
      <sheetName val="1651 delta 3"/>
      <sheetName val="1651 adm"/>
      <sheetName val="1651 campo"/>
      <sheetName val="DADOS DO CONTRATO"/>
      <sheetName val="PLANILHA FINANCEIRA (2)"/>
      <sheetName val="PLANILHA QUANT."/>
      <sheetName val="PLAN. QNTD."/>
      <sheetName val="PLAN. CÁLCULO"/>
      <sheetName val="RESUMO FATOR"/>
      <sheetName val="P.ROLAMENTO"/>
      <sheetName val="DISP.e OBRAS COMPL."/>
      <sheetName val="FAIXA DE DOMÍNIO"/>
      <sheetName val="RE(cim+brita)20 3%-PISTA-KM FAI"/>
      <sheetName val="RE(cim+brita)20 3%-PISTA-4877"/>
      <sheetName val="RE(cim+brita)20 3%-PISTA-4878"/>
      <sheetName val="RE(cim+brita)20 3%-PISTA-4879"/>
      <sheetName val="RE(cim+brita)20 3%-PISTA-4870"/>
      <sheetName val="Memória SERV. p Km de Faixa"/>
      <sheetName val="RE(cim+brita)20 3%-ACOST-KM "/>
      <sheetName val="REcim20 3%-ACOST."/>
      <sheetName val="RECcim20 IMPR-ACOST."/>
      <sheetName val="RECcim20-ACOST-AQUIS.CM"/>
      <sheetName val="RECcim20-ACOST-TRANSP.CM"/>
      <sheetName val="REcim20 TSDpol-ACOST."/>
      <sheetName val="REcim20-ACOST-AQUIS. RR2C"/>
      <sheetName val="REcim20-ACOST-TRANSP. RR2C"/>
      <sheetName val="ORC 50"/>
      <sheetName val="Conferência"/>
      <sheetName val="Indice"/>
      <sheetName val="Q08- Resumo"/>
      <sheetName val="Q09-Planilha"/>
      <sheetName val="ORC 50 (Solução)"/>
      <sheetName val="Q10-CPU"/>
      <sheetName val="Q 11- Esc.Salarial"/>
      <sheetName val="Q12-Cronog"/>
      <sheetName val="BDI 26,70"/>
      <sheetName val="BDI 15"/>
      <sheetName val="Termo"/>
      <sheetName val="Proposta"/>
      <sheetName val="PrecosUnitarios"/>
      <sheetName val="Composição"/>
      <sheetName val="EscalaSalarial"/>
      <sheetName val="Procuração"/>
      <sheetName val="Capa1"/>
      <sheetName val="Capa2"/>
      <sheetName val="Capa3"/>
      <sheetName val="Descrição"/>
      <sheetName val="DERPreço"/>
      <sheetName val="DNITPreço"/>
      <sheetName val="DNITMãoDeObra"/>
      <sheetName val="Cad.Fornecedores"/>
      <sheetName val="qorcamentodnerL1"/>
      <sheetName val="qorcamentodnerL2"/>
      <sheetName val="ALYSSON 2"/>
      <sheetName val="ALYSSON%202.xls"/>
      <sheetName val="Calc"/>
      <sheetName val="TAPA BURACO-CBUQ (2)"/>
      <sheetName val="Ficha Quant. "/>
      <sheetName val="Resumo Físico-Financ. "/>
      <sheetName val="Planilha Adeq."/>
      <sheetName val="Transp. Loc. Basc. 5m³"/>
      <sheetName val="Transp. Comercial Basc. 10m³"/>
      <sheetName val="Transp. p remendo"/>
      <sheetName val="Localização ocorrências"/>
      <sheetName val="PlanilhaGeral-Modelo"/>
      <sheetName val="EDUARDO"/>
      <sheetName val="Solucoes "/>
      <sheetName val="Quant original"/>
      <sheetName val="QRDT"/>
      <sheetName val="PC-1 A 6-8 A 12"/>
      <sheetName val="PC-7 A 7a"/>
      <sheetName val="SERV ITV's"/>
      <sheetName val="SERV -PC7-7a"/>
      <sheetName val="Alteração"/>
      <sheetName val="CAPA-OK"/>
      <sheetName val="RESUMO - OK"/>
      <sheetName val="PLAN.SOLUÇÃO MODELO"/>
      <sheetName val="CONSOLIDADA"/>
      <sheetName val="01 - MEMO"/>
      <sheetName val="02 - ficha  (2) modelo Dr marci"/>
      <sheetName val="03 -Consolidada (2)Mod Dr marci"/>
      <sheetName val="09 - CRONOG (2) Mod Dr marcio"/>
      <sheetName val="Medição Por Km de Faixa"/>
      <sheetName val="FS (6) - H (6)"/>
      <sheetName val="Calc. da área"/>
      <sheetName val="Calc. d ECT de Material"/>
      <sheetName val="COMPACTÇÃO DE ATERRO"/>
      <sheetName val="PREPARAÇÃO DA AREA"/>
      <sheetName val="MICRO-Micro Revest."/>
      <sheetName val="Acost - TSD"/>
      <sheetName val="PINTURA FAIXA (MICRO 100%)"/>
      <sheetName val="PINTURA FAIXA (MICRO 92,8%)"/>
      <sheetName val="MICRO-Aq. de RC-1C-E "/>
      <sheetName val="MICRO-Aq. de RC-1C-E  (2)"/>
      <sheetName val="TSD Acost-Aq. de RR 2C "/>
      <sheetName val="MICRO-Transp. de RC-1C-E "/>
      <sheetName val="MICRO-Transp. de RC-1C-E  (2)"/>
      <sheetName val="TSD Acost-Transp. de RR 2C"/>
      <sheetName val="INST.CANTEIRO"/>
      <sheetName val="CANT.MANUT."/>
      <sheetName val="FS6 3°-Fres. Cont "/>
      <sheetName val="FS6 3°-Pintura de Lig."/>
      <sheetName val="FS6 3°-CBUQ "/>
      <sheetName val="FS6 3°-Pintura de Faixa"/>
      <sheetName val="RB C. CIM- RECICL"/>
      <sheetName val="RB C. CIM-IMPR"/>
      <sheetName val="RB C. CIM- TSD"/>
      <sheetName val="RB C. CIM-Pintura de Lig."/>
      <sheetName val="RB C. CIM-CBUQ 5"/>
      <sheetName val="RB C. CIM-Pint. de faixa"/>
      <sheetName val="RECON. PAV- Remoç Capa 5cm"/>
      <sheetName val="RECON. PAV- Rem. BASE"/>
      <sheetName val="RECON. PAV- SOLO ESTB"/>
      <sheetName val="RECON. PAV- BGS"/>
      <sheetName val="RECON. PAV. IMPR"/>
      <sheetName val="RECON. PAV-Pint Lig"/>
      <sheetName val="RECON. PAV-CBUQ"/>
      <sheetName val="RECON. PAV-Pint. Faixa"/>
      <sheetName val="Acost.- LAMA"/>
      <sheetName val="Acost. RB C. CIM- RECICL"/>
      <sheetName val="Acost. RB C. CIM-IMPR"/>
      <sheetName val="Acost. RB C. CIM- TSD"/>
      <sheetName val="Acost. RBAM- REEST. BASE"/>
      <sheetName val="Acost. RBAM-IMPR"/>
      <sheetName val="Acost. RBAM-TSD"/>
      <sheetName val="Acost. Reperf-Pint Lig"/>
      <sheetName val="Acost. Reperf-CBUQ Massa Fi"/>
      <sheetName val="Acost. RECON. PAV-Remoç Capa 5"/>
      <sheetName val="Acost. RECON. PAV- Rem. BASE"/>
      <sheetName val="Acost. RECON. PAV- SOLO ESTB"/>
      <sheetName val="Acost. RECON. PAV- BGS"/>
      <sheetName val="Acost. RECON. PAV. IMPR "/>
      <sheetName val="7.4-RBAM.JAZ"/>
      <sheetName val="11.2-taxas"/>
      <sheetName val="11.3-sin.def"/>
      <sheetName val="12.1-stc01"/>
      <sheetName val="12.2-dar02"/>
      <sheetName val="12.3-camada_dren"/>
      <sheetName val="12.4-mfc01"/>
      <sheetName val="12.5-dps07"/>
      <sheetName val="12.6-dpr02"/>
      <sheetName val="12.7-bsd02"/>
      <sheetName val="13.1-EsCarTran_berma"/>
      <sheetName val="13.2-comp.95PN_berma"/>
      <sheetName val="14.1-barreira"/>
      <sheetName val="14.2-rest_disp_concr"/>
      <sheetName val="14.3-anc_defensa"/>
      <sheetName val="14.4-portico"/>
      <sheetName val="14.5-defensa_s"/>
      <sheetName val="16.1-manut_2ano"/>
      <sheetName val="03 - consolidada"/>
      <sheetName val="05 - DIÁRIO OBRA"/>
      <sheetName val="08 - FOTOS"/>
      <sheetName val="MANUT.1°ANO"/>
      <sheetName val="REL PLUV"/>
      <sheetName val="FICHA - ST"/>
      <sheetName val="MICROREVESTIMENTO"/>
      <sheetName val="FRESAGEM (4CM)"/>
      <sheetName val="CBUQ(4CM)"/>
      <sheetName val="RECICLAGEM DE BASE"/>
      <sheetName val="CBUQ(5cm)"/>
      <sheetName val="TSD (ACOST)"/>
      <sheetName val="02 - ficha"/>
      <sheetName val="Mobilização (2)"/>
      <sheetName val="P A T O 99 B"/>
      <sheetName val="1"/>
      <sheetName val="Inventario"/>
      <sheetName val="P.A.T.O"/>
      <sheetName val="ORÇ 1 ano"/>
      <sheetName val="ORÇ 2 anos"/>
      <sheetName val="Fisico-Finan."/>
      <sheetName val="Fisico-Finan.S-AQ"/>
      <sheetName val="Preço.Mat.Betum."/>
      <sheetName val="Jazidas"/>
      <sheetName val="DMTs"/>
      <sheetName val="Mob-Desmob."/>
      <sheetName val="Comp.TraspEquip"/>
      <sheetName val="Quantidades S-AQ"/>
      <sheetName val="Preço.Mat.Betum.S-AQ"/>
      <sheetName val="Cotação preços"/>
      <sheetName val="Comp. Mist Betu"/>
      <sheetName val="Comp. Conc. Ciclo"/>
      <sheetName val="Comp. Conc. de Cim"/>
      <sheetName val="Comp. Argam. Cim."/>
      <sheetName val="Dist Fortal Trecho"/>
      <sheetName val="ORÇAMENTO S-AQ"/>
      <sheetName val="Comp. Manut. Cant."/>
      <sheetName val="Comp. Alug. Lab Solos, Betume"/>
      <sheetName val="Comp. Alug. Equip. Topo"/>
      <sheetName val="Comp. Alug. de Residencias"/>
      <sheetName val="Comp. Alug. de Alojamento"/>
      <sheetName val="Comp. Alug. de Canteiro"/>
      <sheetName val="Comp. Manutenção dos Canteiros"/>
      <sheetName val="Mapa do Trecho"/>
      <sheetName val="BR-423 PE"/>
      <sheetName val="BR-424 PE"/>
      <sheetName val="MEM BR-423-PETSE"/>
      <sheetName val="MEM BR-424"/>
      <sheetName val="UNIF.DYN-423"/>
      <sheetName val="UNIF.DYN-424"/>
      <sheetName val="C.PR"/>
      <sheetName val="ADEQ.DEL-423"/>
      <sheetName val="ADEQ.DEL-424 "/>
      <sheetName val="Dados do projeto (2)"/>
      <sheetName val="MEM BR-423"/>
      <sheetName val="COMPOR"/>
      <sheetName val="RESUMO "/>
      <sheetName val="BDI DE 19,60%"/>
      <sheetName val="PLANO TRAB"/>
      <sheetName val="matbet"/>
      <sheetName val=" PONTO DE PASS."/>
      <sheetName val="PT. DE PASSAGEM"/>
      <sheetName val="Demostr das Quantides"/>
      <sheetName val="Desc.Serviços"/>
      <sheetName val="quadro cons. mat. bet"/>
      <sheetName val="Tr.Loc.Basc"/>
      <sheetName val="Tr.Mat.Rem."/>
      <sheetName val="Tr.L.Cam.Carr"/>
      <sheetName val="Tr.L.Mat.Bet."/>
      <sheetName val="Tr.Agua"/>
      <sheetName val="Cronog.Fis.Fin"/>
      <sheetName val="Cálculo das Massas]"/>
      <sheetName val="Medição PI+R -MAR-01"/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Crono. Fin. BR116-230-405-427"/>
      <sheetName val="Planilha BR_116_PB"/>
      <sheetName val="Planilha BR_230 PB"/>
      <sheetName val="Planilha BR_405 PB"/>
      <sheetName val="Planinha BR-427 PB"/>
      <sheetName val="BR-365-MG-LOTE1-EXE"/>
      <sheetName val="DG"/>
      <sheetName val="OF"/>
      <sheetName val="RO"/>
      <sheetName val="BODE"/>
      <sheetName val="RAFO"/>
      <sheetName val="MOB"/>
      <sheetName val="CANT MAN"/>
      <sheetName val="DESMAT"/>
      <sheetName val="DESMAT2"/>
      <sheetName val="ECT 0-50"/>
      <sheetName val="ECT 50-200"/>
      <sheetName val="ECT 200-400"/>
      <sheetName val="ECT 400-600"/>
      <sheetName val="ECT 600-800"/>
      <sheetName val="ECT 800-1000"/>
      <sheetName val="ECT 1000-1200"/>
      <sheetName val="ECT 1200-1400"/>
      <sheetName val="ECT1400-1600"/>
      <sheetName val="ECT 1600-1800"/>
      <sheetName val="ECT 1800-2000"/>
      <sheetName val="ECT 2000-3000"/>
      <sheetName val="ECT 3000-5000"/>
      <sheetName val="ECT 5000-7000"/>
      <sheetName val="ECT 7000-10000"/>
      <sheetName val="ECT 10000-16000"/>
      <sheetName val="COMPAC ATERRO 100%PN"/>
      <sheetName val="COMPAC BOTA FORA"/>
      <sheetName val="REMPROFUNDO"/>
      <sheetName val="RECIC"/>
      <sheetName val="TSD P"/>
      <sheetName val="CBUQ-REPERFILAMENTO"/>
      <sheetName val="CBUQ-CAPA"/>
      <sheetName val="RO Estorno"/>
      <sheetName val="CBUQ-CAPA Estorno"/>
      <sheetName val="CBUQ-CAPA Estorno (2)"/>
      <sheetName val="CBUQ-CAPA (ACOST.)"/>
      <sheetName val="CBUQ- INT&amp;ACESSOS"/>
      <sheetName val="SUBBASE"/>
      <sheetName val="TSD S P "/>
      <sheetName val="BSTC-1,00M"/>
      <sheetName val="DRENAGEM-BDTC-1,00M"/>
      <sheetName val="DRENAGEM-BTTC-1,00M"/>
      <sheetName val="DRENAGEM-BSTM-1,90"/>
      <sheetName val="DRENAGEM-BDTM-1,90"/>
      <sheetName val="DRENAGEM-BDTM-2,00"/>
      <sheetName val="DRENAGEM-BSTM-3,00"/>
      <sheetName val="DRENAGEM-BSTM-2,20"/>
      <sheetName val="DRENAGEM-BDTM-2,00 "/>
      <sheetName val="DRENAGEM-BTTM-1,90"/>
      <sheetName val="DRENAGEM-BSOvóide"/>
      <sheetName val="ENROCAMENTO DE PEDRA JOGADA"/>
      <sheetName val="MEIO FIO MFC 03"/>
      <sheetName val="ENTRADA DÁGUA EDA 01"/>
      <sheetName val="EDA 01 Concresolo"/>
      <sheetName val="ENTRADA DÁGUA EDA 02"/>
      <sheetName val="EDA 02 Concresolo"/>
      <sheetName val="DESCIDA DÁGUA DAD 01"/>
      <sheetName val="DAD 01 Concresolo"/>
      <sheetName val="DESCIDA DÁGUA DAR 02"/>
      <sheetName val="DAR 02 Concresolo"/>
      <sheetName val="DISSIPADOR DE ENERGIA DEB02"/>
      <sheetName val="DRENO SUBSUPERFICIAL DSS03"/>
      <sheetName val="ESC. MANUAL. 1 CAT - BUEIROS"/>
      <sheetName val="ENVELOPAMENTO BUEIRO"/>
      <sheetName val="MUDAS"/>
      <sheetName val="DEFENSAS METAL E ANCORAGENS"/>
      <sheetName val="SINALIZAÇÃO HORIZONTAL - DEFIN."/>
      <sheetName val="SINALIZAÇÃO HORIZONTAL PROV."/>
      <sheetName val="Sin Vert"/>
      <sheetName val="PLACAS VERTICAIS"/>
      <sheetName val="TACHAS REFLETIVAS E TACHÕES"/>
      <sheetName val="CAPA RELAT FOTOG"/>
      <sheetName val="QUADRO-06"/>
      <sheetName val="Orçamento-empresa"/>
      <sheetName val="Plan alteração-infra"/>
      <sheetName val="Quantidades e Custos"/>
      <sheetName val="QUANT CUSTOS"/>
      <sheetName val="JUSTIFICATIVA1"/>
      <sheetName val="Quadro Alterações Propostas"/>
      <sheetName val="Resumo Reflexo Financeiro"/>
      <sheetName val="QFIS"/>
      <sheetName val="DEST ARVORES 15A30"/>
      <sheetName val="REM 1"/>
      <sheetName val="REM"/>
      <sheetName val="RECIC CIMENTO"/>
      <sheetName val="CBUQ-CAPA (PONTOS DE ONIBUS)"/>
      <sheetName val="CBUQ-CAPA (PMR)"/>
      <sheetName val="SUBBASE 1"/>
      <sheetName val="REG. SUBLEITO-ACOSTAMENTO"/>
      <sheetName val="ENROCAMENTO ACOST. E PISTA"/>
      <sheetName val="DRENAGEM-BSTC-1,00M"/>
      <sheetName val="HIDROSSEMEADURA (2)"/>
      <sheetName val="DEFENSAS METÁLICAS E ANCORAGENS"/>
      <sheetName val="SINALIZAÇÃO HORIZONTAL - DEF"/>
      <sheetName val="DRENAGEM-BOvóide"/>
      <sheetName val="Planilha Contrato"/>
      <sheetName val="Transenge - acórdão 32"/>
      <sheetName val="BO"/>
      <sheetName val="FS 3"/>
      <sheetName val="REC"/>
      <sheetName val="CBUQ H4"/>
      <sheetName val="REP+MICRO"/>
      <sheetName val="CRONO_PISTA"/>
      <sheetName val="RBAM+MICRO"/>
      <sheetName val="MICRO A"/>
      <sheetName val="CRONO_ACOST"/>
      <sheetName val="INTER&amp;ACESSOS"/>
      <sheetName val="CRONO_INTER&amp;ACESSO"/>
      <sheetName val="MFC 05"/>
      <sheetName val="TACHAS REFLETIVAS"/>
      <sheetName val="ENROCAMENTO_PJ"/>
      <sheetName val="ENROCAMENTO_PA"/>
      <sheetName val="REC_MEC_ATERRO"/>
      <sheetName val="REC_MEC_ATERRO OAES"/>
      <sheetName val="MAN&amp;CONSERV"/>
      <sheetName val="Manut&amp;Cons_1ºano"/>
      <sheetName val="SUBBASE-INT&amp;ACESSO"/>
      <sheetName val="BASE-INT&amp;ACESSOS"/>
      <sheetName val="TSD S P_INT&amp;ACESSOS"/>
      <sheetName val="SUBBASE_A"/>
      <sheetName val="BASE_A"/>
      <sheetName val="DEMOL. CONCRETO SIMPLES"/>
      <sheetName val="COMPAC ATERRO 100%PN (2)"/>
      <sheetName val="REM (2)"/>
      <sheetName val="TSD PISTA"/>
      <sheetName val="TSD ACOST"/>
      <sheetName val="Reg. Sub-Leito Acost."/>
      <sheetName val="REG. SUBLEITO-ACOST. sem valor"/>
      <sheetName val="COLCHÃO DRENANTE. E PISTA"/>
      <sheetName val="DRENAGEM-BTTC-1,00M fidens"/>
      <sheetName val="DRENAGEM-BDTC-1,00M fidens"/>
      <sheetName val="DESCIDA DÁGUA DAD 01 (2)"/>
      <sheetName val="DESCIDA DÁGUA DAR 02 fidens"/>
      <sheetName val="HIDROSSEMEADURA "/>
      <sheetName val="HIDROSSEMEADURA FIDENS"/>
      <sheetName val="MUDAS FIDENS"/>
      <sheetName val="SINALIZAÇÃO HORIZONTAL - DEFIN"/>
      <sheetName val="SUBBASE-PISTA"/>
      <sheetName val="BASE-PISTA"/>
      <sheetName val="MEIO FIO MFC 05"/>
      <sheetName val="SEMI PORTICO"/>
      <sheetName val="Cálculo"/>
      <sheetName val="QUADROS 1 2 3 4 6 7 8"/>
      <sheetName val="Fisico %"/>
      <sheetName val="Fisico"/>
      <sheetName val="Fisico % (2)"/>
      <sheetName val="Medição Líquida"/>
      <sheetName val="Andamento Fisico"/>
      <sheetName val="Andamento Fisico - Anexo I"/>
      <sheetName val="Andamento Fisico - Anexo II"/>
      <sheetName val="Memória de Cálculo - Resumo"/>
      <sheetName val="Quadro de Const Rodoviaria"/>
      <sheetName val="Mapa de Chuva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CAPA (6)"/>
      <sheetName val="capa (10)"/>
      <sheetName val="RESUMO GERAL"/>
      <sheetName val="Conferencia Campo"/>
      <sheetName val="Plan Resumo Avaliação"/>
      <sheetName val="Plan Avaliação"/>
      <sheetName val="Med Líquida"/>
      <sheetName val="Avanço Físico Grafico"/>
      <sheetName val="Boletim DNIT"/>
      <sheetName val="Pluviométrico"/>
      <sheetName val="MC (Fresa 4)"/>
      <sheetName val="MC (Pint Lig)"/>
      <sheetName val="MC (CBUQ)"/>
      <sheetName val="MC (Fresa 5)"/>
      <sheetName val="MC (Pint Lig Reperf)"/>
      <sheetName val="MC (CBUQ Reperf)"/>
      <sheetName val="MC (Pint Prov)"/>
      <sheetName val="MC (Pint Definit)"/>
      <sheetName val="MC (Manut_Cons)"/>
      <sheetName val="MC (Mob_Desmob)"/>
      <sheetName val="MC (Canteiro)"/>
      <sheetName val="Relat M.O."/>
      <sheetName val="Relat Equipto"/>
      <sheetName val="Declaração"/>
      <sheetName val="Cron Ativ Pista Rolam Fresagem"/>
      <sheetName val="Cron Ativ Pista Rolam CBUQ"/>
      <sheetName val="Cron Ativ Pista Rolam Reperf"/>
      <sheetName val="Cron Ativ Pista Rolam Micro"/>
      <sheetName val="Cron Ativ Acostamento"/>
      <sheetName val="ROSTO"/>
      <sheetName val="Med. Financ."/>
      <sheetName val="Med.Quant."/>
      <sheetName val="Memória CAMPO"/>
      <sheetName val="RConserv1"/>
      <sheetName val="SDO CONT."/>
      <sheetName val="Sinalização H"/>
      <sheetName val="RepLocalizado(PR)"/>
      <sheetName val="FRESAGEM (PR)"/>
      <sheetName val="TRANSPFRES(PR)"/>
      <sheetName val="H (4) - PR"/>
      <sheetName val="H (5) - PR"/>
      <sheetName val="PINTLIG - PR"/>
      <sheetName val="REPLOC - AC"/>
      <sheetName val="RBAM - AC"/>
      <sheetName val="IMPRIMAÇÃO - AC"/>
      <sheetName val="TSD - AC"/>
      <sheetName val="CAP 50-60"/>
      <sheetName val="CM 30"/>
      <sheetName val="RR 1C"/>
      <sheetName val="TRANSP CAP CM"/>
      <sheetName val="TRANSP EMULSÃO"/>
      <sheetName val="PlanMed"/>
      <sheetName val="financeira"/>
      <sheetName val="PLANILHA (KMF)"/>
      <sheetName val="PLANILHA (KMF) (global)"/>
      <sheetName val="TCB10M3"/>
      <sheetName val="Planilha Edital"/>
      <sheetName val="Dados-serviços"/>
      <sheetName val="Quadro_Resumo"/>
      <sheetName val="Planilha_preços"/>
      <sheetName val="Planilha_preços (Dr Turola)"/>
      <sheetName val="Composições_Principais"/>
      <sheetName val="Composições_Auxiliares"/>
      <sheetName val="Rec e Estoc Mat Betum"/>
      <sheetName val="Item 15.10 Incid Serviços"/>
      <sheetName val="LDI"/>
      <sheetName val="Instal e Manut de Canteiro"/>
      <sheetName val="Mobilização e Desmobilização"/>
      <sheetName val="Area Cant&amp;Acamp"/>
      <sheetName val="Instal Cant&amp;Acamp"/>
      <sheetName val="Mob &amp; Desmob"/>
      <sheetName val="Quadro Resumo DMT"/>
      <sheetName val="Quadro Consumo Mat"/>
      <sheetName val="Cron Perman Equiptos"/>
      <sheetName val="Calc Custo Transp Mat Betum"/>
      <sheetName val="POR EXTENSO"/>
      <sheetName val="Capas Separadoras"/>
      <sheetName val="Avanço  Novo"/>
      <sheetName val="CAPA_FM"/>
      <sheetName val="Folha de Medicao"/>
      <sheetName val="CAPA_MP"/>
      <sheetName val="Medicao Provisoria"/>
      <sheetName val="CAPA_MC"/>
      <sheetName val="100000"/>
      <sheetName val="110009"/>
      <sheetName val="110012"/>
      <sheetName val="110014"/>
      <sheetName val="110016"/>
      <sheetName val="110018"/>
      <sheetName val="151000"/>
      <sheetName val="151100"/>
      <sheetName val="334014"/>
      <sheetName val="110267"/>
      <sheetName val="300002"/>
      <sheetName val="394012"/>
      <sheetName val="410003"/>
      <sheetName val="410103"/>
      <sheetName val="411001"/>
      <sheetName val="411101"/>
      <sheetName val="440101"/>
      <sheetName val="491003"/>
      <sheetName val="491005"/>
      <sheetName val="494101"/>
      <sheetName val="494201"/>
      <sheetName val="494202"/>
      <sheetName val="3a Medicao Parcial - Jul08 - ME"/>
      <sheetName val="Medição_1_IMPR"/>
      <sheetName val="Ficha_1_IMPR"/>
      <sheetName val="Mem_ Cálculo_1_IMPR"/>
      <sheetName val="Estaq_1_IMPR"/>
      <sheetName val="Plano Estaq_ IMPR"/>
      <sheetName val="Plano Estaq_ Projeto NÃO"/>
      <sheetName val="Avanço Fisico-1a.Med Proje_NÃO"/>
      <sheetName val="Avanço Físico_Acum_NÃO"/>
      <sheetName val="Índice de efetividade_NÃO"/>
      <sheetName val="Av_Fis_Pluv_"/>
      <sheetName val="BOLETIM_IMPRI"/>
      <sheetName val="Memória_Cálculo"/>
      <sheetName val="TLB5M3ÑP"/>
      <sheetName val="TCC"/>
      <sheetName val="TLACTÑP"/>
      <sheetName val="IPCS"/>
      <sheetName val="MEDIÇÃO CONSOLIDADA"/>
      <sheetName val="2"/>
      <sheetName val="3"/>
      <sheetName val="5"/>
      <sheetName val="6"/>
      <sheetName val="7"/>
      <sheetName val="CRONOGRAMA FÍSICO-FINANCEIRO"/>
      <sheetName val="PREÇOS POR SOLUÇÃO-Kmf"/>
      <sheetName val="RESULTADO MANUTENÇÃO"/>
      <sheetName val="Cron. de Ativ. Lama Asfáltica"/>
      <sheetName val="Cron. de Ativ. Micro Revest."/>
      <sheetName val="Lama Asf. Grossa"/>
      <sheetName val="Micro Revestimento"/>
      <sheetName val="Serv. Manut. e Cons. 1º ano"/>
      <sheetName val="Aquis. RL-1C lama"/>
      <sheetName val="Aquis. RC-1C-E micro"/>
      <sheetName val="Transp. RL-1C"/>
      <sheetName val="Transp. RC-1C-E micro"/>
      <sheetName val="Inst. do Canteiro de Obras"/>
      <sheetName val="Manutenção de Canteiro"/>
      <sheetName val="Sinalização Provisória"/>
      <sheetName val="Mobilização de Equipamentos"/>
      <sheetName val="Relat. fotográfico"/>
      <sheetName val="RELATÓRIO PLUVIOMÉTRICO"/>
      <sheetName val="Roçada mecanizada"/>
      <sheetName val="Encarregado de turma"/>
      <sheetName val="Servente"/>
      <sheetName val="Limpeza Sarj e MF"/>
      <sheetName val="10"/>
      <sheetName val="11"/>
      <sheetName val="12"/>
      <sheetName val="13"/>
      <sheetName val="14"/>
      <sheetName val="17"/>
      <sheetName val="18"/>
      <sheetName val="22"/>
      <sheetName val="24"/>
      <sheetName val="25"/>
      <sheetName val="26"/>
      <sheetName val="32"/>
      <sheetName val="33"/>
      <sheetName val="FREQ. DE VERIF. MICRO"/>
      <sheetName val="PGQ"/>
      <sheetName val="QUADRO ISSQN- SEM EST."/>
      <sheetName val="EST. PARAMBÚ"/>
      <sheetName val="EST. TAUÁ"/>
      <sheetName val="QUADRO ISSQN- COM EST."/>
      <sheetName val="PLAN"/>
      <sheetName val="AUX"/>
      <sheetName val="PLANILHA-SOLUÇÃO"/>
      <sheetName val="CRON-TIROL."/>
      <sheetName val="Módulo2"/>
      <sheetName val="Aquis. RL-1C"/>
      <sheetName val="Copiar"/>
      <sheetName val="Erros"/>
      <sheetName val="Obra"/>
      <sheetName val="Horas-extras"/>
      <sheetName val="Salario"/>
      <sheetName val="01_Setores"/>
      <sheetName val="03_Normal"/>
      <sheetName val="04_HE"/>
      <sheetName val="05_Compl"/>
      <sheetName val="13ªProd.Acum."/>
      <sheetName val="Prod. Supl "/>
      <sheetName val="Fatur. Terraplenagem"/>
      <sheetName val="Faturamento"/>
      <sheetName val="S. Geométrica"/>
      <sheetName val="Ser. a Executar"/>
      <sheetName val="Previsão"/>
      <sheetName val="Chegada Equip."/>
      <sheetName val="Empresa"/>
      <sheetName val="Funcionarios"/>
      <sheetName val="Complem"/>
      <sheetName val="Encargos"/>
      <sheetName val="Obras"/>
      <sheetName val="CBO"/>
      <sheetName val="Gráfico Resumo"/>
      <sheetName val="Faturamento Mensal"/>
      <sheetName val="Faturamento Acumulado"/>
      <sheetName val="Aguarde"/>
      <sheetName val="GECOFIN"/>
      <sheetName val="Solicitação Remessa "/>
      <sheetName val="FOLHA DE PAGAMENTO "/>
      <sheetName val="Alimentação 01 a 31.08.2012"/>
      <sheetName val="desp diversas alimentação"/>
      <sheetName val="CANTINA ADMINISTRAÇÃO"/>
      <sheetName val="Relação de Imoveis"/>
      <sheetName val="Despesas de Viagem"/>
      <sheetName val="Veiculos Getel"/>
      <sheetName val="Inventario Obra"/>
      <sheetName val="DIARIA EQUP - OBRA - AGO  2012"/>
      <sheetName val="DIARIA EQUP-OBRA-DIESEL-AGO 12 "/>
      <sheetName val="Resumo dos Equipamento Alugados"/>
      <sheetName val="Resumo dos Veiculos Alugados"/>
      <sheetName val="MEDIÇÃO EDUARDO 38&quot; 2"/>
      <sheetName val="MEDIÇÃO EDUARDO 58&quot;"/>
      <sheetName val="RESUMO TRANSP. BRITA"/>
      <sheetName val="MEDIÇÃO SEBASTIAO 38"/>
      <sheetName val="MEDIÇÃO SEBASTIÃO 58&quot;"/>
      <sheetName val="RESUMO TRANS. BRITA"/>
      <sheetName val="Desp. Valter Carneiro"/>
      <sheetName val="ENC. FABIO LUCIO"/>
      <sheetName val="Despesas telefone"/>
      <sheetName val="Despesas de Agua"/>
      <sheetName val="1º QUINZENA"/>
      <sheetName val="2º QUINZENA"/>
      <sheetName val="CONSUMO DE OLEO"/>
      <sheetName val="Movimento"/>
      <sheetName val="PlanEnvNF"/>
      <sheetName val="PlanEnvNF (2)"/>
      <sheetName val="Rest Bené GETEL"/>
      <sheetName val="Rest. Bené TERCEIRIZADOS"/>
      <sheetName val="Rest Bené INSTALLE"/>
      <sheetName val="Churrasc Eucaliptos CVAL"/>
      <sheetName val="Churrasc Eucaliptos SH MIRANDA"/>
      <sheetName val="Rest O Louro CVAL"/>
      <sheetName val="Rest O Louro - DESPESAS"/>
      <sheetName val="Rest O Cesar - DESPESAS FISCAL "/>
      <sheetName val="Planilha Veiculos"/>
      <sheetName val="Folha PG-Prévia "/>
      <sheetName val="Relação Residências"/>
      <sheetName val="Despesas Energia"/>
      <sheetName val="Despesas Agua"/>
      <sheetName val="CONTROLE COMB NF 893"/>
      <sheetName val="NU versão 2a"/>
      <sheetName val="PLANILHA FONTE"/>
      <sheetName val="Tabela Medição"/>
      <sheetName val="Medições"/>
      <sheetName val="Critérios de filtro"/>
      <sheetName val="Filtro Anterior"/>
      <sheetName val="Densidades"/>
      <sheetName val="Avanço Físico - Itumbiara"/>
      <sheetName val="Previsão Medição"/>
      <sheetName val="1000000 - RESUMO DESMATAMENTO"/>
      <sheetName val="DMT (ARG)-A"/>
      <sheetName val="DMT (CCB)-B"/>
      <sheetName val="DMT (ARG)-C"/>
      <sheetName val="DMT (CCB)-D"/>
      <sheetName val="DMT (ARG)-E"/>
      <sheetName val="DMT (ARG)-F"/>
      <sheetName val="DMT (ARG)-G"/>
      <sheetName val="DMT (ARG)-H"/>
      <sheetName val="DMT (ARG)-I"/>
      <sheetName val="DMT (ARG)-J"/>
      <sheetName val="DMT (ARG)-K"/>
      <sheetName val="DMT (ARG)-L"/>
      <sheetName val="1000000 - RESUMO TRANSPORTE"/>
      <sheetName val="1000000 - SOLO MOLE"/>
      <sheetName val="1000000 - ATERRO 95%"/>
      <sheetName val="1000000 - ATERRO 100%"/>
      <sheetName val="1000000 - EXPURGO DESM."/>
      <sheetName val="2000000 - PAVIMENTAÇÃO"/>
      <sheetName val="3000000 - DRENAGEM"/>
      <sheetName val="4000000 - OBRAS ARTE CORRENTES"/>
      <sheetName val="5000000 - OBRAS COMPLEM."/>
      <sheetName val="7000000 - O. DE ARTE ESPECIAIS"/>
      <sheetName val="9000000 - POLÍCIA R. FEDERAL"/>
      <sheetName val="CAPA ANEXOS"/>
      <sheetName val="CAPA PRINCIPAL"/>
      <sheetName val="QUANTIT. 1ª"/>
      <sheetName val="GERAL 2ª"/>
      <sheetName val="REAJUST"/>
      <sheetName val="PRO-08"/>
      <sheetName val="PLANILHA ATUALIZADA"/>
      <sheetName val="Módulo1"/>
      <sheetName val="Módulo3"/>
      <sheetName val="PLANILHA DE PREÇOS"/>
      <sheetName val="Res. Irisville"/>
      <sheetName val="Pacheco I e II "/>
      <sheetName val="Shangri-lá"/>
      <sheetName val="Antônio Barbosa"/>
      <sheetName val="Carlos Pires"/>
      <sheetName val="Orlando Morais"/>
      <sheetName val="Elza Fronze"/>
      <sheetName val="Pindorama"/>
      <sheetName val="Recreio Mansões"/>
      <sheetName val="pavgap"/>
      <sheetName val="relação"/>
      <sheetName val="Res. Irisville (1)"/>
      <sheetName val="Res. Irisville (2)"/>
      <sheetName val="Pacheco I e II (1)"/>
      <sheetName val="Pacheco I e II (2)"/>
      <sheetName val="Shangri-lá (1)"/>
      <sheetName val="Shangri-lá (2)"/>
      <sheetName val="Antônio Barbosa (1)"/>
      <sheetName val="Antônio Barbosa (2)"/>
      <sheetName val="Carlos Pires (1)"/>
      <sheetName val="Carlos Pires (2)"/>
      <sheetName val="Orlando Morais (1)"/>
      <sheetName val="Orlando Morais (2)"/>
      <sheetName val="Elza Fronze (1)"/>
      <sheetName val="Elza Fronze (2)"/>
      <sheetName val="Pindorama (1)"/>
      <sheetName val="Pindorama (2)"/>
      <sheetName val="Recreio Mansões (1)"/>
      <sheetName val="Recreio Mansões (2)"/>
      <sheetName val="7CONT FIN"/>
      <sheetName val="9CONT FIS"/>
      <sheetName val="ROSTO I"/>
      <sheetName val="REM SUP PISTA"/>
      <sheetName val="REM PROF."/>
      <sheetName val="FRESA DESC"/>
      <sheetName val="P_LIGAÇÃO F. DESC"/>
      <sheetName val="CBUQ&quot;C&quot;F.D."/>
      <sheetName val="FRESA CONT."/>
      <sheetName val="P_LIGAÇÃO F. CONT"/>
      <sheetName val="CBUQ &quot;C&quot;F.C. "/>
      <sheetName val="P.LIG. CBUQ &quot;D&quot;"/>
      <sheetName val="CBUQ &quot;D&quot;"/>
      <sheetName val="TSD POL."/>
      <sheetName val="REM SUP ACOST"/>
      <sheetName val="REM PROF.ACOST"/>
      <sheetName val="LIMP.ACOST."/>
      <sheetName val="MATBET-"/>
      <sheetName val="MOBCANT"/>
      <sheetName val="MAN"/>
      <sheetName val="MAN1"/>
      <sheetName val="CSV"/>
      <sheetName val="TACHAS REFLET"/>
      <sheetName val="1CAPA"/>
      <sheetName val="2APRES"/>
      <sheetName val="3APRES1"/>
      <sheetName val="4MAPA"/>
      <sheetName val="5DC"/>
      <sheetName val="6C FIN"/>
      <sheetName val="CONT NE"/>
      <sheetName val="8C FIS"/>
      <sheetName val="10AV FIS"/>
      <sheetName val="11PLUV"/>
      <sheetName val="12RH"/>
      <sheetName val="13EQ"/>
      <sheetName val="14IVE"/>
      <sheetName val="IVE MICRO"/>
      <sheetName val="IVE CBUQ"/>
      <sheetName val="COMENT"/>
      <sheetName val="ISSQN_DEZ2007"/>
      <sheetName val="REP SUP"/>
      <sheetName val="REP PROF"/>
      <sheetName val="FRESA"/>
      <sheetName val="CAPA PIS ACOST"/>
      <sheetName val="2SUMÁRIO"/>
      <sheetName val="BUEIRO"/>
      <sheetName val="CAPA PIS "/>
      <sheetName val="LAMA ASFÁLTICA"/>
      <sheetName val="REAJUSTE - 8ªMED"/>
      <sheetName val="MEMO 1"/>
      <sheetName val="CAPA 1"/>
      <sheetName val="8a Medição"/>
      <sheetName val="Muro de Arrimo"/>
      <sheetName val="Cortina Atirantada"/>
      <sheetName val="Tirantes"/>
      <sheetName val="Pré Moldado"/>
      <sheetName val="Transporte locais"/>
      <sheetName val="Sup. Mold. local"/>
      <sheetName val="Vol. Escav. Trin"/>
      <sheetName val="Rel. Foto"/>
      <sheetName val="RESUMO_DVOP 4ª MED"/>
      <sheetName val="custo"/>
      <sheetName val="Serviços (2)"/>
      <sheetName val="Serviços (3)"/>
      <sheetName val="Serviços (4)"/>
      <sheetName val="OFICIO "/>
      <sheetName val="Crongrama SEET (2)"/>
      <sheetName val="Res. aditivo"/>
      <sheetName val="Planilha Aditivo Com reflexo f."/>
      <sheetName val="cubação"/>
      <sheetName val="DMT "/>
      <sheetName val="Regularização Subleito"/>
      <sheetName val="Imprimação e CM-30"/>
      <sheetName val="Meio fio"/>
      <sheetName val="sarjetas de corte"/>
      <sheetName val="descida dágua"/>
      <sheetName val="Grama"/>
      <sheetName val="DIAGRAMA DE SERVIÇOS"/>
      <sheetName val="Regula"/>
      <sheetName val="Sub_base"/>
      <sheetName val="Sub Base"/>
      <sheetName val="NF SEET"/>
      <sheetName val="Cabeçalho"/>
      <sheetName val="RESUMO-Medição"/>
      <sheetName val="Saldo de Dias"/>
      <sheetName val="Reajustamento"/>
      <sheetName val="Crono Físico-Financeiro"/>
      <sheetName val="cronfisico (2)"/>
      <sheetName val="Material Asfalto "/>
      <sheetName val="Forro de cascalho (4)"/>
      <sheetName val="Forro de cascalho (2)"/>
      <sheetName val="Forro de cascalho (3)"/>
      <sheetName val="Forro de cascalho"/>
      <sheetName val="patrolamento"/>
      <sheetName val="Desmatamento "/>
      <sheetName val="Corte"/>
      <sheetName val="Aterro"/>
      <sheetName val="Compactação 100% PN"/>
      <sheetName val="Compactação 95% PN"/>
      <sheetName val="TSD-FOG"/>
      <sheetName val="AGREGADOS"/>
      <sheetName val="Construção de OAC"/>
      <sheetName val="Constr OAC (envelop)"/>
      <sheetName val="Remoção"/>
      <sheetName val="meio-fio"/>
      <sheetName val="descida dagua"/>
      <sheetName val="entrada dagua"/>
      <sheetName val="bacia amortecimento"/>
      <sheetName val="cx coletora"/>
      <sheetName val="sinaliz faixas"/>
      <sheetName val="defensas"/>
      <sheetName val="placas"/>
      <sheetName val="grama em mudas"/>
      <sheetName val="grama em mudas (2)"/>
      <sheetName val="Tachinha"/>
      <sheetName val="Tachões"/>
      <sheetName val="REAJU"/>
      <sheetName val="Limpeza Faixa de Dominio"/>
      <sheetName val="DMT modelo (1)"/>
      <sheetName val="DMT_EV"/>
      <sheetName val="CÁLC.DMT-T"/>
      <sheetName val="DIST.MAT-T"/>
      <sheetName val="REFORÇO"/>
      <sheetName val="Sub e base"/>
      <sheetName val="Cerca"/>
      <sheetName val="Mat Asf"/>
      <sheetName val="Compac alas"/>
      <sheetName val="OAC (2)"/>
      <sheetName val="Valeta"/>
      <sheetName val="Valeta (2)"/>
      <sheetName val="Valeta (3)"/>
      <sheetName val="Concreto "/>
      <sheetName val="RESUMO-DVOP"/>
      <sheetName val="DESM."/>
      <sheetName val="TERRACAM (2)"/>
      <sheetName val="TERRACAM"/>
      <sheetName val="IMPRIM."/>
      <sheetName val="DREN."/>
      <sheetName val="DREN2.VALAS"/>
      <sheetName val="DREN2"/>
      <sheetName val="SINALIZA"/>
      <sheetName val="TERR_PAV"/>
      <sheetName val="MAT BET_TRANSP_OAC"/>
      <sheetName val="ULTIMA FOLHA"/>
      <sheetName val="ATUAL.MAT.BET"/>
      <sheetName val="CONTROLE CRONOGRAMA"/>
      <sheetName val="REL_MED"/>
      <sheetName val="CONTROLE PRAZO"/>
      <sheetName val="BOL_DESEMPENHO"/>
      <sheetName val="RELATÓRIO COOT"/>
      <sheetName val="FOTOS"/>
      <sheetName val="FOTOS (2)"/>
      <sheetName val="CRONOGRAMA2"/>
      <sheetName val="Corte "/>
      <sheetName val="Compactação 95%"/>
      <sheetName val="Compactação 100%"/>
      <sheetName val="TERRACAM "/>
      <sheetName val="OAC "/>
      <sheetName val="MEDIÇÃO "/>
      <sheetName val="CRNOFIS"/>
      <sheetName val="Compactação 100% "/>
      <sheetName val="DRENO DPS - 07 "/>
      <sheetName val="tr brita dreno"/>
      <sheetName val="Ofício Fabiano"/>
      <sheetName val="Controle orçam"/>
      <sheetName val="Reajustamento "/>
      <sheetName val="Imprimação Base"/>
      <sheetName val="Pint ligação-capa"/>
      <sheetName val="CBUQ-capa rolamento "/>
      <sheetName val="Mom trans agreg-massa-CBUQ-capa"/>
      <sheetName val="TSS-TSD-FOG"/>
      <sheetName val="TRANSP -TSS-TSD-Agreg-pav"/>
      <sheetName val="TRANSP -TSS-TSD-Agreg-não pav"/>
      <sheetName val="Material Betuminoso"/>
      <sheetName val="Dreno long prof"/>
      <sheetName val="DRENAGEM -Transp mat-Rod Pav "/>
      <sheetName val="Reconf mec faixa domí"/>
      <sheetName val="Ofício Fabiano-trecho 1"/>
      <sheetName val="Trecho 1 - 10ª Med Prov"/>
      <sheetName val="Ofício Fabiano Trecho 2"/>
      <sheetName val="trecho 2 - 10ª Med Prov"/>
      <sheetName val="Resumo Receber 10ª med"/>
      <sheetName val="Medido por Serviço "/>
      <sheetName val="Resumo até 10ª med"/>
      <sheetName val="Contratos Novos"/>
      <sheetName val="Desempenho parcial"/>
      <sheetName val="Cron"/>
      <sheetName val="Orç"/>
      <sheetName val="Decl 2"/>
      <sheetName val="Decl 1"/>
      <sheetName val="Anexo 3"/>
      <sheetName val="Anexo 2"/>
      <sheetName val="Anexo 1"/>
      <sheetName val="Binfo"/>
      <sheetName val="Ofício encaminhamento"/>
      <sheetName val="Sub-base e Base-trans-não pav  "/>
      <sheetName val="Base-Sub-Base-compactação"/>
      <sheetName val="Regul da faixa de domínio"/>
      <sheetName val="Resumo Receber 6ª med"/>
      <sheetName val="Trecho 1 - 7ª Med Prov"/>
      <sheetName val="trecho 2 - 7ª Med Prov"/>
      <sheetName val="Resumo Receber 7ª med"/>
      <sheetName val="Resumo recebido até 7ª Med Prov"/>
      <sheetName val="Compactação 100_ PN"/>
      <sheetName val="Compactação 95_ PN"/>
      <sheetName val="Crono Físico"/>
      <sheetName val="Rem Mec Rev Bet"/>
      <sheetName val="Base -  transporte "/>
      <sheetName val="Base - compactação"/>
      <sheetName val="Imprimação tapa buraco"/>
      <sheetName val="Pintura de ligação-CBUQ"/>
      <sheetName val="CBUQ "/>
      <sheetName val="Mom transp agreg-massa-CBUQ"/>
      <sheetName val="Mistura betum - tapa buraco"/>
      <sheetName val="Mom transp agreg-massa-tapa bur"/>
      <sheetName val="Aterro Compactado-Portel"/>
      <sheetName val="DMT-Terraplenagem-Portel"/>
      <sheetName val="Enrocamento-Portel"/>
      <sheetName val="Escav mecan vala"/>
      <sheetName val="Bidim-tubos-Portel"/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Exerci1"/>
      <sheetName val="Exerci2"/>
      <sheetName val="PROVA"/>
      <sheetName val="Reajuste "/>
      <sheetName val="Aterro "/>
      <sheetName val="Aterro 100%-Vilmark"/>
      <sheetName val="DMT_TERRAPLENAGEM"/>
      <sheetName val="Transporte_materiais"/>
      <sheetName val="Limpeza da faixa de domínio"/>
      <sheetName val="OAC1 "/>
      <sheetName val=" base "/>
      <sheetName val="DMT_EV "/>
      <sheetName val="CÁLC.DMT-T "/>
      <sheetName val="Tabela Abril 2000"/>
      <sheetName val="Orçamento (2)"/>
      <sheetName val="Orçamento SubRogado"/>
      <sheetName val="Orçamento Saldo"/>
      <sheetName val="RESUMO_8ª MED"/>
      <sheetName val="Avanço Físico da Obra"/>
      <sheetName val="Sin Hor"/>
      <sheetName val="Bueiros"/>
      <sheetName val="Rem. e limpeza "/>
      <sheetName val="Rel-15ª med."/>
      <sheetName val="Cub corte"/>
      <sheetName val="Cub caixa e corte2"/>
      <sheetName val="Cub corte3"/>
      <sheetName val="DMT-11ª MEDIÇÃO"/>
      <sheetName val="FOG"/>
      <sheetName val="PMF"/>
      <sheetName val="Transp-Brita_Massa"/>
      <sheetName val="AGREGADOS_TSD"/>
      <sheetName val="AGREGADOS_TSD (2)"/>
      <sheetName val="meiofio"/>
      <sheetName val="Descida"/>
      <sheetName val="Extras"/>
      <sheetName val="Cronograma Semanal"/>
      <sheetName val="AGREGADOS_PMF"/>
      <sheetName val="DRENO SALDO"/>
      <sheetName val="AÇO CA-50"/>
      <sheetName val="AÇO CA-50 (2)"/>
      <sheetName val="Transporte de brita"/>
      <sheetName val="DMT - TEORICO 2"/>
      <sheetName val="Acumulado"/>
      <sheetName val="Cronograma conclusivo"/>
      <sheetName val="BDTC"/>
      <sheetName val="Cronograma anterior"/>
      <sheetName val="Físico_med"/>
      <sheetName val="RELATÓRIO"/>
      <sheetName val="RESUMO-DVOP_JBS"/>
      <sheetName val="RESUMO-DVOP_JBS (2)"/>
      <sheetName val="RESUMO-DVOP MOD SEET"/>
      <sheetName val="Mat Asf "/>
      <sheetName val="RESUMO-DVOP_AGRIMAT"/>
      <sheetName val="REAJU (2)"/>
      <sheetName val="Enleivamento"/>
      <sheetName val="DMT modelo"/>
      <sheetName val="DMT modelo (2)"/>
      <sheetName val="Aterro 100%"/>
      <sheetName val="Aterro 95%"/>
      <sheetName val="Res.Contrato"/>
      <sheetName val="Folha 1-3"/>
      <sheetName val="Folha 4 (2)"/>
      <sheetName val="Folha 4"/>
      <sheetName val="Folha 5"/>
      <sheetName val="Folha 5 (2)"/>
      <sheetName val="Folha 6 "/>
      <sheetName val="Folha 8"/>
      <sheetName val="Reajuste"/>
      <sheetName val="REL-BENS III"/>
      <sheetName val="Físico-Financeiro - Contas"/>
      <sheetName val="Planilha do Plano"/>
      <sheetName val="Anexo III - Cronograma"/>
      <sheetName val="Medição__ficha_DNER"/>
      <sheetName val="Aterro (2)"/>
      <sheetName val="Aterro (3)"/>
      <sheetName val="DMT MEDIÇÃO"/>
      <sheetName val="(2)"/>
      <sheetName val="Ligação"/>
      <sheetName val="BSTC (3)"/>
      <sheetName val="DMT DIGITAÇÃO"/>
      <sheetName val="Dados Contrato"/>
      <sheetName val="Fiscais"/>
      <sheetName val="Carimbo"/>
      <sheetName val="Relatório "/>
      <sheetName val="Ofício "/>
      <sheetName val="Cronograma atual"/>
      <sheetName val="LIMPEZA DE FAIXA DE DOMINIO"/>
      <sheetName val="Execuçao Sub e base "/>
      <sheetName val="Transportes Sub e base"/>
      <sheetName val="DMT_TERRAPLENAGEM "/>
      <sheetName val="CÁLC.DMT-T (2)"/>
      <sheetName val="ATERRO COMP E REGULA"/>
      <sheetName val="Pik-up"/>
      <sheetName val="APONT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Empreiteira_Agrimat"/>
      <sheetName val="RESUMO MED"/>
      <sheetName val="DMT - ESCAVAÇÃO"/>
      <sheetName val="DMT - ATERRO"/>
      <sheetName val="Total Mat Asf"/>
      <sheetName val="CONTR FINANCEIRO"/>
      <sheetName val="Regular mec Faixa dom"/>
      <sheetName val="Remoção Cam Veg"/>
      <sheetName val="DMT 50m"/>
      <sheetName val="SPA_Esc Jaz e Tranp."/>
      <sheetName val="DMT 600 a 800m"/>
      <sheetName val="DMT 1000 a 1200m"/>
      <sheetName val="Reconf Plataforma"/>
      <sheetName val="Reconf caixa emprestimos"/>
      <sheetName val="Enroc Rachão Galeria"/>
      <sheetName val="Remoção Solo Mole"/>
      <sheetName val="Sub-base_Execução"/>
      <sheetName val="Sub-base_transp"/>
      <sheetName val="COERTE Mat. 3"/>
      <sheetName val="Secção Tipo"/>
      <sheetName val="Compac 95%-V.Fundo"/>
      <sheetName val="Aterro Lateral-Est 312 LE"/>
      <sheetName val="RESUMO_DVOP_JBS"/>
      <sheetName val="Croqui terra"/>
      <sheetName val="1ª MEDIÇÃO-Relatório"/>
      <sheetName val="Relatório - 1ª Med "/>
      <sheetName val="Relatório - 2ª Med "/>
      <sheetName val="Relatório - 3ª Med "/>
      <sheetName val="Reajuste 1ª "/>
      <sheetName val="Desm"/>
      <sheetName val="DMT (3)"/>
      <sheetName val="Esc e carga mat jazida"/>
      <sheetName val="transp. rod. Não pav."/>
      <sheetName val="Espalhamento"/>
      <sheetName val="Base "/>
      <sheetName val="REM E RECOMP C-VEGETAL"/>
      <sheetName val="RESUMO-DVOP 4ª MED"/>
      <sheetName val="Relatório do Contrato"/>
      <sheetName val="Apropriação de hora máquina"/>
      <sheetName val="Transp. de agregados"/>
      <sheetName val="Compactação leito estrada exist"/>
      <sheetName val="DMT TERRAPLENAGEM"/>
      <sheetName val="TSS e TSD"/>
      <sheetName val="Reforço sub-leito"/>
      <sheetName val=" base  "/>
      <sheetName val="OAC2"/>
      <sheetName val="GRAMA MUDAS"/>
      <sheetName val="FICHA  MEDIÇÃO"/>
      <sheetName val="MEMORIAL DESCRITIVO"/>
      <sheetName val="QUADRO DE TRANSPORTE"/>
      <sheetName val="CAVALCA Preços"/>
      <sheetName val="a_f_reperf_"/>
      <sheetName val="a_f_capa"/>
      <sheetName val="cs agreg"/>
      <sheetName val="cs lig"/>
      <sheetName val="TSBASE"/>
      <sheetName val="TBASE."/>
      <sheetName val="TRANSP CASCALHO"/>
      <sheetName val="RR_2C"/>
      <sheetName val="CM_30"/>
      <sheetName val="TST"/>
      <sheetName val="DEPOSITO "/>
      <sheetName val="25-07"/>
      <sheetName val="14-07"/>
      <sheetName val="memoriam super"/>
      <sheetName val="memoria meso"/>
      <sheetName val="memoria super 2"/>
      <sheetName val="PROGAMAÇÃO CONSERVAÇÃO"/>
      <sheetName val="PROGRAMAÇÃO RECUPERAÇÃO"/>
      <sheetName val="PROGRAMAÇÃO PPI"/>
      <sheetName val="TRANSP"/>
      <sheetName val="Planilha de revisão"/>
      <sheetName val="COMP. DNIT"/>
      <sheetName val="COMP. SEL."/>
      <sheetName val="COMP. RR-1C"/>
      <sheetName val="COMP. TRANS. RR-1C"/>
      <sheetName val="Serv extra"/>
      <sheetName val="Crono Físico_Financeiro "/>
      <sheetName val="RESUMO_DVOP"/>
      <sheetName val="Meio fio "/>
      <sheetName val="Cimento"/>
      <sheetName val="Cimento (2)"/>
      <sheetName val="Compact de fundo"/>
      <sheetName val="TSS_"/>
      <sheetName val="TSD_FOG_"/>
      <sheetName val="Sinalização "/>
      <sheetName val="Hidrosemeadura"/>
      <sheetName val="REM E RECOMP C_VEGETAL"/>
      <sheetName val="ESCAV VALA"/>
      <sheetName val="3ª CAT"/>
      <sheetName val="Aterro T"/>
      <sheetName val="Aterro C"/>
      <sheetName val="transp_ rod_ Não pav_"/>
      <sheetName val="RESUMO-7ª MED"/>
      <sheetName val="Res. para Reajustes"/>
      <sheetName val="Crono F-Financeiro"/>
      <sheetName val="Limp em mata"/>
      <sheetName val="Rebaixo"/>
      <sheetName val="S-Mole"/>
      <sheetName val="TAXA CM"/>
      <sheetName val="TAXA RR"/>
      <sheetName val="Cerca "/>
      <sheetName val="Cx de contensão"/>
      <sheetName val="Reg mec faixa dominio "/>
      <sheetName val="Tran CONCR MEIO FIO"/>
      <sheetName val="Cubação (S)"/>
      <sheetName val="Cubação Type passarela"/>
      <sheetName val="Cubação Pedágio "/>
      <sheetName val="Cubaçãop-onibus"/>
      <sheetName val="DMT caminhaõ"/>
      <sheetName val="EMPOLAMENTO"/>
      <sheetName val="SEÇAO "/>
      <sheetName val="SEÇAO  "/>
      <sheetName val="PREÇO"/>
      <sheetName val="Casc. J-Paviserv"/>
      <sheetName val="Cron Físico "/>
      <sheetName val="Cron Físico  (2)"/>
      <sheetName val="REAJ. 6a"/>
      <sheetName val="Reajustamento  (2)"/>
      <sheetName val="foto (2)"/>
      <sheetName val="Desmatamento (2)"/>
      <sheetName val="DREN"/>
      <sheetName val="BASE (2)"/>
      <sheetName val="Patrolamento (2)"/>
      <sheetName val="Esc e carga mat jazida (2)"/>
      <sheetName val="transp. rod. Não pav. (2)"/>
      <sheetName val="Espalhamento (2)"/>
      <sheetName val="REM E RECOMP C-VEGETAL (2)"/>
      <sheetName val="REAJ. 02"/>
      <sheetName val="Orç. original"/>
      <sheetName val="Res reaj"/>
      <sheetName val="CUSTO FINAL "/>
      <sheetName val="Cron Fís-Fino"/>
      <sheetName val="Cont Fin"/>
      <sheetName val="Cron. adeq."/>
      <sheetName val="Instalação de Canteiro"/>
      <sheetName val="Mobil. e Desmobl.de Pessoal"/>
      <sheetName val="Mob. e Desmob. Equip.Rodante"/>
      <sheetName val="Mobil e Desmob.Equip.pesado"/>
      <sheetName val="ADM Local da Obra"/>
      <sheetName val="Placa obras"/>
      <sheetName val="Des.arv.0,15M"/>
      <sheetName val="desm. dest."/>
      <sheetName val="DMT sub-base"/>
      <sheetName val="DMT base"/>
      <sheetName val="T-BRITA TSD"/>
      <sheetName val="T-BASC. ROD.ÑPAV."/>
      <sheetName val="T-BASC. ROD. PAV"/>
      <sheetName val="caminho serv."/>
      <sheetName val="expurgo"/>
      <sheetName val="fundo at."/>
      <sheetName val="vol aterro"/>
      <sheetName val="CALC.DMT.T-T"/>
      <sheetName val="Distribuição-A3"/>
      <sheetName val="DMT.T-EV"/>
      <sheetName val="TERRAPL "/>
      <sheetName val="Alug veic."/>
      <sheetName val="Transp Dren Rod pav."/>
      <sheetName val="Transp Dren Rod ñpav pav."/>
      <sheetName val="SARJETA"/>
      <sheetName val="ESCAV. DRENO "/>
      <sheetName val="ENT. DESC. D'AGUA DISSIPADOR."/>
      <sheetName val="PINT. FAIXA"/>
      <sheetName val="RECONF."/>
      <sheetName val="REG. ESP."/>
      <sheetName val="escavação manual"/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RESUMO-DVOP Z"/>
      <sheetName val="RESUMO-DVOP "/>
      <sheetName val="REAJ. 1a"/>
      <sheetName val="TERR - DMT"/>
      <sheetName val="TSD - DMT"/>
      <sheetName val="Medição Nominal"/>
      <sheetName val="PLANILHA ISSQN"/>
      <sheetName val="RELATÓRIO FOTOGRÁFICO."/>
      <sheetName val="RELATÓRIO FOTOGRÁFICO"/>
      <sheetName val="RESUMO_PARA_REAJUSTAMENTO"/>
      <sheetName val="Cron.Fisico Finan."/>
      <sheetName val="Controle Financeiro"/>
      <sheetName val="diag. de serviços (2)"/>
      <sheetName val="M.O. de Manutenção do Canteiro"/>
      <sheetName val="Equipamentos de Apoio"/>
      <sheetName val="Infraestrutra-Ponte"/>
      <sheetName val="transporte 3°"/>
      <sheetName val="Fotos 3°"/>
      <sheetName val="Função Extenso"/>
      <sheetName val="Minuta"/>
      <sheetName val="Enc Sociais"/>
      <sheetName val="Tabela de Materiais"/>
      <sheetName val="Tabela de Equip"/>
      <sheetName val="Desmat 0,15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Transp. casc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Pass sobre canal"/>
      <sheetName val="Lombada"/>
      <sheetName val="Cx BL tipo A"/>
      <sheetName val="Cx BL tipo A1"/>
      <sheetName val="DEB 01"/>
      <sheetName val="DEB 04"/>
      <sheetName val="DES 01"/>
      <sheetName val="DES 03"/>
      <sheetName val="DEB 08"/>
      <sheetName val="Hidrossem"/>
      <sheetName val="Ench Cant Cent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RR-2C"/>
      <sheetName val="Transp_Mat_Bet"/>
      <sheetName val="Transp_RR-2C"/>
      <sheetName val="macro"/>
      <sheetName val="RESUMO-1ª MED"/>
      <sheetName val="Canteiro de obras."/>
      <sheetName val="Mob de caminh."/>
      <sheetName val="Transp Eqtº c prancha"/>
      <sheetName val="Dest D=0,15 á 0,30m"/>
      <sheetName val="mapa geografico"/>
      <sheetName val="Medição Acumulada"/>
      <sheetName val="memória de calculo_liquida"/>
      <sheetName val="Planilha Orçamento"/>
      <sheetName val="PGQ _ Mapa de Chuva4"/>
      <sheetName val="Indice de Reajuste"/>
      <sheetName val="Sado de contrato a PI"/>
      <sheetName val="REAJU (3)"/>
      <sheetName val="REAJU (4)"/>
      <sheetName val="Reforço do sub-leito"/>
      <sheetName val="AGREGADOS (2)"/>
      <sheetName val="DDL de Cerrado"/>
      <sheetName val="Escalonamento"/>
      <sheetName val="Aterro 100% (2)"/>
      <sheetName val="Aterro 95% (2)"/>
      <sheetName val="Relat."/>
      <sheetName val="Res.Med"/>
      <sheetName val="med"/>
      <sheetName val="Transportes Cal"/>
      <sheetName val="Compactação95% PN"/>
      <sheetName val=" MAT DRENAGEM "/>
      <sheetName val="1 MED ANEL"/>
      <sheetName val="remoção mecanizada"/>
      <sheetName val="pintura de lig"/>
      <sheetName val="remendo profundo"/>
      <sheetName val="remendo profun"/>
      <sheetName val="limpeza des agua"/>
      <sheetName val="RESUMO-SETPU"/>
      <sheetName val="Cubação Após Limpeza)"/>
      <sheetName val="secção tipo 20"/>
      <sheetName val="Recomposição de Cerca"/>
      <sheetName val="Planilha 358 (Saldo)"/>
      <sheetName val="prefácio"/>
      <sheetName val="Valores"/>
      <sheetName val="SERV-EXTRAS"/>
      <sheetName val="TSSAREA"/>
      <sheetName val="Transp-Brita-TSS"/>
      <sheetName val="Transp-Brita-Usina"/>
      <sheetName val="Pint. Ligação"/>
      <sheetName val="Transp-Massa"/>
      <sheetName val="Rem de pav"/>
      <sheetName val="Entrada"/>
      <sheetName val="P A T O  B"/>
      <sheetName val="Forma Tubulão"/>
      <sheetName val="Forma Compensado"/>
      <sheetName val="Enrocamento Rachão"/>
      <sheetName val="CAPA SELANTE"/>
      <sheetName val="AGREGADOS P DRENAGEM"/>
      <sheetName val="Transp. Rio Honorato"/>
      <sheetName val="Cálculo Ponte"/>
      <sheetName val="RESUMO-SEGUNDA_MED"/>
      <sheetName val="Cronograma Físico "/>
      <sheetName val="secção tipo 27"/>
      <sheetName val="Rebaixo_de_corte"/>
      <sheetName val="Compactação leito -95%_100% PN "/>
      <sheetName val="Diagr. Linear De Seviços"/>
      <sheetName val="Edificações de Canteiro"/>
      <sheetName val="Edificações de Produção"/>
      <sheetName val="Acessórios das Ed. Alojamento"/>
      <sheetName val="Mesoestrutura"/>
      <sheetName val="diag. linear de serviços "/>
      <sheetName val="Acessório das Edificações"/>
      <sheetName val="Acessório da Inst. de Produção"/>
      <sheetName val="Edificações dos Alojamentos"/>
      <sheetName val="REAJUSTAMENTO (3 Medição)"/>
      <sheetName val="Imprimação (3 Medição)"/>
      <sheetName val="TSD-FOG (3 Medição)"/>
      <sheetName val="CH"/>
      <sheetName val="DMT 600a800"/>
      <sheetName val="DMT 1000a1200"/>
      <sheetName val="DMT 1200a1400"/>
      <sheetName val="Regula (2)"/>
      <sheetName val="Escav_Mec"/>
      <sheetName val="BSTC 1,00m"/>
      <sheetName val="Concreto fck10MPa"/>
      <sheetName val="Concreto fck15MPa"/>
      <sheetName val="Concreto fck20MPa"/>
      <sheetName val="Concreto fck30MPa"/>
      <sheetName val="Forma Placa resinada"/>
      <sheetName val="Forma Placa comp"/>
      <sheetName val="BDCC 3,00x3,00"/>
      <sheetName val="Boca BDCC 3,00x3,00"/>
      <sheetName val="Guarda Corpo"/>
      <sheetName val="MFC01"/>
      <sheetName val="MFC05"/>
      <sheetName val="DAR02"/>
      <sheetName val="EDA01"/>
      <sheetName val="DEB01"/>
      <sheetName val="DEB03"/>
      <sheetName val="Memorial"/>
      <sheetName val="Janeiro"/>
      <sheetName val="PSCEGERAL"/>
      <sheetName val="Resumo de medição"/>
      <sheetName val="Reajustamento 2ª Med Prov"/>
      <sheetName val="Reajustamento 1ª Med Prov"/>
      <sheetName val="Remoção de Solo Mole"/>
      <sheetName val="RECOMPISIÇÃO DE CERCA"/>
      <sheetName val="REMOÇÃO E RELOCAÇÃO DE POSTES"/>
      <sheetName val="Serviços Preliminares"/>
      <sheetName val="Remoção árvores"/>
      <sheetName val="Cubação Após Limpeza "/>
      <sheetName val="REGULARIZAÇÃO DE SUB LEITO"/>
      <sheetName val="VOLUME DE SUB BASE E BASE"/>
      <sheetName val="TRANP.SUB E BASE"/>
      <sheetName val="RECONFORMAÇÃO"/>
      <sheetName val="Memória de cálc serv prelim"/>
      <sheetName val="RESUMO-OITAVA_MEDIÇÃO"/>
      <sheetName val="DMT_EV_SUB_BASE"/>
      <sheetName val="CÁLC.DMT-T_SUB_BASE"/>
      <sheetName val="Transporte_Sub-Base"/>
      <sheetName val="DMT_EV_Base"/>
      <sheetName val="CÁLC.DMT-T_Base"/>
      <sheetName val="Transporte_Base"/>
      <sheetName val="TSD COM FOG"/>
      <sheetName val="DMT_EV_TSD"/>
      <sheetName val="CÁLC.DMT-T_TSD"/>
      <sheetName val="Transporte_Brita_TSD"/>
      <sheetName val="Transporte_CONCRETO_MEIO_FIO"/>
      <sheetName val="Caixas de Contenção"/>
      <sheetName val="RECONFORMAÇÃO DE JAZIDAS"/>
      <sheetName val="Dados Contrato valendo"/>
      <sheetName val="Oficio valendo"/>
      <sheetName val="Preliminar"/>
      <sheetName val="Boletim de desempenho"/>
      <sheetName val="Dados Contrato "/>
      <sheetName val="Reajustamento 2ª Med"/>
      <sheetName val="Reajustamento 1ª Med"/>
      <sheetName val="secção tipo 01"/>
      <sheetName val="Cubação-aterro completo "/>
      <sheetName val="Cubação-aterro parcial"/>
      <sheetName val="secção tipo 2"/>
      <sheetName val="OAC (1)-Constr"/>
      <sheetName val="OAC (2)-Transp mat"/>
      <sheetName val="Grama (2)"/>
      <sheetName val="Base-Sub-base - compactação"/>
      <sheetName val="Base-Sub-base transporte "/>
      <sheetName val="TSS-TSD-Agregados"/>
      <sheetName val="Dest árvores d=0,15-0,30m "/>
      <sheetName val="Avanço Físico-1"/>
      <sheetName val="Avanço Físico-2"/>
      <sheetName val="Devolução Momento transporte"/>
      <sheetName val="Devolução RR-2C"/>
      <sheetName val="Devolução CM-30"/>
      <sheetName val="Estorno TSD - Acostamento"/>
      <sheetName val="Base-transp-não pav"/>
      <sheetName val="Base-transp-rod pav"/>
      <sheetName val="TRANSP -TSD-Agreg-pav"/>
      <sheetName val="TRANSP -TSD-Agreg-não pav"/>
      <sheetName val="Mom trans agreg-mas-CBUQ-capa"/>
      <sheetName val="Material Betuminoso "/>
      <sheetName val="Contratos novos-resumo"/>
      <sheetName val="RESUMO-DVOP (2)"/>
      <sheetName val="RESUMO-DVOP (3)"/>
      <sheetName val="RESUMO-DVOP (4)"/>
      <sheetName val="RESUMO-DVOP (5)"/>
      <sheetName val="RESUMO-DVOP (6)"/>
      <sheetName val="RESUMO-DVOP (7)"/>
      <sheetName val="RESUMO-DVOP (8)"/>
      <sheetName val="RESUMO-DVOP (9)"/>
      <sheetName val="RESUMO-DVOP (10)"/>
      <sheetName val="RESUMO-DVOP (11)"/>
      <sheetName val="RESUMO-DVOP (12)"/>
      <sheetName val="Crono Físico-Erosão Portelãndia"/>
      <sheetName val="Crono Físico-Serra Parecis-traç"/>
      <sheetName val="Aterro Compactado-Serra Parecis"/>
      <sheetName val="DMT-Terraplenagem-Serra Parecis"/>
      <sheetName val="Mob-Cant-Serv topog"/>
      <sheetName val="Escavação material-Portel"/>
      <sheetName val="Adm local-manut canteiro"/>
      <sheetName val="Aterro-Acesso Ribeirãozinho"/>
      <sheetName val="DMT terrapl-Acesso Ribeirão  "/>
      <sheetName val="Aterro-MT-100"/>
      <sheetName val="DMT terrapl-MT-100  "/>
      <sheetName val="terrapl -Compact de aterros"/>
      <sheetName val="DMT Transp Sub-base"/>
      <sheetName val="Base-Sub-base- transporte "/>
      <sheetName val="Boletim desemp"/>
      <sheetName val="Cronogr"/>
      <sheetName val="Escav-reater-aterro "/>
      <sheetName val="DMT-Terraplenagem"/>
      <sheetName val="Rachão -enrocamento"/>
      <sheetName val="Rachão-enroc- transp "/>
      <sheetName val="Sub-base-Base -  transporte "/>
      <sheetName val="Sub-base-Base - compactação"/>
      <sheetName val="Pré-misturado- SERRA"/>
      <sheetName val="Momento transp agregados-massa"/>
      <sheetName val="Corrigida-fev-12"/>
      <sheetName val="Aterro Terraplenagem "/>
      <sheetName val="Base-compactação"/>
      <sheetName val="Contratos Novos Rest Rodovias"/>
      <sheetName val="Conf pista rev primário"/>
      <sheetName val="Espalh mat revest prim"/>
      <sheetName val="Transp local rod não pav"/>
      <sheetName val="Esc Carga mat Jazida"/>
      <sheetName val="Limpeza de áreas arv 0,15m"/>
      <sheetName val="terrapl -Compact de aterros (2)"/>
      <sheetName val="terrapl -trevos-corte-aterro"/>
      <sheetName val="DMT terrapl  "/>
      <sheetName val="Regula "/>
      <sheetName val="Sub-base-Base-Transporte"/>
      <sheetName val="Mob-Cant-Serv topog "/>
      <sheetName val="OAC-Valeta VPC -Transp mat "/>
      <sheetName val="OAC-Valeta VPA -Transp mat"/>
      <sheetName val="OAC-Remoção Bueiros-Transp mat"/>
      <sheetName val="CERCAS-Transp mat"/>
      <sheetName val="OAC -Transp mat"/>
      <sheetName val="DRENO LONG PROF -Transp mat "/>
      <sheetName val="Base- transporte "/>
      <sheetName val="Limp de áreas arv 0,15m-Rodovia"/>
      <sheetName val="Dest árvores d &gt; 0,30m"/>
      <sheetName val="DMT Transp Base"/>
      <sheetName val="Avanço Físico-1 "/>
      <sheetName val="Base-transporte"/>
      <sheetName val="Pint ligação "/>
      <sheetName val="Mom transp brita-Rod n Pav"/>
      <sheetName val="Mob-Cant-Acamp"/>
      <sheetName val="Dreno long profundo"/>
      <sheetName val="dren long prof-transp-Rod Pav"/>
      <sheetName val="dren long prof-transp-Rod N Pav"/>
      <sheetName val="OAC -Transp mat-Rod N Pav"/>
      <sheetName val="OAC -Transp mat-Rod Pav"/>
      <sheetName val="Aterro-2"/>
      <sheetName val="DMT terrapl-2"/>
      <sheetName val="terrapl -Compact de aterros-2"/>
      <sheetName val="terrapl -Compact de aterros-1"/>
      <sheetName val="Aterro-1"/>
      <sheetName val="DMT terrapl-1  "/>
      <sheetName val="Plan Resumo Medição"/>
      <sheetName val="Avanço Físico "/>
      <sheetName val="Mob-Desmob-Cant-veículo"/>
      <sheetName val="Mom trans agr-mas-CBUQ-Rod Pav "/>
      <sheetName val="Mom tr-agr-mas-CBUQ-Rod n Pav"/>
      <sheetName val="Imprimação-fresagem"/>
      <sheetName val="Pint ligação-binder"/>
      <sheetName val="Fresagem descontínua"/>
      <sheetName val="CBUQ-binder-fresagem "/>
      <sheetName val="Mom trans agreg-mas-CBUQ-Binder"/>
      <sheetName val="Limpeza meio fio  "/>
      <sheetName val="Imprimação Base "/>
      <sheetName val="Sub-base - transporte "/>
      <sheetName val="Sub-base - compactação "/>
      <sheetName val="Base - transporte"/>
      <sheetName val="Base - compactação "/>
      <sheetName val="Rem Mec Cam Gran Pav"/>
      <sheetName val="Transp Rev Bet "/>
      <sheetName val="TSS-TSD-FOG "/>
      <sheetName val="TSS-TSD-Transp Agregados  "/>
      <sheetName val=" Material betuminoso "/>
      <sheetName val="Mist betum"/>
      <sheetName val="PMF-Mom transp agreg-massa"/>
      <sheetName val="Momento Transp agreg-massa"/>
      <sheetName val="CBUQ - TAPA BURACO"/>
      <sheetName val="REMOÇÃO MANUAL REVEST BET"/>
      <sheetName val="Remoção manual revest betum"/>
      <sheetName val="MOMENTO TRANSP AGREG-EMULSÃO"/>
      <sheetName val="Pint ligação-binder-capa"/>
      <sheetName val="Mom Trans agre-massa-CBUQ-remen"/>
      <sheetName val="CBUQ - Binder - fresagem"/>
      <sheetName val="Sub-base-base-compactação"/>
      <sheetName val="Imprimação-Tapa Buraco"/>
      <sheetName val="Mist Betuminosa - Tapa Buraco"/>
      <sheetName val="Pint ligação-tapa buraco"/>
      <sheetName val="Roçada-Placa Obra "/>
      <sheetName val="Aditivo-Memória de cálculo"/>
      <sheetName val="Planilha aditivo"/>
      <sheetName val="Plan Orç Preços a PI"/>
      <sheetName val="Plan Orç Preços Set-12"/>
      <sheetName val="DRENAGEM -Transp mat-Rod Pav"/>
      <sheetName val="DRENAGEM -Transp mat-Rod N Pav"/>
      <sheetName val="Transporte OAC-BSTC"/>
      <sheetName val="DMT Transp local"/>
      <sheetName val="Sub-base- transporte "/>
      <sheetName val="Reajustamento corrigido 8ª Med"/>
      <sheetName val="Reajustamento corrigido 9ª Med"/>
      <sheetName val="Ponte de Concreto-1"/>
      <sheetName val="Ponte de Concreto-2"/>
      <sheetName val="Tubulação dren urbana"/>
      <sheetName val="Transp-Tubulação Urbana "/>
      <sheetName val="Drenag superf "/>
      <sheetName val="Drenagem com estaqueamento"/>
      <sheetName val="OAC-Dren Superf-Transp"/>
      <sheetName val="Plantio de grama-canteiros"/>
      <sheetName val="Hidross-Reconf áreas jaz-emprés"/>
      <sheetName val="Limpeza de áreas arv 0,15m "/>
      <sheetName val="Terrapl Escav e carga 1ª cat"/>
      <sheetName val="Terrapl Vol comp e Mom Transp"/>
      <sheetName val="OAC-Escav e reaterro"/>
      <sheetName val="Sub-base e Base-transporte "/>
      <sheetName val="Base e Sub-base-compactação"/>
      <sheetName val="TRANSP -TSS-TSD-Agreg-Rod Pav"/>
      <sheetName val="Hidrossemeadura e cerca"/>
      <sheetName val="Resumo Receber 1ª Med"/>
      <sheetName val=".xls]Ofício"/>
      <sheetName val=".xls]RESUMO-DVOP"/>
      <sheetName val=".xls]Avanço Físico"/>
      <sheetName val=".xls]Controle orçam"/>
      <sheetName val=".xls]Mob-Cant-Serv topog"/>
      <sheetName val=".xls]Reajustamento "/>
      <sheetName val=".xls]Dreno long prof"/>
      <sheetName val=".xls]DRENAGEM -Transp mat-Rod P"/>
      <sheetName val=".xls]DRENAGEM -Transp mat-Rod N"/>
      <sheetName val=".xls]OAC"/>
      <sheetName val=".xls]Transporte OAC-BSTC"/>
      <sheetName val=".xls]Patrolamento"/>
      <sheetName val=".xls]Conf pista rev primário"/>
      <sheetName val=".xls]Espalh mat revest prim"/>
      <sheetName val=".xls]Transp local rod não pav"/>
      <sheetName val=".xls]DMT Transp local"/>
      <sheetName val=".xls]Esc Carga mat Jazida"/>
      <sheetName val=".xls]Aterro"/>
      <sheetName val=".xls]DMT terrapl  "/>
      <sheetName val=".xls]terrapl -Compact de aterro"/>
      <sheetName val=".xls]Regula"/>
      <sheetName val=".xls]Sub-base- transporte "/>
      <sheetName val=".xls]Contratos Novos"/>
      <sheetName val=".xls]Desempenho parcial"/>
      <sheetName val="Planilha orç adequada"/>
      <sheetName val="BSTC-D=0,80-TRANSP ROD PAV"/>
      <sheetName val="BSTC-D=0,80-TRANSP ROD N PAV"/>
      <sheetName val="BSTC-D=0,60-TRANSP ROD PAV"/>
      <sheetName val="BSTC-D=0,60-TRANSP ROD N PAV "/>
      <sheetName val="Drenagem-meio fio"/>
      <sheetName val="Dren-descidas-entradas-dissip"/>
      <sheetName val="Controle de erosões"/>
      <sheetName val="hidross-reconf jazidas"/>
      <sheetName val="Aterro-3"/>
      <sheetName val="DMT terrapl-3"/>
      <sheetName val="terrapl -Compact de aterros -3"/>
      <sheetName val="Mom transp brita-Rod "/>
      <sheetName val="M.trans agr-mas-CBUQ-Rod N Pav "/>
      <sheetName val="Aterro-3-cancelado"/>
      <sheetName val="DMT terrapl-3-cancelado"/>
      <sheetName val="terrapl -Comp aterros-3-cancela"/>
      <sheetName val="ESCAV MEC VALA 1A CATEG "/>
      <sheetName val="COMPACT ATERROS 100% "/>
      <sheetName val="REMOÇÃO MEC REVEST BETUM"/>
      <sheetName val="SUB-BASE - COMPACTAÇÃO"/>
      <sheetName val="TRANSPORTE DE SUB-BASE E BASE "/>
      <sheetName val="TRANSPORTE DE SUB-BASE E BA (2)"/>
      <sheetName val="DRENAGEM (2)"/>
      <sheetName val="TAPA BURACO-MISTURA BETUMINOSA"/>
      <sheetName val="MISTURA BETUMINOSA"/>
      <sheetName val="Mom trans agreg-mas-binder"/>
      <sheetName val="Hidrossemeadura de talude "/>
      <sheetName val="Regul fxa domínio-semeadura "/>
      <sheetName val="Mom transp brita-Rod"/>
      <sheetName val="Corte Mat 3ª cat "/>
      <sheetName val="DMT mat 3ª cat "/>
      <sheetName val="Colchão drenante para reb rocha"/>
      <sheetName val="Mom transp brita-Colchão dren"/>
      <sheetName val="Estorno-aterro-1"/>
      <sheetName val="Estorno-DMT terrapl-1"/>
      <sheetName val="Estorno-terrapl -Comp aterros-1"/>
      <sheetName val="Estorno-aterro-2"/>
      <sheetName val="Estorno-DMT terrapl-2"/>
      <sheetName val="Estorno-terrapl-comp aterros-2"/>
      <sheetName val="Estorno sinalização"/>
      <sheetName val="Medição Cerca"/>
      <sheetName val="Transp OC"/>
      <sheetName val="Quantificação OC"/>
      <sheetName val="Aterro estorno"/>
      <sheetName val="DMT terrapl-aterro estorno"/>
      <sheetName val="Compactação aterro estorno"/>
      <sheetName val="Comp-transp-Botafora-estorno"/>
      <sheetName val="Regula-estorno"/>
      <sheetName val="Sub-base- transporte-estorno"/>
      <sheetName val="Regula rod e trevo"/>
      <sheetName val="Sub-base- transporte"/>
      <sheetName val="Aterro 3 - Rodovia"/>
      <sheetName val="DMT 3 - terrapl-aterro rodovia"/>
      <sheetName val="Compactação 3-aterro rodovia"/>
      <sheetName val="Comp-transp-B.fora-3-rodovia"/>
      <sheetName val="Aterro 2 - Rodovia"/>
      <sheetName val="DMT 2 - terrapl-aterro rodo"/>
      <sheetName val="Compactação 2-aterro rod"/>
      <sheetName val="Comp-transp-B.fora-2-rod "/>
      <sheetName val="Aterro trevo"/>
      <sheetName val="DMT terrapl-aterro 2"/>
      <sheetName val="Compactação aterro 2"/>
      <sheetName val="DMT terrapl-aterro 1"/>
      <sheetName val="Compactação aterro-1"/>
      <sheetName val="Estorno Cerca 1"/>
      <sheetName val="Estorno cerca 2"/>
      <sheetName val="Mat bax cap sup-Bota-fora"/>
      <sheetName val="Compactação-transp-Bota-fora"/>
      <sheetName val="Avanço Físico-1  "/>
      <sheetName val="Avanço Físico-2 "/>
      <sheetName val="Aterro  "/>
      <sheetName val="DMT 1 - terrapl"/>
      <sheetName val="Compactação aterro "/>
      <sheetName val="Comp-transp-B.fora"/>
      <sheetName val="PRÉ-MISTURADO - TAPA BURACO"/>
      <sheetName val="DMT terrapl-aterro "/>
      <sheetName val="QR"/>
      <sheetName val="bx cap"/>
      <sheetName val="pint_lig"/>
      <sheetName val="transp pav"/>
      <sheetName val="DMTa"/>
      <sheetName val="transpOAC"/>
      <sheetName val="transpOC"/>
      <sheetName val="qtfiOAC"/>
      <sheetName val="qtfiOC"/>
      <sheetName val="NSbueiro"/>
      <sheetName val="NScerca"/>
      <sheetName val="alt_cubPonte"/>
      <sheetName val="alt_cub_varian_daMata"/>
      <sheetName val="qtfiDRE"/>
      <sheetName val="transpDRE"/>
      <sheetName val="ns-eda-dad-deb"/>
      <sheetName val="ns meio-fio"/>
      <sheetName val="transp.pav-proj"/>
      <sheetName val="Sub-Base-Compact"/>
      <sheetName val="Dren-tubulação-meio fio-desc"/>
      <sheetName val="Drenagem-concreto-lastros"/>
      <sheetName val="Dren-Tubos-Transp mat-Rod Pav "/>
      <sheetName val="Dren-concr-Transp mat-Rod Pav"/>
      <sheetName val="Contratos Novos Rest Rodov"/>
      <sheetName val="Tubulação+ escav+ meio fio"/>
      <sheetName val="Concret+lastro brita+caixas"/>
      <sheetName val="Transp Concreto"/>
      <sheetName val="Transp brita"/>
      <sheetName val="Reconf áreas jazidas e emprést"/>
      <sheetName val="Pint ligação-capa-fresagem"/>
      <sheetName val="CBUQ - Capa - fresagem"/>
      <sheetName val="Mom trans agreg-mas-CBUQ-remend"/>
      <sheetName val="Rem Mec Rev Bet - Transporte"/>
      <sheetName val="Limpeza-Roçada "/>
      <sheetName val="Sub-Base-compactação"/>
      <sheetName val="DRENO PROF-Trans mat-Rod não Pa"/>
      <sheetName val="Resumo Receber 3ª Med"/>
      <sheetName val="DRENAGEM -Transp mat-Rod não Pa"/>
      <sheetName val="OAC -Transp mat Rod não Pav"/>
      <sheetName val="Trecho 1 - 6ª Med Prov"/>
      <sheetName val="trecho 2 - 6ª Med Prov"/>
      <sheetName val="Resumo recebido até 6ª Med Prov"/>
      <sheetName val="Resumo Contrato"/>
      <sheetName val="Rel Qtitativos"/>
      <sheetName val="Reaj. "/>
      <sheetName val="Crono Físico-Fin Geo (2)"/>
      <sheetName val="REL_MED (2)"/>
      <sheetName val="Transportes QUEBÓ"/>
      <sheetName val="Transportes QUEBOZINHO"/>
      <sheetName val="Crono Físico-Fin Geo"/>
      <sheetName val="FOTOS 01"/>
      <sheetName val="FOTOS 02"/>
      <sheetName val="Transporte Mat Cerca"/>
      <sheetName val="Quantificação Mat Cerca"/>
      <sheetName val="Estorno-OAC"/>
      <sheetName val="Estorno-OAC-Trans.mat-Rod N Pav"/>
      <sheetName val="Estorno-OAC-Transp mat-Rod Pav"/>
      <sheetName val="OAC-escavação-reaterro"/>
      <sheetName val="Qdade Mat- OAC"/>
      <sheetName val="Transp Mat - OAC"/>
      <sheetName val="Sub-base-transporte"/>
      <sheetName val="Medição Meio Fio"/>
      <sheetName val="Qdade Mat- Meio fio"/>
      <sheetName val="Transporte Mat Meio Fio"/>
      <sheetName val="Alteração Modelo"/>
      <sheetName val="RESUMO_ADITIVO"/>
      <sheetName val="Cubação Após Limpeza) (2)"/>
      <sheetName val="secção tipo 20 (2)"/>
      <sheetName val="DMT_EV  (2)"/>
      <sheetName val="DMT_TERRAPLENAGEM  (2)"/>
      <sheetName val="OAC (3)"/>
      <sheetName val="MFC-TRANSPORTE (2)"/>
      <sheetName val="Entradas, Descidas, Dissip"/>
      <sheetName val="DEB 01-TRANSPORTE "/>
      <sheetName val="DAR 03-TRANSPORTE"/>
      <sheetName val="EDA 01-TRANSPORTE "/>
      <sheetName val="EDA 02-TRANSPORTE "/>
      <sheetName val="Horiz QR"/>
      <sheetName val="Tacha "/>
      <sheetName val="Placa De Sinalização"/>
      <sheetName val="Grama muda"/>
      <sheetName val="Regul fxa dom-expurgo de jazid "/>
      <sheetName val="Qdade Mat- OAC-BTTC"/>
      <sheetName val="Transp Mat - OAC-BTCC"/>
      <sheetName val="Aterro com rocha"/>
      <sheetName val="Aterro Mat 1ª Cat"/>
      <sheetName val="Compactação aterro"/>
      <sheetName val="Compact-transp-B.fora"/>
      <sheetName val="Sub-base e base-transporte"/>
      <sheetName val="Limp de áreas arv 0,15m-Acesso"/>
      <sheetName val="Aterro 1 - Rodovia "/>
      <sheetName val="DMT 1 - terrapl-aterro rodovia "/>
      <sheetName val="Compactação 1-aterro rod  "/>
      <sheetName val="Comp-transp-B.fora-1-rod"/>
      <sheetName val="Desm-dest-Limpeza "/>
      <sheetName val="DMT terrapl "/>
      <sheetName val="Sub-base e base- transporte "/>
      <sheetName val="Sub-Base e compactação"/>
      <sheetName val="Transporte-TSS-TSD-Agregados"/>
      <sheetName val="OAC -Transp mat-Rod Pav-2"/>
      <sheetName val="OAC -Transp mat-Rod Pav-1"/>
      <sheetName val="OAC -Transp mat-Rod não Pav-1"/>
      <sheetName val="OAC -Transp mat-Rod Não Pav-2 "/>
      <sheetName val="Resumo Receber 2ª med"/>
      <sheetName val="Crongrama SINFRA ADITIVO 13-02"/>
      <sheetName val="VALE "/>
      <sheetName val="FEVEREIRO"/>
      <sheetName val="MARÇO"/>
      <sheetName val="ABRIL"/>
      <sheetName val="MAIO"/>
      <sheetName val="Compac.95%"/>
      <sheetName val="Compac.100%"/>
      <sheetName val="DMT Terrap."/>
      <sheetName val="O.A.C."/>
      <sheetName val="Solo-Cimento"/>
      <sheetName val="D.M.T. Brita"/>
      <sheetName val="T.S.D."/>
      <sheetName val="Dren. Superf."/>
      <sheetName val="Sinal. Horizont."/>
      <sheetName val="Transporte Agreg TSD"/>
      <sheetName val="Transporte Agreg-massa-Capa"/>
      <sheetName val="Dreno Long Prof "/>
      <sheetName val="Qdade mat- dreno prof"/>
      <sheetName val="Transporte dreno prof"/>
      <sheetName val="cro"/>
      <sheetName val="quantf"/>
      <sheetName val="AVS"/>
      <sheetName val="Ctr. (3)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Gabião"/>
      <sheetName val="BSD 03"/>
      <sheetName val="DSS 03"/>
      <sheetName val="BSD 01"/>
      <sheetName val="Reciclagem de Base com BRITA"/>
      <sheetName val="RBSM"/>
      <sheetName val="RBAM(FS)"/>
      <sheetName val="Fresagem Cont."/>
      <sheetName val="Vínculo"/>
      <sheetName val="COLAR"/>
      <sheetName val="Ctr."/>
      <sheetName val="54"/>
      <sheetName val="50"/>
      <sheetName val="40"/>
      <sheetName val="38"/>
      <sheetName val="financ"/>
      <sheetName val="Quadro Geral"/>
      <sheetName val="RMLE157"/>
      <sheetName val="DSS_04"/>
      <sheetName val="PintLigacao"/>
      <sheetName val="PMQ"/>
      <sheetName val="STC_01"/>
      <sheetName val="Cpus"/>
      <sheetName val="Insumos"/>
      <sheetName val="Fluxo Caixa"/>
      <sheetName val="QTS"/>
      <sheetName val="ES"/>
      <sheetName val="Materiais_Elétricos A"/>
      <sheetName val="3841_ESCOPO_A"/>
      <sheetName val="Arrum_ESCOPO_A"/>
      <sheetName val="SUBT_ESCOPO_A"/>
      <sheetName val="Indiretas"/>
      <sheetName val="Crono MOI"/>
      <sheetName val="CpuApr"/>
      <sheetName val="RelCpu"/>
      <sheetName val="Permanência"/>
      <sheetName val="Crono MO"/>
      <sheetName val="Crono EQ"/>
      <sheetName val="GerRel"/>
      <sheetName val="DEMONSTRATIVO DE RESULTADO"/>
      <sheetName val="Desp. Indireta"/>
      <sheetName val="Transmang"/>
      <sheetName val="ValdeCans"/>
      <sheetName val="ViaLocal"/>
      <sheetName val="PROGRAMAÇÃO TOTAL"/>
      <sheetName val="PLANILHA DE OBRA"/>
      <sheetName val="Composições Auxil."/>
      <sheetName val="Janeiro-06"/>
      <sheetName val="Fevereiro-06"/>
      <sheetName val="Março-06"/>
      <sheetName val="Abril-06"/>
      <sheetName val="Maio-06"/>
      <sheetName val="ACOMP. DE CONTRATO"/>
      <sheetName val="Situação de contrato"/>
      <sheetName val="Administração Reg."/>
      <sheetName val="PACAJUS"/>
      <sheetName val="Ponte Jaguaribe"/>
      <sheetName val="Viaduto S. Pompeu"/>
      <sheetName val="Riacho Verde"/>
      <sheetName val="Russas"/>
      <sheetName val="Milagres"/>
      <sheetName val="Madalena"/>
      <sheetName val="Aprazível"/>
      <sheetName val="Canindé"/>
      <sheetName val="Acaraú"/>
      <sheetName val="Chorozinho"/>
      <sheetName val="Varzea Alegre"/>
      <sheetName val="Croatá"/>
      <sheetName val="Barra Nova"/>
      <sheetName val="Crateús"/>
      <sheetName val="ConservaTauá"/>
      <sheetName val="Crateús 2"/>
      <sheetName val="Quixeramobim"/>
      <sheetName val="BR-02-Choró"/>
      <sheetName val="Varjota"/>
      <sheetName val="Mossoró-Angicos"/>
      <sheetName val="Passarela BR-101"/>
      <sheetName val="Macaíba"/>
      <sheetName val="Hospital de Itapipoca"/>
      <sheetName val="Viaduto BR-101-RN"/>
      <sheetName val="Junho-06"/>
      <sheetName val="REC.OBRAS INFRA -09"/>
      <sheetName val="PLANILHA DE OBRA GERAL"/>
      <sheetName val="Despesas Indiretas"/>
      <sheetName val="JAN-05"/>
      <sheetName val="FEV-05"/>
      <sheetName val="MAR-05"/>
      <sheetName val="ABR-05"/>
      <sheetName val="MAI-05"/>
      <sheetName val="JUN-05"/>
      <sheetName val="JUL-05"/>
      <sheetName val="AGO-05"/>
      <sheetName val="SET-05"/>
      <sheetName val="OUT-05"/>
      <sheetName val="NOV-05"/>
      <sheetName val="Resumo de Contratos"/>
      <sheetName val="779 - Vit Conq"/>
      <sheetName val="797 - Jequié"/>
      <sheetName val="723 - Dias Dávila"/>
      <sheetName val="807 - Eunápolis"/>
      <sheetName val="847 - Uauá"/>
      <sheetName val="Abril-05"/>
      <sheetName val="Maio-05"/>
      <sheetName val="Junho-05"/>
      <sheetName val="Julho-05"/>
      <sheetName val="Agosto-05"/>
      <sheetName val="Setembro-05"/>
      <sheetName val="Outubro-05"/>
      <sheetName val="Novembro-05"/>
      <sheetName val="Tianguá"/>
      <sheetName val="S.Quitéria"/>
      <sheetName val="Santa Cruz"/>
      <sheetName val="Jucurutú"/>
      <sheetName val="ADM.REGIONAL"/>
      <sheetName val="Gurupi"/>
      <sheetName val="Barão de G. 01"/>
      <sheetName val="Barão de G. 02"/>
      <sheetName val="Floriano 01"/>
      <sheetName val="Floriano 02"/>
      <sheetName val="Valença I"/>
      <sheetName val="Valença II"/>
      <sheetName val="Itaituba 06"/>
      <sheetName val="Itaituba 07"/>
      <sheetName val="Redenção do Gurguéia"/>
      <sheetName val="Solicitação Remessa CC 153"/>
      <sheetName val="RES.F4000  RAIMUNDO"/>
      <sheetName val="RES.F4000 L0URENÇO"/>
      <sheetName val="CAÇAMBA BWF 7740"/>
      <sheetName val="TABELA DO TIPO DE EQUIP."/>
      <sheetName val="EQUIP.ALUGADO C.C 943"/>
      <sheetName val="VEICULOS ALUGADOS C.C 943"/>
      <sheetName val="ALIMENTAÇÃO JOSE MARIA"/>
      <sheetName val="RELAÇÃO DE MÓVEIS"/>
      <sheetName val="SOL. 943 ANGICAL-PI 10 2007"/>
      <sheetName val="Memória. OUTUBRO 2007"/>
      <sheetName val="DND 943 ANGICAL - PI NOV  2007"/>
      <sheetName val="Remessa 928 Junho"/>
      <sheetName val="Folha Junho"/>
      <sheetName val="EQUIPAMENTOS ALUGADOS"/>
      <sheetName val="Produção Mar 2007"/>
      <sheetName val="Combustivel 928"/>
      <sheetName val="Alimentação-B,Viagem"/>
      <sheetName val="Decofin CC711-Jun.06"/>
      <sheetName val="C.C 711-Solic.de Numer. 10.07"/>
      <sheetName val="FOLHA.Jun.06"/>
      <sheetName val="Chur.Bom Gosto.Jun.06"/>
      <sheetName val="CONSCEL LTDA.(CABELUDO)"/>
      <sheetName val="SOLIC.DE NUMERARIO C.C 280 FLOR"/>
      <sheetName val="SOLIC.280 PICOS (17)"/>
      <sheetName val="DECOFIM CONT. (017)"/>
      <sheetName val="DNC"/>
      <sheetName val="FOLHA C.C 280 BR - 230 (17)"/>
      <sheetName val="POSTO PAPAI NOEL C.C280"/>
      <sheetName val="POSTO  R. SÁ OEIRAS"/>
      <sheetName val="RES.INF.VAR."/>
      <sheetName val="RESECON"/>
      <sheetName val="SIT."/>
      <sheetName val="DELTA"/>
      <sheetName val="SIT. (2)"/>
      <sheetName val="164Santana"/>
      <sheetName val="235Afrânio"/>
      <sheetName val="270Garanhuns"/>
      <sheetName val="274Agrestina"/>
      <sheetName val="352CrSalgueiro"/>
      <sheetName val="394P.Índios"/>
      <sheetName val="495T.Vilela"/>
      <sheetName val="736Jabitaca"/>
      <sheetName val="783Itabaiana"/>
      <sheetName val="792P.Ferro"/>
      <sheetName val="794P.D'alho"/>
      <sheetName val="821PePedro"/>
      <sheetName val="823Atalaia"/>
      <sheetName val="838Caetés"/>
      <sheetName val="903Floresta"/>
      <sheetName val="907Ig.Carmo"/>
      <sheetName val="924Maruim"/>
      <sheetName val="931Nazaré"/>
      <sheetName val="945Toritama"/>
      <sheetName val="967Tacaratu"/>
      <sheetName val="970Promata"/>
      <sheetName val="972P.Branca"/>
      <sheetName val="975R.Cavalc."/>
      <sheetName val="976Carié"/>
      <sheetName val="Planilha Orç Completa"/>
      <sheetName val="Seleção de Itens Filtro"/>
      <sheetName val="Seleção de Itens Soma"/>
      <sheetName val="Resultado Zero-vírgula"/>
      <sheetName val="Percentual"/>
      <sheetName val="Despesas JUNHO"/>
      <sheetName val="Despesas JULHO"/>
      <sheetName val="Contr.C."/>
      <sheetName val="Resumo_abr-08"/>
      <sheetName val="Resumo_mai-08"/>
      <sheetName val="Resumo_jun-08"/>
      <sheetName val="Resumo_jul-08"/>
      <sheetName val="Resumo_ago-08"/>
      <sheetName val="terrap_ESCOPO_A venda"/>
      <sheetName val="terrap_ESCOPO_A custo"/>
      <sheetName val="Arrum_ESCOPO_A venda"/>
      <sheetName val="Arrum_ESCOPO_A custo"/>
      <sheetName val="conferencia"/>
      <sheetName val="CUSTO TRANSPORTE (2)"/>
      <sheetName val="memoria eletrica"/>
      <sheetName val="TRANSP_ 10m3"/>
      <sheetName val="CRONOGRAMA GERAL"/>
      <sheetName val="PLANILHA DEFINITIVA"/>
      <sheetName val="MEMORIA - URBANIZAÇÃO"/>
      <sheetName val="MEMO-PAV. (2)"/>
      <sheetName val="Memória_LAURA P. MAIA"/>
      <sheetName val="Memória_ABRAHÃO FELIX"/>
      <sheetName val="Memória_diversas jóquei"/>
      <sheetName val="Memória_diversas caçari"/>
      <sheetName val="Memória_CORCEL NEGRO"/>
      <sheetName val="Laura Pinheiro"/>
      <sheetName val="Corcel Negro"/>
      <sheetName val="Abraão Félix"/>
      <sheetName val="COMENTÁRIOS"/>
      <sheetName val="IndReaj"/>
      <sheetName val="Fatura-GOV"/>
      <sheetName val="1.1 (Detalhada)"/>
      <sheetName val="1.2 (Detalhada)"/>
      <sheetName val="2.4.1"/>
      <sheetName val="2.4.2"/>
      <sheetName val="2.4.3"/>
      <sheetName val="2.4.4"/>
      <sheetName val="2.4.5"/>
      <sheetName val="2.4.6"/>
      <sheetName val="2.4.7"/>
      <sheetName val="2.4.9"/>
      <sheetName val="2.4.11"/>
      <sheetName val="2.4.12"/>
      <sheetName val="2.4.13"/>
      <sheetName val="2.5.1"/>
      <sheetName val="2.5.2"/>
      <sheetName val="2.5.3"/>
      <sheetName val="2.5.4"/>
      <sheetName val="2.5.5"/>
      <sheetName val="3.1.6.3"/>
      <sheetName val="3.1.6.4"/>
      <sheetName val="3.1.7.3"/>
      <sheetName val="3.1.7.4"/>
      <sheetName val="3.2.5"/>
      <sheetName val="3.2.9"/>
      <sheetName val="3.2.10"/>
      <sheetName val="3.2.11.3"/>
      <sheetName val="3.2.12.3"/>
      <sheetName val="3.4.8"/>
      <sheetName val="3.4.10"/>
      <sheetName val="3.4.11"/>
      <sheetName val="3.4.13.2"/>
      <sheetName val="3.4.14.2"/>
      <sheetName val="4.3"/>
      <sheetName val="4.4"/>
      <sheetName val="4.5"/>
      <sheetName val="4.6"/>
      <sheetName val="4.7"/>
      <sheetName val="4.8"/>
      <sheetName val="4.9"/>
      <sheetName val="4.13"/>
      <sheetName val="4.14"/>
      <sheetName val="4.21"/>
      <sheetName val="4.23"/>
      <sheetName val="4.27"/>
      <sheetName val="4.28"/>
      <sheetName val="4.29"/>
      <sheetName val="4.33"/>
      <sheetName val="4.68"/>
      <sheetName val="4.69"/>
      <sheetName val="4.70"/>
      <sheetName val="4.72"/>
      <sheetName val="4.73"/>
      <sheetName val="4.75"/>
      <sheetName val="4.76"/>
      <sheetName val="4.77"/>
      <sheetName val="DRENAGEM I"/>
      <sheetName val="DRENAGEM II"/>
      <sheetName val="DRENAGEM (3)"/>
      <sheetName val="PAVIMENTAÇÃO (2)"/>
      <sheetName val="PAVIMENTAÇÃO (3)"/>
      <sheetName val="MEIO AMBIENTE"/>
      <sheetName val="TRANSP. LOCAL"/>
      <sheetName val="TRANSP. 10m3"/>
      <sheetName val="TRANSP. CARROCERIA"/>
      <sheetName val="COMPARATIVO"/>
      <sheetName val="TRANSP. LOCAL p. REMENDOS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 _2_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SUBST_ FERRAG_"/>
      <sheetName val="PINTURA GERAL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Banco de Dados"/>
      <sheetName val="Agregados P OAC"/>
      <sheetName val="Medição (2)"/>
      <sheetName val="Componente Ambiental"/>
      <sheetName val="Obras Complementares"/>
      <sheetName val="Inst. Cant. Acamp. Mob. Desmob."/>
      <sheetName val="Anexo 2 Cubação Aterro"/>
      <sheetName val="Cronograma F-F Proposta"/>
      <sheetName val="Cronograma Planejamento"/>
      <sheetName val="RELATORIO 2não"/>
      <sheetName val="Memoria"/>
      <sheetName val="Reaj Med 02"/>
      <sheetName val="Folha de Med"/>
      <sheetName val="QUADRO"/>
      <sheetName val="Contr.Pluviom."/>
      <sheetName val="Capa Foto"/>
      <sheetName val="C_U"/>
      <sheetName val="C.U"/>
      <sheetName val="Parâmetros Gerais"/>
      <sheetName val="Medição Completa det"/>
      <sheetName val="Medição Completa"/>
      <sheetName val="Medição (2"/>
      <sheetName val="Manutenção"/>
      <sheetName val="Medição Líquida (2)"/>
      <sheetName val="Memória de Cálculo (2)"/>
      <sheetName val="Cronograma de atividades"/>
      <sheetName val="Orçamento por Kmf"/>
      <sheetName val="Medição Completa det2"/>
      <sheetName val="Memória de Cálculo"/>
      <sheetName val="Quadro Const Rodoviaria"/>
      <sheetName val="Planilha Contratada"/>
      <sheetName val="Diario de Obra (2)"/>
      <sheetName val="C"/>
      <sheetName val="RECOMPOSIÇÃO MAN"/>
      <sheetName val="_TRANSPORTE MAN"/>
      <sheetName val="PLANILHA DE MEDIÇÃO"/>
      <sheetName val="Mem. Cálculo"/>
      <sheetName val="Croqui Canteiro"/>
      <sheetName val="Foto 01 e 02 "/>
      <sheetName val="Foto 03 e 04"/>
      <sheetName val="Foto 05 e 06"/>
      <sheetName val="Foto 07 e 08"/>
      <sheetName val="Rel_19ª med_"/>
      <sheetName val="DADOS GERAIS"/>
      <sheetName val="SERVIÇOS - PATO"/>
      <sheetName val="QUANT. CUSTO"/>
      <sheetName val="Inv."/>
      <sheetName val="Inv.I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M Obra"/>
      <sheetName val="01 e 02"/>
      <sheetName val="03 e 04"/>
      <sheetName val="05 e 06"/>
      <sheetName val="07 e 08"/>
      <sheetName val="09 e 10"/>
      <sheetName val="11 e 12"/>
      <sheetName val="13 e 14"/>
      <sheetName val="15 e 16"/>
      <sheetName val="17 e 18"/>
      <sheetName val="19 e 20"/>
      <sheetName val="21 e 22"/>
      <sheetName val="23 e 24"/>
      <sheetName val="25 e 26"/>
      <sheetName val="27 e 28"/>
      <sheetName val="29 e 30"/>
      <sheetName val="31 e 32"/>
      <sheetName val="33 e 34"/>
      <sheetName val="35"/>
      <sheetName val="RODAPÉ_PAISAGEM"/>
      <sheetName val="RODAPÉ_RETRATO"/>
      <sheetName val="Mem. Canteiro"/>
      <sheetName val="Classificação"/>
      <sheetName val="Capsulas e Cilindros"/>
      <sheetName val="Fx-D 1"/>
      <sheetName val="LIMITE GRAN."/>
      <sheetName val="CBR"/>
      <sheetName val="PROCTOR"/>
      <sheetName val="Compactação Completo (6CBR)"/>
      <sheetName val="Digitar Dados dos Ensaios"/>
      <sheetName val="Compactação Completo (3CBR)"/>
      <sheetName val="Compactação Simples"/>
      <sheetName val="Resumo do Ensaios"/>
      <sheetName val="Cálculos Estatístico Geral"/>
      <sheetName val="Tara"/>
      <sheetName val="III-PLANILHA ORÇ."/>
      <sheetName val="RODAPÉ"/>
      <sheetName val="DIVISÓRIAS"/>
      <sheetName val="BDI 29,79%"/>
      <sheetName val="LEIS SOCIAIS"/>
      <sheetName val="COTAÇÕES"/>
      <sheetName val="MEMORIAL DE CÁLCULO"/>
      <sheetName val="I-EQ. TÉCNICA"/>
      <sheetName val="II-SERV. INICIAIS"/>
      <sheetName val="fresagem de pista ago-98"/>
      <sheetName val="REPAROS LOCAL."/>
      <sheetName val="Parâmetros"/>
      <sheetName val="MARSHAL"/>
      <sheetName val="VCAVAM"/>
      <sheetName val="Graf"/>
      <sheetName val="Tração"/>
      <sheetName val="Curva"/>
      <sheetName val="Dens. teórica (2)"/>
      <sheetName val="Brita (2)"/>
      <sheetName val="Dens. Média"/>
      <sheetName val="FQA-LAB. 0057"/>
      <sheetName val="FQA-LAB.0055"/>
      <sheetName val="FQA-LAB.0054"/>
      <sheetName val="RESUMO MARSHALL"/>
      <sheetName val="Gráficos 1"/>
      <sheetName val="Gráficos 2"/>
      <sheetName val="brita 1"/>
      <sheetName val="brita 1 "/>
      <sheetName val="brita 1  "/>
      <sheetName val="pedrisco"/>
      <sheetName val="pedrisco "/>
      <sheetName val="pó "/>
      <sheetName val="pó  "/>
      <sheetName val="Tração (2)"/>
      <sheetName val="VISTEM"/>
      <sheetName val="Res."/>
      <sheetName val="Abra"/>
      <sheetName val="gran_0597big"/>
      <sheetName val="E.Areia"/>
      <sheetName val="Curvas C."/>
      <sheetName val="Graf_CBR"/>
      <sheetName val="DIVIS."/>
      <sheetName val="ens_comp_graf_gran"/>
      <sheetName val="gran_96"/>
      <sheetName val="GRAN.MAT."/>
      <sheetName val="Pesos"/>
      <sheetName val="Diam"/>
      <sheetName val="VAM"/>
      <sheetName val="Densidade"/>
      <sheetName val="pó de pedra"/>
      <sheetName val="Aparent"/>
      <sheetName val="cal - ch 1"/>
      <sheetName val="01"/>
      <sheetName val="001"/>
      <sheetName val="01 (2)"/>
      <sheetName val="AGR 1"/>
      <sheetName val="AGR 2"/>
      <sheetName val="AGR 3"/>
      <sheetName val="SILO QUENTE"/>
      <sheetName val="Dosagem Marshall Fx.III surcap"/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Demol Pav"/>
      <sheetName val="Sarjeta Geral "/>
      <sheetName val="Dados_Entrada"/>
      <sheetName val="Prod_1S"/>
      <sheetName val="Prod_2S"/>
      <sheetName val="Prod_3S"/>
      <sheetName val="Prod_4S_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  <sheetName val="CAPA INÍCIO"/>
      <sheetName val="SUMARIO"/>
      <sheetName val="CABEÇALHO--RODAPÉ"/>
      <sheetName val="BDI DE 22%"/>
      <sheetName val="BDI DE 15%"/>
      <sheetName val="ORÇAMENTO DESCRITIVO"/>
      <sheetName val="MEMÓRIA DE CÁLCULO D"/>
      <sheetName val="compo 06."/>
      <sheetName val="compo 07."/>
      <sheetName val="compo 08."/>
      <sheetName val="compo 09."/>
      <sheetName val="compo 10"/>
      <sheetName val=" IV mem urbani"/>
      <sheetName val="Planilha em CANTA OK  23 01 201"/>
      <sheetName val="MENU"/>
      <sheetName val="NOVO"/>
      <sheetName val="LEIS. SOCIAIS"/>
      <sheetName val="CRONOGRAMA FÍS-FIN"/>
      <sheetName val="EVENTOS"/>
      <sheetName val="CRONOPLE"/>
      <sheetName val="PLE"/>
      <sheetName val="QCI"/>
      <sheetName val="BM"/>
      <sheetName val="RRE"/>
      <sheetName val="PQ"/>
      <sheetName val="Diagrama"/>
      <sheetName val="ANP"/>
      <sheetName val="SICRO"/>
      <sheetName val="MEMÓRIA "/>
      <sheetName val="LISTA DE RUAS "/>
      <sheetName val="memoria drenagem n"/>
      <sheetName val="DIMENSIONAMENTO DRENAGEM"/>
      <sheetName val="CAP 50 70"/>
      <sheetName val="DIGITAÇÃO"/>
      <sheetName val="Granul"/>
      <sheetName val="Caract-ASF"/>
      <sheetName val="VISCxTEMP"/>
      <sheetName val="MARSHALL1"/>
      <sheetName val="Resumo1"/>
      <sheetName val="Gran Agregados"/>
      <sheetName val="Caract. Marshall"/>
      <sheetName val=" Curva  Marshall "/>
      <sheetName val="Dens Real"/>
      <sheetName val="Dens Solta"/>
      <sheetName val="Teoricas"/>
      <sheetName val="Teoricas 1"/>
      <sheetName val="Viscosidade"/>
      <sheetName val="Modelagem"/>
      <sheetName val="Dens. Real "/>
      <sheetName val="5.0"/>
      <sheetName val="Caracterist."/>
      <sheetName val="E.A"/>
      <sheetName val="CARACT"/>
      <sheetName val="CALCULOS"/>
      <sheetName val="Recomendações"/>
      <sheetName val="graficos"/>
      <sheetName val="FORMULAS"/>
      <sheetName val="Dgraf"/>
      <sheetName val="Duriez"/>
      <sheetName val="Fi. Quantitativo"/>
      <sheetName val="RESUMO_MEDICAO"/>
      <sheetName val="CRONOG-1oAno"/>
      <sheetName val="CRONOG-2oAno"/>
      <sheetName val="MOBILIZACAO EQUIPAMENTOS"/>
      <sheetName val="TRANSP LOCAL CAMIN CARROCERIA"/>
      <sheetName val="ASSENTAM TUBO 1M"/>
      <sheetName val="CONCRETO Cimento"/>
      <sheetName val="CONCRETO Ciclop"/>
      <sheetName val="TRANSP LOCAL BASC 5 M3"/>
      <sheetName val="TRANSP LOCAL BASC 10 M3"/>
      <sheetName val="CORRECAO DEF"/>
      <sheetName val="REC. CAMAD. GRANULAR PAV."/>
      <sheetName val="RECMP. REV. COM MISTURA BET. "/>
      <sheetName val="Recomposição Manual de Aterro"/>
      <sheetName val="ENROCAMENTO PEDRA ARRUMADA"/>
      <sheetName val="TRANSP LOCAL DÁGUA"/>
      <sheetName val="Remoção Manual Barreira Solo"/>
      <sheetName val="TRANSPORT. COMERC. CARROCERIA"/>
      <sheetName val="REM PROF"/>
      <sheetName val="SOLO BASE REM PROF"/>
      <sheetName val="LIM MEIO FIO"/>
      <sheetName val="LIM DESC DAGUA"/>
      <sheetName val="DESOBSTRUCAO BUEIRO"/>
      <sheetName val="PINTURA DE LIGACAO"/>
      <sheetName val="ESCAV. MANUAL DE VAL"/>
      <sheetName val="AQUISICAO CAP"/>
      <sheetName val="AQUISICAO CM-30"/>
      <sheetName val="AQUISICAO CM-30 REM PROF"/>
      <sheetName val="AQUISICAO RR-1C"/>
      <sheetName val="AQUISICAO RR-1C CORR"/>
      <sheetName val="TRANSP CM-30 REM PROF"/>
      <sheetName val="TRANSP RR-1C CORR"/>
      <sheetName val="TRANSPORTE LOCAL REMENDOS"/>
      <sheetName val="ROÇADA CAPIM"/>
      <sheetName val="ISSQN DNIT"/>
      <sheetName val="Estorno carolina"/>
      <sheetName val="Estorno estreito"/>
      <sheetName val="producao rocada"/>
      <sheetName val="producao_TB"/>
      <sheetName val="producao_RP"/>
      <sheetName val="Justif. Quant."/>
      <sheetName val="Demons. Quant."/>
      <sheetName val="novo preço Aqui e TransMB"/>
      <sheetName val="Transp. local basc. 5 m³"/>
      <sheetName val="Transp. local p rem."/>
      <sheetName val="Quadro Resumo Dist"/>
      <sheetName val="Transp.Comer. Basc 10m³ Rod Pav"/>
      <sheetName val="Transp.Comer.Carroc15T Rod. Pav"/>
      <sheetName val="Transp. carroc."/>
      <sheetName val="Transp. local de água"/>
      <sheetName val="CRONOGRAMA 2 ano"/>
      <sheetName val="Gráfico DMTs"/>
      <sheetName val="Canteiro de Obras"/>
      <sheetName val="Mob e Desmob"/>
      <sheetName val="Custo Trans Pesado"/>
      <sheetName val=" ORÇAMENTO 1ANO"/>
      <sheetName val="ORÇAMENTO 2 ANO"/>
      <sheetName val="LS"/>
      <sheetName val="Plan. Global"/>
      <sheetName val="Planilha Detalhada"/>
      <sheetName val="Preços"/>
      <sheetName val="Seguros"/>
      <sheetName val="Painéis"/>
      <sheetName val="FCAC"/>
      <sheetName val="Hardware-software"/>
      <sheetName val="Engenharia Automação"/>
      <sheetName val="Ferramentas Especiais"/>
      <sheetName val="Coordenação"/>
      <sheetName val="Superv.Comiss."/>
      <sheetName val="Treinamento"/>
      <sheetName val="Sobressalentes"/>
      <sheetName val="Eier"/>
      <sheetName val="Maske"/>
      <sheetName val="Druck"/>
      <sheetName val="Tabmask"/>
      <sheetName val="Num"/>
      <sheetName val="Drucken"/>
      <sheetName val="Feindruck"/>
      <sheetName val="Sprache"/>
      <sheetName val="Deutsch"/>
      <sheetName val="Englisch"/>
      <sheetName val="Französisch"/>
      <sheetName val="Lw"/>
      <sheetName val="Resumo OAE"/>
      <sheetName val="NOVAS "/>
      <sheetName val="RESTAURAÇÃO "/>
      <sheetName val="F.Transporte (2)"/>
      <sheetName val="F.Transporte"/>
      <sheetName val="Fluxo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  <sheetName val="PLMUSEU Rev Jul-00"/>
      <sheetName val="PLMUSEU Rev Mai-00 (Med)"/>
      <sheetName val="QUANTMU"/>
      <sheetName val="PLMUSEU"/>
      <sheetName val="PLMUSEU (3)"/>
      <sheetName val="Planilha Apresent"/>
      <sheetName val="Insumos contratual"/>
      <sheetName val="Insumo contratual - SECOPA"/>
      <sheetName val="Insumo%20contratual%20-%20SECOP"/>
      <sheetName val="árvore 15&lt; Ø &lt;30cm"/>
      <sheetName val="árvore  Ø &gt;30cm"/>
      <sheetName val="rebaixo 1ª"/>
      <sheetName val="escav 3ª "/>
      <sheetName val="colchão areia"/>
      <sheetName val="colchão brita"/>
      <sheetName val="sub-leito"/>
      <sheetName val="escav mat 3ª"/>
      <sheetName val="reaterro"/>
      <sheetName val="bstc 0,80"/>
      <sheetName val="bstc 1,00"/>
      <sheetName val="bstc 1,20"/>
      <sheetName val="bdtc 1,20"/>
      <sheetName val="bttc 1,20"/>
      <sheetName val="boca simples 0,80"/>
      <sheetName val="boca simples 1,00"/>
      <sheetName val="boca simples 1,20"/>
      <sheetName val="boca duplo 1,20"/>
      <sheetName val="boca triplo 1,20"/>
      <sheetName val="bdcc 3x3"/>
      <sheetName val="boca bdcc 3x3"/>
      <sheetName val="VPC-03"/>
      <sheetName val="VPA-03"/>
      <sheetName val="DPR-02"/>
      <sheetName val="STC-04"/>
      <sheetName val="MFC-01"/>
      <sheetName val="caixa 0,80"/>
      <sheetName val="caixa 1,00"/>
      <sheetName val="DAD 01"/>
      <sheetName val="DES-01"/>
      <sheetName val="DES-04"/>
      <sheetName val="DEB-01"/>
      <sheetName val="DEB-03"/>
      <sheetName val="DEB-08"/>
      <sheetName val="remoção bueiros"/>
      <sheetName val="demolição concreto"/>
      <sheetName val="semeadura manual"/>
      <sheetName val="árvore"/>
      <sheetName val="conformação"/>
      <sheetName val="recomposição"/>
      <sheetName val="faixa"/>
      <sheetName val="placa"/>
      <sheetName val="remoção cerca"/>
      <sheetName val="bstc 0,40"/>
      <sheetName val="bstc 0,60"/>
      <sheetName val="bdtc 1,00"/>
      <sheetName val="boca simples 0,60"/>
      <sheetName val="boca duplo 1,00"/>
      <sheetName val="VPC-04"/>
      <sheetName val="STC-08"/>
      <sheetName val="DAR-02"/>
      <sheetName val="caixa 0,40"/>
      <sheetName val="TSS-03"/>
      <sheetName val="concreto simples"/>
      <sheetName val="remoção pavimento"/>
      <sheetName val="BR364 com chuva (2)"/>
      <sheetName val="1ExecuçServiços"/>
      <sheetName val="Quadro de Quant"/>
      <sheetName val="ORÇLote28 "/>
      <sheetName val="ResBR101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00"/>
      <sheetName val="AT."/>
      <sheetName val="APOIO"/>
      <sheetName val="RESUMO - Família"/>
      <sheetName val="ABC - Família"/>
      <sheetName val="PLAN_CANT_RESUMO"/>
      <sheetName val="RESUMO ORÇAM"/>
      <sheetName val="ABC "/>
      <sheetName val="td"/>
      <sheetName val="CRONO_FÍSICO_FINAN"/>
      <sheetName val="PLAN ORÇAM"/>
      <sheetName val="TAB REC"/>
      <sheetName val="TRANS COMER BR230 PONTES"/>
      <sheetName val="AQUIS CAP 50-70 ANP"/>
      <sheetName val="AQUIS CM30 ANP"/>
      <sheetName val="AQUIS RR-1C ANP"/>
      <sheetName val="AQUIS RR-2C ANP"/>
      <sheetName val="02"/>
      <sheetName val="03"/>
      <sheetName val="04"/>
      <sheetName val="05"/>
      <sheetName val="06"/>
      <sheetName val="07"/>
      <sheetName val="08"/>
      <sheetName val="09"/>
      <sheetName val="15"/>
      <sheetName val="16"/>
      <sheetName val="19"/>
      <sheetName val="20"/>
      <sheetName val="21"/>
      <sheetName val="23"/>
      <sheetName val="27"/>
      <sheetName val="28"/>
      <sheetName val="29"/>
      <sheetName val="30"/>
      <sheetName val="31"/>
      <sheetName val="34"/>
      <sheetName val="36"/>
      <sheetName val="37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1"/>
      <sheetName val="52"/>
      <sheetName val="53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AUX. 01"/>
      <sheetName val="AUX. 02"/>
      <sheetName val="AUX. 03"/>
      <sheetName val="AUX. 04"/>
      <sheetName val="AUX. 05"/>
      <sheetName val="AUX. 06"/>
      <sheetName val="AUX. 07"/>
      <sheetName val="AUX. 08"/>
      <sheetName val="AUX. 09"/>
      <sheetName val="AUX. 10"/>
      <sheetName val="AUX. 11"/>
      <sheetName val="AUX. 12"/>
      <sheetName val="AUX. 13"/>
      <sheetName val="AUX. 14"/>
      <sheetName val="AUX. 15"/>
      <sheetName val="AUX. 16"/>
      <sheetName val="AUX. 17"/>
      <sheetName val="AUX. 18"/>
      <sheetName val="AUX. 19"/>
      <sheetName val="AUX. 20"/>
      <sheetName val="AUX. 21"/>
      <sheetName val="AUX. 22"/>
      <sheetName val="AUX. 23"/>
      <sheetName val="AUX. 24"/>
      <sheetName val="AUX. 25"/>
      <sheetName val="AUX. 26"/>
      <sheetName val="AUX. 27"/>
      <sheetName val="AUX. 28"/>
      <sheetName val="AUX. 29"/>
      <sheetName val="AUX. 30"/>
      <sheetName val="AUX. 31"/>
      <sheetName val="AUX. 32"/>
      <sheetName val="AUX. 33"/>
      <sheetName val="AUX. 34"/>
      <sheetName val="AUX. 35"/>
      <sheetName val="AUX. 36"/>
      <sheetName val="AUX. 37"/>
      <sheetName val="AUX. 38"/>
      <sheetName val="AUX. 39"/>
      <sheetName val="AUX. 40"/>
      <sheetName val="AUX. 41"/>
      <sheetName val="AUX. 42"/>
      <sheetName val="AUX. 43"/>
      <sheetName val="AUX. 44"/>
      <sheetName val="AUX. 45"/>
      <sheetName val="AUX. 46"/>
      <sheetName val="AUX. 47"/>
      <sheetName val="AUX. 48"/>
      <sheetName val="AUX. 49"/>
      <sheetName val="AUX. 50"/>
      <sheetName val="AUX. 51"/>
      <sheetName val="AUX. 52"/>
      <sheetName val="AUX. 53"/>
      <sheetName val="AUX. 54"/>
      <sheetName val="AUX. 55"/>
      <sheetName val="AT. 01"/>
      <sheetName val="AT. 02"/>
      <sheetName val="AT. 03"/>
      <sheetName val="AT. 04"/>
      <sheetName val="AT. 05"/>
      <sheetName val="AT. 06"/>
      <sheetName val="AT. 07"/>
      <sheetName val="AT. 08"/>
      <sheetName val="AT. 09"/>
      <sheetName val="AT. 10"/>
      <sheetName val="AT. 11"/>
      <sheetName val="AT. 12"/>
      <sheetName val="AT. 13"/>
      <sheetName val="AT. 14"/>
      <sheetName val="AT. 15"/>
      <sheetName val="AT. 16"/>
      <sheetName val="AT. 17"/>
      <sheetName val="AT. 18"/>
      <sheetName val="AT. 19"/>
      <sheetName val="AT. 20"/>
      <sheetName val="AT. 21"/>
      <sheetName val="AT. 23"/>
      <sheetName val="PEM TRANSP VIGAS"/>
      <sheetName val="CAVALO 100T"/>
      <sheetName val="GUINDASTE 30T"/>
      <sheetName val="GUINDASTE 100T"/>
      <sheetName val="GUINDASTE 200T"/>
      <sheetName val="LAVADORA"/>
      <sheetName val="BOMBA HID"/>
      <sheetName val="PRANCHA_EXT_ACESSORIOS"/>
      <sheetName val="PERFURATRIZ"/>
      <sheetName val="MISTURADOR"/>
      <sheetName val="BOMBA"/>
      <sheetName val="Custos Unitarios"/>
      <sheetName val="Atividades Auxiliares"/>
      <sheetName val="Quadro DMT"/>
      <sheetName val="Curva ABC Terrap"/>
      <sheetName val="Terraplenagem_DO"/>
      <sheetName val="Quantitativo_Pavimentação"/>
      <sheetName val="Curva ABC Pav"/>
      <sheetName val="Pavimentação_DO"/>
      <sheetName val="Curva ABC Dren"/>
      <sheetName val="Drenagem_DO"/>
      <sheetName val="Sinalização_DO"/>
      <sheetName val="Meio Ambiente_DO"/>
      <sheetName val="Obras Complementares_DO"/>
      <sheetName val="Quadro Quantidades Preços"/>
      <sheetName val="Crono Fis"/>
      <sheetName val="Crono Fin"/>
      <sheetName val="Crono Eqpto"/>
      <sheetName val="Curva ABC Serviços"/>
      <sheetName val="Mobil SICRO II"/>
      <sheetName val="Mobilização_DO"/>
      <sheetName val="Novas_Produções"/>
      <sheetName val="Instalação e manutenção de cant"/>
      <sheetName val="APOIO_SICRINHO"/>
      <sheetName val="PLAN %"/>
      <sheetName val="TAB.DIN"/>
      <sheetName val="TRANS COMER BR230 PONTES-OESTE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1"/>
      <sheetName val="80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89 - MOBILIZ"/>
      <sheetName val="88 - INST. CANT."/>
      <sheetName val="88a - MANU CANT"/>
      <sheetName val="AT. 22"/>
      <sheetName val="PEM TRANSP VIGAS ATE 17T"/>
      <sheetName val="GUINDASTRE 30T"/>
      <sheetName val="CAVLO ANTIGO"/>
      <sheetName val="AQUIS RR-1C ANP (PADRÃO)"/>
      <sheetName val="equi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onvertion"/>
      <sheetName val="croqui localiz_"/>
      <sheetName val="Orcamento 2 Anos"/>
      <sheetName val="Extenso"/>
      <sheetName val="Cron fisico"/>
      <sheetName val="Cron fisico2"/>
      <sheetName val="Transp_Mat_Bet_"/>
      <sheetName val="Cron financeiro"/>
      <sheetName val="Cron financeiro2"/>
      <sheetName val="Mat_Bet_"/>
      <sheetName val="Mob Desmob"/>
      <sheetName val="Instalação Provisoria de cant"/>
      <sheetName val="3 S 02 540 50"/>
      <sheetName val="3 S 03 310 50"/>
      <sheetName val="3 S 03 329 51"/>
      <sheetName val="3 S 04 590 50"/>
      <sheetName val="3 S 08 302 53"/>
      <sheetName val="3 S 08 302 54"/>
      <sheetName val="3 S 08 302 55"/>
      <sheetName val="3 S 08 404 51"/>
      <sheetName val="4 S 00 004 12"/>
      <sheetName val="4 S 06 030 61"/>
      <sheetName val="1 A 01 407 51"/>
      <sheetName val="1 A 01 418 51"/>
      <sheetName val="1 A 01 422 51"/>
      <sheetName val="1 A 01 423 50"/>
      <sheetName val="1 A 01 730 50"/>
      <sheetName val="1 A 01 730 51"/>
      <sheetName val="1 A 01 735 51"/>
      <sheetName val="1 A 01 739 51"/>
      <sheetName val="1 A 01 755 51"/>
      <sheetName val="1 A 01 760 51"/>
      <sheetName val="1 A 01 765 51"/>
      <sheetName val="Medição com adequação"/>
      <sheetName val="02-EscCarga"/>
      <sheetName val="03-Reaterapil"/>
      <sheetName val="04-RegFxDom"/>
      <sheetName val="17-Pintura"/>
      <sheetName val="19-MBUQ"/>
      <sheetName val="20-RecMBUQ"/>
      <sheetName val="23-ConcCiclópico"/>
      <sheetName val="24-Concreto"/>
      <sheetName val="26-Aço"/>
      <sheetName val="27-Forma"/>
      <sheetName val="29-LimpPonte"/>
      <sheetName val="31-EscavManual"/>
      <sheetName val="32-EscavMec"/>
      <sheetName val="33-EnroncArrumado"/>
      <sheetName val="34-Grama"/>
      <sheetName val="35-EnroncJogado"/>
      <sheetName val="38-RemoçãoPlaca"/>
      <sheetName val="39-Tapa Buraco"/>
      <sheetName val="45-CorrFresagem"/>
      <sheetName val="46-GuardaCorpo"/>
      <sheetName val="47-LimpSarjeta"/>
      <sheetName val="49-LimpValaDr"/>
      <sheetName val="50-LimpDescida"/>
      <sheetName val="51-LimpBueiro"/>
      <sheetName val="52-Desobbueiro"/>
      <sheetName val="56-LimpPlaca"/>
      <sheetName val="60-Caiação"/>
      <sheetName val="65-Rectotcermmad"/>
      <sheetName val="68-RecompManual"/>
      <sheetName val="69-RecompMec"/>
      <sheetName val="70-RemManualBar"/>
      <sheetName val="71-RemMecBarr"/>
      <sheetName val="72-RoçadaManual"/>
      <sheetName val="73-RoçadaColonião"/>
      <sheetName val="74-Roçada Mec"/>
      <sheetName val="75-Capina"/>
      <sheetName val="76-Transp.10m³"/>
      <sheetName val="77-Transp.5m³"/>
      <sheetName val="78-Transp.Especial"/>
      <sheetName val="79-Transp.4t"/>
      <sheetName val="Boletim (2)"/>
      <sheetName val="bstc 1,50"/>
      <sheetName val="concreto fck &gt;=15MPa"/>
      <sheetName val="formas comum"/>
      <sheetName val="formas plastificada"/>
      <sheetName val="bueiros celulares"/>
      <sheetName val="boca simples 1,50"/>
      <sheetName val="boca triplo 1,50"/>
      <sheetName val="DEB-04"/>
      <sheetName val="DEB-05"/>
      <sheetName val="DEB-06"/>
      <sheetName val="DEB-12"/>
      <sheetName val="CCS 14"/>
      <sheetName val="CCS 18"/>
      <sheetName val="VPA-03 "/>
      <sheetName val="STC-04 armada"/>
      <sheetName val="CANALETA RETANGULAR ARMADA"/>
      <sheetName val="CANALETA RETANGULAR SEM ARMAÇÃO"/>
      <sheetName val="DAD-02"/>
      <sheetName val="pedra argamassada"/>
      <sheetName val="bttc 1,50"/>
      <sheetName val="tela soldada"/>
      <sheetName val="cerca jazida"/>
      <sheetName val="demolição"/>
      <sheetName val="DES 04"/>
      <sheetName val="sub-lastro"/>
      <sheetName val="lastro"/>
      <sheetName val="km=est"/>
      <sheetName val="MEDICÃO"/>
      <sheetName val="Extenso "/>
      <sheetName val="CRONOGRAMA Financeiro"/>
      <sheetName val="Indfis"/>
      <sheetName val="2 Gabiao"/>
      <sheetName val="3 Rec.Cerca"/>
      <sheetName val="4 Concreto"/>
      <sheetName val="5 Reat. apiloa"/>
      <sheetName val="12 Tubo 60"/>
      <sheetName val="13 Tubo 80"/>
      <sheetName val="14 Regul.Faixa"/>
      <sheetName val="20 MBUQ"/>
      <sheetName val="21 Solo rem man"/>
      <sheetName val="21 Solo rem mec"/>
      <sheetName val="22 Pint ligacao"/>
      <sheetName val="23 Reco revest"/>
      <sheetName val="24 Remocao revest"/>
      <sheetName val="25 Con ciclo"/>
      <sheetName val="26 Argama"/>
      <sheetName val="27 Aço"/>
      <sheetName val="28 Forma"/>
      <sheetName val="29 Limpeza Ponte"/>
      <sheetName val="31 Esc. Man."/>
      <sheetName val="32 Esc. Mec."/>
      <sheetName val="33 Reat.Bueiro"/>
      <sheetName val="34 Tubo 100"/>
      <sheetName val="35 En. pedra ar."/>
      <sheetName val="36 Rev vegetal"/>
      <sheetName val="37 En. pedra jo."/>
      <sheetName val="38 Película Ref."/>
      <sheetName val="39 Pintura faixa"/>
      <sheetName val="40 Remo. placa"/>
      <sheetName val="41 Tapa Buraco"/>
      <sheetName val="42 Ass. dreno"/>
      <sheetName val="43 Remendo man"/>
      <sheetName val="44 Remendo mec"/>
      <sheetName val="45 Corr defeito"/>
      <sheetName val="46 Corr defeito fresa"/>
      <sheetName val="47 Limpeza Sarjeta"/>
      <sheetName val="48 Limp. Val. Corte"/>
      <sheetName val="49 Limp. Val. Drenagem"/>
      <sheetName val="50 Limp. saida"/>
      <sheetName val="51 Limp.Bueiro"/>
      <sheetName val="52 Desob.Bueiro"/>
      <sheetName val="53 Limp Placa"/>
      <sheetName val="54 Rec. placa"/>
      <sheetName val="55 Rec. defensa"/>
      <sheetName val="56 Caiação"/>
      <sheetName val="57 Rec.cerca mad"/>
      <sheetName val="58 Rec.Man.Aterro"/>
      <sheetName val="59 Rec.Mec.Aterro"/>
      <sheetName val="60 Rem.Man.Barreira"/>
      <sheetName val="61 Rem.Mec.Barreira"/>
      <sheetName val="62 Roç.Manual"/>
      <sheetName val="63 Roç.Colonião"/>
      <sheetName val="64 Capina Manual"/>
      <sheetName val="65 Transp.10m3"/>
      <sheetName val="66 Transp. 5m3"/>
      <sheetName val="67 Transp. remendo"/>
      <sheetName val="68 Transp.Carroc 4t"/>
      <sheetName val="69 Transp. com. car."/>
      <sheetName val="74 - Caibros"/>
      <sheetName val="75 - Ripas"/>
      <sheetName val="81 Chapa de Aço"/>
      <sheetName val="82 - Parafuso Fenda"/>
      <sheetName val="83 - Parafuso Francês"/>
      <sheetName val="Correção MBUQ"/>
      <sheetName val="Correç.Fresagem"/>
      <sheetName val="Rec.MBUQ"/>
      <sheetName val="Transp.5m³"/>
      <sheetName val="Transp.10m³"/>
      <sheetName val="Transp.Especial"/>
      <sheetName val="Solo Remendo"/>
      <sheetName val="Rem.Manual"/>
      <sheetName val="Rem.Mec"/>
      <sheetName val="LISTA "/>
      <sheetName val="SERV. INICIAIS"/>
      <sheetName val="MOB-DES"/>
      <sheetName val="MEMÓRIA GERAL"/>
      <sheetName val="NEN, DREN. BARAUNA"/>
      <sheetName val="MEM. DE CÁL. DREN. SÃO B. E ARA"/>
      <sheetName val="MEM. CÁLC. CIDADE SATÉLITE"/>
      <sheetName val="MEM. DREN. JARDIM TROPICAL"/>
      <sheetName val="MEM. DREN. LAURA MOREIRA"/>
      <sheetName val=" TUBOS DE L. ARAC. E S. B"/>
      <sheetName val="TUBOS JARDIM TROPICAL"/>
      <sheetName val="TUBOS BARAUNA"/>
      <sheetName val="TUBOS CID. SATÉLITE"/>
      <sheetName val="TUBOS LAURA MOREIR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Meio fio MFC 01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Dissipador DEB 01"/>
      <sheetName val="Dissipador DEB 03"/>
      <sheetName val="Dissipador DEB 07"/>
      <sheetName val="Dissipador DEB 08"/>
      <sheetName val="CLP 16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IDENTIFICAÇÃO"/>
      <sheetName val="Prod. Diária"/>
      <sheetName val="Atual"/>
      <sheetName val="Calendário da Família"/>
      <sheetName val="administração"/>
      <sheetName val="LISTA DE RUAS_GERAL"/>
      <sheetName val="resumi"/>
      <sheetName val="MEM. DREN. REDE"/>
      <sheetName val="TUBOS DE LIG."/>
      <sheetName val="volume terrap"/>
      <sheetName val="ORÇAMENTO 312_2018-R2"/>
      <sheetName val="RECICLAGEM ACOST"/>
      <sheetName val="RECICLAGEM PISTA"/>
      <sheetName val="anexo 06 Bol. Des.Parcial "/>
      <sheetName val="anexo  07 Rel Pluviométrico"/>
      <sheetName val="INSTCANTEIRO"/>
      <sheetName val="FS 4 (100%) - PISTA"/>
      <sheetName val="Micro Pista"/>
      <sheetName val="FS 4 (25%) - PISTA"/>
      <sheetName val="FS 4 (10%) - PISTA"/>
      <sheetName val="FS 4 (5%) - PISTA"/>
      <sheetName val="CAM. BASC."/>
      <sheetName val="CAM.CARR."/>
      <sheetName val="CAM.REMENDO"/>
      <sheetName val="Cálculo Transportes"/>
      <sheetName val="Comparativo "/>
      <sheetName val="Of.circ. "/>
      <sheetName val="Of.circ. Transp."/>
      <sheetName val="1A.00.112.91"/>
      <sheetName val="1.A.00.112.90"/>
      <sheetName val="Loc.mat."/>
      <sheetName val="PLUVIOMETRICO"/>
      <sheetName val="Med cons"/>
      <sheetName val="CBUQ FX C"/>
      <sheetName val="CBUQ FX B"/>
      <sheetName val="PINTURA LIGACAO"/>
      <sheetName val="SUB-BASE SEG (2)"/>
      <sheetName val="BASE BRITA GRAD."/>
      <sheetName val="REG. SUB-LEITO"/>
      <sheetName val="RESTAURÇÃO DISP."/>
      <sheetName val="SUB-BASE SEG"/>
      <sheetName val="LIMPEZA E DESOBS"/>
      <sheetName val="BARREIRA NEW JERSEY"/>
      <sheetName val="REG SUB LEITO"/>
      <sheetName val="COMPOR 00206"/>
      <sheetName val="Qu.Resumo - Quadro 08"/>
      <sheetName val="Planilha - Quadro 09"/>
      <sheetName val="Cronograma - Quadro 12"/>
      <sheetName val="BDI 26,70%"/>
      <sheetName val="CRONOG REST PISTAS "/>
      <sheetName val="CRONOG PIST E ACOST REC+BRIT"/>
      <sheetName val="CRONOG RECONS PISTA E ACOST"/>
      <sheetName val="CRONOG REST ACOST"/>
      <sheetName val="CBUQ FX SUPER-LARGURA"/>
      <sheetName val="CBUQ FX D"/>
      <sheetName val="RECICLAGEM + BRITA"/>
      <sheetName val="RECICLAGEM  IN SITU"/>
      <sheetName val="FRESAGEM DESCONTINUA"/>
      <sheetName val="FRESAGEM CONTINUA"/>
      <sheetName val="oficio 2"/>
      <sheetName val="declaraçao"/>
      <sheetName val="Resumo da Mediçao"/>
      <sheetName val="Curva S"/>
      <sheetName val="Contrl pluviom."/>
      <sheetName val="Desm. dest. Limp. até 0,15"/>
      <sheetName val="Canteiro Obras"/>
      <sheetName val="Recomposição Mecanizada"/>
      <sheetName val="ISSQN (novo)"/>
      <sheetName val="MEMO"/>
      <sheetName val="FOLHAMED"/>
      <sheetName val="CUSTOS"/>
      <sheetName val="AVFIS"/>
      <sheetName val="SALDOS"/>
      <sheetName val="BD"/>
      <sheetName val="PLUVIO"/>
      <sheetName val="20169 Rem Prof."/>
      <sheetName val="39568 Tapa Buraco brita"/>
      <sheetName val="120078 Base de brita"/>
      <sheetName val="131126 Solo Cimento"/>
      <sheetName val="60055 Recomp. Revest"/>
      <sheetName val="299012 Fres. Desc."/>
      <sheetName val="39568 Tapa Buraco"/>
      <sheetName val="200600 Corr. MBUQ"/>
      <sheetName val="8110902 Corr. Def. Fres."/>
      <sheetName val="200601 Mistura"/>
      <sheetName val="200707"/>
      <sheetName val="240000 Pintura ligação"/>
      <sheetName val="334012"/>
      <sheetName val="335301"/>
      <sheetName val="337000 Forma"/>
      <sheetName val="131174 Reaterro Apil"/>
      <sheetName val="400000 Esc. Manual"/>
      <sheetName val="120079 Concreto cimento"/>
      <sheetName val="331050 Ciclópico"/>
      <sheetName val="403024"/>
      <sheetName val="453013"/>
      <sheetName val="510101"/>
      <sheetName val="830001 Limp Sj e Mf"/>
      <sheetName val="830102 Limp vala"/>
      <sheetName val="830103 Limp. Desc."/>
      <sheetName val="891000 Capina"/>
      <sheetName val="840200 Caiação"/>
      <sheetName val="850000 Recomp. Manual"/>
      <sheetName val="850100 Rec. Mec. Aterro"/>
      <sheetName val="120081 Enroc. Jogada"/>
      <sheetName val="500000 Enroc. Arrum"/>
      <sheetName val="830201 Limp. Bueiro"/>
      <sheetName val="830202 Des. Bueiros"/>
      <sheetName val="890000 Roç. Man."/>
      <sheetName val="890001 Roç. Col."/>
      <sheetName val="890100 Roç. Mec"/>
      <sheetName val="1314865"/>
      <sheetName val="3000001 Encarregado"/>
      <sheetName val="3000004 Servente"/>
      <sheetName val="4000050 Moto serra"/>
      <sheetName val="4000070 Retro"/>
      <sheetName val="4000071 Escavadeira"/>
      <sheetName val="4000103 Cam. Basc."/>
      <sheetName val="60781 Pá carregadeira"/>
      <sheetName val="4000108 Cam. 9t"/>
      <sheetName val="4000412"/>
      <sheetName val="4000603 Trator esteira"/>
      <sheetName val="355 Mobilização"/>
      <sheetName val="660 Escav. Mecan."/>
      <sheetName val="450056 Dreno Long."/>
      <sheetName val="Ind. Físicos DNIT"/>
      <sheetName val="Numeração"/>
      <sheetName val="Analitico_Medição"/>
      <sheetName val="4-200.241 TranspCM30Acost_A"/>
      <sheetName val="3-230.000 ImprimPista_B"/>
      <sheetName val="4-2000.101 AquisCM30Acost_A"/>
      <sheetName val="3-2000101 AquisCM30Pista_B"/>
      <sheetName val="3-200241 TranspCM30Pista_B "/>
      <sheetName val="4-230.000 ImprimAcost_B"/>
      <sheetName val="4-2000101 AquisCM30Acost_B"/>
      <sheetName val="4-230.000 ImprimAcost_A"/>
      <sheetName val="3-255.028 TSSPista_B"/>
      <sheetName val="4-200241TranspCM30Acost_B"/>
      <sheetName val="3-300.838 CBUQAcost_B"/>
      <sheetName val="3-2000103 AquisCAP20CBUQAcostB"/>
      <sheetName val="3-202009 TranspCAP20CBUQAcostB"/>
      <sheetName val="4-254.029 CBUQAcostPolB"/>
      <sheetName val="3-254.029 CBUQPistaPolB"/>
      <sheetName val="4-202007 TranspCAP20CBUQPistaB"/>
      <sheetName val="4-2000103 AquisCAP20CBUQPistaB"/>
      <sheetName val="4-254.031 AquisCAP20CBUQAcoPolB"/>
      <sheetName val="4-202007 TranspCAP20CBUQAcoPolB"/>
      <sheetName val="3-293007AquisEmulsPolTSSPista_B"/>
      <sheetName val="4-255.011 TSSAcost_B"/>
      <sheetName val="3-9999020TranEmulsPolTSSPista B"/>
      <sheetName val="4-255.036 AquisEmulPolTSSAcostB"/>
      <sheetName val="4-9999020 TranspEmulPTSSAcost B"/>
      <sheetName val="3-240.000 Pint LigPista_A"/>
      <sheetName val="3-2000107 AquirRPint LigPista_A"/>
      <sheetName val="3-120509 TransRPint LigPista A"/>
      <sheetName val="3-240.000 Pint LigAcost_A"/>
      <sheetName val="3-2000107 AquisRPint LigAcost_A"/>
      <sheetName val="3-120509 TrasnpRPint LigAcost_A"/>
      <sheetName val="3-240.000 Pint LigPista_B"/>
      <sheetName val="3-2000107 AquisRPint LigPista_B"/>
      <sheetName val="3-120509 TranspRPint LigPista B"/>
      <sheetName val="4-240.000 Pint LigAcost_B"/>
      <sheetName val="4-2000107 AquisRPint LigAcost_B"/>
      <sheetName val="4-120509 TranspRPint LigAcost B"/>
      <sheetName val="3-254020 CBUQPista_A"/>
      <sheetName val="3-2000103 AquisCAP20CBUQPista_A"/>
      <sheetName val="3-2000103 TransCAP20CBUQPista A"/>
      <sheetName val="3-254029 CBUQ_PolimPista_A "/>
      <sheetName val="3-254031 ACAP2CBUQPolimPista_A "/>
      <sheetName val="3-202007 TranCAP2CBUQPolimPistA"/>
      <sheetName val="3-254029 CBUQ_PolimAcost_A"/>
      <sheetName val="4-254031 ACAP2CBUQ_PolimAcost_A"/>
      <sheetName val="4-202007 TraCAP2CBUQ_PolimAcost"/>
      <sheetName val="3-300.838 CBUQPista_B"/>
      <sheetName val="3-2000103 AquisCAP20CBUQPista_B"/>
      <sheetName val="3-202009 TranspCAP20CBUQPista B"/>
      <sheetName val="3-255.011 ReciclagemPista_B"/>
      <sheetName val="3-255.011 ReciclagemAcost_A"/>
      <sheetName val="4-255.011 ReciclagemAcost_B"/>
      <sheetName val="3-299.010 Fres DescPista_A"/>
      <sheetName val="3-299.011 Fres ContPista_B"/>
      <sheetName val="3-254.006 Remendo Superficial"/>
      <sheetName val="3-310.236 RemenProfPista_A"/>
      <sheetName val="4-300.276 CapinaAcost_A"/>
      <sheetName val="4-300.276 CapinaAcost_B"/>
      <sheetName val="5-400.102 EscavDreno"/>
      <sheetName val="5-450.001 BSTC D=0,60"/>
      <sheetName val="5-410.101 Boca BSTC D=0,60 Nor"/>
      <sheetName val="5-450.007 Dreno DPS 07"/>
      <sheetName val="5-450.102 Dreno DPR 02"/>
      <sheetName val="5-451.103 B.Saida Dreno BSD-02"/>
      <sheetName val="840.243 Mobilização DNIT"/>
      <sheetName val="R Medição"/>
      <sheetName val="ISSQN-conserva"/>
      <sheetName val="ISSQN-egesa"/>
      <sheetName val="1-100.000 Desmat"/>
      <sheetName val="110.017 EscavMat 1ª"/>
      <sheetName val="151.000 Compact 95%"/>
      <sheetName val="151.301 Compact BF"/>
      <sheetName val="310.238 Bota Fora"/>
      <sheetName val="MAT_BETUMINOSO_NF"/>
      <sheetName val="CONSUMOS"/>
      <sheetName val="TREVOS"/>
      <sheetName val="MB"/>
      <sheetName val="AQ TR MB"/>
      <sheetName val="MAT PLACA"/>
      <sheetName val="TLCB10"/>
      <sheetName val="TLCC4"/>
      <sheetName val="TCCC4"/>
      <sheetName val="COMPAUTO"/>
      <sheetName val="COMPSERVENC"/>
      <sheetName val="COMPMOTSER"/>
      <sheetName val="COMPOSIÇÕES2 (2)"/>
      <sheetName val="RR-1C PL"/>
      <sheetName val="RECREV"/>
      <sheetName val="PINT FAIXA"/>
      <sheetName val="ADMIN"/>
      <sheetName val="ADMIN 060"/>
      <sheetName val="FOLHA MED"/>
      <sheetName val="CUSTOS163"/>
      <sheetName val="CUSTOS262"/>
      <sheetName val="CUSTOS060"/>
      <sheetName val="IND. FÍS"/>
      <sheetName val="AV.FIS"/>
      <sheetName val="RCONSERV"/>
      <sheetName val="MICRO-262"/>
      <sheetName val="EMULFLEX"/>
      <sheetName val="TB-163"/>
      <sheetName val="TB-262"/>
      <sheetName val="REPRMAN-163"/>
      <sheetName val="REPREMEC-163"/>
      <sheetName val="REPRMAN-262"/>
      <sheetName val="CORDEF-163"/>
      <sheetName val="CORDEF-262"/>
      <sheetName val="FRESA-262"/>
      <sheetName val="Meio-fio-163"/>
      <sheetName val="Meio-fio-060"/>
      <sheetName val="Meio-fio-262"/>
      <sheetName val="LIMP.VALETA"/>
      <sheetName val="LIMP.VALETA 060"/>
      <sheetName val="DESC-163"/>
      <sheetName val="DESC-262"/>
      <sheetName val="DESC-060"/>
      <sheetName val="Caiação-163"/>
      <sheetName val="Caiação-060"/>
      <sheetName val="Caiação-262"/>
      <sheetName val="LIM PONTE-163"/>
      <sheetName val="LIM PONTE-262"/>
      <sheetName val="LIMP E REC PLACA"/>
      <sheetName val="Manual-163"/>
      <sheetName val="Manual-262"/>
      <sheetName val="Manual-060"/>
      <sheetName val="Colonião-163"/>
      <sheetName val="Colonião-262"/>
      <sheetName val="Colonião-060"/>
      <sheetName val="MECANIZ-163"/>
      <sheetName val="Capina-163"/>
      <sheetName val="Capina-262"/>
      <sheetName val="Capina-060"/>
      <sheetName val="DESTOCAMENTO 163"/>
      <sheetName val="Recmanater"/>
      <sheetName val="Recmecater"/>
      <sheetName val="ESCAV. LIMP"/>
      <sheetName val="ESCAV. LIMP 262"/>
      <sheetName val="ESCAV. LIMP 060"/>
      <sheetName val="CAP20"/>
      <sheetName val="RR1CTB"/>
      <sheetName val="CM30 RPD"/>
      <sheetName val="RR-1C CD"/>
      <sheetName val="TB10P"/>
      <sheetName val="TCC4 "/>
      <sheetName val="TLB5P"/>
      <sheetName val="CARRO"/>
      <sheetName val="CKIN"/>
      <sheetName val="OFIC"/>
      <sheetName val="QTD SERV"/>
      <sheetName val="ESTORNO"/>
      <sheetName val="REL"/>
      <sheetName val="IMA"/>
      <sheetName val="DIÁRIO"/>
      <sheetName val="ADM"/>
      <sheetName val="TBF"/>
      <sheetName val="CDF"/>
      <sheetName val="RP"/>
      <sheetName val="ROÇMAN"/>
      <sheetName val="ROÇCOL"/>
      <sheetName val="ROÇMEC"/>
      <sheetName val="CAPMAN"/>
      <sheetName val="LIMP SARJ"/>
      <sheetName val="LIMP DA"/>
      <sheetName val="LIMP BU"/>
      <sheetName val="DESOBU"/>
      <sheetName val="RPLACASIN"/>
      <sheetName val="LIMP PTE"/>
      <sheetName val="DCA"/>
      <sheetName val="CONCR"/>
      <sheetName val="ESC MEC"/>
      <sheetName val="ESC MAN"/>
      <sheetName val="ENROC A"/>
      <sheetName val="ENROC J"/>
      <sheetName val="REAT APIL"/>
      <sheetName val="RMATER"/>
      <sheetName val="RMECATER"/>
      <sheetName val="REN SINAL"/>
      <sheetName val="REC.G.CORPO"/>
      <sheetName val="CDQ"/>
      <sheetName val="TBQ"/>
      <sheetName val="ISS"/>
      <sheetName val="transcon"/>
      <sheetName val="MECANIZ"/>
      <sheetName val="FOLHA_MED"/>
      <sheetName val="IND__FÍS"/>
      <sheetName val="AV_FIS"/>
      <sheetName val="LIMP_E_REC_PLACA"/>
      <sheetName val="REL CARRO"/>
      <sheetName val="FICHA CAR"/>
      <sheetName val="CORDEF"/>
      <sheetName val=" MICRO"/>
      <sheetName val="DIAGRAMA TB   "/>
      <sheetName val="RPMECANIZ"/>
      <sheetName val="REC.DEFENSA"/>
      <sheetName val="REC PLACA"/>
      <sheetName val="REGMECFAIXADOM"/>
      <sheetName val="DESTOC. 0,15 - 0,30"/>
      <sheetName val="DESTOC. &gt; 0,30"/>
      <sheetName val="R.Manual"/>
      <sheetName val="R.Colonião"/>
      <sheetName val="R. Mecaniz"/>
      <sheetName val="Limp.Meio-fio"/>
      <sheetName val="Limp desc"/>
      <sheetName val="ESCAVAÇÃO M."/>
      <sheetName val="Enroc.Arrum"/>
      <sheetName val="Enroc.Jog."/>
      <sheetName val="REATERRO APILO"/>
      <sheetName val="TLB10P"/>
      <sheetName val="TCB10P"/>
      <sheetName val="TCCC4 "/>
      <sheetName val="EMULSÃO MICRO"/>
      <sheetName val="RR-1C TB"/>
      <sheetName val="RR-1C ST"/>
      <sheetName val="Relatório de Compatibilidade"/>
      <sheetName val="REVVEGMUDAS"/>
      <sheetName val="Folha Med SOMA"/>
      <sheetName val="Custo TOTAL"/>
      <sheetName val="Av.Fís."/>
      <sheetName val="Custo 163"/>
      <sheetName val="Custo 262"/>
      <sheetName val="Reg faixa"/>
      <sheetName val="ESCAV"/>
      <sheetName val="MF ENTRADA"/>
      <sheetName val="CM30 RPDMAN"/>
      <sheetName val="CM30TBTB"/>
      <sheetName val="CM30 RPDMEC"/>
      <sheetName val="REMP.DEMEC"/>
      <sheetName val="REMP.DEMAN"/>
      <sheetName val="Manual"/>
      <sheetName val="Colonião"/>
      <sheetName val="LIM PONTE"/>
      <sheetName val="RR-2CTSS"/>
      <sheetName val="CORR.DEF."/>
      <sheetName val="REM E REC PLACA"/>
      <sheetName val="TLB5NP"/>
      <sheetName val="Av_Fís_"/>
      <sheetName val="REMP_DEMAN"/>
      <sheetName val="REMP_DEMec"/>
      <sheetName val="CORR_DEF_"/>
      <sheetName val="Limp_Meio-fio"/>
      <sheetName val="Limp_desc"/>
      <sheetName val="LIMP_VALETA"/>
      <sheetName val="LIM_PONTE"/>
      <sheetName val="REM_E_REC_PLACA"/>
      <sheetName val="Reg_faixa"/>
      <sheetName val="Enroc_Jog_"/>
      <sheetName val="MF_ENTRADA"/>
      <sheetName val="ESCAV__LIMP"/>
      <sheetName val="CM30_RPDMAN"/>
      <sheetName val="RR-1C_TB"/>
      <sheetName val="CM30_RPDMEC"/>
      <sheetName val="RR-1C_PL"/>
      <sheetName val="FICHA_CAR"/>
      <sheetName val="Folha_Med1"/>
      <sheetName val="IND__FÍS1"/>
      <sheetName val="Av_Fís_1"/>
      <sheetName val="REMP_DEMAN1"/>
      <sheetName val="REMP_DEMec1"/>
      <sheetName val="CORR_DEF_1"/>
      <sheetName val="Limp_Meio-fio1"/>
      <sheetName val="Limp_desc1"/>
      <sheetName val="LIMP_VALETA1"/>
      <sheetName val="LIM_PONTE1"/>
      <sheetName val="REM_E_REC_PLACA1"/>
      <sheetName val="Reg_faixa1"/>
      <sheetName val="Enroc_Jog_1"/>
      <sheetName val="MF_ENTRADA1"/>
      <sheetName val="ESCAV__LIMP1"/>
      <sheetName val="CM30_RPDMAN1"/>
      <sheetName val="RR-1C_TB1"/>
      <sheetName val="CM30_RPDMEC1"/>
      <sheetName val="RR-1C_PL1"/>
      <sheetName val="FICHA_CAR1"/>
      <sheetName val="REPAROS"/>
      <sheetName val="LAMA P"/>
      <sheetName val="LAMA A"/>
      <sheetName val="TACHA"/>
      <sheetName val="REM BAS SUB"/>
      <sheetName val="DRENO6"/>
      <sheetName val="DRENO8"/>
      <sheetName val="ESCAV REAT"/>
      <sheetName val="TSD A"/>
      <sheetName val="inst MATBET"/>
      <sheetName val="RECOMP"/>
      <sheetName val="INVENTÁRIO060"/>
      <sheetName val="Invent."/>
      <sheetName val="BDI ALT"/>
      <sheetName val="BDI DNIT 29,98 desonerado"/>
      <sheetName val="MICRO 1.5"/>
      <sheetName val="TCCC "/>
      <sheetName val="AQUIS TRANSP MAT BET"/>
      <sheetName val="Brita VIAB."/>
      <sheetName val="Areia VIAB."/>
      <sheetName val="MAT.BET"/>
      <sheetName val="PREVENTIVA"/>
      <sheetName val="CONSERVA ROTINEIRA"/>
      <sheetName val="CONS. EMERG"/>
      <sheetName val="SINALIZ"/>
      <sheetName val="OBRAS MELHORAM"/>
      <sheetName val="SERVIÇOS AUX"/>
      <sheetName val="MAO-DE-OBRA"/>
      <sheetName val="RESU.SERV"/>
      <sheetName val="RPDMECANIZ"/>
      <sheetName val="Roçada Costal"/>
      <sheetName val="Roçada Colonião"/>
      <sheetName val="Emborrachado"/>
      <sheetName val="Sucatas"/>
      <sheetName val="Recomp. Manual Aterro"/>
      <sheetName val="Concreto de Cimento"/>
      <sheetName val="Bandeirola"/>
      <sheetName val="CONE"/>
      <sheetName val=" Escav. Manual"/>
      <sheetName val="Limp. Sarjeta Meio Fio"/>
      <sheetName val="Limp. Descida D´água"/>
      <sheetName val="CBUQ - Massa comercial"/>
      <sheetName val="Transp Cam Basc 10 m³"/>
      <sheetName val="Transp Cam Basc 6 m³"/>
      <sheetName val="Transp Mat Rem Cam Basc 6 m³"/>
      <sheetName val="Transp Cam Carro 15T R.P"/>
      <sheetName val="Transp Cam Carro 20T R.P"/>
      <sheetName val="Transp Cam Carro 5T R.P"/>
      <sheetName val="Aquis. RR-1C TB"/>
      <sheetName val="Aquis. CM 30 Rem Prof"/>
      <sheetName val="Mob - Desmob"/>
      <sheetName val="Planilha Mob - Desmob"/>
      <sheetName val="Adm Local"/>
      <sheetName val="Aluguel Imóveis"/>
      <sheetName val="DIVISOR"/>
      <sheetName val="60.694 Aquis. CAP 50-70"/>
      <sheetName val="ESCAV MEC."/>
      <sheetName val="Transp Cam Carro 9T R.P"/>
      <sheetName val="Concreto Ciclopico"/>
      <sheetName val="Enroc. Pedra Arrumada"/>
      <sheetName val="900.241 Transp. Local Corroc 4T"/>
      <sheetName val="Rel. Veículo"/>
      <sheetName val="810.912 Fresagem"/>
      <sheetName val="200.600 Correção de Defeitos"/>
      <sheetName val="60.157 Aquis. RR-1C C.D."/>
      <sheetName val="131.174 Reaterro Apiloado"/>
      <sheetName val="Pintura de Faixa"/>
      <sheetName val="Limpe. de Valeta de Corte"/>
      <sheetName val="Reaterro e Compact."/>
      <sheetName val="Dreno DPS05"/>
      <sheetName val="Ass. tubo D=1,00m"/>
      <sheetName val="DOBRAGEM E FORNECIMENTO FERRO"/>
      <sheetName val="Transp Cam Carro 15T"/>
      <sheetName val="Hora Homem - Maquina"/>
      <sheetName val="60.166 Transp. Com. Basc. 10m³"/>
      <sheetName val="840.200 Caiação"/>
      <sheetName val="500.000 Enroc. Pedra Arrumada"/>
      <sheetName val="900.200 Transp. Local Basc. 5m³"/>
      <sheetName val="900.290 Transp. Com. Carroc"/>
      <sheetName val="830.201 Limp. Bueiros"/>
      <sheetName val="900.206 Transp. Local Basc.10m³"/>
      <sheetName val="4.000.412 Veículo"/>
      <sheetName val="Forma (2)"/>
      <sheetName val="Compar. Roçadas"/>
      <sheetName val="Planilha1"/>
      <sheetName val="Comp.BDI DNIT"/>
      <sheetName val="MOBILIZAÇÃO DE PESSOAL E EQUIP."/>
      <sheetName val="Proc.V Equip. e MO"/>
      <sheetName val="MOBCANTAUTO"/>
      <sheetName val="SER ENC CAM"/>
      <sheetName val="ENROC"/>
      <sheetName val="Orc "/>
      <sheetName val="275 "/>
      <sheetName val="Produção correção - estreito"/>
      <sheetName val="N.F."/>
      <sheetName val="Dados da Obra"/>
      <sheetName val="Abc Insumos"/>
      <sheetName val="EPI"/>
      <sheetName val="Mobilização de Pessoal"/>
      <sheetName val="Baixadas"/>
      <sheetName val="Mobiliário"/>
      <sheetName val="Construções"/>
      <sheetName val="Perequidireto"/>
      <sheetName val="Diversos-Caixa"/>
      <sheetName val="Subempreiteiros"/>
      <sheetName val="Organograma da Obra"/>
      <sheetName val="CroPermMO"/>
      <sheetName val="CroPermEQ"/>
      <sheetName val="Custo Indireto"/>
      <sheetName val="Acum A"/>
      <sheetName val="ROÇ. MANUAL"/>
      <sheetName val="Relat. fotogr"/>
      <sheetName val="Resumo Geral Pav.Terr.e Drena"/>
      <sheetName val="ANEXO II-B PACOTE B"/>
      <sheetName val="Planilha II B"/>
      <sheetName val="DEFINIÇÕES"/>
      <sheetName val="Resumo total"/>
      <sheetName val="Calculo Serviços"/>
      <sheetName val="Calculo Equipamentos"/>
      <sheetName val="Informática"/>
      <sheetName val="Logística"/>
      <sheetName val="OBS sobre Proj."/>
      <sheetName val="TOTAL MENSAL"/>
      <sheetName val="M1"/>
      <sheetName val="M2"/>
      <sheetName val="M3"/>
      <sheetName val="M4"/>
      <sheetName val="M5"/>
      <sheetName val="M6"/>
      <sheetName val="M7"/>
      <sheetName val="M8"/>
      <sheetName val="M9"/>
      <sheetName val="M10"/>
      <sheetName val="M11"/>
      <sheetName val="M12"/>
      <sheetName val="Resumen"/>
      <sheetName val="USD-HH"/>
      <sheetName val="PASAJES"/>
      <sheetName val="EQUIPOS"/>
      <sheetName val="MANO-OBRA"/>
      <sheetName val="RES-FASES"/>
      <sheetName val="Fase"/>
      <sheetName val="IN01"/>
      <sheetName val="IN02"/>
      <sheetName val="OP01"/>
      <sheetName val="OP02"/>
      <sheetName val="OP03"/>
      <sheetName val="M01"/>
      <sheetName val="M02"/>
      <sheetName val="M03"/>
      <sheetName val="M04"/>
      <sheetName val="M05"/>
      <sheetName val="M07"/>
      <sheetName val="M08"/>
      <sheetName val="M09"/>
      <sheetName val="M13"/>
      <sheetName val="M14"/>
      <sheetName val="P01"/>
      <sheetName val="P02"/>
      <sheetName val="P03"/>
      <sheetName val="P04"/>
      <sheetName val="PPM01"/>
      <sheetName val="Detalle de Grúas"/>
      <sheetName val="Detalle de Personal"/>
      <sheetName val="Detalle de Rendimientos"/>
      <sheetName val="Detalle de Equipo"/>
      <sheetName val="caixapre"/>
      <sheetName val="EAP Off-Site"/>
      <sheetName val="REPLAN-RECEBIMENTO"/>
      <sheetName val="EAP CALCULADA"/>
      <sheetName val="Recebimento"/>
      <sheetName val="Gráf1"/>
      <sheetName val="Gráf2"/>
      <sheetName val="Recebimento (%)"/>
      <sheetName val="Curvas"/>
      <sheetName val="data"/>
      <sheetName val="data2"/>
      <sheetName val="data3"/>
      <sheetName val="data4"/>
      <sheetName val="nivelp"/>
      <sheetName val="ABB_Qtde"/>
      <sheetName val="TERC_Qt"/>
      <sheetName val="QuadroResumo"/>
      <sheetName val="DadosParaGráfico"/>
      <sheetName val="HistogramaConvertido1"/>
      <sheetName val="HistogramaConvertido"/>
      <sheetName val="1T"/>
      <sheetName val="2T"/>
      <sheetName val="3T"/>
      <sheetName val="4T"/>
      <sheetName val="5T"/>
      <sheetName val="6T"/>
      <sheetName val="1P"/>
      <sheetName val="2P"/>
      <sheetName val="3P"/>
      <sheetName val="4P"/>
      <sheetName val="5P"/>
      <sheetName val="6P(CANCELADO)"/>
      <sheetName val="7P"/>
      <sheetName val="8P"/>
      <sheetName val="9P"/>
      <sheetName val="1G(BM6)"/>
      <sheetName val="2G"/>
      <sheetName val="3G"/>
      <sheetName val="4G(BM6)"/>
      <sheetName val="5G(BM6)"/>
      <sheetName val="6G(BM6)"/>
      <sheetName val="7G(BM6)"/>
      <sheetName val="8G"/>
      <sheetName val="9G"/>
      <sheetName val="10G"/>
      <sheetName val="TQ-7307 BASE CONCRETO"/>
      <sheetName val="TQ-7307 FAB. MONT. DREN. SUCÇ"/>
      <sheetName val="TQ-7310A FAB. MONT PLAT. ESPM."/>
      <sheetName val="TQ-7303C FAB. TAM. TABULEIRO"/>
      <sheetName val="TQ-7307 FOR. TUBO Ø4&quot; ANEL RESF"/>
      <sheetName val="TQ-7310A FAB. MONT. LINHA ESPUM"/>
      <sheetName val="TQ-7307 FORN. CH FUNDO"/>
      <sheetName val="TQ-7307 CORTE REM. CH ANELAR"/>
      <sheetName val="TQ-7310A TUBO ACALMADOR"/>
      <sheetName val="TQ-7301B CORTE CH LENÇOL SUP."/>
      <sheetName val="TQ-7301B CORTE CH LENÇOL INFERI"/>
      <sheetName val="TQ-7304D MONT. LINHA RESFR."/>
      <sheetName val="TQ-7307 FAB PORTA LIMPEZA"/>
      <sheetName val="TQ-7307 FAB CH CAVALA"/>
      <sheetName val="TQ-7303A REM. MONT. PLAT"/>
      <sheetName val="TQ-7304D mont. anodo"/>
      <sheetName val="TQ-7304D SAPATAS E COLUNAS"/>
      <sheetName val="TQ-7301A ch teto (2)"/>
      <sheetName val="TQ-7301A_Perna"/>
      <sheetName val="TQ-7303B_sup_lin"/>
      <sheetName val="TQ-7302B bacia (2)"/>
      <sheetName val="PARADA_TQ-4305_21-04-07"/>
      <sheetName val="PARADA_TQ-4305_28-04-07"/>
      <sheetName val="PARADA_TQ-4305_05-05-07"/>
      <sheetName val="PARADA_TQ-4305_06-05-07"/>
      <sheetName val="PARADA_TQ-4305_12-05-07"/>
      <sheetName val="PARADA_TQ-4305_19-05-07"/>
      <sheetName val="PARADA_TQ-4305_20-05-07"/>
      <sheetName val="PARADA_TQ-4305_26-05-07"/>
      <sheetName val="PARADA_TQ-4305_27-05-07"/>
      <sheetName val="PARADA_TQ-4305_02-06-07"/>
      <sheetName val="PARADA_TQ-4305_03-06-07"/>
      <sheetName val="PARADA_TQ-4305_07-06-07"/>
      <sheetName val="RESUMO_GERAL"/>
      <sheetName val="EQUIP_TRANSPORTE"/>
      <sheetName val="composição de preço"/>
      <sheetName val="TOTAL_EQUIP_TRANSPORTE"/>
      <sheetName val="RESUMO_GERAL_rev_01"/>
      <sheetName val="RESUMO_GERAL_PAG"/>
      <sheetName val="GERAL_RESUMO_rev_01"/>
      <sheetName val="NOTAS 2007"/>
      <sheetName val="NOTAS 2007 (2)"/>
      <sheetName val="Plan1 (2)"/>
      <sheetName val="GERAL_RESUMO"/>
      <sheetName val="Plan1 (4)"/>
      <sheetName val="ITABUNA"/>
      <sheetName val="JEQUIÉ"/>
      <sheetName val="NF-22285"/>
      <sheetName val="NF-13186"/>
      <sheetName val="NF-167.367"/>
      <sheetName val="NF-22265"/>
      <sheetName val="NF-22219"/>
      <sheetName val="NF-3264"/>
      <sheetName val="NF-745"/>
      <sheetName val="NF-22195"/>
      <sheetName val="NF-00251"/>
      <sheetName val="NF-000612"/>
      <sheetName val="NF-167.670"/>
      <sheetName val="NF-005.597"/>
      <sheetName val="NF-135.348"/>
      <sheetName val="NF-611"/>
      <sheetName val="NESTOR"/>
      <sheetName val="MARIO"/>
      <sheetName val="RAEL"/>
      <sheetName val="Gráfico1"/>
      <sheetName val="PPU2"/>
      <sheetName val="SEM1 (3)"/>
      <sheetName val="MAIO_2005"/>
      <sheetName val="TQ-7301B_oficioso"/>
      <sheetName val="TQ-7301B_oficial"/>
      <sheetName val="DETALHADO"/>
      <sheetName val="FOLHA DETALHADA"/>
      <sheetName val="SAC"/>
      <sheetName val="TELAGRAF"/>
      <sheetName val="ABB_HH"/>
      <sheetName val="ABB_Custo"/>
      <sheetName val="TERC_HH"/>
      <sheetName val="TERC_Custo"/>
      <sheetName val="ResumoOutrosCustos"/>
      <sheetName val="GraficoHH"/>
      <sheetName val="GraficoCusto"/>
      <sheetName val="GraficoQtde"/>
      <sheetName val="GraficoRecurso"/>
      <sheetName val="GraficoCustoRec"/>
      <sheetName val="Frequencia"/>
      <sheetName val="HistogramaReal"/>
      <sheetName val="HistogramaConvertido2"/>
      <sheetName val="QtdePrevistoXReal"/>
      <sheetName val="HHPrevistoXReal"/>
      <sheetName val="Grafico_HH"/>
      <sheetName val="FreqRDO"/>
      <sheetName val="vida1"/>
      <sheetName val="FIXA"/>
      <sheetName val="PROPENO"/>
      <sheetName val="(03)"/>
      <sheetName val="(04)"/>
      <sheetName val="(05)"/>
      <sheetName val="(06)"/>
      <sheetName val="(07)"/>
      <sheetName val="(08)"/>
      <sheetName val="(09)"/>
      <sheetName val="(10)"/>
      <sheetName val="(11)"/>
      <sheetName val="(12)"/>
      <sheetName val="(13)"/>
      <sheetName val="(14)"/>
      <sheetName val="(15)"/>
      <sheetName val="(16)"/>
      <sheetName val="(17)"/>
      <sheetName val="(18)"/>
      <sheetName val="(19)"/>
      <sheetName val="(20)"/>
      <sheetName val="(21)"/>
      <sheetName val="(22)"/>
      <sheetName val="(23)"/>
      <sheetName val="(24)"/>
      <sheetName val="(25)"/>
      <sheetName val="(26)"/>
      <sheetName val="(27)"/>
      <sheetName val="BECAN"/>
      <sheetName val="BECAN (2)"/>
      <sheetName val="01-Tecarmo"/>
      <sheetName val="02-Tecarmo"/>
      <sheetName val="03-Tecarmo"/>
      <sheetName val="04-Scrapper"/>
      <sheetName val="05-Scrapper"/>
      <sheetName val="06-Tecarmo"/>
      <sheetName val="07-Tecarmo"/>
      <sheetName val="08-Tecarmo"/>
      <sheetName val="09-Tecarmo"/>
      <sheetName val="Resumo da Medição"/>
      <sheetName val="Resumo da Medição (Contin.)"/>
      <sheetName val="4"/>
      <sheetName val="DEZ. GLP"/>
      <sheetName val="DEZ. GLP (2)"/>
      <sheetName val="fev. glp"/>
      <sheetName val="GLP.MARC."/>
      <sheetName val="(Acompanhamento)"/>
      <sheetName val="(BM)"/>
      <sheetName val="(BM-EQPTO-Tecarmo)"/>
      <sheetName val="(BM-EQPTO-Temib)"/>
      <sheetName val="(BM-EQPTO-Incêndio)"/>
      <sheetName val="(BM-TANQUE 4302) "/>
      <sheetName val="(BM-GASEB)"/>
      <sheetName val="PPU"/>
      <sheetName val="018 PINT ANEL RESF  TQ-6361012 "/>
      <sheetName val="019-09 ACESSORIOS TQ-6361012"/>
      <sheetName val="020-9 PINT. EXTERNA 6361012"/>
      <sheetName val="021-09 PINT. EXTERNA 631104"/>
      <sheetName val="022-09  FORNEC. BALANCIM 012"/>
      <sheetName val="023-09  FORNEC. BALANCIM 04"/>
      <sheetName val=" MANUT. VÁL. PSV TQ-012"/>
      <sheetName val="024-09 MANUT. VÁL. TQ-631104"/>
      <sheetName val="025-09 Hh APO INSP. TQ-6361012"/>
      <sheetName val="026-09ANEL DEFL_PLUV_TQ-6361012"/>
      <sheetName val="027-09 MONTAG. VÁL. TQ-6361012 "/>
      <sheetName val="028-09BOMBEIO INTERNO 04"/>
      <sheetName val="029-09LIMPEZA INTERNA TQ 04"/>
      <sheetName val="LAVAG INT PISO-TET TQ 04 "/>
      <sheetName val="ENTANB DE PRODUT TQ 04"/>
      <sheetName val="030-09ABER BV TETO  TQ-631104"/>
      <sheetName val="031-09ABER PL TQ-6311004"/>
      <sheetName val="032-09 Hh APO INSP. TQ-6361012"/>
      <sheetName val="BM TQ-6361012"/>
      <sheetName val="BM TQ-6311004"/>
      <sheetName val="PPU Válida"/>
      <sheetName val="MC-000 TQ-41002"/>
      <sheetName val="MC-000 TQ-41002 (2)"/>
      <sheetName val="MC-000 TQ-41002 (3)"/>
      <sheetName val="MC-000 TQ-41002 (4)"/>
      <sheetName val="MC-000 TQ-41002 (5)"/>
      <sheetName val="MC-000 TQ-41002 (6)"/>
      <sheetName val="MC-000 TQ-41002 (7)"/>
      <sheetName val="MC-000 TQ-41002 (8)"/>
      <sheetName val="MC-000 TQ-41003"/>
      <sheetName val="MC-000 TQ-41003 (2)"/>
      <sheetName val="MC-000 TQ-41003 (3)"/>
      <sheetName val="MC-000 TQ-41003 (4)"/>
      <sheetName val="MC-000 TQ-41003 (5)"/>
      <sheetName val="MC-000 TQ-41003 (6)"/>
      <sheetName val="MC-000 TQ-41003 (7)"/>
      <sheetName val="MC-000 TQ-41003 (8)"/>
      <sheetName val="MC-000 TQ-41003 (9)"/>
      <sheetName val="MC-000 TQ-41007"/>
      <sheetName val="MC-000 TQ-41008"/>
      <sheetName val="MC-000 TQ-41008 (2)"/>
      <sheetName val="MC-043 TQ 41004"/>
      <sheetName val="MC-044 TQ 41004"/>
      <sheetName val="MC-045 TQ 41004"/>
      <sheetName val="MC-015 TQ 41002"/>
      <sheetName val="MC-016 TQ 41002"/>
      <sheetName val="MC-017 TQ 41002"/>
      <sheetName val="MC-018 TQ 41002"/>
      <sheetName val="MC-001 TQ 41003"/>
      <sheetName val="MC-008 TQ 41004 "/>
      <sheetName val="MC-009 TQ 41004"/>
      <sheetName val="MC-010 TQ 41004"/>
      <sheetName val="MC-001 Fab Pernas TQ-41003"/>
      <sheetName val="MC-002 Fab Pernas TQ-41003"/>
      <sheetName val="MC-004 TQ 41002"/>
      <sheetName val="MC-005 TQ 41002"/>
      <sheetName val="MC-006 TQ 41002"/>
      <sheetName val="MC-007 TQ 41002"/>
      <sheetName val="MC-008 TQ 41002"/>
      <sheetName val="MC-089 TQ 41002"/>
      <sheetName val="MC-090 TQ 41002"/>
      <sheetName val="MC-091 TQ 41002"/>
      <sheetName val="MC-092 TQ 41002"/>
      <sheetName val="MC-093 TQ 41002"/>
      <sheetName val="MC-094 TQ 41002"/>
      <sheetName val="MC-095 TQ 41002"/>
      <sheetName val="MC-096 TQ 41002"/>
      <sheetName val="MC-097 TQ 41002"/>
      <sheetName val="MC-098 TQ 41002"/>
      <sheetName val="MC-099 TQ 41002"/>
      <sheetName val="MC-100 TQ 41002"/>
      <sheetName val="MC-101 TQ 41002"/>
      <sheetName val="MC-102 TQ 41002"/>
      <sheetName val="MC-103 TQ 41002"/>
      <sheetName val="MC-104 TQ 41002"/>
      <sheetName val="MC-105 TQ 41002"/>
      <sheetName val="MC-106 TQ 41002"/>
      <sheetName val="MC-001 TQ 41007"/>
      <sheetName val="MC-052 TQ 41004"/>
      <sheetName val="MC-053 TQ 41004"/>
      <sheetName val="MC-0 95 TQ 41002"/>
      <sheetName val="MC-107 TQ 41002"/>
      <sheetName val="MC-106 TAMBORES"/>
      <sheetName val="MC-09 8 TQ 41002"/>
      <sheetName val="MC-108 TQ 41002"/>
      <sheetName val="MC-109 TQ 41002"/>
      <sheetName val="MC-0 TQ-41002"/>
      <sheetName val="MC-107 TQ-41002"/>
      <sheetName val="MC-108 TQ-41002"/>
      <sheetName val="MC-109 TQ-41002"/>
      <sheetName val="MC-110 TQ-41002"/>
      <sheetName val="MC-111 TQ-41002"/>
      <sheetName val="MC-0000 TQ-41002"/>
      <sheetName val="MC-003 TQ-41003"/>
      <sheetName val="MC-004 TQ-41003"/>
      <sheetName val="MC-005 TQ-41003"/>
      <sheetName val="MC-006 TQ-41003"/>
      <sheetName val="MC-007 TQ-41003"/>
      <sheetName val="MC-033 TQ-41003"/>
      <sheetName val="MC-034 TQ-41003"/>
      <sheetName val="MC-035 TQ-41003"/>
      <sheetName val="MC-002 TQ-41007"/>
      <sheetName val="MC-001 TQ-41008"/>
      <sheetName val="423-11 FORN PLAN 2B"/>
      <sheetName val="424-11 VÁLVULAS LR-002"/>
      <sheetName val="425-10 CABO DE FIBRA ÓTICA"/>
      <sheetName val="426-10 MOTO-BOMBAS"/>
      <sheetName val="427-11 ELETRODUTOS"/>
      <sheetName val="428-11 LR-002"/>
      <sheetName val="429-10 ELETRODUTOS"/>
      <sheetName val="430-11 XIS CANHÕES"/>
      <sheetName val="431-11 MÓDULO"/>
      <sheetName val="432-11 NÍVEL RADAR"/>
      <sheetName val="433-11 SISTEMA DE ESPUMA"/>
      <sheetName val="434-11 MONTAGEM PAINEL "/>
      <sheetName val="435-11 BICOS SPRAY"/>
      <sheetName val="436-11 PROJETORES"/>
      <sheetName val="437-11 SOFT-STARTER"/>
      <sheetName val="311-11 SELO DO TQ-631303"/>
      <sheetName val="417-11-MURETAS"/>
      <sheetName val="366-11 DORMENTES (2)"/>
      <sheetName val="MC-112 TQ-41002"/>
      <sheetName val="MC-002 TQ-41003"/>
      <sheetName val="MC-009 TQ-41003"/>
      <sheetName val="MC-010 TQ-41003"/>
      <sheetName val="MC-121 TQ-41002"/>
      <sheetName val="MC-122 TQ-41002"/>
      <sheetName val="MC-123 TQ-41002"/>
      <sheetName val="MC-005 TQ-41008"/>
      <sheetName val="MC-006 TQ-41008"/>
      <sheetName val="MC-007 TQ 41008"/>
      <sheetName val="MC-008 TQ-41008"/>
      <sheetName val="MC-009 TQ-41008"/>
      <sheetName val="MC-022 TQ 41003"/>
      <sheetName val="BMS FAFEN"/>
      <sheetName val="P-038-2006 104-J"/>
      <sheetName val="PELIR (1)"/>
      <sheetName val="PELIR (2)"/>
      <sheetName val="FORN_MAT_NM_ARACAJU"/>
      <sheetName val="Demonstrativo Pagamento Pelir"/>
      <sheetName val="premissas"/>
      <sheetName val="receita"/>
      <sheetName val="capex (mensal)"/>
      <sheetName val="capex"/>
      <sheetName val="short term CF"/>
      <sheetName val="apoio - controle cx BI"/>
      <sheetName val="opex"/>
      <sheetName val="tarifas"/>
      <sheetName val="financiamento"/>
      <sheetName val="statements"/>
      <sheetName val="project&amp;equity return"/>
      <sheetName val="custo FOB"/>
      <sheetName val="comparativo FOB"/>
      <sheetName val="fretes"/>
      <sheetName val="índices operacionais"/>
      <sheetName val="Equity Return break down"/>
      <sheetName val="old-Premissas"/>
      <sheetName val="Financiamento mensal"/>
      <sheetName val="Statements mensal"/>
      <sheetName val="Participações"/>
      <sheetName val="Painel Checklist"/>
      <sheetName val="lista"/>
      <sheetName val="orçamento_global"/>
      <sheetName val="Estudo"/>
      <sheetName val="points"/>
      <sheetName val="Plan 2.7"/>
      <sheetName val="KREBS (original)"/>
      <sheetName val="Betim JT"/>
    </sheetNames>
    <sheetDataSet>
      <sheetData sheetId="0" refreshError="1"/>
      <sheetData sheetId="1" refreshError="1"/>
      <sheetData sheetId="2">
        <row r="1">
          <cell r="A1" t="str">
            <v>DATA</v>
          </cell>
        </row>
      </sheetData>
      <sheetData sheetId="3"/>
      <sheetData sheetId="4">
        <row r="3">
          <cell r="A3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36">
          <cell r="I36">
            <v>0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33">
          <cell r="P33">
            <v>6604186.4299999997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2">
          <cell r="A2" t="str">
            <v>00450 - SÃO M. DO GUAMÁ/PA</v>
          </cell>
        </row>
      </sheetData>
      <sheetData sheetId="105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>
        <row r="1">
          <cell r="B1" t="str">
            <v>DELTA CONSTRUÇÕES S/A</v>
          </cell>
        </row>
      </sheetData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>
        <row r="21">
          <cell r="C21" t="str">
            <v>DOM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5">
          <cell r="B5" t="str">
            <v>UT/19-00530/09</v>
          </cell>
        </row>
      </sheetData>
      <sheetData sheetId="227"/>
      <sheetData sheetId="228">
        <row r="1">
          <cell r="A1" t="str">
            <v>PLACA</v>
          </cell>
        </row>
      </sheetData>
      <sheetData sheetId="229" refreshError="1"/>
      <sheetData sheetId="230" refreshError="1"/>
      <sheetData sheetId="231" refreshError="1"/>
      <sheetData sheetId="232" refreshError="1"/>
      <sheetData sheetId="233">
        <row r="3">
          <cell r="A3">
            <v>1</v>
          </cell>
        </row>
      </sheetData>
      <sheetData sheetId="234"/>
      <sheetData sheetId="235">
        <row r="3">
          <cell r="A3">
            <v>1</v>
          </cell>
        </row>
      </sheetData>
      <sheetData sheetId="236">
        <row r="2">
          <cell r="A2" t="str">
            <v>00450 - SÃO M. DO GUAMÁ/PA</v>
          </cell>
        </row>
      </sheetData>
      <sheetData sheetId="237">
        <row r="3">
          <cell r="A3">
            <v>1</v>
          </cell>
        </row>
      </sheetData>
      <sheetData sheetId="238">
        <row r="400">
          <cell r="H400">
            <v>0.52</v>
          </cell>
        </row>
      </sheetData>
      <sheetData sheetId="239">
        <row r="80">
          <cell r="H80">
            <v>192.51</v>
          </cell>
        </row>
      </sheetData>
      <sheetData sheetId="240">
        <row r="3">
          <cell r="A3">
            <v>1</v>
          </cell>
        </row>
      </sheetData>
      <sheetData sheetId="241">
        <row r="3">
          <cell r="A3">
            <v>1</v>
          </cell>
        </row>
      </sheetData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>
        <row r="1">
          <cell r="A1" t="str">
            <v>PLACA</v>
          </cell>
        </row>
      </sheetData>
      <sheetData sheetId="261" refreshError="1"/>
      <sheetData sheetId="262" refreshError="1"/>
      <sheetData sheetId="263" refreshError="1"/>
      <sheetData sheetId="264">
        <row r="1">
          <cell r="A1" t="str">
            <v>PLACA</v>
          </cell>
        </row>
      </sheetData>
      <sheetData sheetId="265">
        <row r="1">
          <cell r="A1" t="str">
            <v>PLACA</v>
          </cell>
        </row>
      </sheetData>
      <sheetData sheetId="266">
        <row r="1">
          <cell r="A1" t="str">
            <v>DATA</v>
          </cell>
        </row>
      </sheetData>
      <sheetData sheetId="267">
        <row r="1">
          <cell r="A1" t="str">
            <v>PLACA</v>
          </cell>
        </row>
      </sheetData>
      <sheetData sheetId="268">
        <row r="1">
          <cell r="A1" t="str">
            <v>PLACA</v>
          </cell>
        </row>
      </sheetData>
      <sheetData sheetId="269">
        <row r="1">
          <cell r="A1" t="str">
            <v>PLACA</v>
          </cell>
        </row>
      </sheetData>
      <sheetData sheetId="270">
        <row r="1">
          <cell r="A1" t="str">
            <v>DATA</v>
          </cell>
        </row>
      </sheetData>
      <sheetData sheetId="271">
        <row r="1">
          <cell r="A1" t="str">
            <v>PLACA</v>
          </cell>
        </row>
      </sheetData>
      <sheetData sheetId="272">
        <row r="1">
          <cell r="A1" t="str">
            <v>PLACA</v>
          </cell>
        </row>
      </sheetData>
      <sheetData sheetId="273">
        <row r="1">
          <cell r="A1" t="str">
            <v>PLACA</v>
          </cell>
        </row>
      </sheetData>
      <sheetData sheetId="274">
        <row r="1">
          <cell r="A1" t="str">
            <v>DATA</v>
          </cell>
        </row>
      </sheetData>
      <sheetData sheetId="275">
        <row r="1">
          <cell r="A1" t="str">
            <v>PLACA</v>
          </cell>
        </row>
      </sheetData>
      <sheetData sheetId="276">
        <row r="1">
          <cell r="A1" t="str">
            <v>DATA</v>
          </cell>
        </row>
      </sheetData>
      <sheetData sheetId="277">
        <row r="1">
          <cell r="A1" t="str">
            <v>DATA</v>
          </cell>
        </row>
      </sheetData>
      <sheetData sheetId="278">
        <row r="2">
          <cell r="C2">
            <v>2009</v>
          </cell>
        </row>
      </sheetData>
      <sheetData sheetId="279">
        <row r="1">
          <cell r="B1" t="str">
            <v>DELTA CONSTRUÇÕES S/A</v>
          </cell>
        </row>
      </sheetData>
      <sheetData sheetId="280">
        <row r="1">
          <cell r="A1" t="str">
            <v>PLACA</v>
          </cell>
        </row>
      </sheetData>
      <sheetData sheetId="281">
        <row r="1">
          <cell r="A1" t="str">
            <v>PLACA</v>
          </cell>
        </row>
      </sheetData>
      <sheetData sheetId="282">
        <row r="1">
          <cell r="A1" t="str">
            <v>PLACA</v>
          </cell>
        </row>
      </sheetData>
      <sheetData sheetId="283">
        <row r="1">
          <cell r="A1" t="str">
            <v>PLACA</v>
          </cell>
        </row>
      </sheetData>
      <sheetData sheetId="284">
        <row r="1">
          <cell r="A1" t="str">
            <v>PLACA</v>
          </cell>
        </row>
      </sheetData>
      <sheetData sheetId="285">
        <row r="1">
          <cell r="A1" t="str">
            <v>DATA</v>
          </cell>
        </row>
      </sheetData>
      <sheetData sheetId="286">
        <row r="1">
          <cell r="A1" t="str">
            <v>DATA</v>
          </cell>
        </row>
      </sheetData>
      <sheetData sheetId="287">
        <row r="1">
          <cell r="A1" t="str">
            <v>PLACA</v>
          </cell>
        </row>
      </sheetData>
      <sheetData sheetId="288">
        <row r="1">
          <cell r="A1" t="str">
            <v>PLACA</v>
          </cell>
        </row>
      </sheetData>
      <sheetData sheetId="289">
        <row r="1">
          <cell r="A1" t="str">
            <v>DATA</v>
          </cell>
        </row>
      </sheetData>
      <sheetData sheetId="290">
        <row r="1">
          <cell r="A1" t="str">
            <v>DATA</v>
          </cell>
        </row>
      </sheetData>
      <sheetData sheetId="291">
        <row r="1">
          <cell r="A1" t="str">
            <v>PLACA</v>
          </cell>
        </row>
      </sheetData>
      <sheetData sheetId="292">
        <row r="1">
          <cell r="A1" t="str">
            <v>PLACA</v>
          </cell>
        </row>
      </sheetData>
      <sheetData sheetId="293">
        <row r="1">
          <cell r="A1" t="str">
            <v>PLACA</v>
          </cell>
        </row>
      </sheetData>
      <sheetData sheetId="294">
        <row r="1">
          <cell r="A1" t="str">
            <v>PLACA</v>
          </cell>
        </row>
      </sheetData>
      <sheetData sheetId="295">
        <row r="1">
          <cell r="A1" t="str">
            <v>PLACA</v>
          </cell>
        </row>
      </sheetData>
      <sheetData sheetId="296">
        <row r="1">
          <cell r="A1" t="str">
            <v>PLACA</v>
          </cell>
        </row>
      </sheetData>
      <sheetData sheetId="297">
        <row r="1">
          <cell r="A1" t="str">
            <v>PLACA</v>
          </cell>
        </row>
      </sheetData>
      <sheetData sheetId="298">
        <row r="1">
          <cell r="A1" t="str">
            <v>DATA</v>
          </cell>
        </row>
      </sheetData>
      <sheetData sheetId="299">
        <row r="1">
          <cell r="A1" t="str">
            <v>DATA</v>
          </cell>
        </row>
      </sheetData>
      <sheetData sheetId="300">
        <row r="1">
          <cell r="A1" t="str">
            <v>DATA</v>
          </cell>
        </row>
      </sheetData>
      <sheetData sheetId="301">
        <row r="1">
          <cell r="A1" t="str">
            <v>PLACA</v>
          </cell>
        </row>
      </sheetData>
      <sheetData sheetId="302">
        <row r="1">
          <cell r="A1" t="str">
            <v>DATA</v>
          </cell>
        </row>
      </sheetData>
      <sheetData sheetId="303">
        <row r="1">
          <cell r="A1" t="str">
            <v>PLACA</v>
          </cell>
        </row>
      </sheetData>
      <sheetData sheetId="304">
        <row r="1">
          <cell r="A1" t="str">
            <v>PLACA</v>
          </cell>
        </row>
      </sheetData>
      <sheetData sheetId="305">
        <row r="1">
          <cell r="A1" t="str">
            <v>DATA</v>
          </cell>
        </row>
      </sheetData>
      <sheetData sheetId="306">
        <row r="1">
          <cell r="A1" t="str">
            <v>PLACA</v>
          </cell>
        </row>
      </sheetData>
      <sheetData sheetId="307">
        <row r="1">
          <cell r="B1" t="str">
            <v>DELTA CONSTRUÇÕES S/A</v>
          </cell>
        </row>
      </sheetData>
      <sheetData sheetId="308">
        <row r="3">
          <cell r="A3">
            <v>4.5</v>
          </cell>
        </row>
      </sheetData>
      <sheetData sheetId="309">
        <row r="1">
          <cell r="A1" t="str">
            <v>PLACA</v>
          </cell>
        </row>
      </sheetData>
      <sheetData sheetId="310">
        <row r="3">
          <cell r="A3">
            <v>1</v>
          </cell>
        </row>
      </sheetData>
      <sheetData sheetId="311"/>
      <sheetData sheetId="312">
        <row r="1">
          <cell r="B1" t="str">
            <v>DELTA CONSTRUÇÕES S/A</v>
          </cell>
        </row>
      </sheetData>
      <sheetData sheetId="313"/>
      <sheetData sheetId="314">
        <row r="1">
          <cell r="B1" t="str">
            <v>DELTA CONSTRUÇÕES S/A</v>
          </cell>
        </row>
      </sheetData>
      <sheetData sheetId="315">
        <row r="1">
          <cell r="A1" t="str">
            <v>PLACA</v>
          </cell>
        </row>
      </sheetData>
      <sheetData sheetId="316">
        <row r="1">
          <cell r="A1" t="str">
            <v>DATA</v>
          </cell>
        </row>
      </sheetData>
      <sheetData sheetId="317">
        <row r="1">
          <cell r="A1" t="str">
            <v>PLACA</v>
          </cell>
        </row>
      </sheetData>
      <sheetData sheetId="318">
        <row r="1">
          <cell r="A1" t="str">
            <v>DATA</v>
          </cell>
        </row>
      </sheetData>
      <sheetData sheetId="319">
        <row r="1">
          <cell r="A1" t="str">
            <v>PLACA</v>
          </cell>
        </row>
      </sheetData>
      <sheetData sheetId="320">
        <row r="1">
          <cell r="A1" t="str">
            <v>DATA</v>
          </cell>
        </row>
      </sheetData>
      <sheetData sheetId="321">
        <row r="1">
          <cell r="A1" t="str">
            <v>PLACA</v>
          </cell>
        </row>
      </sheetData>
      <sheetData sheetId="322">
        <row r="1">
          <cell r="A1" t="str">
            <v>PLACA</v>
          </cell>
        </row>
      </sheetData>
      <sheetData sheetId="323" refreshError="1"/>
      <sheetData sheetId="324" refreshError="1"/>
      <sheetData sheetId="325" refreshError="1"/>
      <sheetData sheetId="326" refreshError="1"/>
      <sheetData sheetId="327">
        <row r="1">
          <cell r="A1" t="str">
            <v>PLACA</v>
          </cell>
        </row>
      </sheetData>
      <sheetData sheetId="328">
        <row r="1">
          <cell r="A1" t="str">
            <v>PLACA</v>
          </cell>
        </row>
      </sheetData>
      <sheetData sheetId="329">
        <row r="1">
          <cell r="A1" t="str">
            <v>DATA</v>
          </cell>
        </row>
      </sheetData>
      <sheetData sheetId="330">
        <row r="1">
          <cell r="A1" t="str">
            <v>PLACA</v>
          </cell>
        </row>
      </sheetData>
      <sheetData sheetId="331">
        <row r="1">
          <cell r="A1" t="str">
            <v>DATA</v>
          </cell>
        </row>
      </sheetData>
      <sheetData sheetId="332">
        <row r="1">
          <cell r="A1" t="str">
            <v>DATA</v>
          </cell>
        </row>
      </sheetData>
      <sheetData sheetId="333">
        <row r="1">
          <cell r="A1" t="str">
            <v>DATA</v>
          </cell>
        </row>
      </sheetData>
      <sheetData sheetId="334">
        <row r="1">
          <cell r="A1" t="str">
            <v>DATA</v>
          </cell>
        </row>
      </sheetData>
      <sheetData sheetId="335">
        <row r="1">
          <cell r="A1" t="str">
            <v>PLACA</v>
          </cell>
        </row>
      </sheetData>
      <sheetData sheetId="336">
        <row r="1">
          <cell r="A1" t="str">
            <v>DATA</v>
          </cell>
        </row>
      </sheetData>
      <sheetData sheetId="337">
        <row r="80">
          <cell r="H80">
            <v>192.51</v>
          </cell>
        </row>
      </sheetData>
      <sheetData sheetId="338">
        <row r="1">
          <cell r="A1" t="str">
            <v>DATA</v>
          </cell>
        </row>
      </sheetData>
      <sheetData sheetId="339">
        <row r="1">
          <cell r="A1" t="str">
            <v>DATA</v>
          </cell>
        </row>
      </sheetData>
      <sheetData sheetId="340">
        <row r="1">
          <cell r="A1" t="str">
            <v>DATA</v>
          </cell>
        </row>
      </sheetData>
      <sheetData sheetId="341">
        <row r="1">
          <cell r="A1" t="str">
            <v>DATA</v>
          </cell>
        </row>
      </sheetData>
      <sheetData sheetId="342">
        <row r="1">
          <cell r="A1" t="str">
            <v>DATA</v>
          </cell>
        </row>
      </sheetData>
      <sheetData sheetId="343"/>
      <sheetData sheetId="344">
        <row r="1">
          <cell r="A1" t="str">
            <v>PLACA</v>
          </cell>
        </row>
      </sheetData>
      <sheetData sheetId="345">
        <row r="1">
          <cell r="A1" t="str">
            <v>PLACA</v>
          </cell>
        </row>
      </sheetData>
      <sheetData sheetId="346">
        <row r="1">
          <cell r="A1" t="str">
            <v>DATA</v>
          </cell>
        </row>
      </sheetData>
      <sheetData sheetId="347">
        <row r="1">
          <cell r="A1" t="str">
            <v>PLACA</v>
          </cell>
        </row>
      </sheetData>
      <sheetData sheetId="348">
        <row r="1">
          <cell r="A1" t="str">
            <v>DATA</v>
          </cell>
        </row>
      </sheetData>
      <sheetData sheetId="349">
        <row r="1">
          <cell r="A1" t="str">
            <v>DATA</v>
          </cell>
        </row>
      </sheetData>
      <sheetData sheetId="350">
        <row r="1">
          <cell r="A1" t="str">
            <v>DATA</v>
          </cell>
        </row>
      </sheetData>
      <sheetData sheetId="351">
        <row r="1">
          <cell r="A1" t="str">
            <v>DATA</v>
          </cell>
        </row>
      </sheetData>
      <sheetData sheetId="352">
        <row r="1">
          <cell r="A1" t="str">
            <v>PLACA</v>
          </cell>
        </row>
      </sheetData>
      <sheetData sheetId="353" refreshError="1"/>
      <sheetData sheetId="354" refreshError="1"/>
      <sheetData sheetId="355">
        <row r="1">
          <cell r="A1" t="str">
            <v>PLACA</v>
          </cell>
        </row>
      </sheetData>
      <sheetData sheetId="356" refreshError="1"/>
      <sheetData sheetId="357">
        <row r="1">
          <cell r="A1" t="str">
            <v>PLACA</v>
          </cell>
        </row>
      </sheetData>
      <sheetData sheetId="358">
        <row r="1">
          <cell r="A1" t="str">
            <v>PLACA</v>
          </cell>
        </row>
      </sheetData>
      <sheetData sheetId="359">
        <row r="1">
          <cell r="B1" t="str">
            <v>DELTA CONSTRUÇÕES S/A</v>
          </cell>
        </row>
      </sheetData>
      <sheetData sheetId="360">
        <row r="1">
          <cell r="A1" t="str">
            <v>DATA</v>
          </cell>
        </row>
      </sheetData>
      <sheetData sheetId="361"/>
      <sheetData sheetId="362"/>
      <sheetData sheetId="363">
        <row r="1">
          <cell r="A1" t="str">
            <v>DATA</v>
          </cell>
        </row>
      </sheetData>
      <sheetData sheetId="364"/>
      <sheetData sheetId="365"/>
      <sheetData sheetId="366">
        <row r="1">
          <cell r="B1" t="str">
            <v>DELTA CONSTRUÇÕES S/A</v>
          </cell>
        </row>
      </sheetData>
      <sheetData sheetId="367">
        <row r="1">
          <cell r="A1" t="str">
            <v>DATA</v>
          </cell>
        </row>
      </sheetData>
      <sheetData sheetId="368">
        <row r="1">
          <cell r="A1" t="str">
            <v>DATA</v>
          </cell>
        </row>
      </sheetData>
      <sheetData sheetId="369">
        <row r="1">
          <cell r="A1" t="str">
            <v>PLACA</v>
          </cell>
        </row>
      </sheetData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>
        <row r="1">
          <cell r="A1" t="str">
            <v>DATA</v>
          </cell>
        </row>
      </sheetData>
      <sheetData sheetId="380">
        <row r="1">
          <cell r="A1" t="str">
            <v>PLACA</v>
          </cell>
        </row>
      </sheetData>
      <sheetData sheetId="381">
        <row r="1">
          <cell r="B1" t="str">
            <v>MARCA MOD.</v>
          </cell>
        </row>
      </sheetData>
      <sheetData sheetId="382">
        <row r="1">
          <cell r="A1" t="str">
            <v>DATA</v>
          </cell>
        </row>
      </sheetData>
      <sheetData sheetId="383">
        <row r="1">
          <cell r="A1" t="str">
            <v>PLACA</v>
          </cell>
        </row>
      </sheetData>
      <sheetData sheetId="384">
        <row r="1">
          <cell r="A1" t="str">
            <v>DATA</v>
          </cell>
        </row>
      </sheetData>
      <sheetData sheetId="385">
        <row r="1">
          <cell r="A1" t="str">
            <v>DATA</v>
          </cell>
        </row>
      </sheetData>
      <sheetData sheetId="386">
        <row r="1">
          <cell r="A1" t="str">
            <v>DATA</v>
          </cell>
        </row>
      </sheetData>
      <sheetData sheetId="387">
        <row r="1">
          <cell r="A1" t="str">
            <v>DATA</v>
          </cell>
        </row>
      </sheetData>
      <sheetData sheetId="388">
        <row r="1">
          <cell r="A1" t="str">
            <v>DATA</v>
          </cell>
        </row>
      </sheetData>
      <sheetData sheetId="389">
        <row r="1">
          <cell r="B1" t="str">
            <v>DELTA CONSTRUÇÕES S/A</v>
          </cell>
        </row>
      </sheetData>
      <sheetData sheetId="390">
        <row r="1">
          <cell r="A1" t="str">
            <v>DATA</v>
          </cell>
        </row>
      </sheetData>
      <sheetData sheetId="391">
        <row r="1">
          <cell r="A1" t="str">
            <v>PLACA</v>
          </cell>
        </row>
      </sheetData>
      <sheetData sheetId="392">
        <row r="1">
          <cell r="A1" t="str">
            <v>DATA</v>
          </cell>
        </row>
      </sheetData>
      <sheetData sheetId="393">
        <row r="1">
          <cell r="A1" t="str">
            <v>DATA</v>
          </cell>
        </row>
      </sheetData>
      <sheetData sheetId="394"/>
      <sheetData sheetId="395">
        <row r="1">
          <cell r="A1" t="str">
            <v>PLACA</v>
          </cell>
        </row>
      </sheetData>
      <sheetData sheetId="396">
        <row r="1">
          <cell r="A1" t="str">
            <v>DATA</v>
          </cell>
        </row>
      </sheetData>
      <sheetData sheetId="397">
        <row r="1">
          <cell r="A1" t="str">
            <v>DATA</v>
          </cell>
        </row>
      </sheetData>
      <sheetData sheetId="398"/>
      <sheetData sheetId="399">
        <row r="1">
          <cell r="A1" t="str">
            <v>PLACA</v>
          </cell>
        </row>
      </sheetData>
      <sheetData sheetId="400">
        <row r="1">
          <cell r="A1" t="str">
            <v>DATA</v>
          </cell>
        </row>
      </sheetData>
      <sheetData sheetId="401">
        <row r="1">
          <cell r="A1" t="str">
            <v>PLACA</v>
          </cell>
        </row>
      </sheetData>
      <sheetData sheetId="402">
        <row r="8">
          <cell r="A8">
            <v>0</v>
          </cell>
        </row>
      </sheetData>
      <sheetData sheetId="403">
        <row r="4">
          <cell r="B4">
            <v>38718</v>
          </cell>
        </row>
      </sheetData>
      <sheetData sheetId="404">
        <row r="5">
          <cell r="B5" t="str">
            <v>005.037</v>
          </cell>
        </row>
      </sheetData>
      <sheetData sheetId="405">
        <row r="4">
          <cell r="B4">
            <v>38718</v>
          </cell>
        </row>
      </sheetData>
      <sheetData sheetId="406">
        <row r="5">
          <cell r="B5" t="str">
            <v>005.037</v>
          </cell>
        </row>
      </sheetData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>
        <row r="1">
          <cell r="A1" t="str">
            <v>PLACA</v>
          </cell>
        </row>
      </sheetData>
      <sheetData sheetId="427" refreshError="1"/>
      <sheetData sheetId="428">
        <row r="1">
          <cell r="B1" t="str">
            <v>DELTA CONSTRUÇÕES S/A</v>
          </cell>
        </row>
      </sheetData>
      <sheetData sheetId="429">
        <row r="1">
          <cell r="A1" t="str">
            <v>DATA</v>
          </cell>
        </row>
      </sheetData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>
        <row r="1">
          <cell r="B1" t="str">
            <v>DELTA CONSTRUÇÕES S/A</v>
          </cell>
        </row>
      </sheetData>
      <sheetData sheetId="437"/>
      <sheetData sheetId="438">
        <row r="2">
          <cell r="C2" t="str">
            <v>_x000E_CONTROLE DE QUALIDADE DE CONCRETO ASFALTICO_x000E_</v>
          </cell>
        </row>
      </sheetData>
      <sheetData sheetId="439" refreshError="1"/>
      <sheetData sheetId="440">
        <row r="2">
          <cell r="C2" t="str">
            <v>_x000E_CONTROLE DE QUALIDADE DE CONCRETO ASFALTICO_x000E_</v>
          </cell>
        </row>
      </sheetData>
      <sheetData sheetId="441">
        <row r="3">
          <cell r="A3">
            <v>1</v>
          </cell>
        </row>
      </sheetData>
      <sheetData sheetId="442" refreshError="1"/>
      <sheetData sheetId="443"/>
      <sheetData sheetId="444">
        <row r="1">
          <cell r="A1" t="str">
            <v>DATA</v>
          </cell>
        </row>
      </sheetData>
      <sheetData sheetId="445"/>
      <sheetData sheetId="446">
        <row r="1">
          <cell r="B1" t="str">
            <v>DELTA CONSTRUÇÕES S/A</v>
          </cell>
        </row>
      </sheetData>
      <sheetData sheetId="447">
        <row r="1">
          <cell r="A1" t="str">
            <v>PLACA</v>
          </cell>
        </row>
      </sheetData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>
        <row r="5">
          <cell r="B5" t="str">
            <v>005.037</v>
          </cell>
        </row>
      </sheetData>
      <sheetData sheetId="550" refreshError="1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>
        <row r="3">
          <cell r="A3">
            <v>1</v>
          </cell>
        </row>
      </sheetData>
      <sheetData sheetId="562"/>
      <sheetData sheetId="563"/>
      <sheetData sheetId="564"/>
      <sheetData sheetId="565"/>
      <sheetData sheetId="566"/>
      <sheetData sheetId="567">
        <row r="3">
          <cell r="A3">
            <v>1</v>
          </cell>
        </row>
      </sheetData>
      <sheetData sheetId="568">
        <row r="1">
          <cell r="B1" t="str">
            <v>DELTA CONSTRUÇÕES S/A</v>
          </cell>
        </row>
      </sheetData>
      <sheetData sheetId="569">
        <row r="2">
          <cell r="A2" t="str">
            <v>00450 - SÃO M. DO GUAMÁ/PA</v>
          </cell>
        </row>
      </sheetData>
      <sheetData sheetId="570">
        <row r="3">
          <cell r="A3">
            <v>1</v>
          </cell>
        </row>
      </sheetData>
      <sheetData sheetId="571">
        <row r="1">
          <cell r="A1">
            <v>0</v>
          </cell>
        </row>
      </sheetData>
      <sheetData sheetId="572">
        <row r="1">
          <cell r="A1">
            <v>0</v>
          </cell>
        </row>
      </sheetData>
      <sheetData sheetId="573">
        <row r="1">
          <cell r="A1" t="str">
            <v>DATA</v>
          </cell>
        </row>
      </sheetData>
      <sheetData sheetId="574">
        <row r="1">
          <cell r="B1" t="str">
            <v>DELTA CONSTRUÇÕES S/A</v>
          </cell>
        </row>
      </sheetData>
      <sheetData sheetId="575">
        <row r="1">
          <cell r="A1" t="str">
            <v>PLACA</v>
          </cell>
        </row>
      </sheetData>
      <sheetData sheetId="576">
        <row r="3">
          <cell r="A3">
            <v>4</v>
          </cell>
        </row>
      </sheetData>
      <sheetData sheetId="577">
        <row r="1">
          <cell r="A1">
            <v>0</v>
          </cell>
        </row>
      </sheetData>
      <sheetData sheetId="578">
        <row r="1">
          <cell r="A1">
            <v>0</v>
          </cell>
        </row>
      </sheetData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>
        <row r="1">
          <cell r="A1" t="str">
            <v>DATA</v>
          </cell>
        </row>
      </sheetData>
      <sheetData sheetId="601" refreshError="1"/>
      <sheetData sheetId="602" refreshError="1"/>
      <sheetData sheetId="603" refreshError="1"/>
      <sheetData sheetId="604">
        <row r="1">
          <cell r="B1" t="str">
            <v>DELTA CONSTRUÇÕES S/A</v>
          </cell>
        </row>
      </sheetData>
      <sheetData sheetId="605">
        <row r="1">
          <cell r="A1" t="str">
            <v>DATA</v>
          </cell>
        </row>
      </sheetData>
      <sheetData sheetId="606">
        <row r="1">
          <cell r="A1" t="str">
            <v>DATA</v>
          </cell>
        </row>
      </sheetData>
      <sheetData sheetId="607">
        <row r="1">
          <cell r="A1" t="str">
            <v>PLACA</v>
          </cell>
        </row>
      </sheetData>
      <sheetData sheetId="608">
        <row r="1">
          <cell r="A1" t="str">
            <v>PLACA</v>
          </cell>
        </row>
      </sheetData>
      <sheetData sheetId="609">
        <row r="1">
          <cell r="A1" t="str">
            <v>PLACA</v>
          </cell>
        </row>
      </sheetData>
      <sheetData sheetId="610">
        <row r="1">
          <cell r="A1" t="str">
            <v>PLACA</v>
          </cell>
        </row>
      </sheetData>
      <sheetData sheetId="611">
        <row r="1">
          <cell r="A1" t="str">
            <v>PLACA</v>
          </cell>
        </row>
      </sheetData>
      <sheetData sheetId="612">
        <row r="1">
          <cell r="A1" t="str">
            <v>PLACA</v>
          </cell>
        </row>
      </sheetData>
      <sheetData sheetId="613">
        <row r="1">
          <cell r="A1" t="str">
            <v>DATA</v>
          </cell>
        </row>
      </sheetData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>
        <row r="1">
          <cell r="A1" t="str">
            <v>PLACA</v>
          </cell>
        </row>
      </sheetData>
      <sheetData sheetId="620">
        <row r="1">
          <cell r="A1" t="str">
            <v>DATA</v>
          </cell>
        </row>
      </sheetData>
      <sheetData sheetId="621">
        <row r="1">
          <cell r="A1" t="str">
            <v>PLACA</v>
          </cell>
        </row>
      </sheetData>
      <sheetData sheetId="622" refreshError="1"/>
      <sheetData sheetId="623">
        <row r="1">
          <cell r="A1" t="str">
            <v>DATA</v>
          </cell>
        </row>
      </sheetData>
      <sheetData sheetId="624">
        <row r="1">
          <cell r="A1" t="str">
            <v>DATA</v>
          </cell>
        </row>
      </sheetData>
      <sheetData sheetId="625">
        <row r="1">
          <cell r="A1" t="str">
            <v>DATA</v>
          </cell>
        </row>
      </sheetData>
      <sheetData sheetId="626">
        <row r="1">
          <cell r="A1" t="str">
            <v>DATA</v>
          </cell>
        </row>
      </sheetData>
      <sheetData sheetId="627">
        <row r="1">
          <cell r="A1" t="str">
            <v>DATA</v>
          </cell>
        </row>
      </sheetData>
      <sheetData sheetId="628">
        <row r="1">
          <cell r="A1" t="str">
            <v>PLACA</v>
          </cell>
        </row>
      </sheetData>
      <sheetData sheetId="629">
        <row r="1">
          <cell r="A1" t="str">
            <v>DATA</v>
          </cell>
        </row>
      </sheetData>
      <sheetData sheetId="630">
        <row r="1">
          <cell r="A1" t="str">
            <v>DATA</v>
          </cell>
        </row>
      </sheetData>
      <sheetData sheetId="631">
        <row r="1">
          <cell r="A1" t="str">
            <v>DATA</v>
          </cell>
        </row>
      </sheetData>
      <sheetData sheetId="632">
        <row r="1">
          <cell r="A1" t="str">
            <v>DATA</v>
          </cell>
        </row>
      </sheetData>
      <sheetData sheetId="633">
        <row r="1">
          <cell r="A1" t="str">
            <v>PLACA</v>
          </cell>
        </row>
      </sheetData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>
        <row r="1">
          <cell r="B1" t="str">
            <v>DELTA CONSTRUÇÕES S/A</v>
          </cell>
        </row>
      </sheetData>
      <sheetData sheetId="642">
        <row r="1">
          <cell r="B1" t="str">
            <v>DELTA CONSTRUÇÕES S/A</v>
          </cell>
        </row>
      </sheetData>
      <sheetData sheetId="643">
        <row r="1">
          <cell r="A1" t="str">
            <v>DATA</v>
          </cell>
        </row>
      </sheetData>
      <sheetData sheetId="644">
        <row r="1">
          <cell r="A1" t="str">
            <v>PLACA</v>
          </cell>
        </row>
      </sheetData>
      <sheetData sheetId="645">
        <row r="1">
          <cell r="A1" t="str">
            <v>PLACA</v>
          </cell>
        </row>
      </sheetData>
      <sheetData sheetId="646">
        <row r="1">
          <cell r="B1" t="str">
            <v>DELTA CONSTRUÇÕES S/A</v>
          </cell>
        </row>
      </sheetData>
      <sheetData sheetId="647">
        <row r="1">
          <cell r="A1" t="str">
            <v>DATA</v>
          </cell>
        </row>
      </sheetData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>
        <row r="2">
          <cell r="A2" t="str">
            <v>00450 - SÃO M. DO GUAMÁ/PA</v>
          </cell>
        </row>
      </sheetData>
      <sheetData sheetId="669">
        <row r="1">
          <cell r="B1" t="str">
            <v>DELTA CONSTRUÇÕES S/A</v>
          </cell>
        </row>
      </sheetData>
      <sheetData sheetId="670">
        <row r="3">
          <cell r="A3">
            <v>1</v>
          </cell>
        </row>
      </sheetData>
      <sheetData sheetId="671">
        <row r="1">
          <cell r="A1" t="str">
            <v>DATA</v>
          </cell>
        </row>
      </sheetData>
      <sheetData sheetId="672">
        <row r="3">
          <cell r="A3">
            <v>1</v>
          </cell>
        </row>
      </sheetData>
      <sheetData sheetId="673">
        <row r="3">
          <cell r="A3">
            <v>1</v>
          </cell>
        </row>
      </sheetData>
      <sheetData sheetId="674">
        <row r="1">
          <cell r="B1" t="str">
            <v>DELTA CONSTRUÇÕES S/A</v>
          </cell>
        </row>
      </sheetData>
      <sheetData sheetId="675">
        <row r="3">
          <cell r="A3">
            <v>1</v>
          </cell>
        </row>
      </sheetData>
      <sheetData sheetId="676">
        <row r="2">
          <cell r="C2">
            <v>2009</v>
          </cell>
        </row>
      </sheetData>
      <sheetData sheetId="677">
        <row r="2">
          <cell r="C2" t="str">
            <v>_x000E_CONTROLE DE QUALIDADE DE CONCRETO ASFALTICO_x000E_</v>
          </cell>
        </row>
      </sheetData>
      <sheetData sheetId="678">
        <row r="3">
          <cell r="A3">
            <v>1</v>
          </cell>
        </row>
      </sheetData>
      <sheetData sheetId="679">
        <row r="1">
          <cell r="B1" t="str">
            <v>DELTA CONSTRUÇÕES S/A</v>
          </cell>
        </row>
      </sheetData>
      <sheetData sheetId="680">
        <row r="1">
          <cell r="A1" t="str">
            <v>PLACA</v>
          </cell>
        </row>
      </sheetData>
      <sheetData sheetId="681">
        <row r="3">
          <cell r="A3">
            <v>1</v>
          </cell>
        </row>
      </sheetData>
      <sheetData sheetId="682"/>
      <sheetData sheetId="683">
        <row r="1">
          <cell r="A1" t="str">
            <v>DATA</v>
          </cell>
        </row>
      </sheetData>
      <sheetData sheetId="684">
        <row r="1">
          <cell r="A1" t="str">
            <v>DATA</v>
          </cell>
        </row>
      </sheetData>
      <sheetData sheetId="685">
        <row r="1">
          <cell r="A1" t="str">
            <v>DATA</v>
          </cell>
        </row>
      </sheetData>
      <sheetData sheetId="686">
        <row r="1">
          <cell r="A1" t="str">
            <v>DATA</v>
          </cell>
        </row>
      </sheetData>
      <sheetData sheetId="687">
        <row r="1">
          <cell r="B1" t="str">
            <v>DELTA CONSTRUÇÕES S/A</v>
          </cell>
        </row>
      </sheetData>
      <sheetData sheetId="688"/>
      <sheetData sheetId="689"/>
      <sheetData sheetId="690">
        <row r="1">
          <cell r="B1" t="str">
            <v>ADIANT. PROFICENTER PLANEJAMENTO DE OBRA</v>
          </cell>
        </row>
      </sheetData>
      <sheetData sheetId="691">
        <row r="1">
          <cell r="B1" t="str">
            <v>DELTA CONSTRUÇÕES S/A</v>
          </cell>
        </row>
      </sheetData>
      <sheetData sheetId="692">
        <row r="3">
          <cell r="A3">
            <v>4</v>
          </cell>
        </row>
      </sheetData>
      <sheetData sheetId="693">
        <row r="1">
          <cell r="A1" t="str">
            <v>DATA</v>
          </cell>
        </row>
      </sheetData>
      <sheetData sheetId="694">
        <row r="3">
          <cell r="A3">
            <v>4</v>
          </cell>
        </row>
      </sheetData>
      <sheetData sheetId="695">
        <row r="1">
          <cell r="A1" t="str">
            <v>DATA</v>
          </cell>
        </row>
      </sheetData>
      <sheetData sheetId="696">
        <row r="1">
          <cell r="B1" t="str">
            <v>DELTA CONSTRUÇÕES S/A</v>
          </cell>
        </row>
      </sheetData>
      <sheetData sheetId="697">
        <row r="1">
          <cell r="A1" t="str">
            <v>DATA</v>
          </cell>
        </row>
      </sheetData>
      <sheetData sheetId="698">
        <row r="1">
          <cell r="A1" t="str">
            <v>PLACA</v>
          </cell>
        </row>
      </sheetData>
      <sheetData sheetId="699">
        <row r="1">
          <cell r="A1" t="str">
            <v>PLACA</v>
          </cell>
        </row>
      </sheetData>
      <sheetData sheetId="700">
        <row r="1">
          <cell r="A1" t="str">
            <v>PLACA</v>
          </cell>
        </row>
      </sheetData>
      <sheetData sheetId="701">
        <row r="1">
          <cell r="A1" t="str">
            <v>PLACA</v>
          </cell>
        </row>
      </sheetData>
      <sheetData sheetId="702">
        <row r="1">
          <cell r="A1" t="str">
            <v>PLACA</v>
          </cell>
        </row>
      </sheetData>
      <sheetData sheetId="703">
        <row r="1">
          <cell r="A1" t="str">
            <v>DATA</v>
          </cell>
        </row>
      </sheetData>
      <sheetData sheetId="704">
        <row r="1">
          <cell r="A1" t="str">
            <v>PLACA</v>
          </cell>
        </row>
      </sheetData>
      <sheetData sheetId="705">
        <row r="1">
          <cell r="A1" t="str">
            <v>DATA</v>
          </cell>
        </row>
      </sheetData>
      <sheetData sheetId="706">
        <row r="1">
          <cell r="A1" t="str">
            <v>PLACA</v>
          </cell>
        </row>
      </sheetData>
      <sheetData sheetId="707">
        <row r="1">
          <cell r="A1" t="str">
            <v>DATA</v>
          </cell>
        </row>
      </sheetData>
      <sheetData sheetId="708">
        <row r="1">
          <cell r="A1" t="str">
            <v>DATA</v>
          </cell>
        </row>
      </sheetData>
      <sheetData sheetId="709">
        <row r="1">
          <cell r="A1" t="str">
            <v>DATA</v>
          </cell>
        </row>
      </sheetData>
      <sheetData sheetId="710" refreshError="1"/>
      <sheetData sheetId="711">
        <row r="1">
          <cell r="A1" t="str">
            <v>PLACA</v>
          </cell>
        </row>
      </sheetData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>
        <row r="1">
          <cell r="A1" t="str">
            <v>DATA</v>
          </cell>
        </row>
      </sheetData>
      <sheetData sheetId="730">
        <row r="1">
          <cell r="A1" t="str">
            <v>DATA</v>
          </cell>
        </row>
      </sheetData>
      <sheetData sheetId="731">
        <row r="1">
          <cell r="A1" t="str">
            <v>PLACA</v>
          </cell>
        </row>
      </sheetData>
      <sheetData sheetId="732">
        <row r="1">
          <cell r="A1" t="str">
            <v>PLACA</v>
          </cell>
        </row>
      </sheetData>
      <sheetData sheetId="733">
        <row r="1">
          <cell r="A1" t="str">
            <v>PLACA</v>
          </cell>
        </row>
      </sheetData>
      <sheetData sheetId="734">
        <row r="1">
          <cell r="A1" t="str">
            <v>PLACA</v>
          </cell>
        </row>
      </sheetData>
      <sheetData sheetId="735">
        <row r="1">
          <cell r="A1" t="str">
            <v>PLACA</v>
          </cell>
        </row>
      </sheetData>
      <sheetData sheetId="736">
        <row r="1">
          <cell r="A1" t="str">
            <v>PLACA</v>
          </cell>
        </row>
      </sheetData>
      <sheetData sheetId="737">
        <row r="1">
          <cell r="A1" t="str">
            <v>PLACA</v>
          </cell>
        </row>
      </sheetData>
      <sheetData sheetId="738">
        <row r="1">
          <cell r="A1" t="str">
            <v>PLACA</v>
          </cell>
        </row>
      </sheetData>
      <sheetData sheetId="739">
        <row r="1">
          <cell r="A1" t="str">
            <v>DATA</v>
          </cell>
        </row>
      </sheetData>
      <sheetData sheetId="740">
        <row r="1">
          <cell r="A1" t="str">
            <v>DATA</v>
          </cell>
        </row>
      </sheetData>
      <sheetData sheetId="741">
        <row r="1">
          <cell r="A1" t="str">
            <v>PLACA</v>
          </cell>
        </row>
      </sheetData>
      <sheetData sheetId="742">
        <row r="1">
          <cell r="A1" t="str">
            <v>DATA</v>
          </cell>
        </row>
      </sheetData>
      <sheetData sheetId="743">
        <row r="1">
          <cell r="A1" t="str">
            <v>PLACA</v>
          </cell>
        </row>
      </sheetData>
      <sheetData sheetId="744">
        <row r="1">
          <cell r="A1" t="str">
            <v>DATA</v>
          </cell>
        </row>
      </sheetData>
      <sheetData sheetId="745">
        <row r="1">
          <cell r="A1" t="str">
            <v>PLACA</v>
          </cell>
        </row>
      </sheetData>
      <sheetData sheetId="746">
        <row r="1">
          <cell r="A1" t="str">
            <v>PLACA</v>
          </cell>
        </row>
      </sheetData>
      <sheetData sheetId="747">
        <row r="1">
          <cell r="A1" t="str">
            <v>PLACA</v>
          </cell>
        </row>
      </sheetData>
      <sheetData sheetId="748">
        <row r="1">
          <cell r="A1" t="str">
            <v>PLACA</v>
          </cell>
        </row>
      </sheetData>
      <sheetData sheetId="749">
        <row r="1">
          <cell r="A1" t="str">
            <v>PLACA</v>
          </cell>
        </row>
      </sheetData>
      <sheetData sheetId="750">
        <row r="1">
          <cell r="A1" t="str">
            <v>PLACA</v>
          </cell>
        </row>
      </sheetData>
      <sheetData sheetId="751">
        <row r="1">
          <cell r="A1" t="str">
            <v>DATA</v>
          </cell>
        </row>
      </sheetData>
      <sheetData sheetId="752">
        <row r="1">
          <cell r="A1" t="str">
            <v>DATA</v>
          </cell>
        </row>
      </sheetData>
      <sheetData sheetId="753">
        <row r="1">
          <cell r="A1" t="str">
            <v>DATA</v>
          </cell>
        </row>
      </sheetData>
      <sheetData sheetId="754">
        <row r="1">
          <cell r="A1" t="str">
            <v>PLACA</v>
          </cell>
        </row>
      </sheetData>
      <sheetData sheetId="755">
        <row r="1">
          <cell r="A1" t="str">
            <v>PLACA</v>
          </cell>
        </row>
      </sheetData>
      <sheetData sheetId="756">
        <row r="1">
          <cell r="A1" t="str">
            <v>PLACA</v>
          </cell>
        </row>
      </sheetData>
      <sheetData sheetId="757">
        <row r="1">
          <cell r="A1" t="str">
            <v>PLACA</v>
          </cell>
        </row>
      </sheetData>
      <sheetData sheetId="758">
        <row r="1">
          <cell r="A1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>
        <row r="9">
          <cell r="A9" t="str">
            <v>L.0.75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>
        <row r="1">
          <cell r="A1" t="str">
            <v>DATA</v>
          </cell>
        </row>
      </sheetData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>
        <row r="1">
          <cell r="B1" t="str">
            <v>DELTA CONSTRUÇÕES S/A</v>
          </cell>
        </row>
      </sheetData>
      <sheetData sheetId="949">
        <row r="1">
          <cell r="A1" t="str">
            <v>PLACA</v>
          </cell>
        </row>
      </sheetData>
      <sheetData sheetId="950">
        <row r="3">
          <cell r="A3">
            <v>1</v>
          </cell>
        </row>
      </sheetData>
      <sheetData sheetId="951">
        <row r="1">
          <cell r="B1" t="str">
            <v>DELTA CONSTRUÇÕES S/A</v>
          </cell>
        </row>
      </sheetData>
      <sheetData sheetId="952">
        <row r="1">
          <cell r="B1" t="str">
            <v>DELTA CONSTRUÇÕES S/A</v>
          </cell>
        </row>
      </sheetData>
      <sheetData sheetId="953">
        <row r="1">
          <cell r="B1" t="str">
            <v>DELTA CONSTRUÇÕES S/A</v>
          </cell>
        </row>
      </sheetData>
      <sheetData sheetId="954">
        <row r="1">
          <cell r="B1" t="str">
            <v>DELTA CONSTRUÇÕES S/A</v>
          </cell>
        </row>
      </sheetData>
      <sheetData sheetId="955">
        <row r="1">
          <cell r="A1" t="str">
            <v>DATA</v>
          </cell>
        </row>
      </sheetData>
      <sheetData sheetId="956">
        <row r="1">
          <cell r="B1" t="str">
            <v>DELTA CONSTRUÇÕES S/A</v>
          </cell>
        </row>
      </sheetData>
      <sheetData sheetId="957">
        <row r="1">
          <cell r="B1" t="str">
            <v>DELTA CONSTRUÇÕES S/A</v>
          </cell>
        </row>
      </sheetData>
      <sheetData sheetId="958">
        <row r="1">
          <cell r="B1" t="str">
            <v>DELTA CONSTRUÇÕES S/A</v>
          </cell>
        </row>
      </sheetData>
      <sheetData sheetId="959">
        <row r="1">
          <cell r="B1" t="str">
            <v>DELTA CONSTRUÇÕES S/A</v>
          </cell>
        </row>
      </sheetData>
      <sheetData sheetId="960">
        <row r="1">
          <cell r="B1" t="str">
            <v>DELTA CONSTRUÇÕES S/A</v>
          </cell>
        </row>
      </sheetData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>
        <row r="1">
          <cell r="B1" t="str">
            <v>DELTA CONSTRUÇÕES S/A</v>
          </cell>
        </row>
      </sheetData>
      <sheetData sheetId="1004">
        <row r="1">
          <cell r="A1" t="str">
            <v>PLACA</v>
          </cell>
        </row>
      </sheetData>
      <sheetData sheetId="1005">
        <row r="1">
          <cell r="A1" t="str">
            <v>DATA</v>
          </cell>
        </row>
      </sheetData>
      <sheetData sheetId="1006">
        <row r="3">
          <cell r="A3">
            <v>1</v>
          </cell>
        </row>
      </sheetData>
      <sheetData sheetId="1007">
        <row r="1">
          <cell r="B1" t="str">
            <v>DELTA CONSTRUÇÕES S/A</v>
          </cell>
        </row>
      </sheetData>
      <sheetData sheetId="1008">
        <row r="1">
          <cell r="B1" t="str">
            <v>DELTA CONSTRUÇÕES S/A</v>
          </cell>
        </row>
      </sheetData>
      <sheetData sheetId="1009">
        <row r="1">
          <cell r="A1" t="str">
            <v>PLACA</v>
          </cell>
        </row>
      </sheetData>
      <sheetData sheetId="1010" refreshError="1"/>
      <sheetData sheetId="1011" refreshError="1"/>
      <sheetData sheetId="1012" refreshError="1"/>
      <sheetData sheetId="1013">
        <row r="1">
          <cell r="A1" t="str">
            <v>PLACA</v>
          </cell>
        </row>
      </sheetData>
      <sheetData sheetId="1014"/>
      <sheetData sheetId="1015" refreshError="1"/>
      <sheetData sheetId="1016">
        <row r="1">
          <cell r="A1" t="str">
            <v>PLACA</v>
          </cell>
        </row>
      </sheetData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1">
          <cell r="B1" t="str">
            <v>DELTA CONSTRUÇÕES S/A</v>
          </cell>
        </row>
      </sheetData>
      <sheetData sheetId="1067" refreshError="1"/>
      <sheetData sheetId="1068"/>
      <sheetData sheetId="1069">
        <row r="1">
          <cell r="A1">
            <v>0</v>
          </cell>
        </row>
      </sheetData>
      <sheetData sheetId="1070"/>
      <sheetData sheetId="1071">
        <row r="2">
          <cell r="B2" t="str">
            <v>TER</v>
          </cell>
        </row>
      </sheetData>
      <sheetData sheetId="1072"/>
      <sheetData sheetId="1073" refreshError="1"/>
      <sheetData sheetId="1074">
        <row r="26">
          <cell r="A26" t="str">
            <v>CBUQ</v>
          </cell>
        </row>
      </sheetData>
      <sheetData sheetId="1075">
        <row r="26">
          <cell r="A26" t="str">
            <v>CBUQ</v>
          </cell>
        </row>
      </sheetData>
      <sheetData sheetId="1076">
        <row r="46">
          <cell r="K46">
            <v>0</v>
          </cell>
        </row>
      </sheetData>
      <sheetData sheetId="1077">
        <row r="1">
          <cell r="A1" t="str">
            <v>Rodovia:</v>
          </cell>
        </row>
      </sheetData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 refreshError="1"/>
      <sheetData sheetId="1086"/>
      <sheetData sheetId="1087"/>
      <sheetData sheetId="1088" refreshError="1"/>
      <sheetData sheetId="1089"/>
      <sheetData sheetId="1090" refreshError="1"/>
      <sheetData sheetId="1091">
        <row r="3">
          <cell r="A3">
            <v>1</v>
          </cell>
        </row>
      </sheetData>
      <sheetData sheetId="1092"/>
      <sheetData sheetId="1093"/>
      <sheetData sheetId="1094" refreshError="1"/>
      <sheetData sheetId="1095" refreshError="1"/>
      <sheetData sheetId="1096" refreshError="1"/>
      <sheetData sheetId="1097">
        <row r="1">
          <cell r="B1" t="str">
            <v>DELTA CONSTRUÇÕES S/A</v>
          </cell>
        </row>
      </sheetData>
      <sheetData sheetId="1098">
        <row r="2">
          <cell r="C2">
            <v>2009</v>
          </cell>
        </row>
      </sheetData>
      <sheetData sheetId="1099">
        <row r="2">
          <cell r="C2">
            <v>2009</v>
          </cell>
        </row>
      </sheetData>
      <sheetData sheetId="1100">
        <row r="2">
          <cell r="B2" t="str">
            <v>TER</v>
          </cell>
        </row>
      </sheetData>
      <sheetData sheetId="1101">
        <row r="2">
          <cell r="C2" t="str">
            <v>_x000E_CONTROLE DE QUALIDADE DE CONCRETO ASFALTICO_x000E_</v>
          </cell>
        </row>
      </sheetData>
      <sheetData sheetId="1102">
        <row r="1">
          <cell r="B1" t="str">
            <v>DELTA CONSTRUÇÕES S/A</v>
          </cell>
        </row>
      </sheetData>
      <sheetData sheetId="1103">
        <row r="1">
          <cell r="B1" t="str">
            <v>DELTA CONSTRUÇÕES S/A</v>
          </cell>
        </row>
      </sheetData>
      <sheetData sheetId="1104">
        <row r="3">
          <cell r="A3">
            <v>1</v>
          </cell>
        </row>
      </sheetData>
      <sheetData sheetId="1105">
        <row r="1">
          <cell r="A1" t="str">
            <v>Rodovia:</v>
          </cell>
        </row>
      </sheetData>
      <sheetData sheetId="1106">
        <row r="4">
          <cell r="B4" t="str">
            <v>Restauração Pista Simples</v>
          </cell>
        </row>
      </sheetData>
      <sheetData sheetId="1107"/>
      <sheetData sheetId="1108">
        <row r="3">
          <cell r="A3">
            <v>4</v>
          </cell>
        </row>
      </sheetData>
      <sheetData sheetId="1109">
        <row r="3">
          <cell r="A3">
            <v>4</v>
          </cell>
        </row>
      </sheetData>
      <sheetData sheetId="1110">
        <row r="1">
          <cell r="A1" t="str">
            <v>DATA</v>
          </cell>
        </row>
      </sheetData>
      <sheetData sheetId="1111"/>
      <sheetData sheetId="1112"/>
      <sheetData sheetId="1113"/>
      <sheetData sheetId="1114"/>
      <sheetData sheetId="1115"/>
      <sheetData sheetId="1116">
        <row r="1">
          <cell r="A1" t="str">
            <v>Rodovia:</v>
          </cell>
        </row>
      </sheetData>
      <sheetData sheetId="1117"/>
      <sheetData sheetId="1118"/>
      <sheetData sheetId="1119">
        <row r="4">
          <cell r="A4" t="str">
            <v>EDITAL: 102/2011</v>
          </cell>
        </row>
      </sheetData>
      <sheetData sheetId="1120">
        <row r="3">
          <cell r="A3">
            <v>1</v>
          </cell>
        </row>
      </sheetData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>
        <row r="26">
          <cell r="A26" t="str">
            <v>CBUQ</v>
          </cell>
        </row>
      </sheetData>
      <sheetData sheetId="1138">
        <row r="1">
          <cell r="A1" t="str">
            <v>DATA</v>
          </cell>
        </row>
      </sheetData>
      <sheetData sheetId="1139" refreshError="1"/>
      <sheetData sheetId="1140" refreshError="1"/>
      <sheetData sheetId="1141">
        <row r="1">
          <cell r="A1" t="str">
            <v>PLACA</v>
          </cell>
        </row>
      </sheetData>
      <sheetData sheetId="1142">
        <row r="7">
          <cell r="B7" t="str">
            <v>NUMERO</v>
          </cell>
        </row>
      </sheetData>
      <sheetData sheetId="1143">
        <row r="1">
          <cell r="A1" t="str">
            <v>PLACA</v>
          </cell>
        </row>
      </sheetData>
      <sheetData sheetId="1144">
        <row r="3">
          <cell r="A3">
            <v>1</v>
          </cell>
        </row>
      </sheetData>
      <sheetData sheetId="1145">
        <row r="1">
          <cell r="A1" t="str">
            <v>DATA</v>
          </cell>
        </row>
      </sheetData>
      <sheetData sheetId="1146">
        <row r="1">
          <cell r="A1" t="str">
            <v>DATA</v>
          </cell>
        </row>
      </sheetData>
      <sheetData sheetId="1147">
        <row r="1">
          <cell r="B1" t="str">
            <v>DELTA CONSTRUÇÕES S/A</v>
          </cell>
        </row>
      </sheetData>
      <sheetData sheetId="1148"/>
      <sheetData sheetId="1149"/>
      <sheetData sheetId="1150"/>
      <sheetData sheetId="1151"/>
      <sheetData sheetId="1152"/>
      <sheetData sheetId="1153">
        <row r="19">
          <cell r="G19" t="str">
            <v>M410</v>
          </cell>
        </row>
      </sheetData>
      <sheetData sheetId="1154">
        <row r="3">
          <cell r="A3">
            <v>4.5</v>
          </cell>
        </row>
      </sheetData>
      <sheetData sheetId="1155"/>
      <sheetData sheetId="1156"/>
      <sheetData sheetId="1157"/>
      <sheetData sheetId="1158"/>
      <sheetData sheetId="1159"/>
      <sheetData sheetId="1160"/>
      <sheetData sheetId="1161">
        <row r="26">
          <cell r="A26" t="str">
            <v>CBUQ</v>
          </cell>
        </row>
      </sheetData>
      <sheetData sheetId="1162">
        <row r="26">
          <cell r="A26" t="str">
            <v>CBUQ</v>
          </cell>
        </row>
      </sheetData>
      <sheetData sheetId="1163">
        <row r="26">
          <cell r="A26" t="str">
            <v>CBUQ</v>
          </cell>
        </row>
      </sheetData>
      <sheetData sheetId="1164">
        <row r="26">
          <cell r="A26" t="str">
            <v>CBUQ</v>
          </cell>
        </row>
      </sheetData>
      <sheetData sheetId="1165"/>
      <sheetData sheetId="1166"/>
      <sheetData sheetId="1167"/>
      <sheetData sheetId="1168"/>
      <sheetData sheetId="1169"/>
      <sheetData sheetId="1170"/>
      <sheetData sheetId="1171">
        <row r="1">
          <cell r="B1" t="str">
            <v>DELTA CONSTRUÇÕES S/A</v>
          </cell>
        </row>
      </sheetData>
      <sheetData sheetId="1172">
        <row r="1">
          <cell r="A1" t="str">
            <v>PLACA</v>
          </cell>
        </row>
      </sheetData>
      <sheetData sheetId="1173"/>
      <sheetData sheetId="1174"/>
      <sheetData sheetId="1175"/>
      <sheetData sheetId="1176"/>
      <sheetData sheetId="1177">
        <row r="3">
          <cell r="A3">
            <v>1</v>
          </cell>
        </row>
      </sheetData>
      <sheetData sheetId="1178"/>
      <sheetData sheetId="1179">
        <row r="3">
          <cell r="A3">
            <v>4.5</v>
          </cell>
        </row>
      </sheetData>
      <sheetData sheetId="1180">
        <row r="2">
          <cell r="C2">
            <v>2009</v>
          </cell>
        </row>
      </sheetData>
      <sheetData sheetId="1181">
        <row r="2">
          <cell r="C2" t="str">
            <v>_x000E_CONTROLE DE QUALIDADE DE CONCRETO ASFALTICO_x000E_</v>
          </cell>
        </row>
      </sheetData>
      <sheetData sheetId="1182">
        <row r="3">
          <cell r="A3">
            <v>1</v>
          </cell>
        </row>
      </sheetData>
      <sheetData sheetId="1183">
        <row r="1">
          <cell r="B1" t="str">
            <v>DELTA CONSTRUÇÕES S/A</v>
          </cell>
        </row>
      </sheetData>
      <sheetData sheetId="1184">
        <row r="1">
          <cell r="B1" t="str">
            <v>DELTA CONSTRUÇÕES S/A</v>
          </cell>
        </row>
      </sheetData>
      <sheetData sheetId="1185"/>
      <sheetData sheetId="1186">
        <row r="3">
          <cell r="A3">
            <v>4</v>
          </cell>
        </row>
      </sheetData>
      <sheetData sheetId="1187"/>
      <sheetData sheetId="1188">
        <row r="1">
          <cell r="A1" t="str">
            <v>DATA</v>
          </cell>
        </row>
      </sheetData>
      <sheetData sheetId="1189">
        <row r="3">
          <cell r="A3">
            <v>4</v>
          </cell>
        </row>
      </sheetData>
      <sheetData sheetId="1190">
        <row r="1">
          <cell r="A1" t="str">
            <v>DATA</v>
          </cell>
        </row>
      </sheetData>
      <sheetData sheetId="1191"/>
      <sheetData sheetId="1192"/>
      <sheetData sheetId="1193"/>
      <sheetData sheetId="1194">
        <row r="1">
          <cell r="B1" t="str">
            <v>DELTA CONSTRUÇÕES S/A</v>
          </cell>
        </row>
      </sheetData>
      <sheetData sheetId="1195">
        <row r="3">
          <cell r="A3">
            <v>4</v>
          </cell>
        </row>
      </sheetData>
      <sheetData sheetId="1196">
        <row r="1">
          <cell r="A1" t="str">
            <v>DATA</v>
          </cell>
        </row>
      </sheetData>
      <sheetData sheetId="1197">
        <row r="3">
          <cell r="A3">
            <v>4</v>
          </cell>
        </row>
      </sheetData>
      <sheetData sheetId="1198">
        <row r="1">
          <cell r="A1" t="str">
            <v>DATA</v>
          </cell>
        </row>
      </sheetData>
      <sheetData sheetId="1199"/>
      <sheetData sheetId="1200"/>
      <sheetData sheetId="1201">
        <row r="2">
          <cell r="A2" t="str">
            <v>CTRT 0001/2001</v>
          </cell>
        </row>
      </sheetData>
      <sheetData sheetId="1202"/>
      <sheetData sheetId="1203">
        <row r="3">
          <cell r="A3">
            <v>1</v>
          </cell>
        </row>
      </sheetData>
      <sheetData sheetId="1204"/>
      <sheetData sheetId="1205"/>
      <sheetData sheetId="1206">
        <row r="3">
          <cell r="A3">
            <v>1</v>
          </cell>
        </row>
      </sheetData>
      <sheetData sheetId="1207">
        <row r="1">
          <cell r="A1" t="str">
            <v>PLACA</v>
          </cell>
        </row>
      </sheetData>
      <sheetData sheetId="1208">
        <row r="2">
          <cell r="C2">
            <v>2009</v>
          </cell>
        </row>
      </sheetData>
      <sheetData sheetId="1209">
        <row r="1">
          <cell r="A1" t="str">
            <v>DATA</v>
          </cell>
        </row>
      </sheetData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>
        <row r="4">
          <cell r="B4" t="str">
            <v>Restauração Pista Simples</v>
          </cell>
        </row>
      </sheetData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>
        <row r="5">
          <cell r="E5" t="str">
            <v>ABR</v>
          </cell>
        </row>
      </sheetData>
      <sheetData sheetId="1306"/>
      <sheetData sheetId="1307"/>
      <sheetData sheetId="1308"/>
      <sheetData sheetId="1309"/>
      <sheetData sheetId="1310"/>
      <sheetData sheetId="1311">
        <row r="26">
          <cell r="A26" t="str">
            <v>CBUQ</v>
          </cell>
        </row>
      </sheetData>
      <sheetData sheetId="1312">
        <row r="26">
          <cell r="A26" t="str">
            <v>CBUQ</v>
          </cell>
        </row>
      </sheetData>
      <sheetData sheetId="1313">
        <row r="2">
          <cell r="B2" t="str">
            <v>TER</v>
          </cell>
        </row>
      </sheetData>
      <sheetData sheetId="1314"/>
      <sheetData sheetId="1315"/>
      <sheetData sheetId="1316"/>
      <sheetData sheetId="1317">
        <row r="1">
          <cell r="B1" t="str">
            <v>DELTA CONSTRUÇÕES S/A</v>
          </cell>
        </row>
      </sheetData>
      <sheetData sheetId="1318">
        <row r="1">
          <cell r="A1" t="str">
            <v>Rodovia:</v>
          </cell>
        </row>
      </sheetData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>
        <row r="1">
          <cell r="A1">
            <v>0</v>
          </cell>
        </row>
      </sheetData>
      <sheetData sheetId="1331"/>
      <sheetData sheetId="1332">
        <row r="2">
          <cell r="B2" t="str">
            <v>TER</v>
          </cell>
        </row>
      </sheetData>
      <sheetData sheetId="1333"/>
      <sheetData sheetId="1334">
        <row r="1">
          <cell r="A1" t="str">
            <v>Rodovia:</v>
          </cell>
        </row>
      </sheetData>
      <sheetData sheetId="1335"/>
      <sheetData sheetId="1336"/>
      <sheetData sheetId="1337">
        <row r="1">
          <cell r="A1" t="str">
            <v>Rodovia:</v>
          </cell>
        </row>
      </sheetData>
      <sheetData sheetId="1338"/>
      <sheetData sheetId="1339"/>
      <sheetData sheetId="1340"/>
      <sheetData sheetId="1341"/>
      <sheetData sheetId="1342">
        <row r="1">
          <cell r="A1">
            <v>0</v>
          </cell>
        </row>
      </sheetData>
      <sheetData sheetId="1343"/>
      <sheetData sheetId="1344">
        <row r="46">
          <cell r="K46">
            <v>0</v>
          </cell>
        </row>
      </sheetData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>
        <row r="32">
          <cell r="E32">
            <v>39142</v>
          </cell>
        </row>
      </sheetData>
      <sheetData sheetId="1361"/>
      <sheetData sheetId="1362">
        <row r="26">
          <cell r="A26" t="str">
            <v>CBUQ</v>
          </cell>
        </row>
      </sheetData>
      <sheetData sheetId="1363"/>
      <sheetData sheetId="1364"/>
      <sheetData sheetId="1365"/>
      <sheetData sheetId="1366">
        <row r="1">
          <cell r="A1" t="str">
            <v>DATA</v>
          </cell>
        </row>
      </sheetData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>
        <row r="1">
          <cell r="B1" t="str">
            <v>DELTA CONSTRUÇÕES S/A</v>
          </cell>
        </row>
      </sheetData>
      <sheetData sheetId="1376">
        <row r="26">
          <cell r="A26" t="str">
            <v>CBUQ</v>
          </cell>
        </row>
      </sheetData>
      <sheetData sheetId="1377">
        <row r="7">
          <cell r="B7" t="str">
            <v>NUMERO</v>
          </cell>
        </row>
      </sheetData>
      <sheetData sheetId="1378">
        <row r="5">
          <cell r="B5" t="str">
            <v>005.037</v>
          </cell>
        </row>
      </sheetData>
      <sheetData sheetId="1379">
        <row r="7">
          <cell r="B7" t="str">
            <v>NUMERO</v>
          </cell>
        </row>
      </sheetData>
      <sheetData sheetId="1380"/>
      <sheetData sheetId="1381">
        <row r="2">
          <cell r="B2" t="str">
            <v>TER</v>
          </cell>
        </row>
      </sheetData>
      <sheetData sheetId="1382">
        <row r="1">
          <cell r="A1" t="str">
            <v>Rodovia:</v>
          </cell>
        </row>
      </sheetData>
      <sheetData sheetId="1383"/>
      <sheetData sheetId="1384"/>
      <sheetData sheetId="1385">
        <row r="26">
          <cell r="A26" t="str">
            <v>CBUQ</v>
          </cell>
        </row>
      </sheetData>
      <sheetData sheetId="1386">
        <row r="1">
          <cell r="A1" t="str">
            <v>Rodovia:</v>
          </cell>
        </row>
      </sheetData>
      <sheetData sheetId="1387"/>
      <sheetData sheetId="1388"/>
      <sheetData sheetId="1389"/>
      <sheetData sheetId="1390"/>
      <sheetData sheetId="1391">
        <row r="1">
          <cell r="A1">
            <v>0</v>
          </cell>
        </row>
      </sheetData>
      <sheetData sheetId="1392"/>
      <sheetData sheetId="1393">
        <row r="46">
          <cell r="K46">
            <v>0</v>
          </cell>
        </row>
      </sheetData>
      <sheetData sheetId="1394"/>
      <sheetData sheetId="1395"/>
      <sheetData sheetId="1396">
        <row r="1">
          <cell r="B1" t="str">
            <v>DELTA CONSTRUÇÕES S/A</v>
          </cell>
        </row>
      </sheetData>
      <sheetData sheetId="1397"/>
      <sheetData sheetId="1398">
        <row r="7">
          <cell r="B7" t="str">
            <v>NUMERO</v>
          </cell>
        </row>
      </sheetData>
      <sheetData sheetId="1399">
        <row r="1">
          <cell r="B1" t="str">
            <v>DELTA CONSTRUÇÕES S/A</v>
          </cell>
        </row>
      </sheetData>
      <sheetData sheetId="1400">
        <row r="7">
          <cell r="B7" t="str">
            <v>NUMERO</v>
          </cell>
        </row>
      </sheetData>
      <sheetData sheetId="1401"/>
      <sheetData sheetId="1402">
        <row r="2">
          <cell r="C2" t="str">
            <v>_x000E_CONTROLE DE QUALIDADE DE CONCRETO ASFALTICO_x000E_</v>
          </cell>
        </row>
      </sheetData>
      <sheetData sheetId="1403"/>
      <sheetData sheetId="1404"/>
      <sheetData sheetId="1405">
        <row r="13">
          <cell r="B13" t="str">
            <v>PAVIMENTAÇÃO</v>
          </cell>
        </row>
      </sheetData>
      <sheetData sheetId="1406"/>
      <sheetData sheetId="1407"/>
      <sheetData sheetId="1408">
        <row r="1">
          <cell r="B1" t="str">
            <v>DELTA CONSTRUÇÕES S/A</v>
          </cell>
        </row>
      </sheetData>
      <sheetData sheetId="1409"/>
      <sheetData sheetId="1410"/>
      <sheetData sheetId="1411">
        <row r="2">
          <cell r="B2" t="str">
            <v>TER</v>
          </cell>
        </row>
      </sheetData>
      <sheetData sheetId="1412"/>
      <sheetData sheetId="1413"/>
      <sheetData sheetId="1414"/>
      <sheetData sheetId="1415"/>
      <sheetData sheetId="1416">
        <row r="1">
          <cell r="A1" t="str">
            <v>Rodovia:</v>
          </cell>
        </row>
      </sheetData>
      <sheetData sheetId="1417"/>
      <sheetData sheetId="1418"/>
      <sheetData sheetId="1419">
        <row r="1">
          <cell r="A1" t="str">
            <v>Rodovia:</v>
          </cell>
        </row>
      </sheetData>
      <sheetData sheetId="1420">
        <row r="36">
          <cell r="I36">
            <v>0</v>
          </cell>
        </row>
      </sheetData>
      <sheetData sheetId="1421">
        <row r="36">
          <cell r="I36">
            <v>0</v>
          </cell>
        </row>
      </sheetData>
      <sheetData sheetId="1422">
        <row r="36">
          <cell r="I36">
            <v>0</v>
          </cell>
        </row>
      </sheetData>
      <sheetData sheetId="1423" refreshError="1"/>
      <sheetData sheetId="1424"/>
      <sheetData sheetId="1425">
        <row r="46">
          <cell r="K46">
            <v>0</v>
          </cell>
        </row>
      </sheetData>
      <sheetData sheetId="1426">
        <row r="1">
          <cell r="A1" t="str">
            <v>Rodovia:</v>
          </cell>
        </row>
      </sheetData>
      <sheetData sheetId="1427">
        <row r="46">
          <cell r="K46">
            <v>0</v>
          </cell>
        </row>
      </sheetData>
      <sheetData sheetId="1428">
        <row r="46">
          <cell r="K46">
            <v>0</v>
          </cell>
        </row>
      </sheetData>
      <sheetData sheetId="1429">
        <row r="43">
          <cell r="J43">
            <v>0</v>
          </cell>
        </row>
      </sheetData>
      <sheetData sheetId="1430">
        <row r="43">
          <cell r="J43">
            <v>0</v>
          </cell>
        </row>
      </sheetData>
      <sheetData sheetId="1431">
        <row r="43">
          <cell r="J43">
            <v>0</v>
          </cell>
        </row>
      </sheetData>
      <sheetData sheetId="1432">
        <row r="43">
          <cell r="J43">
            <v>0</v>
          </cell>
        </row>
      </sheetData>
      <sheetData sheetId="1433"/>
      <sheetData sheetId="1434"/>
      <sheetData sheetId="1435">
        <row r="26">
          <cell r="A26" t="str">
            <v>CBUQ</v>
          </cell>
        </row>
      </sheetData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>
        <row r="25">
          <cell r="I25">
            <v>2000542.549999997</v>
          </cell>
        </row>
      </sheetData>
      <sheetData sheetId="1447">
        <row r="7">
          <cell r="F7" t="str">
            <v>463/2009/00/00 - ASJU</v>
          </cell>
        </row>
      </sheetData>
      <sheetData sheetId="1448"/>
      <sheetData sheetId="1449"/>
      <sheetData sheetId="1450"/>
      <sheetData sheetId="1451"/>
      <sheetData sheetId="1452">
        <row r="5">
          <cell r="B5" t="str">
            <v>005.037</v>
          </cell>
        </row>
      </sheetData>
      <sheetData sheetId="1453"/>
      <sheetData sheetId="1454">
        <row r="144">
          <cell r="K144" t="e">
            <v>#VALUE!</v>
          </cell>
        </row>
      </sheetData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>
        <row r="26">
          <cell r="A26" t="str">
            <v>CBUQ</v>
          </cell>
        </row>
      </sheetData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>
        <row r="27">
          <cell r="B27">
            <v>101</v>
          </cell>
        </row>
      </sheetData>
      <sheetData sheetId="1587">
        <row r="1">
          <cell r="B1" t="str">
            <v>035/2004-08</v>
          </cell>
        </row>
      </sheetData>
      <sheetData sheetId="1588"/>
      <sheetData sheetId="1589"/>
      <sheetData sheetId="1590"/>
      <sheetData sheetId="1591"/>
      <sheetData sheetId="1592">
        <row r="8">
          <cell r="F8">
            <v>1</v>
          </cell>
        </row>
      </sheetData>
      <sheetData sheetId="1593"/>
      <sheetData sheetId="1594"/>
      <sheetData sheetId="1595"/>
      <sheetData sheetId="1596"/>
      <sheetData sheetId="1597"/>
      <sheetData sheetId="1598">
        <row r="1">
          <cell r="A1">
            <v>0</v>
          </cell>
        </row>
      </sheetData>
      <sheetData sheetId="1599"/>
      <sheetData sheetId="1600">
        <row r="2">
          <cell r="B2" t="str">
            <v>TER</v>
          </cell>
        </row>
      </sheetData>
      <sheetData sheetId="1601"/>
      <sheetData sheetId="1602">
        <row r="1">
          <cell r="A1" t="str">
            <v>Rodovia:</v>
          </cell>
        </row>
      </sheetData>
      <sheetData sheetId="1603"/>
      <sheetData sheetId="1604"/>
      <sheetData sheetId="1605">
        <row r="1">
          <cell r="A1" t="str">
            <v>Rodovia:</v>
          </cell>
        </row>
      </sheetData>
      <sheetData sheetId="1606"/>
      <sheetData sheetId="1607"/>
      <sheetData sheetId="1608"/>
      <sheetData sheetId="1609"/>
      <sheetData sheetId="1610">
        <row r="25">
          <cell r="D25">
            <v>1</v>
          </cell>
        </row>
      </sheetData>
      <sheetData sheetId="1611">
        <row r="27">
          <cell r="B27">
            <v>101</v>
          </cell>
        </row>
      </sheetData>
      <sheetData sheetId="1612">
        <row r="1">
          <cell r="B1" t="str">
            <v>035/2004-08</v>
          </cell>
        </row>
      </sheetData>
      <sheetData sheetId="1613"/>
      <sheetData sheetId="1614"/>
      <sheetData sheetId="1615"/>
      <sheetData sheetId="1616"/>
      <sheetData sheetId="1617">
        <row r="8">
          <cell r="F8">
            <v>1</v>
          </cell>
        </row>
      </sheetData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>
        <row r="6">
          <cell r="D6" t="str">
            <v>CAMG</v>
          </cell>
        </row>
      </sheetData>
      <sheetData sheetId="1670"/>
      <sheetData sheetId="167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/>
      <sheetData sheetId="1697">
        <row r="6">
          <cell r="D6" t="str">
            <v>CAMG</v>
          </cell>
        </row>
      </sheetData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/>
      <sheetData sheetId="1861"/>
      <sheetData sheetId="1862">
        <row r="3">
          <cell r="A3">
            <v>4.5</v>
          </cell>
        </row>
      </sheetData>
      <sheetData sheetId="1863"/>
      <sheetData sheetId="1864"/>
      <sheetData sheetId="1865"/>
      <sheetData sheetId="1866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>
        <row r="1">
          <cell r="A1" t="str">
            <v>PLACA</v>
          </cell>
        </row>
      </sheetData>
      <sheetData sheetId="1896">
        <row r="2">
          <cell r="C2">
            <v>2009</v>
          </cell>
        </row>
      </sheetData>
      <sheetData sheetId="1897">
        <row r="1">
          <cell r="A1" t="str">
            <v>PLACA</v>
          </cell>
        </row>
      </sheetData>
      <sheetData sheetId="1898">
        <row r="1">
          <cell r="B1" t="str">
            <v>DELTA CONSTRUÇÕES S/A</v>
          </cell>
        </row>
      </sheetData>
      <sheetData sheetId="1899" refreshError="1"/>
      <sheetData sheetId="1900">
        <row r="1">
          <cell r="A1" t="str">
            <v>DATA</v>
          </cell>
        </row>
      </sheetData>
      <sheetData sheetId="1901" refreshError="1"/>
      <sheetData sheetId="1902">
        <row r="1">
          <cell r="B1" t="str">
            <v>DELTA CONSTRUÇÕES S/A</v>
          </cell>
        </row>
      </sheetData>
      <sheetData sheetId="1903">
        <row r="1">
          <cell r="B1" t="str">
            <v>DELTA CONSTRUÇÕES S/A</v>
          </cell>
        </row>
      </sheetData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>
        <row r="1">
          <cell r="A1" t="str">
            <v>PLACA</v>
          </cell>
        </row>
      </sheetData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/>
      <sheetData sheetId="1966" refreshError="1"/>
      <sheetData sheetId="1967"/>
      <sheetData sheetId="1968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/>
      <sheetData sheetId="1977"/>
      <sheetData sheetId="1978"/>
      <sheetData sheetId="1979"/>
      <sheetData sheetId="1980">
        <row r="5">
          <cell r="B5" t="str">
            <v>005.037</v>
          </cell>
        </row>
      </sheetData>
      <sheetData sheetId="1981"/>
      <sheetData sheetId="1982"/>
      <sheetData sheetId="1983"/>
      <sheetData sheetId="1984">
        <row r="6">
          <cell r="D6" t="str">
            <v>CAMG</v>
          </cell>
        </row>
      </sheetData>
      <sheetData sheetId="1985"/>
      <sheetData sheetId="1986">
        <row r="1">
          <cell r="B1" t="str">
            <v>MARCA MOD.</v>
          </cell>
        </row>
      </sheetData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>
        <row r="25">
          <cell r="D25">
            <v>1</v>
          </cell>
        </row>
      </sheetData>
      <sheetData sheetId="2000"/>
      <sheetData sheetId="2001"/>
      <sheetData sheetId="2002"/>
      <sheetData sheetId="2003"/>
      <sheetData sheetId="2004"/>
      <sheetData sheetId="2005"/>
      <sheetData sheetId="2006"/>
      <sheetData sheetId="2007">
        <row r="6">
          <cell r="D6" t="str">
            <v>CAMG</v>
          </cell>
        </row>
      </sheetData>
      <sheetData sheetId="2008">
        <row r="4">
          <cell r="B4" t="str">
            <v>BR-230/MA</v>
          </cell>
        </row>
      </sheetData>
      <sheetData sheetId="2009">
        <row r="1">
          <cell r="B1" t="str">
            <v>MINISTÉRIO DOS TRANSPORTES</v>
          </cell>
        </row>
      </sheetData>
      <sheetData sheetId="2010"/>
      <sheetData sheetId="2011"/>
      <sheetData sheetId="2012"/>
      <sheetData sheetId="2013"/>
      <sheetData sheetId="2014">
        <row r="50">
          <cell r="S50">
            <v>528.90000000000009</v>
          </cell>
        </row>
      </sheetData>
      <sheetData sheetId="2015"/>
      <sheetData sheetId="2016"/>
      <sheetData sheetId="2017"/>
      <sheetData sheetId="2018">
        <row r="53">
          <cell r="H53">
            <v>0.64552099465240642</v>
          </cell>
        </row>
      </sheetData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>
        <row r="1">
          <cell r="A1" t="str">
            <v>PLACA</v>
          </cell>
        </row>
      </sheetData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>
        <row r="4">
          <cell r="B4" t="str">
            <v>BR-230/MA</v>
          </cell>
        </row>
      </sheetData>
      <sheetData sheetId="2045">
        <row r="1">
          <cell r="B1" t="str">
            <v>MINISTÉRIO DOS TRANSPORTES</v>
          </cell>
        </row>
      </sheetData>
      <sheetData sheetId="2046"/>
      <sheetData sheetId="2047"/>
      <sheetData sheetId="2048">
        <row r="3">
          <cell r="A3">
            <v>1</v>
          </cell>
        </row>
      </sheetData>
      <sheetData sheetId="2049"/>
      <sheetData sheetId="2050">
        <row r="50">
          <cell r="S50">
            <v>528.90000000000009</v>
          </cell>
        </row>
      </sheetData>
      <sheetData sheetId="2051"/>
      <sheetData sheetId="2052"/>
      <sheetData sheetId="2053">
        <row r="53">
          <cell r="H53">
            <v>0.64552099465240642</v>
          </cell>
        </row>
      </sheetData>
      <sheetData sheetId="2054"/>
      <sheetData sheetId="2055"/>
      <sheetData sheetId="2056"/>
      <sheetData sheetId="2057"/>
      <sheetData sheetId="2058"/>
      <sheetData sheetId="2059"/>
      <sheetData sheetId="2060">
        <row r="5">
          <cell r="E5" t="str">
            <v>ABR</v>
          </cell>
        </row>
      </sheetData>
      <sheetData sheetId="2061"/>
      <sheetData sheetId="2062"/>
      <sheetData sheetId="2063"/>
      <sheetData sheetId="2064"/>
      <sheetData sheetId="2065" refreshError="1"/>
      <sheetData sheetId="2066">
        <row r="1">
          <cell r="A1" t="str">
            <v>PLACA</v>
          </cell>
        </row>
      </sheetData>
      <sheetData sheetId="2067">
        <row r="1">
          <cell r="A1" t="str">
            <v>DATA</v>
          </cell>
        </row>
      </sheetData>
      <sheetData sheetId="2068">
        <row r="1">
          <cell r="A1" t="str">
            <v>PLACA</v>
          </cell>
        </row>
      </sheetData>
      <sheetData sheetId="2069">
        <row r="1">
          <cell r="B1" t="str">
            <v>MINISTÉRIO DOS TRANSPORTES</v>
          </cell>
        </row>
      </sheetData>
      <sheetData sheetId="2070">
        <row r="1">
          <cell r="B1" t="str">
            <v>DELTA CONSTRUÇÕES S/A</v>
          </cell>
        </row>
      </sheetData>
      <sheetData sheetId="2071">
        <row r="1">
          <cell r="A1" t="str">
            <v>DATA</v>
          </cell>
        </row>
      </sheetData>
      <sheetData sheetId="2072">
        <row r="1">
          <cell r="B1" t="str">
            <v>DELTA CONSTRUÇÕES S/A</v>
          </cell>
        </row>
      </sheetData>
      <sheetData sheetId="2073">
        <row r="26">
          <cell r="A26" t="str">
            <v>CBUQ</v>
          </cell>
        </row>
      </sheetData>
      <sheetData sheetId="2074">
        <row r="1">
          <cell r="A1" t="str">
            <v>PLACA</v>
          </cell>
        </row>
      </sheetData>
      <sheetData sheetId="2075"/>
      <sheetData sheetId="2076"/>
      <sheetData sheetId="2077">
        <row r="53">
          <cell r="H53">
            <v>0.64552099465240642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>
        <row r="3">
          <cell r="A3">
            <v>1</v>
          </cell>
        </row>
      </sheetData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>
        <row r="2">
          <cell r="C2">
            <v>2009</v>
          </cell>
        </row>
      </sheetData>
      <sheetData sheetId="2103" refreshError="1"/>
      <sheetData sheetId="2104" refreshError="1"/>
      <sheetData sheetId="2105">
        <row r="1">
          <cell r="A1" t="str">
            <v>DATA</v>
          </cell>
        </row>
      </sheetData>
      <sheetData sheetId="2106">
        <row r="1">
          <cell r="A1" t="str">
            <v>PLACA</v>
          </cell>
        </row>
      </sheetData>
      <sheetData sheetId="2107">
        <row r="1">
          <cell r="B1" t="str">
            <v>DELTA CONSTRUÇÕES S/A</v>
          </cell>
        </row>
      </sheetData>
      <sheetData sheetId="2108">
        <row r="1">
          <cell r="B1" t="str">
            <v>DELTA CONSTRUÇÕES S/A</v>
          </cell>
        </row>
      </sheetData>
      <sheetData sheetId="2109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>
        <row r="1">
          <cell r="B1" t="str">
            <v>MARCA MOD.</v>
          </cell>
        </row>
      </sheetData>
      <sheetData sheetId="2146" refreshError="1"/>
      <sheetData sheetId="2147" refreshError="1"/>
      <sheetData sheetId="2148"/>
      <sheetData sheetId="2149">
        <row r="7">
          <cell r="O7">
            <v>35</v>
          </cell>
        </row>
      </sheetData>
      <sheetData sheetId="2150" refreshError="1"/>
      <sheetData sheetId="2151"/>
      <sheetData sheetId="2152"/>
      <sheetData sheetId="2153"/>
      <sheetData sheetId="2154">
        <row r="56">
          <cell r="D56">
            <v>0.32679999999999998</v>
          </cell>
        </row>
      </sheetData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 refreshError="1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/>
      <sheetData sheetId="2262" refreshError="1"/>
      <sheetData sheetId="2263"/>
      <sheetData sheetId="2264"/>
      <sheetData sheetId="2265"/>
      <sheetData sheetId="2266"/>
      <sheetData sheetId="2267"/>
      <sheetData sheetId="2268"/>
      <sheetData sheetId="2269" refreshError="1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/>
      <sheetData sheetId="2287"/>
      <sheetData sheetId="2288"/>
      <sheetData sheetId="2289" refreshError="1"/>
      <sheetData sheetId="2290"/>
      <sheetData sheetId="2291" refreshError="1"/>
      <sheetData sheetId="2292"/>
      <sheetData sheetId="2293"/>
      <sheetData sheetId="2294"/>
      <sheetData sheetId="2295"/>
      <sheetData sheetId="2296"/>
      <sheetData sheetId="2297">
        <row r="2">
          <cell r="A2" t="str">
            <v>CTRT 0001/2001</v>
          </cell>
        </row>
      </sheetData>
      <sheetData sheetId="2298"/>
      <sheetData sheetId="2299"/>
      <sheetData sheetId="2300"/>
      <sheetData sheetId="2301"/>
      <sheetData sheetId="2302">
        <row r="3">
          <cell r="C3">
            <v>60.964134991383446</v>
          </cell>
        </row>
      </sheetData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 refreshError="1"/>
      <sheetData sheetId="2385" refreshError="1"/>
      <sheetData sheetId="2386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/>
      <sheetData sheetId="2395" refreshError="1"/>
      <sheetData sheetId="2396" refreshError="1"/>
      <sheetData sheetId="2397" refreshError="1"/>
      <sheetData sheetId="2398">
        <row r="37">
          <cell r="L37">
            <v>0</v>
          </cell>
        </row>
      </sheetData>
      <sheetData sheetId="2399"/>
      <sheetData sheetId="2400">
        <row r="1">
          <cell r="B1" t="str">
            <v>MARCA MOD.</v>
          </cell>
        </row>
      </sheetData>
      <sheetData sheetId="2401"/>
      <sheetData sheetId="2402"/>
      <sheetData sheetId="2403"/>
      <sheetData sheetId="2404"/>
      <sheetData sheetId="2405"/>
      <sheetData sheetId="2406" refreshError="1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35">
          <cell r="AY35">
            <v>0</v>
          </cell>
        </row>
      </sheetData>
      <sheetData sheetId="2422"/>
      <sheetData sheetId="2423"/>
      <sheetData sheetId="2424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>
        <row r="1">
          <cell r="A1" t="str">
            <v>PLACA</v>
          </cell>
        </row>
      </sheetData>
      <sheetData sheetId="2484">
        <row r="1">
          <cell r="A1" t="str">
            <v>PLACA</v>
          </cell>
        </row>
      </sheetData>
      <sheetData sheetId="2485">
        <row r="1">
          <cell r="A1" t="str">
            <v>PLACA</v>
          </cell>
        </row>
      </sheetData>
      <sheetData sheetId="2486">
        <row r="1">
          <cell r="A1" t="str">
            <v>PLACA</v>
          </cell>
        </row>
      </sheetData>
      <sheetData sheetId="2487">
        <row r="1">
          <cell r="B1" t="str">
            <v>DELTA CONSTRUÇÕES S/A</v>
          </cell>
        </row>
      </sheetData>
      <sheetData sheetId="2488">
        <row r="1">
          <cell r="A1" t="str">
            <v>PLACA</v>
          </cell>
        </row>
      </sheetData>
      <sheetData sheetId="2489">
        <row r="1">
          <cell r="A1" t="str">
            <v>DATA</v>
          </cell>
        </row>
      </sheetData>
      <sheetData sheetId="2490">
        <row r="1">
          <cell r="A1" t="str">
            <v>PLACA</v>
          </cell>
        </row>
      </sheetData>
      <sheetData sheetId="2491">
        <row r="1">
          <cell r="A1" t="str">
            <v>PLACA</v>
          </cell>
        </row>
      </sheetData>
      <sheetData sheetId="2492">
        <row r="1">
          <cell r="B1" t="str">
            <v>DELTA CONSTRUÇÕES S/A</v>
          </cell>
        </row>
      </sheetData>
      <sheetData sheetId="2493">
        <row r="1">
          <cell r="A1" t="str">
            <v>DATA</v>
          </cell>
        </row>
      </sheetData>
      <sheetData sheetId="2494">
        <row r="1">
          <cell r="B1" t="str">
            <v>DELTA CONSTRUÇÕES S/A</v>
          </cell>
        </row>
      </sheetData>
      <sheetData sheetId="2495" refreshError="1"/>
      <sheetData sheetId="2496">
        <row r="1">
          <cell r="A1" t="str">
            <v>PLACA</v>
          </cell>
        </row>
      </sheetData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>
        <row r="1">
          <cell r="A1" t="str">
            <v>DATA</v>
          </cell>
        </row>
      </sheetData>
      <sheetData sheetId="2512">
        <row r="1">
          <cell r="A1" t="str">
            <v>DATA</v>
          </cell>
        </row>
      </sheetData>
      <sheetData sheetId="2513">
        <row r="1">
          <cell r="A1" t="str">
            <v>PLACA</v>
          </cell>
        </row>
      </sheetData>
      <sheetData sheetId="2514">
        <row r="1">
          <cell r="A1" t="str">
            <v>PLACA</v>
          </cell>
        </row>
      </sheetData>
      <sheetData sheetId="2515">
        <row r="1">
          <cell r="B1" t="str">
            <v>DELTA CONSTRUÇÕES S/A</v>
          </cell>
        </row>
      </sheetData>
      <sheetData sheetId="2516">
        <row r="1">
          <cell r="A1" t="str">
            <v>PLACA</v>
          </cell>
        </row>
      </sheetData>
      <sheetData sheetId="2517">
        <row r="1">
          <cell r="A1" t="str">
            <v>PLACA</v>
          </cell>
        </row>
      </sheetData>
      <sheetData sheetId="2518">
        <row r="1">
          <cell r="A1" t="str">
            <v>PLACA</v>
          </cell>
        </row>
      </sheetData>
      <sheetData sheetId="2519">
        <row r="1">
          <cell r="A1" t="str">
            <v>PLACA</v>
          </cell>
        </row>
      </sheetData>
      <sheetData sheetId="2520">
        <row r="1">
          <cell r="B1" t="str">
            <v>DELTA CONSTRUÇÕES S/A</v>
          </cell>
        </row>
      </sheetData>
      <sheetData sheetId="2521">
        <row r="1">
          <cell r="A1" t="str">
            <v>PLACA</v>
          </cell>
        </row>
      </sheetData>
      <sheetData sheetId="2522">
        <row r="1">
          <cell r="A1" t="str">
            <v>PLACA</v>
          </cell>
        </row>
      </sheetData>
      <sheetData sheetId="2523">
        <row r="1">
          <cell r="A1" t="str">
            <v>PLACA</v>
          </cell>
        </row>
      </sheetData>
      <sheetData sheetId="2524">
        <row r="1">
          <cell r="A1" t="str">
            <v>PLACA</v>
          </cell>
        </row>
      </sheetData>
      <sheetData sheetId="2525">
        <row r="1">
          <cell r="B1" t="str">
            <v>DELTA CONSTRUÇÕES S/A</v>
          </cell>
        </row>
      </sheetData>
      <sheetData sheetId="2526">
        <row r="1">
          <cell r="A1" t="str">
            <v>PLACA</v>
          </cell>
        </row>
      </sheetData>
      <sheetData sheetId="2527">
        <row r="1">
          <cell r="A1" t="str">
            <v>DATA</v>
          </cell>
        </row>
      </sheetData>
      <sheetData sheetId="2528">
        <row r="1">
          <cell r="A1" t="str">
            <v>PLACA</v>
          </cell>
        </row>
      </sheetData>
      <sheetData sheetId="2529">
        <row r="1">
          <cell r="B1" t="str">
            <v>DELTA CONSTRUÇÕES S/A</v>
          </cell>
        </row>
      </sheetData>
      <sheetData sheetId="2530">
        <row r="1">
          <cell r="B1" t="str">
            <v>DELTA CONSTRUÇÕES S/A</v>
          </cell>
        </row>
      </sheetData>
      <sheetData sheetId="2531">
        <row r="1">
          <cell r="B1" t="str">
            <v>DELTA CONSTRUÇÕES S/A</v>
          </cell>
        </row>
      </sheetData>
      <sheetData sheetId="2532">
        <row r="1">
          <cell r="A1" t="str">
            <v>DATA</v>
          </cell>
        </row>
      </sheetData>
      <sheetData sheetId="2533">
        <row r="1">
          <cell r="B1" t="str">
            <v>DELTA CONSTRUÇÕES S/A</v>
          </cell>
        </row>
      </sheetData>
      <sheetData sheetId="2534">
        <row r="1">
          <cell r="B1" t="str">
            <v>DELTA CONSTRUÇÕES S/A</v>
          </cell>
        </row>
      </sheetData>
      <sheetData sheetId="2535">
        <row r="1">
          <cell r="B1" t="str">
            <v>DELTA CONSTRUÇÕES S/A</v>
          </cell>
        </row>
      </sheetData>
      <sheetData sheetId="2536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 refreshError="1"/>
      <sheetData sheetId="2592"/>
      <sheetData sheetId="2593"/>
      <sheetData sheetId="2594" refreshError="1"/>
      <sheetData sheetId="2595" refreshError="1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 refreshError="1"/>
      <sheetData sheetId="2627" refreshError="1"/>
      <sheetData sheetId="2628" refreshError="1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>
        <row r="4">
          <cell r="B4" t="str">
            <v>CODIGO</v>
          </cell>
        </row>
      </sheetData>
      <sheetData sheetId="2639"/>
      <sheetData sheetId="2640">
        <row r="7">
          <cell r="B7" t="str">
            <v>KM</v>
          </cell>
        </row>
      </sheetData>
      <sheetData sheetId="2641">
        <row r="7">
          <cell r="B7" t="str">
            <v>KM</v>
          </cell>
        </row>
      </sheetData>
      <sheetData sheetId="2642"/>
      <sheetData sheetId="2643">
        <row r="4">
          <cell r="B4" t="str">
            <v>CODIGO</v>
          </cell>
        </row>
      </sheetData>
      <sheetData sheetId="2644" refreshError="1"/>
      <sheetData sheetId="2645" refreshError="1"/>
      <sheetData sheetId="2646"/>
      <sheetData sheetId="2647" refreshError="1"/>
      <sheetData sheetId="2648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>
        <row r="4">
          <cell r="A4">
            <v>36678</v>
          </cell>
        </row>
      </sheetData>
      <sheetData sheetId="2701">
        <row r="14">
          <cell r="B14">
            <v>4524</v>
          </cell>
        </row>
      </sheetData>
      <sheetData sheetId="2702">
        <row r="30">
          <cell r="K30">
            <v>0</v>
          </cell>
        </row>
      </sheetData>
      <sheetData sheetId="2703">
        <row r="4">
          <cell r="A4">
            <v>36678</v>
          </cell>
        </row>
      </sheetData>
      <sheetData sheetId="2704">
        <row r="14">
          <cell r="B14">
            <v>4524</v>
          </cell>
        </row>
      </sheetData>
      <sheetData sheetId="2705">
        <row r="4">
          <cell r="B4" t="str">
            <v>CODIGO</v>
          </cell>
        </row>
      </sheetData>
      <sheetData sheetId="2706"/>
      <sheetData sheetId="2707">
        <row r="33">
          <cell r="P33">
            <v>6604186.4299999997</v>
          </cell>
        </row>
      </sheetData>
      <sheetData sheetId="2708"/>
      <sheetData sheetId="2709">
        <row r="33">
          <cell r="P33">
            <v>6604186.4299999997</v>
          </cell>
        </row>
      </sheetData>
      <sheetData sheetId="2710"/>
      <sheetData sheetId="2711"/>
      <sheetData sheetId="2712"/>
      <sheetData sheetId="2713"/>
      <sheetData sheetId="2714"/>
      <sheetData sheetId="2715"/>
      <sheetData sheetId="2716"/>
      <sheetData sheetId="2717">
        <row r="9">
          <cell r="L9">
            <v>1</v>
          </cell>
        </row>
      </sheetData>
      <sheetData sheetId="2718"/>
      <sheetData sheetId="2719"/>
      <sheetData sheetId="2720">
        <row r="31">
          <cell r="Q31">
            <v>0</v>
          </cell>
        </row>
      </sheetData>
      <sheetData sheetId="2721"/>
      <sheetData sheetId="2722">
        <row r="9">
          <cell r="L9">
            <v>1</v>
          </cell>
        </row>
      </sheetData>
      <sheetData sheetId="2723">
        <row r="56">
          <cell r="D56">
            <v>0.32679999999999998</v>
          </cell>
        </row>
      </sheetData>
      <sheetData sheetId="2724" refreshError="1"/>
      <sheetData sheetId="2725">
        <row r="31">
          <cell r="Q31">
            <v>0</v>
          </cell>
        </row>
      </sheetData>
      <sheetData sheetId="2726">
        <row r="43">
          <cell r="C43">
            <v>2.327</v>
          </cell>
        </row>
      </sheetData>
      <sheetData sheetId="2727"/>
      <sheetData sheetId="2728">
        <row r="33">
          <cell r="P33">
            <v>6604186.4299999997</v>
          </cell>
        </row>
      </sheetData>
      <sheetData sheetId="2729"/>
      <sheetData sheetId="2730"/>
      <sheetData sheetId="2731"/>
      <sheetData sheetId="2732"/>
      <sheetData sheetId="2733">
        <row r="33">
          <cell r="P33">
            <v>6604186.4299999997</v>
          </cell>
        </row>
      </sheetData>
      <sheetData sheetId="2734"/>
      <sheetData sheetId="2735">
        <row r="33">
          <cell r="P33">
            <v>6604186.4299999997</v>
          </cell>
        </row>
      </sheetData>
      <sheetData sheetId="2736"/>
      <sheetData sheetId="2737"/>
      <sheetData sheetId="2738"/>
      <sheetData sheetId="2739">
        <row r="35">
          <cell r="AY35">
            <v>0</v>
          </cell>
        </row>
      </sheetData>
      <sheetData sheetId="2740"/>
      <sheetData sheetId="2741"/>
      <sheetData sheetId="2742"/>
      <sheetData sheetId="2743"/>
      <sheetData sheetId="2744">
        <row r="27">
          <cell r="U27">
            <v>0</v>
          </cell>
        </row>
      </sheetData>
      <sheetData sheetId="2745"/>
      <sheetData sheetId="2746">
        <row r="33">
          <cell r="P33">
            <v>6604186.4299999997</v>
          </cell>
        </row>
      </sheetData>
      <sheetData sheetId="2747"/>
      <sheetData sheetId="2748"/>
      <sheetData sheetId="2749">
        <row r="27">
          <cell r="U27">
            <v>0</v>
          </cell>
        </row>
      </sheetData>
      <sheetData sheetId="2750"/>
      <sheetData sheetId="2751">
        <row r="33">
          <cell r="P33">
            <v>6604186.4299999997</v>
          </cell>
        </row>
      </sheetData>
      <sheetData sheetId="2752">
        <row r="43">
          <cell r="J43">
            <v>0</v>
          </cell>
        </row>
      </sheetData>
      <sheetData sheetId="2753">
        <row r="43">
          <cell r="J43">
            <v>0</v>
          </cell>
        </row>
      </sheetData>
      <sheetData sheetId="2754"/>
      <sheetData sheetId="2755"/>
      <sheetData sheetId="2756">
        <row r="56">
          <cell r="D56">
            <v>0.32679999999999998</v>
          </cell>
        </row>
      </sheetData>
      <sheetData sheetId="2757">
        <row r="33">
          <cell r="P33">
            <v>6604186.4299999997</v>
          </cell>
        </row>
      </sheetData>
      <sheetData sheetId="2758" refreshError="1"/>
      <sheetData sheetId="2759"/>
      <sheetData sheetId="2760"/>
      <sheetData sheetId="2761">
        <row r="35">
          <cell r="AY35">
            <v>0</v>
          </cell>
        </row>
      </sheetData>
      <sheetData sheetId="2762"/>
      <sheetData sheetId="2763"/>
      <sheetData sheetId="2764"/>
      <sheetData sheetId="2765"/>
      <sheetData sheetId="2766">
        <row r="35">
          <cell r="AY35">
            <v>0</v>
          </cell>
        </row>
      </sheetData>
      <sheetData sheetId="2767"/>
      <sheetData sheetId="2768">
        <row r="31">
          <cell r="Q31">
            <v>0</v>
          </cell>
        </row>
      </sheetData>
      <sheetData sheetId="2769"/>
      <sheetData sheetId="2770"/>
      <sheetData sheetId="2771"/>
      <sheetData sheetId="2772"/>
      <sheetData sheetId="2773">
        <row r="31">
          <cell r="Q31">
            <v>0</v>
          </cell>
        </row>
      </sheetData>
      <sheetData sheetId="2774"/>
      <sheetData sheetId="2775"/>
      <sheetData sheetId="2776">
        <row r="1">
          <cell r="B1" t="str">
            <v>MINISTÉRIO DOS TRANSPORTES</v>
          </cell>
        </row>
      </sheetData>
      <sheetData sheetId="2777"/>
      <sheetData sheetId="2778"/>
      <sheetData sheetId="2779"/>
      <sheetData sheetId="2780"/>
      <sheetData sheetId="2781">
        <row r="33">
          <cell r="P33">
            <v>6604186.4299999997</v>
          </cell>
        </row>
      </sheetData>
      <sheetData sheetId="2782"/>
      <sheetData sheetId="2783">
        <row r="27">
          <cell r="U27">
            <v>0</v>
          </cell>
        </row>
      </sheetData>
      <sheetData sheetId="2784">
        <row r="31">
          <cell r="Q31">
            <v>0</v>
          </cell>
        </row>
      </sheetData>
      <sheetData sheetId="2785">
        <row r="33">
          <cell r="P33">
            <v>6604186.4299999997</v>
          </cell>
        </row>
      </sheetData>
      <sheetData sheetId="2786" refreshError="1"/>
      <sheetData sheetId="2787" refreshError="1"/>
      <sheetData sheetId="2788" refreshError="1"/>
      <sheetData sheetId="2789"/>
      <sheetData sheetId="2790">
        <row r="35">
          <cell r="AY35">
            <v>0</v>
          </cell>
        </row>
      </sheetData>
      <sheetData sheetId="2791"/>
      <sheetData sheetId="2792"/>
      <sheetData sheetId="2793"/>
      <sheetData sheetId="2794">
        <row r="31">
          <cell r="Q31">
            <v>0</v>
          </cell>
        </row>
      </sheetData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>
        <row r="35">
          <cell r="AY35">
            <v>0</v>
          </cell>
        </row>
      </sheetData>
      <sheetData sheetId="2805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>
        <row r="3">
          <cell r="C3">
            <v>60.964134991383446</v>
          </cell>
        </row>
      </sheetData>
      <sheetData sheetId="2813">
        <row r="35">
          <cell r="AY35">
            <v>0</v>
          </cell>
        </row>
      </sheetData>
      <sheetData sheetId="2814"/>
      <sheetData sheetId="2815"/>
      <sheetData sheetId="2816"/>
      <sheetData sheetId="2817"/>
      <sheetData sheetId="2818"/>
      <sheetData sheetId="2819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>
        <row r="31">
          <cell r="Q31">
            <v>0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>
        <row r="33">
          <cell r="P33">
            <v>6604186.4299999997</v>
          </cell>
        </row>
      </sheetData>
      <sheetData sheetId="2840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>
        <row r="7">
          <cell r="B7" t="str">
            <v>KM</v>
          </cell>
        </row>
      </sheetData>
      <sheetData sheetId="2990"/>
      <sheetData sheetId="2991"/>
      <sheetData sheetId="2992"/>
      <sheetData sheetId="2993"/>
      <sheetData sheetId="2994">
        <row r="7">
          <cell r="B7" t="str">
            <v>KM</v>
          </cell>
        </row>
      </sheetData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>
        <row r="23">
          <cell r="V23" t="str">
            <v>Eng° Luiz Tadeu Parisi</v>
          </cell>
        </row>
      </sheetData>
      <sheetData sheetId="3004"/>
      <sheetData sheetId="3005"/>
      <sheetData sheetId="3006"/>
      <sheetData sheetId="3007"/>
      <sheetData sheetId="3008"/>
      <sheetData sheetId="3009"/>
      <sheetData sheetId="3010"/>
      <sheetData sheetId="3011">
        <row r="1">
          <cell r="B1" t="str">
            <v>MINISTÉRIO DOS TRANSPORTES</v>
          </cell>
        </row>
      </sheetData>
      <sheetData sheetId="3012"/>
      <sheetData sheetId="3013"/>
      <sheetData sheetId="3014"/>
      <sheetData sheetId="3015" refreshError="1"/>
      <sheetData sheetId="3016">
        <row r="1">
          <cell r="B1" t="str">
            <v>MINISTÉRIO DOS TRANSPORTES</v>
          </cell>
        </row>
      </sheetData>
      <sheetData sheetId="3017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>
        <row r="199">
          <cell r="J199">
            <v>1.4817</v>
          </cell>
        </row>
      </sheetData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 refreshError="1"/>
      <sheetData sheetId="3036" refreshError="1"/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>
        <row r="25">
          <cell r="J25">
            <v>126587.69</v>
          </cell>
        </row>
      </sheetData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>
        <row r="35">
          <cell r="AY35">
            <v>0</v>
          </cell>
        </row>
      </sheetData>
      <sheetData sheetId="3109"/>
      <sheetData sheetId="3110"/>
      <sheetData sheetId="3111">
        <row r="88">
          <cell r="A88" t="str">
            <v>Superintendente Regional do MS/DNIT</v>
          </cell>
        </row>
      </sheetData>
      <sheetData sheetId="3112"/>
      <sheetData sheetId="3113">
        <row r="35">
          <cell r="AY35">
            <v>0</v>
          </cell>
        </row>
      </sheetData>
      <sheetData sheetId="3114">
        <row r="7">
          <cell r="F7" t="str">
            <v>463/2009/00/00 - ASJU</v>
          </cell>
        </row>
      </sheetData>
      <sheetData sheetId="3115">
        <row r="46">
          <cell r="K46">
            <v>0</v>
          </cell>
        </row>
      </sheetData>
      <sheetData sheetId="3116">
        <row r="26">
          <cell r="C26" t="str">
            <v>35,246 Km</v>
          </cell>
        </row>
      </sheetData>
      <sheetData sheetId="3117"/>
      <sheetData sheetId="3118">
        <row r="23">
          <cell r="V23" t="str">
            <v>Eng° Luiz Tadeu Parisi</v>
          </cell>
        </row>
      </sheetData>
      <sheetData sheetId="3119"/>
      <sheetData sheetId="3120">
        <row r="13">
          <cell r="C13" t="str">
            <v xml:space="preserve"> IMPLANTAÇAO E PAVIMENTAÇAO DE RODOVIA</v>
          </cell>
        </row>
      </sheetData>
      <sheetData sheetId="3121"/>
      <sheetData sheetId="3122"/>
      <sheetData sheetId="3123"/>
      <sheetData sheetId="3124"/>
      <sheetData sheetId="3125"/>
      <sheetData sheetId="3126"/>
      <sheetData sheetId="3127">
        <row r="23">
          <cell r="V23" t="str">
            <v>Eng° Luiz Tadeu Parisi</v>
          </cell>
        </row>
      </sheetData>
      <sheetData sheetId="3128"/>
      <sheetData sheetId="3129"/>
      <sheetData sheetId="3130">
        <row r="199">
          <cell r="J199">
            <v>1.4817</v>
          </cell>
        </row>
      </sheetData>
      <sheetData sheetId="3131"/>
      <sheetData sheetId="3132">
        <row r="23">
          <cell r="V23" t="str">
            <v>Eng° Luiz Tadeu Parisi</v>
          </cell>
        </row>
      </sheetData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/>
      <sheetData sheetId="3140"/>
      <sheetData sheetId="3141"/>
      <sheetData sheetId="3142">
        <row r="1">
          <cell r="B1" t="str">
            <v>MINISTÉRIO DOS TRANSPORTES</v>
          </cell>
        </row>
      </sheetData>
      <sheetData sheetId="3143"/>
      <sheetData sheetId="3144"/>
      <sheetData sheetId="3145"/>
      <sheetData sheetId="3146"/>
      <sheetData sheetId="3147">
        <row r="1">
          <cell r="B1" t="str">
            <v>MINISTÉRIO DOS TRANSPORTES</v>
          </cell>
        </row>
      </sheetData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/>
      <sheetData sheetId="3318" refreshError="1"/>
      <sheetData sheetId="3319">
        <row r="32">
          <cell r="E32">
            <v>39142</v>
          </cell>
        </row>
      </sheetData>
      <sheetData sheetId="3320"/>
      <sheetData sheetId="3321">
        <row r="43">
          <cell r="J43">
            <v>0</v>
          </cell>
        </row>
      </sheetData>
      <sheetData sheetId="3322"/>
      <sheetData sheetId="3323">
        <row r="46">
          <cell r="K46">
            <v>0</v>
          </cell>
        </row>
      </sheetData>
      <sheetData sheetId="3324"/>
      <sheetData sheetId="3325"/>
      <sheetData sheetId="3326">
        <row r="7">
          <cell r="B7" t="str">
            <v>KM</v>
          </cell>
        </row>
      </sheetData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/>
      <sheetData sheetId="3343"/>
      <sheetData sheetId="3344" refreshError="1"/>
      <sheetData sheetId="3345"/>
      <sheetData sheetId="3346">
        <row r="199">
          <cell r="J199">
            <v>1.4817</v>
          </cell>
        </row>
      </sheetData>
      <sheetData sheetId="3347">
        <row r="23">
          <cell r="V23" t="str">
            <v>Eng° Luiz Tadeu Parisi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/>
      <sheetData sheetId="3359"/>
      <sheetData sheetId="3360"/>
      <sheetData sheetId="3361">
        <row r="43">
          <cell r="J43">
            <v>0</v>
          </cell>
        </row>
      </sheetData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 t="str">
            <v>CTRT 0001/2001</v>
          </cell>
        </row>
      </sheetData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>
        <row r="25">
          <cell r="J25">
            <v>126587.69</v>
          </cell>
        </row>
      </sheetData>
      <sheetData sheetId="3404"/>
      <sheetData sheetId="3405" refreshError="1"/>
      <sheetData sheetId="3406" refreshError="1"/>
      <sheetData sheetId="3407" refreshError="1"/>
      <sheetData sheetId="3408">
        <row r="25">
          <cell r="J25">
            <v>126587.69</v>
          </cell>
        </row>
      </sheetData>
      <sheetData sheetId="3409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/>
      <sheetData sheetId="3419"/>
      <sheetData sheetId="3420" refreshError="1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>
        <row r="26">
          <cell r="C26" t="str">
            <v>35,246 Km</v>
          </cell>
        </row>
      </sheetData>
      <sheetData sheetId="3431"/>
      <sheetData sheetId="3432">
        <row r="35">
          <cell r="AY35">
            <v>0</v>
          </cell>
        </row>
      </sheetData>
      <sheetData sheetId="3433"/>
      <sheetData sheetId="3434">
        <row r="13">
          <cell r="C13" t="str">
            <v xml:space="preserve"> IMPLANTAÇAO E PAVIMENTAÇAO DE RODOVIA</v>
          </cell>
        </row>
      </sheetData>
      <sheetData sheetId="3435">
        <row r="26">
          <cell r="C26" t="str">
            <v>35,246 Km</v>
          </cell>
        </row>
      </sheetData>
      <sheetData sheetId="3436" refreshError="1"/>
      <sheetData sheetId="3437" refreshError="1"/>
      <sheetData sheetId="3438" refreshError="1"/>
      <sheetData sheetId="3439">
        <row r="13">
          <cell r="C13" t="str">
            <v xml:space="preserve"> IMPLANTAÇAO E PAVIMENTAÇAO DE RODOVIA</v>
          </cell>
        </row>
      </sheetData>
      <sheetData sheetId="3440"/>
      <sheetData sheetId="3441"/>
      <sheetData sheetId="3442" refreshError="1"/>
      <sheetData sheetId="3443"/>
      <sheetData sheetId="3444"/>
      <sheetData sheetId="3445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/>
      <sheetData sheetId="3574"/>
      <sheetData sheetId="3575" refreshError="1"/>
      <sheetData sheetId="3576" refreshError="1"/>
      <sheetData sheetId="3577" refreshError="1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>
        <row r="7">
          <cell r="B7" t="str">
            <v>KM</v>
          </cell>
        </row>
      </sheetData>
      <sheetData sheetId="3600"/>
      <sheetData sheetId="3601"/>
      <sheetData sheetId="3602"/>
      <sheetData sheetId="3603"/>
      <sheetData sheetId="3604"/>
      <sheetData sheetId="3605"/>
      <sheetData sheetId="3606"/>
      <sheetData sheetId="3607">
        <row r="23">
          <cell r="V23" t="str">
            <v>Eng° Luiz Tadeu Parisi</v>
          </cell>
        </row>
      </sheetData>
      <sheetData sheetId="3608"/>
      <sheetData sheetId="3609"/>
      <sheetData sheetId="3610"/>
      <sheetData sheetId="3611"/>
      <sheetData sheetId="3612"/>
      <sheetData sheetId="3613"/>
      <sheetData sheetId="3614" refreshError="1"/>
      <sheetData sheetId="3615" refreshError="1"/>
      <sheetData sheetId="3616"/>
      <sheetData sheetId="3617"/>
      <sheetData sheetId="3618"/>
      <sheetData sheetId="3619"/>
      <sheetData sheetId="3620">
        <row r="1">
          <cell r="B1" t="str">
            <v>MINISTÉRIO DOS TRANSPORTES</v>
          </cell>
        </row>
      </sheetData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 refreshError="1"/>
      <sheetData sheetId="3632"/>
      <sheetData sheetId="3633"/>
      <sheetData sheetId="3634"/>
      <sheetData sheetId="3635"/>
      <sheetData sheetId="3636" refreshError="1"/>
      <sheetData sheetId="3637" refreshError="1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/>
      <sheetData sheetId="3741"/>
      <sheetData sheetId="3742" refreshError="1"/>
      <sheetData sheetId="3743"/>
      <sheetData sheetId="3744" refreshError="1"/>
      <sheetData sheetId="3745"/>
      <sheetData sheetId="3746" refreshError="1"/>
      <sheetData sheetId="3747" refreshError="1"/>
      <sheetData sheetId="3748" refreshError="1"/>
      <sheetData sheetId="3749" refreshError="1"/>
      <sheetData sheetId="3750"/>
      <sheetData sheetId="3751"/>
      <sheetData sheetId="3752"/>
      <sheetData sheetId="3753"/>
      <sheetData sheetId="3754">
        <row r="36">
          <cell r="I36">
            <v>0</v>
          </cell>
        </row>
      </sheetData>
      <sheetData sheetId="3755">
        <row r="46">
          <cell r="K46">
            <v>0</v>
          </cell>
        </row>
      </sheetData>
      <sheetData sheetId="3756">
        <row r="12">
          <cell r="L12" t="str">
            <v>Firma: Encomind Engenharia Com e Ind Ltda</v>
          </cell>
        </row>
      </sheetData>
      <sheetData sheetId="3757"/>
      <sheetData sheetId="3758"/>
      <sheetData sheetId="3759"/>
      <sheetData sheetId="3760"/>
      <sheetData sheetId="3761">
        <row r="3">
          <cell r="A3" t="str">
            <v xml:space="preserve"> Obra: Pavimentação Asfáltica</v>
          </cell>
        </row>
      </sheetData>
      <sheetData sheetId="3762"/>
      <sheetData sheetId="3763"/>
      <sheetData sheetId="3764"/>
      <sheetData sheetId="3765"/>
      <sheetData sheetId="3766">
        <row r="3">
          <cell r="A3" t="str">
            <v xml:space="preserve"> Obra: Pavimentação Asfáltica</v>
          </cell>
        </row>
      </sheetData>
      <sheetData sheetId="3767"/>
      <sheetData sheetId="3768"/>
      <sheetData sheetId="3769"/>
      <sheetData sheetId="3770"/>
      <sheetData sheetId="3771"/>
      <sheetData sheetId="3772"/>
      <sheetData sheetId="3773">
        <row r="13">
          <cell r="B13" t="str">
            <v>PAVIMENTAÇÃO</v>
          </cell>
        </row>
      </sheetData>
      <sheetData sheetId="3774"/>
      <sheetData sheetId="3775">
        <row r="36">
          <cell r="I36">
            <v>0</v>
          </cell>
        </row>
      </sheetData>
      <sheetData sheetId="3776"/>
      <sheetData sheetId="3777"/>
      <sheetData sheetId="3778"/>
      <sheetData sheetId="3779"/>
      <sheetData sheetId="3780">
        <row r="32">
          <cell r="E32">
            <v>39142</v>
          </cell>
        </row>
      </sheetData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 refreshError="1"/>
      <sheetData sheetId="3833" refreshError="1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>
        <row r="1">
          <cell r="B1">
            <v>100</v>
          </cell>
        </row>
      </sheetData>
      <sheetData sheetId="3873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 refreshError="1"/>
      <sheetData sheetId="3940"/>
      <sheetData sheetId="3941" refreshError="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>
            <v>0</v>
          </cell>
        </row>
      </sheetData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 refreshError="1"/>
      <sheetData sheetId="4333"/>
      <sheetData sheetId="4334" refreshError="1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 refreshError="1"/>
      <sheetData sheetId="4464" refreshError="1"/>
      <sheetData sheetId="4465" refreshError="1"/>
      <sheetData sheetId="4466" refreshError="1"/>
      <sheetData sheetId="4467"/>
      <sheetData sheetId="4468"/>
      <sheetData sheetId="4469"/>
      <sheetData sheetId="4470"/>
      <sheetData sheetId="4471"/>
      <sheetData sheetId="4472" refreshError="1"/>
      <sheetData sheetId="4473"/>
      <sheetData sheetId="4474"/>
      <sheetData sheetId="4475">
        <row r="9">
          <cell r="B9" t="str">
            <v>CIMENTO ASFÁLTICO DE PETRÓLEO - CAP-20</v>
          </cell>
        </row>
      </sheetData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/>
      <sheetData sheetId="4624" refreshError="1"/>
      <sheetData sheetId="4625" refreshError="1"/>
      <sheetData sheetId="4626" refreshError="1"/>
      <sheetData sheetId="4627" refreshError="1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 refreshError="1"/>
      <sheetData sheetId="4642" refreshError="1"/>
      <sheetData sheetId="4643" refreshError="1"/>
      <sheetData sheetId="4644"/>
      <sheetData sheetId="4645"/>
      <sheetData sheetId="4646" refreshError="1"/>
      <sheetData sheetId="4647" refreshError="1"/>
      <sheetData sheetId="4648" refreshError="1"/>
      <sheetData sheetId="4649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>
        <row r="2">
          <cell r="D2" t="str">
            <v>MÊS/ANO BÁSICO DE REFERÊNCIA: Mai / 2008   PA</v>
          </cell>
        </row>
      </sheetData>
      <sheetData sheetId="5000"/>
      <sheetData sheetId="5001">
        <row r="12">
          <cell r="H12">
            <v>40.1</v>
          </cell>
        </row>
      </sheetData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 refreshError="1"/>
      <sheetData sheetId="5021">
        <row r="96">
          <cell r="A96" t="str">
            <v>E001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/>
      <sheetData sheetId="5390">
        <row r="5">
          <cell r="B5" t="str">
            <v>E.J. CONSTRUTORA EIRELI - EPP</v>
          </cell>
        </row>
      </sheetData>
      <sheetData sheetId="5391" refreshError="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>
        <row r="5">
          <cell r="L5" t="str">
            <v>20.ª MEDIÇÃO PARCIAL</v>
          </cell>
        </row>
      </sheetData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1">
          <cell r="B1" t="str">
            <v>DELTA CONSTRUÇÕES S/A</v>
          </cell>
        </row>
      </sheetData>
      <sheetData sheetId="5531">
        <row r="1">
          <cell r="B1" t="str">
            <v>DELTA CONSTRUÇÕES S/A</v>
          </cell>
        </row>
      </sheetData>
      <sheetData sheetId="5532">
        <row r="1">
          <cell r="B1" t="str">
            <v>DELTA CONSTRUÇÕES S/A</v>
          </cell>
        </row>
      </sheetData>
      <sheetData sheetId="5533">
        <row r="1">
          <cell r="A1" t="str">
            <v>PLACA</v>
          </cell>
        </row>
      </sheetData>
      <sheetData sheetId="5534">
        <row r="1">
          <cell r="A1" t="str">
            <v>DATA</v>
          </cell>
        </row>
      </sheetData>
      <sheetData sheetId="5535">
        <row r="1">
          <cell r="B1" t="str">
            <v>DELTA CONSTRUÇÕES S/A</v>
          </cell>
        </row>
      </sheetData>
      <sheetData sheetId="5536">
        <row r="1">
          <cell r="A1" t="str">
            <v>DATA</v>
          </cell>
        </row>
      </sheetData>
      <sheetData sheetId="5537">
        <row r="1">
          <cell r="A1" t="str">
            <v>PLACA</v>
          </cell>
        </row>
      </sheetData>
      <sheetData sheetId="5538">
        <row r="1">
          <cell r="B1" t="str">
            <v>DELTA CONSTRUÇÕES S/A</v>
          </cell>
        </row>
      </sheetData>
      <sheetData sheetId="5539">
        <row r="1">
          <cell r="A1" t="str">
            <v>PLACA</v>
          </cell>
        </row>
      </sheetData>
      <sheetData sheetId="5540">
        <row r="1">
          <cell r="B1" t="str">
            <v>DELTA CONSTRUÇÕES S/A</v>
          </cell>
        </row>
      </sheetData>
      <sheetData sheetId="5541">
        <row r="1">
          <cell r="B1" t="str">
            <v>DELTA CONSTRUÇÕES S/A</v>
          </cell>
        </row>
      </sheetData>
      <sheetData sheetId="5542">
        <row r="1">
          <cell r="B1" t="str">
            <v>DELTA CONSTRUÇÕES S/A</v>
          </cell>
        </row>
      </sheetData>
      <sheetData sheetId="5543">
        <row r="1">
          <cell r="B1" t="str">
            <v>DELTA CONSTRUÇÕES S/A</v>
          </cell>
        </row>
      </sheetData>
      <sheetData sheetId="5544">
        <row r="1">
          <cell r="B1" t="str">
            <v>DELTA CONSTRUÇÕES S/A</v>
          </cell>
        </row>
      </sheetData>
      <sheetData sheetId="5545">
        <row r="1">
          <cell r="B1" t="str">
            <v>DELTA CONSTRUÇÕES S/A</v>
          </cell>
        </row>
      </sheetData>
      <sheetData sheetId="5546">
        <row r="1">
          <cell r="B1" t="str">
            <v>DELTA CONSTRUÇÕES S/A</v>
          </cell>
        </row>
      </sheetData>
      <sheetData sheetId="5547">
        <row r="1">
          <cell r="B1" t="str">
            <v>DELTA CONSTRUÇÕES S/A</v>
          </cell>
        </row>
      </sheetData>
      <sheetData sheetId="5548">
        <row r="1">
          <cell r="B1" t="str">
            <v>DELTA CONSTRUÇÕES S/A</v>
          </cell>
        </row>
      </sheetData>
      <sheetData sheetId="5549">
        <row r="1">
          <cell r="A1" t="str">
            <v>PLACA</v>
          </cell>
        </row>
      </sheetData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 refreshError="1"/>
      <sheetData sheetId="5606" refreshError="1"/>
      <sheetData sheetId="5607" refreshError="1"/>
      <sheetData sheetId="5608" refreshError="1"/>
      <sheetData sheetId="5609"/>
      <sheetData sheetId="5610"/>
      <sheetData sheetId="5611" refreshError="1"/>
      <sheetData sheetId="5612"/>
      <sheetData sheetId="5613"/>
      <sheetData sheetId="5614"/>
      <sheetData sheetId="5615" refreshError="1"/>
      <sheetData sheetId="5616"/>
      <sheetData sheetId="5617"/>
      <sheetData sheetId="5618"/>
      <sheetData sheetId="5619"/>
      <sheetData sheetId="5620"/>
      <sheetData sheetId="5621"/>
      <sheetData sheetId="5622"/>
      <sheetData sheetId="5623" refreshError="1"/>
      <sheetData sheetId="5624"/>
      <sheetData sheetId="5625"/>
      <sheetData sheetId="5626" refreshError="1"/>
      <sheetData sheetId="5627"/>
      <sheetData sheetId="5628" refreshError="1"/>
      <sheetData sheetId="5629"/>
      <sheetData sheetId="5630" refreshError="1"/>
      <sheetData sheetId="5631" refreshError="1"/>
      <sheetData sheetId="5632"/>
      <sheetData sheetId="5633"/>
      <sheetData sheetId="5634"/>
      <sheetData sheetId="5635" refreshError="1"/>
      <sheetData sheetId="5636"/>
      <sheetData sheetId="5637"/>
      <sheetData sheetId="5638" refreshError="1"/>
      <sheetData sheetId="5639" refreshError="1"/>
      <sheetData sheetId="5640" refreshError="1"/>
      <sheetData sheetId="5641"/>
      <sheetData sheetId="5642"/>
      <sheetData sheetId="5643" refreshError="1"/>
      <sheetData sheetId="5644"/>
      <sheetData sheetId="5645" refreshError="1"/>
      <sheetData sheetId="5646" refreshError="1"/>
      <sheetData sheetId="5647" refreshError="1"/>
      <sheetData sheetId="5648"/>
      <sheetData sheetId="5649" refreshError="1"/>
      <sheetData sheetId="5650" refreshError="1"/>
      <sheetData sheetId="5651" refreshError="1"/>
      <sheetData sheetId="5652" refreshError="1"/>
      <sheetData sheetId="5653">
        <row r="11">
          <cell r="D11">
            <v>271.25799999999998</v>
          </cell>
        </row>
      </sheetData>
      <sheetData sheetId="5654">
        <row r="9">
          <cell r="B9">
            <v>1748.12</v>
          </cell>
        </row>
      </sheetData>
      <sheetData sheetId="5655" refreshError="1"/>
      <sheetData sheetId="5656">
        <row r="7">
          <cell r="C7">
            <v>0</v>
          </cell>
        </row>
      </sheetData>
      <sheetData sheetId="5657" refreshError="1"/>
      <sheetData sheetId="5658">
        <row r="18">
          <cell r="T18">
            <v>0</v>
          </cell>
        </row>
      </sheetData>
      <sheetData sheetId="5659">
        <row r="3">
          <cell r="T3">
            <v>2.2000000000000002</v>
          </cell>
        </row>
      </sheetData>
      <sheetData sheetId="5660">
        <row r="31">
          <cell r="N31">
            <v>69.790999999999997</v>
          </cell>
        </row>
      </sheetData>
      <sheetData sheetId="5661">
        <row r="25">
          <cell r="K25">
            <v>56.841999999999999</v>
          </cell>
        </row>
      </sheetData>
      <sheetData sheetId="5662">
        <row r="41">
          <cell r="L41">
            <v>10.199999999999999</v>
          </cell>
        </row>
      </sheetData>
      <sheetData sheetId="5663">
        <row r="30">
          <cell r="L30">
            <v>14.96</v>
          </cell>
        </row>
      </sheetData>
      <sheetData sheetId="5664">
        <row r="22">
          <cell r="K22">
            <v>0</v>
          </cell>
        </row>
      </sheetData>
      <sheetData sheetId="5665">
        <row r="18">
          <cell r="M18">
            <v>0</v>
          </cell>
        </row>
      </sheetData>
      <sheetData sheetId="5666">
        <row r="66">
          <cell r="I66">
            <v>23787</v>
          </cell>
        </row>
      </sheetData>
      <sheetData sheetId="5667">
        <row r="33">
          <cell r="N33">
            <v>0</v>
          </cell>
        </row>
      </sheetData>
      <sheetData sheetId="5668">
        <row r="22">
          <cell r="L22">
            <v>0</v>
          </cell>
        </row>
      </sheetData>
      <sheetData sheetId="5669">
        <row r="16">
          <cell r="L16">
            <v>0</v>
          </cell>
        </row>
      </sheetData>
      <sheetData sheetId="5670">
        <row r="24">
          <cell r="K24">
            <v>24.64</v>
          </cell>
        </row>
      </sheetData>
      <sheetData sheetId="5671">
        <row r="10">
          <cell r="I10">
            <v>0</v>
          </cell>
        </row>
      </sheetData>
      <sheetData sheetId="5672">
        <row r="18">
          <cell r="H18">
            <v>0</v>
          </cell>
        </row>
      </sheetData>
      <sheetData sheetId="5673">
        <row r="85">
          <cell r="M85">
            <v>0</v>
          </cell>
        </row>
      </sheetData>
      <sheetData sheetId="5674">
        <row r="16">
          <cell r="N16">
            <v>2681.9</v>
          </cell>
        </row>
      </sheetData>
      <sheetData sheetId="5675">
        <row r="12">
          <cell r="N12">
            <v>32.96</v>
          </cell>
        </row>
      </sheetData>
      <sheetData sheetId="5676">
        <row r="12">
          <cell r="N12">
            <v>0</v>
          </cell>
        </row>
      </sheetData>
      <sheetData sheetId="5677">
        <row r="22">
          <cell r="J22">
            <v>0</v>
          </cell>
        </row>
      </sheetData>
      <sheetData sheetId="5678">
        <row r="10">
          <cell r="L10">
            <v>0</v>
          </cell>
        </row>
      </sheetData>
      <sheetData sheetId="5679">
        <row r="15">
          <cell r="M15">
            <v>0</v>
          </cell>
        </row>
      </sheetData>
      <sheetData sheetId="5680">
        <row r="15">
          <cell r="N15">
            <v>0</v>
          </cell>
        </row>
      </sheetData>
      <sheetData sheetId="5681">
        <row r="14">
          <cell r="E14">
            <v>0</v>
          </cell>
        </row>
      </sheetData>
      <sheetData sheetId="5682">
        <row r="9">
          <cell r="I9">
            <v>0</v>
          </cell>
        </row>
      </sheetData>
      <sheetData sheetId="5683">
        <row r="19">
          <cell r="K19">
            <v>0</v>
          </cell>
        </row>
      </sheetData>
      <sheetData sheetId="5684">
        <row r="21">
          <cell r="M21">
            <v>0</v>
          </cell>
        </row>
      </sheetData>
      <sheetData sheetId="5685" refreshError="1"/>
      <sheetData sheetId="5686" refreshError="1"/>
      <sheetData sheetId="5687" refreshError="1"/>
      <sheetData sheetId="5688"/>
      <sheetData sheetId="5689"/>
      <sheetData sheetId="5690"/>
      <sheetData sheetId="5691"/>
      <sheetData sheetId="5692"/>
      <sheetData sheetId="5693"/>
      <sheetData sheetId="5694" refreshError="1"/>
      <sheetData sheetId="5695"/>
      <sheetData sheetId="5696"/>
      <sheetData sheetId="5697" refreshError="1"/>
      <sheetData sheetId="5698"/>
      <sheetData sheetId="5699" refreshError="1"/>
      <sheetData sheetId="5700"/>
      <sheetData sheetId="570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 refreshError="1"/>
      <sheetData sheetId="5717"/>
      <sheetData sheetId="5718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>
        <row r="38">
          <cell r="K38">
            <v>6.7779999999999996</v>
          </cell>
        </row>
      </sheetData>
      <sheetData sheetId="5808">
        <row r="94">
          <cell r="N94">
            <v>27.867000000000001</v>
          </cell>
        </row>
      </sheetData>
      <sheetData sheetId="5809">
        <row r="62">
          <cell r="N62">
            <v>5.59</v>
          </cell>
        </row>
      </sheetData>
      <sheetData sheetId="5810"/>
      <sheetData sheetId="5811"/>
      <sheetData sheetId="5812">
        <row r="28">
          <cell r="O28">
            <v>156.108</v>
          </cell>
        </row>
      </sheetData>
      <sheetData sheetId="5813">
        <row r="32">
          <cell r="N32">
            <v>0.51500000000000001</v>
          </cell>
        </row>
      </sheetData>
      <sheetData sheetId="5814"/>
      <sheetData sheetId="5815"/>
      <sheetData sheetId="5816">
        <row r="37">
          <cell r="N37">
            <v>291.42</v>
          </cell>
        </row>
      </sheetData>
      <sheetData sheetId="5817"/>
      <sheetData sheetId="5818">
        <row r="30">
          <cell r="K30">
            <v>70</v>
          </cell>
        </row>
      </sheetData>
      <sheetData sheetId="5819"/>
      <sheetData sheetId="5820">
        <row r="32">
          <cell r="I32">
            <v>27.975999999999999</v>
          </cell>
        </row>
      </sheetData>
      <sheetData sheetId="5821">
        <row r="24">
          <cell r="I24">
            <v>1619.8810000000001</v>
          </cell>
        </row>
      </sheetData>
      <sheetData sheetId="5822">
        <row r="25">
          <cell r="I25">
            <v>16693.044999999998</v>
          </cell>
        </row>
      </sheetData>
      <sheetData sheetId="5823"/>
      <sheetData sheetId="5824"/>
      <sheetData sheetId="5825"/>
      <sheetData sheetId="5826">
        <row r="38">
          <cell r="D38">
            <v>35.381999999999998</v>
          </cell>
        </row>
      </sheetData>
      <sheetData sheetId="5827">
        <row r="18">
          <cell r="D18">
            <v>48.021999999999998</v>
          </cell>
        </row>
      </sheetData>
      <sheetData sheetId="5828">
        <row r="19">
          <cell r="C19">
            <v>1.7999999999999999E-2</v>
          </cell>
        </row>
      </sheetData>
      <sheetData sheetId="5829"/>
      <sheetData sheetId="5830">
        <row r="19">
          <cell r="C19">
            <v>0.01</v>
          </cell>
        </row>
      </sheetData>
      <sheetData sheetId="5831">
        <row r="19">
          <cell r="C19">
            <v>418.88</v>
          </cell>
        </row>
      </sheetData>
      <sheetData sheetId="5832"/>
      <sheetData sheetId="5833"/>
      <sheetData sheetId="5834">
        <row r="31">
          <cell r="O31">
            <v>0</v>
          </cell>
        </row>
      </sheetData>
      <sheetData sheetId="5835"/>
      <sheetData sheetId="5836"/>
      <sheetData sheetId="5837"/>
      <sheetData sheetId="5838">
        <row r="26">
          <cell r="H26">
            <v>3.69</v>
          </cell>
        </row>
      </sheetData>
      <sheetData sheetId="5839"/>
      <sheetData sheetId="5840">
        <row r="44">
          <cell r="O44">
            <v>0</v>
          </cell>
        </row>
      </sheetData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>
        <row r="21">
          <cell r="H21">
            <v>0</v>
          </cell>
        </row>
      </sheetData>
      <sheetData sheetId="5859"/>
      <sheetData sheetId="5860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/>
      <sheetData sheetId="610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Cálculo"/>
      <sheetName val="Quadro + Gráfico"/>
      <sheetName val="Preços"/>
      <sheetName val="Desp. Apoio"/>
      <sheetName val="PRO_08"/>
      <sheetName val="ROSTO"/>
      <sheetName val="7CONT FIN"/>
      <sheetName val="DG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Proposta"/>
      <sheetName val="Carimbo de Nota"/>
      <sheetName val="Fresagem de Pista Ago-98"/>
      <sheetName val="P3"/>
      <sheetName val="PLANILHA ATUALIZADA"/>
      <sheetName val="Auxiliar"/>
      <sheetName val="RELATA"/>
      <sheetName val="Conc 20"/>
      <sheetName val="CRON.NOVO.ARIPUANA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-08"/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Imai03"/>
      <sheetName val="NF 131"/>
      <sheetName val="PROJETO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0</v>
          </cell>
        </row>
      </sheetData>
      <sheetData sheetId="5">
        <row r="2">
          <cell r="A2" t="str">
            <v>MT-C150 X 4.0M</v>
          </cell>
        </row>
      </sheetData>
      <sheetData sheetId="6">
        <row r="2">
          <cell r="A2">
            <v>0</v>
          </cell>
        </row>
      </sheetData>
      <sheetData sheetId="7">
        <row r="32">
          <cell r="A32">
            <v>0</v>
          </cell>
        </row>
        <row r="73">
          <cell r="A73" t="str">
            <v>TACHÃO</v>
          </cell>
          <cell r="B73">
            <v>2.5</v>
          </cell>
          <cell r="C73">
            <v>3</v>
          </cell>
        </row>
        <row r="74">
          <cell r="C74">
            <v>2.5</v>
          </cell>
        </row>
        <row r="75">
          <cell r="A75">
            <v>0</v>
          </cell>
          <cell r="B75">
            <v>0</v>
          </cell>
          <cell r="C75">
            <v>3</v>
          </cell>
        </row>
        <row r="76">
          <cell r="A76" t="str">
            <v>TACHA</v>
          </cell>
          <cell r="B76">
            <v>0</v>
          </cell>
          <cell r="C76">
            <v>3</v>
          </cell>
        </row>
        <row r="77">
          <cell r="A77" t="str">
            <v>KM</v>
          </cell>
          <cell r="B77" t="str">
            <v>BORDO</v>
          </cell>
          <cell r="C77">
            <v>3</v>
          </cell>
        </row>
        <row r="78">
          <cell r="A78">
            <v>0</v>
          </cell>
          <cell r="B78">
            <v>2</v>
          </cell>
          <cell r="C78">
            <v>3</v>
          </cell>
        </row>
        <row r="79">
          <cell r="A79">
            <v>377000</v>
          </cell>
          <cell r="B79">
            <v>2</v>
          </cell>
          <cell r="C79">
            <v>3</v>
          </cell>
        </row>
        <row r="80">
          <cell r="A80">
            <v>421300</v>
          </cell>
          <cell r="B80">
            <v>2</v>
          </cell>
          <cell r="C80">
            <v>1.67</v>
          </cell>
        </row>
        <row r="81">
          <cell r="A81">
            <v>436207</v>
          </cell>
          <cell r="B81">
            <v>2</v>
          </cell>
          <cell r="C81">
            <v>2.5</v>
          </cell>
        </row>
        <row r="82">
          <cell r="A82">
            <v>453500</v>
          </cell>
          <cell r="B82">
            <v>2</v>
          </cell>
          <cell r="C82">
            <v>1.67</v>
          </cell>
        </row>
        <row r="83">
          <cell r="A83">
            <v>528000</v>
          </cell>
          <cell r="B83">
            <v>2</v>
          </cell>
          <cell r="C83">
            <v>2.5</v>
          </cell>
        </row>
        <row r="84">
          <cell r="A84">
            <v>620800</v>
          </cell>
          <cell r="B84">
            <v>2</v>
          </cell>
          <cell r="C84">
            <v>1.67</v>
          </cell>
        </row>
        <row r="85">
          <cell r="A85">
            <v>693700</v>
          </cell>
          <cell r="B85">
            <v>2</v>
          </cell>
          <cell r="C85">
            <v>2.5</v>
          </cell>
        </row>
        <row r="86">
          <cell r="A86">
            <v>698300</v>
          </cell>
          <cell r="B86">
            <v>2</v>
          </cell>
          <cell r="C86">
            <v>2.5</v>
          </cell>
        </row>
        <row r="87">
          <cell r="A87">
            <v>706700</v>
          </cell>
          <cell r="B87">
            <v>2</v>
          </cell>
        </row>
      </sheetData>
      <sheetData sheetId="8">
        <row r="6">
          <cell r="B6" t="str">
            <v>BR-354</v>
          </cell>
        </row>
      </sheetData>
      <sheetData sheetId="9"/>
      <sheetData sheetId="10">
        <row r="12">
          <cell r="L12" t="str">
            <v>EM-276/2000</v>
          </cell>
        </row>
      </sheetData>
      <sheetData sheetId="11">
        <row r="12">
          <cell r="L12">
            <v>3.29</v>
          </cell>
        </row>
      </sheetData>
      <sheetData sheetId="12">
        <row r="13">
          <cell r="T13" t="str">
            <v>354BRJ0610</v>
          </cell>
        </row>
      </sheetData>
      <sheetData sheetId="13"/>
      <sheetData sheetId="14"/>
      <sheetData sheetId="15"/>
      <sheetData sheetId="16"/>
      <sheetData sheetId="17">
        <row r="12">
          <cell r="H12" t="str">
            <v>MD</v>
          </cell>
        </row>
      </sheetData>
      <sheetData sheetId="18"/>
      <sheetData sheetId="19"/>
      <sheetData sheetId="20">
        <row r="12">
          <cell r="N12">
            <v>0</v>
          </cell>
        </row>
      </sheetData>
      <sheetData sheetId="21">
        <row r="2">
          <cell r="A2">
            <v>16</v>
          </cell>
        </row>
      </sheetData>
      <sheetData sheetId="22"/>
      <sheetData sheetId="2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sin_vertical_necessidades"/>
      <sheetName val="Plan1"/>
      <sheetName val="SNV"/>
      <sheetName val="curvas_tratamento"/>
      <sheetName val="Defensas_necessidades"/>
      <sheetName val="CLASSE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389600</v>
          </cell>
        </row>
      </sheetData>
      <sheetData sheetId="5">
        <row r="5">
          <cell r="B5" t="str">
            <v>BR-101</v>
          </cell>
        </row>
      </sheetData>
      <sheetData sheetId="6"/>
      <sheetData sheetId="7">
        <row r="11">
          <cell r="L11" t="str">
            <v>EM-276/2000</v>
          </cell>
        </row>
      </sheetData>
      <sheetData sheetId="8">
        <row r="11">
          <cell r="N11" t="str">
            <v>101BRJ3390</v>
          </cell>
        </row>
      </sheetData>
      <sheetData sheetId="9">
        <row r="12">
          <cell r="T12" t="str">
            <v>101BRJ3335</v>
          </cell>
        </row>
      </sheetData>
      <sheetData sheetId="10"/>
      <sheetData sheetId="11"/>
      <sheetData sheetId="12">
        <row r="2">
          <cell r="A2" t="str">
            <v>MT 2X1.5</v>
          </cell>
        </row>
      </sheetData>
      <sheetData sheetId="13"/>
      <sheetData sheetId="14">
        <row r="11">
          <cell r="H11" t="str">
            <v>MT 3X1.5</v>
          </cell>
        </row>
      </sheetData>
      <sheetData sheetId="15"/>
      <sheetData sheetId="16">
        <row r="1">
          <cell r="A1">
            <v>389600</v>
          </cell>
        </row>
      </sheetData>
      <sheetData sheetId="17"/>
      <sheetData sheetId="18">
        <row r="15">
          <cell r="N15">
            <v>0</v>
          </cell>
        </row>
      </sheetData>
      <sheetData sheetId="19">
        <row r="1">
          <cell r="A1">
            <v>0</v>
          </cell>
        </row>
        <row r="49">
          <cell r="B49">
            <v>2.5</v>
          </cell>
        </row>
      </sheetData>
      <sheetData sheetId="20">
        <row r="2">
          <cell r="A2">
            <v>16</v>
          </cell>
        </row>
      </sheetData>
      <sheetData sheetId="21"/>
      <sheetData sheetId="2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2.2.5.CBUQ"/>
      <sheetName val="2.2.5.PMQ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PRO_08"/>
      <sheetName val="Viaduto S. Pompeu"/>
      <sheetName val="CPV"/>
      <sheetName val="Planejado"/>
      <sheetName val="Mat."/>
      <sheetName val="M.O."/>
      <sheetName val="Preços"/>
      <sheetName val="Resumo Financeiro"/>
      <sheetName val="PROJETO"/>
      <sheetName val="Teor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Anex. II Plan.A"/>
      <sheetName val="Anex. III Plan.B"/>
      <sheetName val="Anex IX Enc  Soc B"/>
      <sheetName val="Anex V Plan. Equipam."/>
      <sheetName val="Anex VI Fornec. Div"/>
      <sheetName val="FR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NV-408"/>
      <sheetName val="Vol IV quantitativos_por_SNV"/>
      <sheetName val="HOR_MEC_BR-408"/>
      <sheetName val="HOR_MEC_Interseção_BUENOS AIRES"/>
      <sheetName val="HOR_MEC_Interseção Aliança - 2º"/>
      <sheetName val="HOR_MEC_Interseção Aliança - 1º"/>
      <sheetName val="HOR_MEC_Inters_Itaquitinga"/>
      <sheetName val="HOR_MEC_Inters_Timbaúba"/>
      <sheetName val="HOR_MEC_Interseção_Tracunhaem"/>
      <sheetName val="HOR_MEC_Interseção_VICÊNCIA"/>
      <sheetName val="HOR_MAN_Itaquitinga"/>
      <sheetName val="SIN_HOR_MAN_VICÊNCIA"/>
      <sheetName val="HOR_MAN_aliança 1º ACESSO"/>
      <sheetName val="HOR_MAN_ALIANÇA 2º ACESSO"/>
      <sheetName val="HOR_MAN_TRACUNHAEM"/>
      <sheetName val="HOR_MAN_BUENOS AIRES"/>
      <sheetName val="PARADA DE ONIBUS"/>
      <sheetName val="HOR_MAN_PONTES"/>
      <sheetName val="HOR_MAN_PASS. PEDESTRE_LOMBADA"/>
      <sheetName val="HOR_MAN_TIMBAUBA"/>
      <sheetName val="tachas_ALIANÇA 1º acesso "/>
      <sheetName val="tachas_Aliança 2º acesso"/>
      <sheetName val="tachas_aplicacao_BR408"/>
      <sheetName val="tachas_Buenos Aires"/>
      <sheetName val="tachas_Itaquitinga"/>
      <sheetName val="tachas_TIMBAÚBA"/>
      <sheetName val="tachas_Tracunhaém"/>
      <sheetName val="tachas_VICÊNCIA"/>
      <sheetName val="Defensas_necessidades"/>
      <sheetName val="sin_vertical_aplicacao"/>
      <sheetName val="Defensas-Removerimplantar.nec"/>
      <sheetName val="Pórtico a Remover"/>
      <sheetName val="Pórtico e Semi-pórtico"/>
    </sheetNames>
    <sheetDataSet>
      <sheetData sheetId="0"/>
      <sheetData sheetId="1"/>
      <sheetData sheetId="2">
        <row r="14">
          <cell r="U14" t="str">
            <v>NBR 15.402/2006</v>
          </cell>
          <cell r="AA14">
            <v>82.2</v>
          </cell>
          <cell r="AC14" t="str">
            <v>408BPE0110</v>
          </cell>
        </row>
        <row r="15">
          <cell r="U15" t="str">
            <v>NBR 15.402/2006</v>
          </cell>
          <cell r="AA15">
            <v>62.56</v>
          </cell>
          <cell r="AC15" t="str">
            <v>408BPE0110</v>
          </cell>
        </row>
        <row r="16">
          <cell r="U16" t="str">
            <v>NBR 15.402/2006</v>
          </cell>
          <cell r="AA16">
            <v>8.1</v>
          </cell>
          <cell r="AC16" t="str">
            <v>408BPE0110</v>
          </cell>
        </row>
        <row r="17">
          <cell r="U17" t="str">
            <v>NBR 15.402/2006</v>
          </cell>
          <cell r="AA17">
            <v>12</v>
          </cell>
          <cell r="AC17" t="str">
            <v>408BPE0110</v>
          </cell>
        </row>
        <row r="18">
          <cell r="U18" t="str">
            <v>NBR 15.402/2006</v>
          </cell>
          <cell r="AA18">
            <v>54</v>
          </cell>
          <cell r="AC18" t="str">
            <v>408BPE0110</v>
          </cell>
        </row>
        <row r="19">
          <cell r="U19" t="str">
            <v>NBR 15.402/2006</v>
          </cell>
          <cell r="AA19">
            <v>139.5</v>
          </cell>
          <cell r="AC19" t="str">
            <v>408BPE0110</v>
          </cell>
        </row>
        <row r="20">
          <cell r="U20" t="str">
            <v>NBR 15.402/2006</v>
          </cell>
          <cell r="AA20">
            <v>82.2</v>
          </cell>
          <cell r="AC20" t="str">
            <v>408BPE0110</v>
          </cell>
        </row>
        <row r="21">
          <cell r="U21" t="str">
            <v>NBR 13.731/08</v>
          </cell>
          <cell r="AA21">
            <v>117</v>
          </cell>
          <cell r="AC21" t="str">
            <v>408BPE0110</v>
          </cell>
        </row>
        <row r="22">
          <cell r="U22" t="str">
            <v>NBR 13.731/08</v>
          </cell>
          <cell r="AA22">
            <v>117.66</v>
          </cell>
          <cell r="AC22" t="str">
            <v>408BPE0110</v>
          </cell>
        </row>
        <row r="23">
          <cell r="U23" t="str">
            <v>NBR 13.731/08</v>
          </cell>
          <cell r="AA23">
            <v>123.92</v>
          </cell>
          <cell r="AC23" t="str">
            <v>408BPE0110</v>
          </cell>
        </row>
        <row r="24">
          <cell r="U24" t="str">
            <v>NBR 13.731/08</v>
          </cell>
          <cell r="AA24">
            <v>239.22</v>
          </cell>
          <cell r="AC24" t="str">
            <v>408BPE0110</v>
          </cell>
        </row>
        <row r="25">
          <cell r="U25" t="str">
            <v>NBR 13.731/08</v>
          </cell>
          <cell r="AA25">
            <v>222.7</v>
          </cell>
          <cell r="AC25" t="str">
            <v>408BPE0110</v>
          </cell>
        </row>
        <row r="26">
          <cell r="U26" t="str">
            <v>NBR 13.731/08</v>
          </cell>
          <cell r="AA26">
            <v>229.62</v>
          </cell>
          <cell r="AC26" t="str">
            <v>408BPE0110</v>
          </cell>
        </row>
        <row r="27">
          <cell r="U27" t="str">
            <v>NBR 13.731/08</v>
          </cell>
          <cell r="AA27">
            <v>535.55999999999995</v>
          </cell>
          <cell r="AC27" t="str">
            <v>408BPE0110</v>
          </cell>
        </row>
        <row r="28">
          <cell r="U28" t="str">
            <v>NBR 13.731/08</v>
          </cell>
          <cell r="AA28">
            <v>535.55999999999995</v>
          </cell>
          <cell r="AC28" t="str">
            <v>408BPE0110</v>
          </cell>
        </row>
        <row r="29">
          <cell r="U29" t="str">
            <v>NBR 13.731/08</v>
          </cell>
          <cell r="AA29">
            <v>147.47999999999999</v>
          </cell>
          <cell r="AC29" t="str">
            <v>408BPE0110</v>
          </cell>
        </row>
        <row r="30">
          <cell r="U30" t="str">
            <v>NBR 13.731/08</v>
          </cell>
          <cell r="AA30">
            <v>27.3</v>
          </cell>
          <cell r="AC30" t="str">
            <v>408BPE0110</v>
          </cell>
        </row>
        <row r="31">
          <cell r="U31" t="str">
            <v>NBR 15.402/2006</v>
          </cell>
          <cell r="AA31">
            <v>114.7</v>
          </cell>
          <cell r="AC31" t="str">
            <v>408BPE0110</v>
          </cell>
        </row>
        <row r="32">
          <cell r="U32" t="str">
            <v>NBR 15.870/10</v>
          </cell>
          <cell r="AA32">
            <v>28.67</v>
          </cell>
          <cell r="AC32" t="str">
            <v>408BPE0110</v>
          </cell>
        </row>
        <row r="33">
          <cell r="U33" t="str">
            <v>NBR 15.870/10</v>
          </cell>
          <cell r="AA33">
            <v>28.67</v>
          </cell>
          <cell r="AC33" t="str">
            <v>408BPE0110</v>
          </cell>
        </row>
        <row r="34">
          <cell r="U34" t="str">
            <v>NBR 13.731/08</v>
          </cell>
          <cell r="AA34">
            <v>87.4</v>
          </cell>
          <cell r="AC34" t="str">
            <v>408BPE0110</v>
          </cell>
        </row>
        <row r="35">
          <cell r="U35" t="str">
            <v>NBR 13.731/08</v>
          </cell>
          <cell r="AA35">
            <v>87.4</v>
          </cell>
          <cell r="AC35" t="str">
            <v>408BPE0110</v>
          </cell>
        </row>
        <row r="36">
          <cell r="U36" t="str">
            <v>NBR 13.731/08</v>
          </cell>
          <cell r="AA36">
            <v>263.60000000000002</v>
          </cell>
          <cell r="AC36" t="str">
            <v>408BPE0110</v>
          </cell>
        </row>
        <row r="37">
          <cell r="U37" t="str">
            <v>NBR 13.731/08</v>
          </cell>
          <cell r="AA37">
            <v>131.80000000000001</v>
          </cell>
          <cell r="AC37" t="str">
            <v>408BPE0110</v>
          </cell>
        </row>
        <row r="38">
          <cell r="U38" t="str">
            <v>NBR 13.731/08</v>
          </cell>
          <cell r="AA38">
            <v>132.1</v>
          </cell>
          <cell r="AC38" t="str">
            <v>408BPE0110</v>
          </cell>
        </row>
        <row r="39">
          <cell r="U39" t="str">
            <v>NBR 15.402/2006</v>
          </cell>
          <cell r="AA39">
            <v>112.42</v>
          </cell>
          <cell r="AC39" t="str">
            <v>408BPE0110</v>
          </cell>
        </row>
        <row r="40">
          <cell r="U40" t="str">
            <v>NBR 15.870/10</v>
          </cell>
          <cell r="AA40">
            <v>27.86</v>
          </cell>
          <cell r="AC40" t="str">
            <v>408BPE0110</v>
          </cell>
        </row>
        <row r="41">
          <cell r="U41" t="str">
            <v>NBR 15.870/10</v>
          </cell>
          <cell r="AA41">
            <v>27.86</v>
          </cell>
          <cell r="AC41" t="str">
            <v>408BPE0110</v>
          </cell>
        </row>
        <row r="42">
          <cell r="U42" t="str">
            <v>NBR 13.731/08</v>
          </cell>
          <cell r="AA42">
            <v>178.22</v>
          </cell>
          <cell r="AC42" t="str">
            <v>408BPE0110</v>
          </cell>
        </row>
        <row r="43">
          <cell r="U43" t="str">
            <v>NBR 13.731/08</v>
          </cell>
          <cell r="AA43">
            <v>207.46</v>
          </cell>
          <cell r="AC43" t="str">
            <v>408BPE0110</v>
          </cell>
        </row>
        <row r="44">
          <cell r="U44" t="str">
            <v>NBR 13.731/08</v>
          </cell>
          <cell r="AA44">
            <v>221.7</v>
          </cell>
          <cell r="AC44" t="str">
            <v>408BPE0110</v>
          </cell>
        </row>
        <row r="45">
          <cell r="U45" t="str">
            <v>NBR 13.731/08</v>
          </cell>
          <cell r="AA45">
            <v>98.94</v>
          </cell>
          <cell r="AC45" t="str">
            <v>408BPE0110</v>
          </cell>
        </row>
        <row r="46">
          <cell r="U46" t="str">
            <v>NBR 13.731/08</v>
          </cell>
          <cell r="AA46">
            <v>353.16</v>
          </cell>
          <cell r="AC46" t="str">
            <v>408BPE0110</v>
          </cell>
        </row>
        <row r="47">
          <cell r="U47" t="str">
            <v>NBR 13.731/08</v>
          </cell>
          <cell r="AA47">
            <v>353.16</v>
          </cell>
          <cell r="AC47" t="str">
            <v>408BPE0110</v>
          </cell>
        </row>
        <row r="48">
          <cell r="U48" t="str">
            <v>NBR 13.731/08</v>
          </cell>
          <cell r="AA48">
            <v>186.38</v>
          </cell>
          <cell r="AC48" t="str">
            <v>408BPE0110</v>
          </cell>
        </row>
        <row r="49">
          <cell r="U49" t="str">
            <v>NBR 13.731/08</v>
          </cell>
          <cell r="AA49">
            <v>136.30000000000001</v>
          </cell>
          <cell r="AC49" t="str">
            <v>408BPE0110</v>
          </cell>
        </row>
        <row r="50">
          <cell r="U50" t="str">
            <v>NBR 13.731/08</v>
          </cell>
          <cell r="AA50">
            <v>248.94</v>
          </cell>
          <cell r="AC50" t="str">
            <v>408BPE0110</v>
          </cell>
        </row>
        <row r="51">
          <cell r="U51" t="str">
            <v>NBR 13.731/08</v>
          </cell>
          <cell r="AA51">
            <v>51.72</v>
          </cell>
          <cell r="AC51" t="str">
            <v>408BPE0110</v>
          </cell>
        </row>
        <row r="52">
          <cell r="U52" t="str">
            <v>NBR 13.731/08</v>
          </cell>
          <cell r="AA52">
            <v>281</v>
          </cell>
          <cell r="AC52" t="str">
            <v>408BPE0110</v>
          </cell>
        </row>
        <row r="53">
          <cell r="U53" t="str">
            <v>NBR 13.731/08</v>
          </cell>
          <cell r="AA53">
            <v>274.60000000000002</v>
          </cell>
          <cell r="AC53" t="str">
            <v>408BPE0110</v>
          </cell>
        </row>
        <row r="54">
          <cell r="U54" t="str">
            <v>NBR 13.731/08</v>
          </cell>
          <cell r="AA54">
            <v>69.260000000000005</v>
          </cell>
          <cell r="AC54" t="str">
            <v>408BPE0110</v>
          </cell>
        </row>
        <row r="55">
          <cell r="U55" t="str">
            <v>NBR 13.731/08</v>
          </cell>
          <cell r="AA55">
            <v>59.14</v>
          </cell>
          <cell r="AC55" t="str">
            <v>408BPE0110</v>
          </cell>
        </row>
        <row r="56">
          <cell r="U56" t="str">
            <v>NBR 13.731/08</v>
          </cell>
          <cell r="AA56">
            <v>59.88</v>
          </cell>
          <cell r="AC56" t="str">
            <v>408BPE0110</v>
          </cell>
        </row>
        <row r="57">
          <cell r="U57" t="str">
            <v>NBR 13.731/08</v>
          </cell>
          <cell r="AA57">
            <v>273.3</v>
          </cell>
          <cell r="AC57" t="str">
            <v>408BPE0110</v>
          </cell>
        </row>
        <row r="58">
          <cell r="U58" t="str">
            <v>NBR 13.731/08</v>
          </cell>
          <cell r="AA58">
            <v>916.12</v>
          </cell>
          <cell r="AC58" t="str">
            <v>408BPE0110</v>
          </cell>
        </row>
        <row r="59">
          <cell r="U59" t="str">
            <v>NBR 13.731/08</v>
          </cell>
          <cell r="AA59">
            <v>916.12</v>
          </cell>
          <cell r="AC59" t="str">
            <v>408BPE0110</v>
          </cell>
        </row>
        <row r="60">
          <cell r="U60" t="str">
            <v>NBR 13.731/08</v>
          </cell>
          <cell r="AA60">
            <v>138.46</v>
          </cell>
          <cell r="AC60" t="str">
            <v>408BPE0110</v>
          </cell>
        </row>
        <row r="61">
          <cell r="U61" t="str">
            <v>NBR 13.731/08</v>
          </cell>
          <cell r="AA61">
            <v>55.66</v>
          </cell>
          <cell r="AC61" t="str">
            <v>408BPE0110</v>
          </cell>
        </row>
        <row r="62">
          <cell r="U62" t="str">
            <v>NBR 13.731/08</v>
          </cell>
          <cell r="AA62">
            <v>70.92</v>
          </cell>
          <cell r="AC62" t="str">
            <v>408BPE0110</v>
          </cell>
        </row>
        <row r="63">
          <cell r="U63" t="str">
            <v>NBR 13.731/08</v>
          </cell>
          <cell r="AA63">
            <v>257.02</v>
          </cell>
          <cell r="AC63" t="str">
            <v>408BPE0110</v>
          </cell>
        </row>
        <row r="64">
          <cell r="U64" t="str">
            <v>NBR 13.731/08</v>
          </cell>
          <cell r="AA64">
            <v>379.4</v>
          </cell>
          <cell r="AC64" t="str">
            <v>408BPE0110</v>
          </cell>
        </row>
        <row r="65">
          <cell r="U65" t="str">
            <v>NBR 13.731/08</v>
          </cell>
          <cell r="AA65">
            <v>379.4</v>
          </cell>
          <cell r="AC65" t="str">
            <v>408BPE0110</v>
          </cell>
        </row>
        <row r="66">
          <cell r="U66" t="str">
            <v>NBR 13.731/08</v>
          </cell>
          <cell r="AA66">
            <v>633.24</v>
          </cell>
          <cell r="AC66" t="str">
            <v>408BPE0110</v>
          </cell>
        </row>
        <row r="67">
          <cell r="U67" t="str">
            <v>NBR 13.731/08</v>
          </cell>
          <cell r="AA67">
            <v>678.28</v>
          </cell>
          <cell r="AC67" t="str">
            <v>408BPE0110</v>
          </cell>
        </row>
        <row r="68">
          <cell r="U68" t="str">
            <v>NBR 13.731/08</v>
          </cell>
          <cell r="AA68">
            <v>1311.52</v>
          </cell>
          <cell r="AC68" t="str">
            <v>408BPE0110</v>
          </cell>
        </row>
        <row r="69">
          <cell r="U69" t="str">
            <v>NBR 13.731/08</v>
          </cell>
          <cell r="AA69">
            <v>655.76</v>
          </cell>
          <cell r="AC69" t="str">
            <v>408BPE0110</v>
          </cell>
        </row>
        <row r="70">
          <cell r="U70" t="str">
            <v>NBR 15.402/2006</v>
          </cell>
          <cell r="AA70">
            <v>168.6</v>
          </cell>
          <cell r="AC70" t="str">
            <v>408BPE0110</v>
          </cell>
        </row>
        <row r="71">
          <cell r="U71" t="str">
            <v>NBR 15.870/10</v>
          </cell>
          <cell r="AA71">
            <v>42.15</v>
          </cell>
          <cell r="AC71" t="str">
            <v>408BPE0110</v>
          </cell>
        </row>
        <row r="72">
          <cell r="U72" t="str">
            <v>NBR 15.870/10</v>
          </cell>
          <cell r="AA72">
            <v>42.15</v>
          </cell>
          <cell r="AC72" t="str">
            <v>408BPE0110</v>
          </cell>
        </row>
        <row r="73">
          <cell r="U73" t="str">
            <v>NBR 13.731/08</v>
          </cell>
          <cell r="AA73">
            <v>738.54</v>
          </cell>
          <cell r="AC73" t="str">
            <v>408BPE0110</v>
          </cell>
        </row>
        <row r="74">
          <cell r="U74" t="str">
            <v>NBR 13.731/08</v>
          </cell>
          <cell r="AA74">
            <v>369.28</v>
          </cell>
          <cell r="AC74" t="str">
            <v>408BPE0110</v>
          </cell>
        </row>
        <row r="75">
          <cell r="U75" t="str">
            <v>NBR 13.731/08</v>
          </cell>
          <cell r="AA75">
            <v>369.28</v>
          </cell>
          <cell r="AC75" t="str">
            <v>408BPE0110</v>
          </cell>
        </row>
        <row r="76">
          <cell r="U76" t="str">
            <v>NBR 15.402/2006</v>
          </cell>
          <cell r="AA76">
            <v>184.64</v>
          </cell>
          <cell r="AC76" t="str">
            <v>408BPE0110</v>
          </cell>
        </row>
        <row r="77">
          <cell r="U77" t="str">
            <v>NBR 15.870/10</v>
          </cell>
          <cell r="AA77">
            <v>46.16</v>
          </cell>
          <cell r="AC77" t="str">
            <v>408BPE0110</v>
          </cell>
        </row>
        <row r="78">
          <cell r="U78" t="str">
            <v>NBR 15.870/10</v>
          </cell>
          <cell r="AA78">
            <v>46.16</v>
          </cell>
          <cell r="AC78" t="str">
            <v>408BPE0110</v>
          </cell>
        </row>
        <row r="79">
          <cell r="U79" t="str">
            <v>NBR 13.731/08</v>
          </cell>
          <cell r="AA79">
            <v>205.58</v>
          </cell>
          <cell r="AC79" t="str">
            <v>408BPE0110</v>
          </cell>
        </row>
        <row r="80">
          <cell r="U80" t="str">
            <v>NBR 13.731/08</v>
          </cell>
          <cell r="AA80">
            <v>102.78</v>
          </cell>
          <cell r="AC80" t="str">
            <v>408BPE0110</v>
          </cell>
        </row>
        <row r="81">
          <cell r="U81" t="str">
            <v>NBR 13.731/08</v>
          </cell>
          <cell r="AA81">
            <v>102.78</v>
          </cell>
          <cell r="AC81" t="str">
            <v>408BPE0110</v>
          </cell>
        </row>
        <row r="82">
          <cell r="U82" t="str">
            <v>NBR 15.402/2006</v>
          </cell>
          <cell r="AA82">
            <v>211.9</v>
          </cell>
          <cell r="AC82" t="str">
            <v>408BPE0110</v>
          </cell>
        </row>
        <row r="83">
          <cell r="U83" t="str">
            <v>NBR 15.402/2006</v>
          </cell>
          <cell r="AA83">
            <v>105.96</v>
          </cell>
          <cell r="AC83" t="str">
            <v>408BPE0110</v>
          </cell>
        </row>
        <row r="84">
          <cell r="U84" t="str">
            <v>NBR 15.402/2006</v>
          </cell>
          <cell r="AA84">
            <v>105.96</v>
          </cell>
          <cell r="AC84" t="str">
            <v>408BPE0110</v>
          </cell>
        </row>
        <row r="85">
          <cell r="U85" t="str">
            <v>NBR 13.731/08</v>
          </cell>
          <cell r="AA85">
            <v>788.32</v>
          </cell>
          <cell r="AC85" t="str">
            <v>408BPE0130</v>
          </cell>
        </row>
        <row r="86">
          <cell r="U86" t="str">
            <v>NBR 13.731/08</v>
          </cell>
          <cell r="AA86">
            <v>394.16</v>
          </cell>
          <cell r="AC86" t="str">
            <v>408BPE0130</v>
          </cell>
        </row>
        <row r="87">
          <cell r="U87" t="str">
            <v>NBR 13.731/08</v>
          </cell>
          <cell r="AA87">
            <v>394.16</v>
          </cell>
          <cell r="AC87" t="str">
            <v>408BPE0130</v>
          </cell>
        </row>
        <row r="88">
          <cell r="U88" t="str">
            <v>NBR 13.731/08</v>
          </cell>
          <cell r="AA88">
            <v>176</v>
          </cell>
          <cell r="AC88" t="str">
            <v>408BPE0130</v>
          </cell>
        </row>
        <row r="89">
          <cell r="U89" t="str">
            <v>NBR 13.731/08</v>
          </cell>
          <cell r="AA89">
            <v>88</v>
          </cell>
          <cell r="AC89" t="str">
            <v>408BPE0130</v>
          </cell>
        </row>
        <row r="90">
          <cell r="U90" t="str">
            <v>NBR 13.731/08</v>
          </cell>
          <cell r="AA90">
            <v>88</v>
          </cell>
          <cell r="AC90" t="str">
            <v>408BPE0130</v>
          </cell>
        </row>
        <row r="91">
          <cell r="U91" t="str">
            <v>NBR 15.402/2006</v>
          </cell>
          <cell r="AA91">
            <v>141.9</v>
          </cell>
          <cell r="AC91" t="str">
            <v>408BPE0130</v>
          </cell>
        </row>
        <row r="92">
          <cell r="U92" t="str">
            <v>NBR 15.402/2006</v>
          </cell>
          <cell r="AA92">
            <v>59.18</v>
          </cell>
          <cell r="AC92" t="str">
            <v>408BPE0130</v>
          </cell>
        </row>
        <row r="93">
          <cell r="U93" t="str">
            <v>NBR 15.402/2006</v>
          </cell>
          <cell r="AA93">
            <v>23.4</v>
          </cell>
          <cell r="AC93" t="str">
            <v>408BPE0130</v>
          </cell>
        </row>
        <row r="94">
          <cell r="U94" t="str">
            <v>NBR 13.731/08</v>
          </cell>
          <cell r="AA94">
            <v>88</v>
          </cell>
          <cell r="AC94" t="str">
            <v>408BPE0130</v>
          </cell>
        </row>
        <row r="95">
          <cell r="U95" t="str">
            <v>NBR 13.731/08</v>
          </cell>
          <cell r="AA95">
            <v>88</v>
          </cell>
          <cell r="AC95" t="str">
            <v>408BPE0130</v>
          </cell>
        </row>
        <row r="96">
          <cell r="U96" t="str">
            <v>NBR 13.731/08</v>
          </cell>
          <cell r="AA96">
            <v>61.94</v>
          </cell>
          <cell r="AC96" t="str">
            <v>408BPE0130</v>
          </cell>
        </row>
        <row r="97">
          <cell r="U97" t="str">
            <v>NBR 13.731/08</v>
          </cell>
          <cell r="AA97">
            <v>691.04</v>
          </cell>
          <cell r="AC97" t="str">
            <v>408BPE0130</v>
          </cell>
        </row>
        <row r="98">
          <cell r="U98" t="str">
            <v>NBR 15.402/2006</v>
          </cell>
          <cell r="AA98">
            <v>327.48</v>
          </cell>
          <cell r="AC98" t="str">
            <v>408BPE0130</v>
          </cell>
        </row>
        <row r="99">
          <cell r="U99" t="str">
            <v>NBR 15.402/2006</v>
          </cell>
          <cell r="AA99">
            <v>163.74</v>
          </cell>
          <cell r="AC99" t="str">
            <v>408BPE0130</v>
          </cell>
        </row>
        <row r="100">
          <cell r="U100" t="str">
            <v>NBR 15.402/2006</v>
          </cell>
          <cell r="AA100">
            <v>163.74</v>
          </cell>
          <cell r="AC100" t="str">
            <v>408BPE0130</v>
          </cell>
        </row>
        <row r="101">
          <cell r="U101" t="str">
            <v>NBR 15.402/2006</v>
          </cell>
          <cell r="AA101">
            <v>102.32</v>
          </cell>
          <cell r="AC101" t="str">
            <v>408BPE0130</v>
          </cell>
        </row>
        <row r="102">
          <cell r="U102" t="str">
            <v>NBR 15.870/10</v>
          </cell>
          <cell r="AA102">
            <v>25.58</v>
          </cell>
          <cell r="AC102" t="str">
            <v>408BPE0130</v>
          </cell>
        </row>
        <row r="103">
          <cell r="U103" t="str">
            <v>NBR 15.870/10</v>
          </cell>
          <cell r="AA103">
            <v>25.58</v>
          </cell>
          <cell r="AC103" t="str">
            <v>408BPE0130</v>
          </cell>
        </row>
        <row r="104">
          <cell r="U104" t="str">
            <v>NBR 13.731/08</v>
          </cell>
          <cell r="AA104">
            <v>29.48</v>
          </cell>
          <cell r="AC104" t="str">
            <v>408BPE0130</v>
          </cell>
        </row>
        <row r="105">
          <cell r="U105" t="str">
            <v>NBR 13.731/08</v>
          </cell>
          <cell r="AA105">
            <v>584.74</v>
          </cell>
          <cell r="AC105" t="str">
            <v>408BPE0130</v>
          </cell>
        </row>
        <row r="106">
          <cell r="U106" t="str">
            <v>NBR 13.731/08</v>
          </cell>
          <cell r="AA106">
            <v>584.74</v>
          </cell>
          <cell r="AC106" t="str">
            <v>408BPE0130</v>
          </cell>
        </row>
        <row r="107">
          <cell r="U107" t="str">
            <v>NBR 13.731/08</v>
          </cell>
          <cell r="AA107">
            <v>1198.68</v>
          </cell>
          <cell r="AC107" t="str">
            <v>408BPE0130</v>
          </cell>
        </row>
        <row r="108">
          <cell r="U108" t="str">
            <v>NBR 13.731/08</v>
          </cell>
          <cell r="AA108">
            <v>599.34</v>
          </cell>
          <cell r="AC108" t="str">
            <v>408BPE0130</v>
          </cell>
        </row>
        <row r="109">
          <cell r="U109" t="str">
            <v>NBR 13.731/08</v>
          </cell>
          <cell r="AA109">
            <v>599.34</v>
          </cell>
          <cell r="AC109" t="str">
            <v>408BPE0130</v>
          </cell>
        </row>
        <row r="110">
          <cell r="U110" t="str">
            <v>NBR 13.731/08</v>
          </cell>
          <cell r="AA110">
            <v>112.5</v>
          </cell>
          <cell r="AC110" t="str">
            <v>408BPE0130</v>
          </cell>
        </row>
        <row r="111">
          <cell r="U111" t="str">
            <v>NBR 13.731/08</v>
          </cell>
          <cell r="AA111">
            <v>75</v>
          </cell>
          <cell r="AC111" t="str">
            <v>408BPE0130</v>
          </cell>
        </row>
        <row r="112">
          <cell r="U112" t="str">
            <v>NBR 13.731/08</v>
          </cell>
          <cell r="AA112">
            <v>75</v>
          </cell>
          <cell r="AC112" t="str">
            <v>408BPE0130</v>
          </cell>
        </row>
        <row r="113">
          <cell r="U113" t="str">
            <v>NBR 13.731/08</v>
          </cell>
          <cell r="AA113">
            <v>348</v>
          </cell>
          <cell r="AC113" t="str">
            <v>408BPE0130</v>
          </cell>
        </row>
        <row r="114">
          <cell r="U114" t="str">
            <v>NBR 13.731/08</v>
          </cell>
          <cell r="AA114">
            <v>174</v>
          </cell>
          <cell r="AC114" t="str">
            <v>408BPE0130</v>
          </cell>
        </row>
        <row r="115">
          <cell r="U115" t="str">
            <v>NBR 13.731/08</v>
          </cell>
          <cell r="AA115">
            <v>174</v>
          </cell>
          <cell r="AC115" t="str">
            <v>408BPE0130</v>
          </cell>
        </row>
        <row r="116">
          <cell r="U116" t="str">
            <v>NBR 15.402/2006</v>
          </cell>
          <cell r="AA116">
            <v>64.2</v>
          </cell>
          <cell r="AC116" t="str">
            <v>408BPE0130</v>
          </cell>
        </row>
        <row r="117">
          <cell r="U117" t="str">
            <v>NBR 15.402/2006</v>
          </cell>
          <cell r="AA117">
            <v>101.4</v>
          </cell>
          <cell r="AC117" t="str">
            <v>408BPE0130</v>
          </cell>
        </row>
        <row r="118">
          <cell r="U118" t="str">
            <v>NBR 15.402/2006</v>
          </cell>
          <cell r="AA118">
            <v>48.16</v>
          </cell>
          <cell r="AC118" t="str">
            <v>408BPE0130</v>
          </cell>
        </row>
        <row r="119">
          <cell r="U119" t="str">
            <v>NBR 15.402/2006</v>
          </cell>
          <cell r="AA119">
            <v>19.8</v>
          </cell>
          <cell r="AC119" t="str">
            <v>408BPE0130</v>
          </cell>
        </row>
        <row r="120">
          <cell r="U120" t="str">
            <v>NBR 15.402/2006</v>
          </cell>
          <cell r="AA120">
            <v>10.199999999999999</v>
          </cell>
          <cell r="AC120" t="str">
            <v>408BPE0130</v>
          </cell>
        </row>
        <row r="121">
          <cell r="U121" t="str">
            <v>NBR 15.402/2006</v>
          </cell>
          <cell r="AA121">
            <v>102</v>
          </cell>
          <cell r="AC121" t="str">
            <v>408BPE0150</v>
          </cell>
        </row>
        <row r="122">
          <cell r="U122" t="str">
            <v>NBR 15.402/2006</v>
          </cell>
          <cell r="AA122">
            <v>1867.5</v>
          </cell>
          <cell r="AC122" t="str">
            <v>408BPE0150</v>
          </cell>
        </row>
        <row r="123">
          <cell r="U123" t="str">
            <v>NBR 13.731/08</v>
          </cell>
          <cell r="AA123">
            <v>217.14</v>
          </cell>
          <cell r="AC123" t="str">
            <v>408BPE0150</v>
          </cell>
        </row>
        <row r="124">
          <cell r="U124" t="str">
            <v>NBR 13.731/08</v>
          </cell>
          <cell r="AA124">
            <v>1306.1600000000001</v>
          </cell>
          <cell r="AC124" t="str">
            <v>408BPE0150</v>
          </cell>
        </row>
        <row r="125">
          <cell r="U125" t="str">
            <v>NBR 13.731/08</v>
          </cell>
          <cell r="AA125">
            <v>114.56</v>
          </cell>
          <cell r="AC125" t="str">
            <v>408BPE0150</v>
          </cell>
        </row>
        <row r="126">
          <cell r="U126" t="str">
            <v>NBR 13.731/08</v>
          </cell>
          <cell r="AA126">
            <v>138.02000000000001</v>
          </cell>
          <cell r="AC126" t="str">
            <v>408BPE0150</v>
          </cell>
        </row>
        <row r="127">
          <cell r="U127" t="str">
            <v>NBR 13.731/08</v>
          </cell>
          <cell r="AA127">
            <v>69</v>
          </cell>
          <cell r="AC127" t="str">
            <v>408BPE0150</v>
          </cell>
        </row>
        <row r="128">
          <cell r="U128" t="str">
            <v>NBR 13.731/08</v>
          </cell>
          <cell r="AA128">
            <v>69</v>
          </cell>
          <cell r="AC128" t="str">
            <v>408BPE0150</v>
          </cell>
        </row>
        <row r="129">
          <cell r="U129" t="str">
            <v>NBR 13.731/08</v>
          </cell>
          <cell r="AA129">
            <v>102.64</v>
          </cell>
          <cell r="AC129" t="str">
            <v>408BPE0150</v>
          </cell>
        </row>
        <row r="130">
          <cell r="U130" t="str">
            <v>NBR 13.731/08</v>
          </cell>
          <cell r="AA130">
            <v>68.42</v>
          </cell>
          <cell r="AC130" t="str">
            <v>408BPE0150</v>
          </cell>
        </row>
        <row r="131">
          <cell r="U131" t="str">
            <v>NBR 13.731/08</v>
          </cell>
          <cell r="AA131">
            <v>68.42</v>
          </cell>
          <cell r="AC131" t="str">
            <v>408BPE0150</v>
          </cell>
        </row>
        <row r="132">
          <cell r="U132" t="str">
            <v>NBR 13.731/08</v>
          </cell>
          <cell r="AA132">
            <v>45</v>
          </cell>
          <cell r="AC132" t="str">
            <v>408BPE0150</v>
          </cell>
        </row>
        <row r="133">
          <cell r="U133" t="str">
            <v>NBR 13.731/08</v>
          </cell>
          <cell r="AA133">
            <v>90</v>
          </cell>
          <cell r="AC133" t="str">
            <v>408BPE0150</v>
          </cell>
        </row>
        <row r="134">
          <cell r="U134" t="str">
            <v>NBR 13.731/08</v>
          </cell>
          <cell r="AA134">
            <v>90</v>
          </cell>
          <cell r="AC134" t="str">
            <v>408BPE0150</v>
          </cell>
        </row>
        <row r="135">
          <cell r="U135" t="str">
            <v>NBR 13.731/08</v>
          </cell>
          <cell r="AA135">
            <v>135</v>
          </cell>
          <cell r="AC135" t="str">
            <v>408BPE0150</v>
          </cell>
        </row>
        <row r="136">
          <cell r="U136" t="str">
            <v>NBR 13.731/08</v>
          </cell>
          <cell r="AA136">
            <v>90</v>
          </cell>
          <cell r="AC136" t="str">
            <v>408BPE0150</v>
          </cell>
        </row>
        <row r="137">
          <cell r="U137" t="str">
            <v>NBR 13.731/08</v>
          </cell>
          <cell r="AA137">
            <v>90</v>
          </cell>
          <cell r="AC137" t="str">
            <v>408BPE0150</v>
          </cell>
        </row>
        <row r="138">
          <cell r="U138" t="str">
            <v>NBR 13.731/08</v>
          </cell>
          <cell r="AA138">
            <v>180</v>
          </cell>
          <cell r="AC138" t="str">
            <v>408BPE0150</v>
          </cell>
        </row>
        <row r="139">
          <cell r="U139" t="str">
            <v>NBR 13.731/08</v>
          </cell>
          <cell r="AA139">
            <v>120</v>
          </cell>
          <cell r="AC139" t="str">
            <v>408BPE0150</v>
          </cell>
        </row>
        <row r="140">
          <cell r="U140" t="str">
            <v>NBR 13.731/08</v>
          </cell>
          <cell r="AA140">
            <v>120</v>
          </cell>
          <cell r="AC140" t="str">
            <v>408BPE0150</v>
          </cell>
        </row>
        <row r="141">
          <cell r="U141" t="str">
            <v>NBR 15.402/2006</v>
          </cell>
          <cell r="AA141">
            <v>197.84</v>
          </cell>
          <cell r="AC141" t="str">
            <v>408BPE0150</v>
          </cell>
        </row>
        <row r="142">
          <cell r="U142" t="str">
            <v>NBR 15.870/10</v>
          </cell>
          <cell r="AA142">
            <v>49.46</v>
          </cell>
          <cell r="AC142" t="str">
            <v>408BPE0150</v>
          </cell>
        </row>
        <row r="143">
          <cell r="U143" t="str">
            <v>NBR 15.870/10</v>
          </cell>
          <cell r="AA143">
            <v>49.46</v>
          </cell>
          <cell r="AC143" t="str">
            <v>408BPE0150</v>
          </cell>
        </row>
        <row r="144">
          <cell r="U144" t="str">
            <v>NBR 13.731/08</v>
          </cell>
          <cell r="AA144">
            <v>301.32</v>
          </cell>
          <cell r="AC144" t="str">
            <v>408BPE0150</v>
          </cell>
        </row>
        <row r="145">
          <cell r="U145" t="str">
            <v>NBR 13.731/08</v>
          </cell>
          <cell r="AA145">
            <v>150.66</v>
          </cell>
          <cell r="AC145" t="str">
            <v>408BPE0150</v>
          </cell>
        </row>
        <row r="146">
          <cell r="U146" t="str">
            <v>NBR 13.731/08</v>
          </cell>
          <cell r="AA146">
            <v>150.66</v>
          </cell>
          <cell r="AC146" t="str">
            <v>408BPE0150</v>
          </cell>
        </row>
        <row r="147">
          <cell r="U147" t="str">
            <v>NBR 15.402/2006</v>
          </cell>
          <cell r="AA147">
            <v>127.14</v>
          </cell>
          <cell r="AC147" t="str">
            <v>408BPE0150</v>
          </cell>
        </row>
        <row r="148">
          <cell r="U148" t="str">
            <v>NBR 15.870/10</v>
          </cell>
          <cell r="AA148">
            <v>31.79</v>
          </cell>
          <cell r="AC148" t="str">
            <v>408BPE0150</v>
          </cell>
        </row>
        <row r="149">
          <cell r="U149" t="str">
            <v>NBR 15.870/10</v>
          </cell>
          <cell r="AA149">
            <v>31.79</v>
          </cell>
          <cell r="AC149" t="str">
            <v>408BPE0150</v>
          </cell>
        </row>
        <row r="150">
          <cell r="U150" t="str">
            <v>NBR 13.731/08</v>
          </cell>
          <cell r="AA150">
            <v>254.56</v>
          </cell>
          <cell r="AC150" t="str">
            <v>408BPE0150</v>
          </cell>
        </row>
        <row r="151">
          <cell r="U151" t="str">
            <v>NBR 13.731/08</v>
          </cell>
          <cell r="AA151">
            <v>127.28</v>
          </cell>
          <cell r="AC151" t="str">
            <v>408BPE0150</v>
          </cell>
        </row>
        <row r="152">
          <cell r="U152" t="str">
            <v>NBR 13.731/08</v>
          </cell>
          <cell r="AA152">
            <v>127.28</v>
          </cell>
          <cell r="AC152" t="str">
            <v>408BPE0150</v>
          </cell>
        </row>
        <row r="153">
          <cell r="U153" t="str">
            <v>NBR 13.731/08</v>
          </cell>
          <cell r="AA153">
            <v>509.16</v>
          </cell>
          <cell r="AC153" t="str">
            <v>408BPE0150</v>
          </cell>
        </row>
        <row r="154">
          <cell r="U154" t="str">
            <v>NBR 13.731/08</v>
          </cell>
          <cell r="AA154">
            <v>254.58</v>
          </cell>
          <cell r="AC154" t="str">
            <v>408BPE0150</v>
          </cell>
        </row>
        <row r="155">
          <cell r="U155" t="str">
            <v>NBR 13.731/08</v>
          </cell>
          <cell r="AA155">
            <v>254.58</v>
          </cell>
          <cell r="AC155" t="str">
            <v>408BPE0150</v>
          </cell>
        </row>
        <row r="156">
          <cell r="U156" t="str">
            <v>NBR 13.731/08</v>
          </cell>
          <cell r="AA156">
            <v>172.5</v>
          </cell>
          <cell r="AC156" t="str">
            <v>408BPE0150</v>
          </cell>
        </row>
        <row r="157">
          <cell r="U157" t="str">
            <v>NBR 13.731/08</v>
          </cell>
          <cell r="AA157">
            <v>115</v>
          </cell>
          <cell r="AC157" t="str">
            <v>408BPE0150</v>
          </cell>
        </row>
        <row r="158">
          <cell r="U158" t="str">
            <v>NBR 13.731/08</v>
          </cell>
          <cell r="AA158">
            <v>115</v>
          </cell>
          <cell r="AC158" t="str">
            <v>408BPE0150</v>
          </cell>
        </row>
        <row r="159">
          <cell r="U159" t="str">
            <v>NBR 13.731/08</v>
          </cell>
          <cell r="AA159">
            <v>180</v>
          </cell>
          <cell r="AC159" t="str">
            <v>408BPE0150</v>
          </cell>
        </row>
        <row r="160">
          <cell r="U160" t="str">
            <v>NBR 13.731/08</v>
          </cell>
          <cell r="AA160">
            <v>90</v>
          </cell>
          <cell r="AC160" t="str">
            <v>408BPE0150</v>
          </cell>
        </row>
        <row r="161">
          <cell r="U161" t="str">
            <v>NBR 13.731/08</v>
          </cell>
          <cell r="AA161">
            <v>90</v>
          </cell>
          <cell r="AC161" t="str">
            <v>408BPE0150</v>
          </cell>
        </row>
        <row r="162">
          <cell r="U162" t="str">
            <v>NBR 15.402/2006</v>
          </cell>
          <cell r="AA162">
            <v>60</v>
          </cell>
          <cell r="AC162" t="str">
            <v>408BPE0150</v>
          </cell>
        </row>
        <row r="163">
          <cell r="U163" t="str">
            <v>NBR 15.402/2006</v>
          </cell>
          <cell r="AA163">
            <v>30</v>
          </cell>
          <cell r="AC163" t="str">
            <v>408BPE0150</v>
          </cell>
        </row>
        <row r="164">
          <cell r="U164" t="str">
            <v>NBR 15.402/2006</v>
          </cell>
          <cell r="AA164">
            <v>45</v>
          </cell>
          <cell r="AC164" t="str">
            <v>408BPE0150</v>
          </cell>
        </row>
        <row r="165">
          <cell r="U165" t="str">
            <v>NBR 15.402/2006</v>
          </cell>
          <cell r="AA165">
            <v>70.2</v>
          </cell>
          <cell r="AC165" t="str">
            <v>408BPE0150</v>
          </cell>
        </row>
        <row r="166">
          <cell r="U166" t="str">
            <v>NBR 15.402/2006</v>
          </cell>
          <cell r="AA166">
            <v>0.6</v>
          </cell>
          <cell r="AC166" t="str">
            <v>408BPE0150</v>
          </cell>
        </row>
        <row r="167">
          <cell r="U167" t="str">
            <v>NBR 15.402/2006</v>
          </cell>
          <cell r="AA167">
            <v>30.6</v>
          </cell>
          <cell r="AC167" t="str">
            <v>408BPE0150</v>
          </cell>
        </row>
        <row r="168">
          <cell r="U168" t="str">
            <v>NBR 15.402/2006</v>
          </cell>
          <cell r="AA168">
            <v>20.260000000000002</v>
          </cell>
          <cell r="AC168" t="str">
            <v>408BPE0150</v>
          </cell>
        </row>
        <row r="169">
          <cell r="U169" t="str">
            <v>NBR 15.402/2006</v>
          </cell>
          <cell r="AA169">
            <v>35.659999999999997</v>
          </cell>
          <cell r="AC169" t="str">
            <v>408BPE0150</v>
          </cell>
        </row>
        <row r="170">
          <cell r="U170" t="str">
            <v>NBR 13.731/08</v>
          </cell>
          <cell r="AA170">
            <v>1019.66</v>
          </cell>
          <cell r="AC170" t="str">
            <v>408BPE0160</v>
          </cell>
        </row>
        <row r="171">
          <cell r="U171" t="str">
            <v>NBR 13.731/08</v>
          </cell>
          <cell r="AA171">
            <v>509.84</v>
          </cell>
          <cell r="AC171" t="str">
            <v>408BPE0160</v>
          </cell>
        </row>
        <row r="172">
          <cell r="U172" t="str">
            <v>NBR 13.731/08</v>
          </cell>
          <cell r="AA172">
            <v>508.76</v>
          </cell>
          <cell r="AC172" t="str">
            <v>408BPE0160</v>
          </cell>
        </row>
        <row r="173">
          <cell r="U173" t="str">
            <v>NBR 15.402/2006</v>
          </cell>
          <cell r="AA173">
            <v>1353.86</v>
          </cell>
          <cell r="AC173" t="str">
            <v>408BPE0160</v>
          </cell>
        </row>
        <row r="174">
          <cell r="U174" t="str">
            <v>NBR 15.402/2006</v>
          </cell>
          <cell r="AA174">
            <v>676.92</v>
          </cell>
          <cell r="AC174" t="str">
            <v>408BPE0160</v>
          </cell>
        </row>
        <row r="175">
          <cell r="U175" t="str">
            <v>NBR 15.402/2006</v>
          </cell>
          <cell r="AA175">
            <v>674.22</v>
          </cell>
          <cell r="AC175" t="str">
            <v>408BPE0160</v>
          </cell>
        </row>
        <row r="176">
          <cell r="U176" t="str">
            <v>NBR 15.402/2006</v>
          </cell>
          <cell r="AA176">
            <v>282.58</v>
          </cell>
          <cell r="AC176" t="str">
            <v>408BPE0160</v>
          </cell>
        </row>
        <row r="177">
          <cell r="U177" t="str">
            <v>NBR 13.731/08</v>
          </cell>
          <cell r="AA177">
            <v>141.30000000000001</v>
          </cell>
          <cell r="AC177" t="str">
            <v>408BPE0160</v>
          </cell>
        </row>
        <row r="178">
          <cell r="U178" t="str">
            <v>NBR 13.731/08</v>
          </cell>
          <cell r="AA178">
            <v>139.24</v>
          </cell>
          <cell r="AC178" t="str">
            <v>408BPE0160</v>
          </cell>
        </row>
        <row r="179">
          <cell r="U179" t="str">
            <v>NBR 13.731/08</v>
          </cell>
          <cell r="AA179">
            <v>751.9</v>
          </cell>
          <cell r="AC179" t="str">
            <v>408BPE0160</v>
          </cell>
        </row>
        <row r="180">
          <cell r="U180" t="str">
            <v>NBR 13.731/08</v>
          </cell>
          <cell r="AA180">
            <v>375.94</v>
          </cell>
          <cell r="AC180" t="str">
            <v>408BPE0160</v>
          </cell>
        </row>
        <row r="181">
          <cell r="U181" t="str">
            <v>NBR 13.731/08</v>
          </cell>
          <cell r="AA181">
            <v>378.94</v>
          </cell>
          <cell r="AC181" t="str">
            <v>408BPE0160</v>
          </cell>
        </row>
        <row r="182">
          <cell r="U182" t="str">
            <v>NBR 13.731/08</v>
          </cell>
          <cell r="AA182">
            <v>94.5</v>
          </cell>
          <cell r="AC182" t="str">
            <v>408BPE0160</v>
          </cell>
        </row>
        <row r="183">
          <cell r="U183" t="str">
            <v>NBR 13.731/08</v>
          </cell>
          <cell r="AA183">
            <v>63</v>
          </cell>
          <cell r="AC183" t="str">
            <v>408BPE0160</v>
          </cell>
        </row>
        <row r="184">
          <cell r="U184" t="str">
            <v>NBR 13.731/08</v>
          </cell>
          <cell r="AA184">
            <v>65.099999999999994</v>
          </cell>
          <cell r="AC184" t="str">
            <v>408BPE0160</v>
          </cell>
        </row>
        <row r="185">
          <cell r="U185" t="str">
            <v>NBR 15.402/2006</v>
          </cell>
          <cell r="AA185">
            <v>64.2</v>
          </cell>
          <cell r="AC185" t="str">
            <v>408BPE0160</v>
          </cell>
        </row>
        <row r="186">
          <cell r="U186" t="str">
            <v>NBR 15.402/2006</v>
          </cell>
          <cell r="AA186">
            <v>28.5</v>
          </cell>
          <cell r="AC186" t="str">
            <v>408BPE0160</v>
          </cell>
        </row>
        <row r="187">
          <cell r="U187" t="str">
            <v>NBR 15.402/2006</v>
          </cell>
          <cell r="AA187">
            <v>20.100000000000001</v>
          </cell>
          <cell r="AC187" t="str">
            <v>408BPE0160</v>
          </cell>
        </row>
        <row r="188">
          <cell r="U188" t="str">
            <v>NBR 15.402/2006</v>
          </cell>
          <cell r="AA188">
            <v>14.86</v>
          </cell>
          <cell r="AC188" t="str">
            <v>408BPE0160</v>
          </cell>
        </row>
        <row r="189">
          <cell r="U189" t="str">
            <v>NBR 15.402/2006</v>
          </cell>
          <cell r="AA189">
            <v>0.9</v>
          </cell>
          <cell r="AC189" t="str">
            <v>408BPE0160</v>
          </cell>
        </row>
        <row r="190">
          <cell r="U190" t="str">
            <v>NBR 15.402/2006</v>
          </cell>
          <cell r="AA190">
            <v>8.4</v>
          </cell>
          <cell r="AC190" t="str">
            <v>408BPE0160</v>
          </cell>
        </row>
        <row r="191">
          <cell r="U191" t="str">
            <v>NBR 15.402/2006</v>
          </cell>
          <cell r="AA191">
            <v>18</v>
          </cell>
          <cell r="AC191" t="str">
            <v>408BPE0160</v>
          </cell>
        </row>
        <row r="192">
          <cell r="U192" t="str">
            <v>NBR 15.402/2006</v>
          </cell>
          <cell r="AA192">
            <v>40.799999999999997</v>
          </cell>
          <cell r="AC192" t="str">
            <v>408BPE0160</v>
          </cell>
        </row>
        <row r="193">
          <cell r="U193" t="str">
            <v>NBR 15.402/2006</v>
          </cell>
          <cell r="AA193">
            <v>20.399999999999999</v>
          </cell>
          <cell r="AC193" t="str">
            <v>408BPE0160</v>
          </cell>
        </row>
        <row r="194">
          <cell r="U194" t="str">
            <v>NBR 13.731/08</v>
          </cell>
          <cell r="AA194">
            <v>360</v>
          </cell>
          <cell r="AC194" t="str">
            <v>408BPE0170</v>
          </cell>
        </row>
        <row r="195">
          <cell r="U195" t="str">
            <v>NBR 13.731/08</v>
          </cell>
          <cell r="AA195">
            <v>180</v>
          </cell>
          <cell r="AC195" t="str">
            <v>408BPE0170</v>
          </cell>
        </row>
        <row r="196">
          <cell r="U196" t="str">
            <v>NBR 13.731/08</v>
          </cell>
          <cell r="AA196">
            <v>180</v>
          </cell>
          <cell r="AC196" t="str">
            <v>408BPE0170</v>
          </cell>
        </row>
        <row r="197">
          <cell r="U197" t="str">
            <v>NBR 13.731/08</v>
          </cell>
          <cell r="AA197">
            <v>198</v>
          </cell>
          <cell r="AC197" t="str">
            <v>408BPE0170</v>
          </cell>
        </row>
        <row r="198">
          <cell r="U198" t="str">
            <v>NBR 13.731/08</v>
          </cell>
          <cell r="AA198">
            <v>407.26</v>
          </cell>
          <cell r="AC198" t="str">
            <v>408BPE0170</v>
          </cell>
        </row>
        <row r="199">
          <cell r="U199" t="str">
            <v>NBR 13.731/08</v>
          </cell>
          <cell r="AA199">
            <v>403.5</v>
          </cell>
          <cell r="AC199" t="str">
            <v>408BPE0170</v>
          </cell>
        </row>
        <row r="200">
          <cell r="U200" t="str">
            <v>NBR 13.731/08</v>
          </cell>
          <cell r="AA200">
            <v>403.5</v>
          </cell>
          <cell r="AC200" t="str">
            <v>408BPE0170</v>
          </cell>
        </row>
        <row r="201">
          <cell r="U201" t="str">
            <v>NBR 13.731/08</v>
          </cell>
          <cell r="AA201">
            <v>249.76</v>
          </cell>
          <cell r="AC201" t="str">
            <v>408BPE0170</v>
          </cell>
        </row>
        <row r="202">
          <cell r="U202" t="str">
            <v>NBR 13.731/08</v>
          </cell>
          <cell r="AA202">
            <v>166.5</v>
          </cell>
          <cell r="AC202" t="str">
            <v>408BPE0170</v>
          </cell>
        </row>
        <row r="203">
          <cell r="U203" t="str">
            <v>NBR 13.731/08</v>
          </cell>
          <cell r="AA203">
            <v>166.5</v>
          </cell>
          <cell r="AC203" t="str">
            <v>408BPE0170</v>
          </cell>
        </row>
        <row r="204">
          <cell r="U204" t="str">
            <v>NBR 13.731/08</v>
          </cell>
          <cell r="AA204">
            <v>240.16</v>
          </cell>
          <cell r="AC204" t="str">
            <v>408BPE0170</v>
          </cell>
        </row>
        <row r="205">
          <cell r="U205" t="str">
            <v>NBR 13.731/08</v>
          </cell>
          <cell r="AA205">
            <v>120.08</v>
          </cell>
          <cell r="AC205" t="str">
            <v>408BPE0170</v>
          </cell>
        </row>
        <row r="206">
          <cell r="U206" t="str">
            <v>NBR 13.731/08</v>
          </cell>
          <cell r="AA206">
            <v>120.08</v>
          </cell>
          <cell r="AC206" t="str">
            <v>408BPE0170</v>
          </cell>
        </row>
        <row r="207">
          <cell r="U207" t="str">
            <v>NBR 15.402/2006</v>
          </cell>
          <cell r="AA207">
            <v>167.84</v>
          </cell>
          <cell r="AC207" t="str">
            <v>408BPE0170</v>
          </cell>
        </row>
        <row r="208">
          <cell r="U208" t="str">
            <v>NBR 15.402/2006</v>
          </cell>
          <cell r="AA208">
            <v>59.92</v>
          </cell>
          <cell r="AC208" t="str">
            <v>408BPE0170</v>
          </cell>
        </row>
        <row r="209">
          <cell r="U209" t="str">
            <v>NBR 15.402/2006</v>
          </cell>
          <cell r="AA209">
            <v>36</v>
          </cell>
          <cell r="AC209" t="str">
            <v>408BPE0170</v>
          </cell>
        </row>
        <row r="210">
          <cell r="U210" t="str">
            <v>NBR 15.402/2006</v>
          </cell>
          <cell r="AA210">
            <v>114.98</v>
          </cell>
          <cell r="AC210" t="str">
            <v>408BPE0170</v>
          </cell>
        </row>
        <row r="211">
          <cell r="U211" t="str">
            <v>NBR 15.402/2006</v>
          </cell>
          <cell r="AA211">
            <v>5.0999999999999996</v>
          </cell>
          <cell r="AC211" t="str">
            <v>408BPE0170</v>
          </cell>
        </row>
        <row r="212">
          <cell r="U212" t="str">
            <v>NBR 15.402/2006</v>
          </cell>
          <cell r="AA212">
            <v>27.26</v>
          </cell>
          <cell r="AC212" t="str">
            <v>408BPE0170</v>
          </cell>
        </row>
        <row r="213">
          <cell r="U213" t="str">
            <v>NBR 15.402/2006</v>
          </cell>
          <cell r="AA213">
            <v>48.34</v>
          </cell>
          <cell r="AC213" t="str">
            <v>408BPE0170</v>
          </cell>
        </row>
        <row r="214">
          <cell r="U214" t="str">
            <v>NBR 15.402/2006</v>
          </cell>
          <cell r="AA214">
            <v>205.68</v>
          </cell>
          <cell r="AC214" t="str">
            <v>408BPE0170</v>
          </cell>
        </row>
        <row r="215">
          <cell r="U215" t="str">
            <v>NBR 15.870/10</v>
          </cell>
          <cell r="AA215">
            <v>51.42</v>
          </cell>
          <cell r="AC215" t="str">
            <v>408BPE0170</v>
          </cell>
        </row>
        <row r="216">
          <cell r="U216" t="str">
            <v>NBR 15.870/10</v>
          </cell>
          <cell r="AA216">
            <v>51.42</v>
          </cell>
          <cell r="AC216" t="str">
            <v>408BPE0170</v>
          </cell>
        </row>
        <row r="217">
          <cell r="U217" t="str">
            <v>NBR 13.731/08</v>
          </cell>
          <cell r="AA217">
            <v>164.18</v>
          </cell>
          <cell r="AC217" t="str">
            <v>408BPE0170</v>
          </cell>
        </row>
        <row r="218">
          <cell r="U218" t="str">
            <v>NBR 13.731/08</v>
          </cell>
          <cell r="AA218">
            <v>82.08</v>
          </cell>
          <cell r="AC218" t="str">
            <v>408BPE0170</v>
          </cell>
        </row>
        <row r="219">
          <cell r="U219" t="str">
            <v>NBR 13.731/08</v>
          </cell>
          <cell r="AA219">
            <v>82.08</v>
          </cell>
          <cell r="AC219" t="str">
            <v>408BPE0170</v>
          </cell>
        </row>
        <row r="220">
          <cell r="U220" t="str">
            <v>NBR 13.731/08</v>
          </cell>
          <cell r="AA220">
            <v>90</v>
          </cell>
          <cell r="AC220" t="str">
            <v>408BPE0170</v>
          </cell>
        </row>
        <row r="221">
          <cell r="U221" t="str">
            <v>NBR 13.731/08</v>
          </cell>
          <cell r="AA221">
            <v>60</v>
          </cell>
          <cell r="AC221" t="str">
            <v>408BPE0170</v>
          </cell>
        </row>
        <row r="222">
          <cell r="U222" t="str">
            <v>NBR 13.731/08</v>
          </cell>
          <cell r="AA222">
            <v>60</v>
          </cell>
          <cell r="AC222" t="str">
            <v>408BPE0170</v>
          </cell>
        </row>
        <row r="223">
          <cell r="U223" t="str">
            <v>NBR 13.731/08</v>
          </cell>
          <cell r="AA223">
            <v>540</v>
          </cell>
          <cell r="AC223" t="str">
            <v>408BPE0170</v>
          </cell>
        </row>
        <row r="224">
          <cell r="U224" t="str">
            <v>NBR 13.731/08</v>
          </cell>
          <cell r="AA224">
            <v>270</v>
          </cell>
          <cell r="AC224" t="str">
            <v>408BPE0170</v>
          </cell>
        </row>
        <row r="225">
          <cell r="U225" t="str">
            <v>NBR 13.731/08</v>
          </cell>
          <cell r="AA225">
            <v>270</v>
          </cell>
          <cell r="AC225" t="str">
            <v>408BPE0170</v>
          </cell>
        </row>
        <row r="226">
          <cell r="U226" t="str">
            <v>NBR 13.731/08</v>
          </cell>
          <cell r="AA226">
            <v>90</v>
          </cell>
          <cell r="AC226" t="str">
            <v>408BPE0170</v>
          </cell>
        </row>
        <row r="227">
          <cell r="U227" t="str">
            <v>NBR 13.731/08</v>
          </cell>
          <cell r="AA227">
            <v>60</v>
          </cell>
          <cell r="AC227" t="str">
            <v>408BPE0170</v>
          </cell>
        </row>
        <row r="228">
          <cell r="U228" t="str">
            <v>NBR 13.731/08</v>
          </cell>
          <cell r="AA228">
            <v>60</v>
          </cell>
          <cell r="AC228" t="str">
            <v>408BPE0170</v>
          </cell>
        </row>
        <row r="229">
          <cell r="U229" t="str">
            <v>NBR 13.731/08</v>
          </cell>
          <cell r="AA229">
            <v>135</v>
          </cell>
          <cell r="AC229" t="str">
            <v>408BPE0170</v>
          </cell>
        </row>
        <row r="230">
          <cell r="U230" t="str">
            <v>NBR 13.731/08</v>
          </cell>
          <cell r="AA230">
            <v>90</v>
          </cell>
          <cell r="AC230" t="str">
            <v>408BPE0170</v>
          </cell>
        </row>
        <row r="231">
          <cell r="U231" t="str">
            <v>NBR 13.731/08</v>
          </cell>
          <cell r="AA231">
            <v>90</v>
          </cell>
          <cell r="AC231" t="str">
            <v>408BPE0170</v>
          </cell>
        </row>
        <row r="232">
          <cell r="U232" t="str">
            <v>NBR 13.731/08</v>
          </cell>
          <cell r="AA232">
            <v>135</v>
          </cell>
          <cell r="AC232" t="str">
            <v>408BPE0170</v>
          </cell>
        </row>
        <row r="233">
          <cell r="U233" t="str">
            <v>NBR 13.731/08</v>
          </cell>
          <cell r="AA233">
            <v>90</v>
          </cell>
          <cell r="AC233" t="str">
            <v>408BPE0170</v>
          </cell>
        </row>
        <row r="234">
          <cell r="U234" t="str">
            <v>NBR 13.731/08</v>
          </cell>
          <cell r="AA234">
            <v>90</v>
          </cell>
          <cell r="AC234" t="str">
            <v>408BPE0170</v>
          </cell>
        </row>
        <row r="235">
          <cell r="U235" t="str">
            <v>NBR 13.731/08</v>
          </cell>
          <cell r="AA235">
            <v>135</v>
          </cell>
          <cell r="AC235" t="str">
            <v>408BPE0170</v>
          </cell>
        </row>
        <row r="236">
          <cell r="U236" t="str">
            <v>NBR 13.731/08</v>
          </cell>
          <cell r="AA236">
            <v>90</v>
          </cell>
          <cell r="AC236" t="str">
            <v>408BPE0170</v>
          </cell>
        </row>
        <row r="237">
          <cell r="U237" t="str">
            <v>NBR 13.731/08</v>
          </cell>
          <cell r="AA237">
            <v>90</v>
          </cell>
          <cell r="AC237" t="str">
            <v>408BPE0170</v>
          </cell>
        </row>
        <row r="238">
          <cell r="U238" t="str">
            <v>NBR 15.402/2006</v>
          </cell>
          <cell r="AA238">
            <v>1069.2</v>
          </cell>
          <cell r="AC238" t="str">
            <v>408BPE0170</v>
          </cell>
        </row>
        <row r="239">
          <cell r="U239" t="str">
            <v>NBR 15.402/2006</v>
          </cell>
          <cell r="AA239">
            <v>534.6</v>
          </cell>
          <cell r="AC239" t="str">
            <v>408BPE0170</v>
          </cell>
        </row>
        <row r="240">
          <cell r="U240" t="str">
            <v>NBR 15.402/2006</v>
          </cell>
          <cell r="AA240">
            <v>534.6</v>
          </cell>
          <cell r="AC240" t="str">
            <v>408BPE0170</v>
          </cell>
        </row>
      </sheetData>
      <sheetData sheetId="3">
        <row r="15">
          <cell r="U15" t="str">
            <v>NBR 15.402/2006</v>
          </cell>
          <cell r="AA15">
            <v>45.6</v>
          </cell>
          <cell r="AB15" t="str">
            <v>408BPE0150</v>
          </cell>
        </row>
        <row r="16">
          <cell r="U16" t="str">
            <v>NBR 15.402/2006</v>
          </cell>
          <cell r="AA16">
            <v>45.6</v>
          </cell>
          <cell r="AB16" t="str">
            <v>408BPE0150</v>
          </cell>
        </row>
        <row r="17">
          <cell r="U17" t="str">
            <v>NBR 15.402/2006</v>
          </cell>
          <cell r="AA17">
            <v>36</v>
          </cell>
          <cell r="AB17" t="str">
            <v>408BPE0150</v>
          </cell>
        </row>
        <row r="18">
          <cell r="U18" t="str">
            <v>NBR 15.402/2006</v>
          </cell>
          <cell r="AA18">
            <v>30.9</v>
          </cell>
          <cell r="AB18" t="str">
            <v>408BPE0150</v>
          </cell>
        </row>
        <row r="19">
          <cell r="U19" t="str">
            <v>NBR 15.402/2006</v>
          </cell>
          <cell r="AA19">
            <v>21.9</v>
          </cell>
          <cell r="AB19" t="str">
            <v>408BPE0150</v>
          </cell>
        </row>
      </sheetData>
      <sheetData sheetId="4">
        <row r="14">
          <cell r="U14" t="str">
            <v>NBR 15.402/2006</v>
          </cell>
          <cell r="AA14">
            <v>42.9</v>
          </cell>
          <cell r="AB14" t="str">
            <v>408BPE0130</v>
          </cell>
        </row>
        <row r="15">
          <cell r="U15" t="str">
            <v>NBR 15.402/2006</v>
          </cell>
          <cell r="AA15">
            <v>42.9</v>
          </cell>
          <cell r="AB15" t="str">
            <v>408BPE0130</v>
          </cell>
        </row>
        <row r="16">
          <cell r="U16" t="str">
            <v>NBR 15.402/2006</v>
          </cell>
          <cell r="AA16">
            <v>30.6</v>
          </cell>
          <cell r="AB16" t="str">
            <v>408BPE0130</v>
          </cell>
        </row>
        <row r="17">
          <cell r="U17" t="str">
            <v>NBR 15.402/2006</v>
          </cell>
          <cell r="AA17">
            <v>37.5</v>
          </cell>
          <cell r="AB17" t="str">
            <v>408BPE0130</v>
          </cell>
        </row>
        <row r="18">
          <cell r="U18" t="str">
            <v>NBR 15.402/2006</v>
          </cell>
          <cell r="AA18">
            <v>37.5</v>
          </cell>
          <cell r="AB18" t="str">
            <v>408BPE0130</v>
          </cell>
        </row>
      </sheetData>
      <sheetData sheetId="5">
        <row r="15">
          <cell r="U15" t="str">
            <v>NBR 15.402/2006</v>
          </cell>
          <cell r="AA15">
            <v>42</v>
          </cell>
          <cell r="AB15" t="str">
            <v>408BPE0130</v>
          </cell>
        </row>
        <row r="16">
          <cell r="U16" t="str">
            <v>NBR 15.402/2006</v>
          </cell>
          <cell r="AA16">
            <v>42</v>
          </cell>
          <cell r="AB16" t="str">
            <v>408BPE0130</v>
          </cell>
        </row>
        <row r="17">
          <cell r="U17" t="str">
            <v>NBR 15.402/2006</v>
          </cell>
          <cell r="AA17">
            <v>36</v>
          </cell>
          <cell r="AB17" t="str">
            <v>408BPE0130</v>
          </cell>
        </row>
        <row r="18">
          <cell r="U18" t="str">
            <v>NBR 15.402/2006</v>
          </cell>
          <cell r="AA18">
            <v>36</v>
          </cell>
          <cell r="AB18" t="str">
            <v>408BPE0130</v>
          </cell>
        </row>
        <row r="19">
          <cell r="U19" t="str">
            <v>NBR 15.402/2006</v>
          </cell>
          <cell r="AA19">
            <v>36</v>
          </cell>
          <cell r="AB19" t="str">
            <v>408BPE0130</v>
          </cell>
        </row>
        <row r="20">
          <cell r="U20" t="str">
            <v>NBR 15.402/2006</v>
          </cell>
          <cell r="AA20">
            <v>31.8</v>
          </cell>
          <cell r="AB20" t="str">
            <v>408BPE0130</v>
          </cell>
        </row>
      </sheetData>
      <sheetData sheetId="6">
        <row r="15">
          <cell r="U15" t="str">
            <v>NBR 15.402/2006</v>
          </cell>
          <cell r="AA15">
            <v>42</v>
          </cell>
          <cell r="AB15" t="str">
            <v>408BPE0160</v>
          </cell>
        </row>
        <row r="16">
          <cell r="U16" t="str">
            <v>NBR 15.402/2006</v>
          </cell>
          <cell r="AA16">
            <v>42</v>
          </cell>
          <cell r="AB16" t="str">
            <v>408BPE0160</v>
          </cell>
        </row>
        <row r="17">
          <cell r="U17" t="str">
            <v>NBR 15.402/2006</v>
          </cell>
          <cell r="AA17">
            <v>28.8</v>
          </cell>
          <cell r="AB17" t="str">
            <v>408BPE0160</v>
          </cell>
        </row>
        <row r="18">
          <cell r="U18" t="str">
            <v>NBR 15.402/2006</v>
          </cell>
          <cell r="AA18">
            <v>30</v>
          </cell>
          <cell r="AB18" t="str">
            <v>408BPE0160</v>
          </cell>
        </row>
        <row r="19">
          <cell r="U19" t="str">
            <v>NBR 15.402/2006</v>
          </cell>
          <cell r="AA19">
            <v>24</v>
          </cell>
          <cell r="AB19" t="str">
            <v>408BPE0160</v>
          </cell>
        </row>
      </sheetData>
      <sheetData sheetId="7">
        <row r="15">
          <cell r="U15" t="str">
            <v>NBR 15.402/2006</v>
          </cell>
          <cell r="AA15">
            <v>43.5</v>
          </cell>
          <cell r="AB15" t="str">
            <v>408BPE0110</v>
          </cell>
        </row>
        <row r="16">
          <cell r="U16" t="str">
            <v>NBR 15.402/2006</v>
          </cell>
          <cell r="AA16">
            <v>43.5</v>
          </cell>
          <cell r="AB16" t="str">
            <v>408BPE0110</v>
          </cell>
        </row>
        <row r="17">
          <cell r="U17" t="str">
            <v>NBR 15.402/2006</v>
          </cell>
          <cell r="AA17">
            <v>39</v>
          </cell>
          <cell r="AB17" t="str">
            <v>408BPE0110</v>
          </cell>
        </row>
        <row r="18">
          <cell r="U18" t="str">
            <v>NBR 15.402/2006</v>
          </cell>
          <cell r="AA18">
            <v>36</v>
          </cell>
          <cell r="AB18" t="str">
            <v>408BPE0110</v>
          </cell>
        </row>
        <row r="19">
          <cell r="U19" t="str">
            <v>NBR 15.402/2006</v>
          </cell>
          <cell r="AA19">
            <v>42.9</v>
          </cell>
          <cell r="AB19" t="str">
            <v>408BPE0110</v>
          </cell>
        </row>
      </sheetData>
      <sheetData sheetId="8">
        <row r="15">
          <cell r="U15" t="str">
            <v>NBR 15.402/2006</v>
          </cell>
          <cell r="AA15">
            <v>42</v>
          </cell>
          <cell r="AB15" t="str">
            <v>408BPE0170</v>
          </cell>
        </row>
        <row r="16">
          <cell r="U16" t="str">
            <v>NBR 15.402/2006</v>
          </cell>
          <cell r="AA16">
            <v>42</v>
          </cell>
          <cell r="AB16" t="str">
            <v>408BPE0170</v>
          </cell>
        </row>
        <row r="17">
          <cell r="U17" t="str">
            <v>NBR 15.402/2006</v>
          </cell>
          <cell r="AA17">
            <v>72</v>
          </cell>
          <cell r="AB17" t="str">
            <v>408BPE0170</v>
          </cell>
        </row>
        <row r="18">
          <cell r="U18" t="str">
            <v>NBR 15.402/2006</v>
          </cell>
          <cell r="AA18">
            <v>30</v>
          </cell>
          <cell r="AB18" t="str">
            <v>408BPE0170</v>
          </cell>
        </row>
        <row r="19">
          <cell r="U19" t="str">
            <v>NBR 15.402/2006</v>
          </cell>
          <cell r="AA19">
            <v>24</v>
          </cell>
          <cell r="AB19" t="str">
            <v>408BPE0170</v>
          </cell>
        </row>
      </sheetData>
      <sheetData sheetId="9">
        <row r="15">
          <cell r="U15" t="str">
            <v>NBR 15.402/2006</v>
          </cell>
          <cell r="AA15">
            <v>46.2</v>
          </cell>
          <cell r="AB15" t="str">
            <v>408BPE0130</v>
          </cell>
        </row>
        <row r="16">
          <cell r="U16" t="str">
            <v>NBR 15.402/2006</v>
          </cell>
          <cell r="AA16">
            <v>46.2</v>
          </cell>
          <cell r="AB16" t="str">
            <v>408BPE0130</v>
          </cell>
        </row>
        <row r="17">
          <cell r="U17" t="str">
            <v>NBR 15.402/2006</v>
          </cell>
          <cell r="AA17">
            <v>44.4</v>
          </cell>
          <cell r="AB17" t="str">
            <v>408BPE0130</v>
          </cell>
        </row>
        <row r="18">
          <cell r="U18" t="str">
            <v>NBR 15.402/2006</v>
          </cell>
          <cell r="AA18">
            <v>40.5</v>
          </cell>
          <cell r="AB18" t="str">
            <v>408BPE0130</v>
          </cell>
        </row>
        <row r="19">
          <cell r="U19" t="str">
            <v>NBR 15.402/2006</v>
          </cell>
          <cell r="AA19">
            <v>44.4</v>
          </cell>
          <cell r="AB19" t="str">
            <v>408BPE0130</v>
          </cell>
        </row>
        <row r="20">
          <cell r="U20" t="str">
            <v>NBR 15.402/2006</v>
          </cell>
          <cell r="AA20">
            <v>32.1</v>
          </cell>
          <cell r="AB20" t="str">
            <v>408BPE0130</v>
          </cell>
        </row>
      </sheetData>
      <sheetData sheetId="10">
        <row r="14">
          <cell r="K14" t="str">
            <v>NBR 15.741/09</v>
          </cell>
          <cell r="P14">
            <v>9.8699999999999992</v>
          </cell>
          <cell r="Q14" t="str">
            <v>408BPE0160</v>
          </cell>
        </row>
        <row r="15">
          <cell r="K15" t="str">
            <v>NBR 15.741/09</v>
          </cell>
          <cell r="P15">
            <v>26</v>
          </cell>
          <cell r="Q15" t="str">
            <v>408BPE0160</v>
          </cell>
        </row>
        <row r="16">
          <cell r="K16" t="str">
            <v>NBR 15.741/09</v>
          </cell>
          <cell r="P16">
            <v>26</v>
          </cell>
          <cell r="Q16" t="str">
            <v>408BPE0160</v>
          </cell>
        </row>
        <row r="17">
          <cell r="K17" t="str">
            <v>NBR 15.741/09</v>
          </cell>
          <cell r="P17">
            <v>24</v>
          </cell>
          <cell r="Q17" t="str">
            <v>408BPE0160</v>
          </cell>
        </row>
        <row r="18">
          <cell r="K18" t="str">
            <v>NBR 15.741/09</v>
          </cell>
          <cell r="P18">
            <v>5.14</v>
          </cell>
          <cell r="Q18" t="str">
            <v>408BPE0160</v>
          </cell>
        </row>
        <row r="19">
          <cell r="K19" t="str">
            <v>NBR 15.741/09</v>
          </cell>
          <cell r="P19">
            <v>21.4</v>
          </cell>
          <cell r="Q19" t="str">
            <v>408BPE0160</v>
          </cell>
        </row>
        <row r="20">
          <cell r="K20" t="str">
            <v>NBR 15.741/09</v>
          </cell>
          <cell r="P20">
            <v>11.4</v>
          </cell>
          <cell r="Q20" t="str">
            <v>408BPE0160</v>
          </cell>
        </row>
        <row r="21">
          <cell r="K21" t="str">
            <v>NBR 15.741/09</v>
          </cell>
          <cell r="P21">
            <v>11.79</v>
          </cell>
          <cell r="Q21" t="str">
            <v>408BPE0160</v>
          </cell>
        </row>
        <row r="22">
          <cell r="K22" t="str">
            <v>NBR 15.741/09</v>
          </cell>
          <cell r="P22">
            <v>5.86</v>
          </cell>
          <cell r="Q22" t="str">
            <v>408BPE0160</v>
          </cell>
        </row>
        <row r="23">
          <cell r="K23" t="str">
            <v>NBR 15.741/09</v>
          </cell>
          <cell r="P23">
            <v>24</v>
          </cell>
          <cell r="Q23" t="str">
            <v>408BPE0160</v>
          </cell>
        </row>
        <row r="24">
          <cell r="K24" t="str">
            <v>NBR 15.741/09</v>
          </cell>
          <cell r="P24">
            <v>5.6</v>
          </cell>
          <cell r="Q24" t="str">
            <v>408BPE0160</v>
          </cell>
        </row>
        <row r="25">
          <cell r="K25" t="str">
            <v>NBR 15.741/09</v>
          </cell>
          <cell r="P25">
            <v>11.4</v>
          </cell>
          <cell r="Q25" t="str">
            <v>408BPE0160</v>
          </cell>
        </row>
        <row r="26">
          <cell r="K26" t="str">
            <v>NBR 15.741/09</v>
          </cell>
          <cell r="P26">
            <v>11.4</v>
          </cell>
          <cell r="Q26" t="str">
            <v>408BPE0160</v>
          </cell>
        </row>
        <row r="27">
          <cell r="K27" t="str">
            <v>NBR 15.741/09</v>
          </cell>
          <cell r="P27">
            <v>24.51</v>
          </cell>
          <cell r="Q27" t="str">
            <v>408BPE0160</v>
          </cell>
        </row>
        <row r="28">
          <cell r="K28" t="str">
            <v>NBR 15.741/09</v>
          </cell>
          <cell r="P28">
            <v>11.4</v>
          </cell>
          <cell r="Q28" t="str">
            <v>408BPE0160</v>
          </cell>
        </row>
        <row r="29">
          <cell r="K29" t="str">
            <v>NBR 15.741/09</v>
          </cell>
          <cell r="P29">
            <v>11.4</v>
          </cell>
          <cell r="Q29" t="str">
            <v>408BPE0160</v>
          </cell>
        </row>
        <row r="30">
          <cell r="K30" t="str">
            <v>NBR 15.741/09</v>
          </cell>
          <cell r="P30">
            <v>18.82</v>
          </cell>
          <cell r="Q30" t="str">
            <v>408BPE0160</v>
          </cell>
        </row>
        <row r="31">
          <cell r="K31" t="str">
            <v>NBR 15.741/09</v>
          </cell>
          <cell r="P31">
            <v>11.4</v>
          </cell>
          <cell r="Q31" t="str">
            <v>408BPE0160</v>
          </cell>
        </row>
        <row r="32">
          <cell r="K32" t="str">
            <v>NBR 15.741/09</v>
          </cell>
          <cell r="P32">
            <v>11.4</v>
          </cell>
          <cell r="Q32" t="str">
            <v>408BPE0160</v>
          </cell>
        </row>
        <row r="33">
          <cell r="K33" t="str">
            <v>NBR 15.741/09</v>
          </cell>
          <cell r="P33">
            <v>11.4</v>
          </cell>
          <cell r="Q33" t="str">
            <v>408BPE0160</v>
          </cell>
        </row>
        <row r="34">
          <cell r="K34" t="str">
            <v>NBR 15.741/09</v>
          </cell>
          <cell r="P34">
            <v>18.829999999999998</v>
          </cell>
          <cell r="Q34" t="str">
            <v>408BPE0160</v>
          </cell>
        </row>
        <row r="35">
          <cell r="K35" t="str">
            <v>NBR 15.741/09</v>
          </cell>
          <cell r="P35">
            <v>21.3</v>
          </cell>
          <cell r="Q35" t="str">
            <v>408BPE0160</v>
          </cell>
        </row>
      </sheetData>
      <sheetData sheetId="11">
        <row r="14">
          <cell r="K14" t="str">
            <v>NBR 15.741/09</v>
          </cell>
          <cell r="P14">
            <v>12.33</v>
          </cell>
          <cell r="Q14" t="str">
            <v>408BPE0130</v>
          </cell>
        </row>
        <row r="15">
          <cell r="K15" t="str">
            <v>NBR 15.741/09</v>
          </cell>
          <cell r="P15">
            <v>18.29</v>
          </cell>
          <cell r="Q15" t="str">
            <v>408BPE0130</v>
          </cell>
        </row>
        <row r="16">
          <cell r="K16" t="str">
            <v>NBR 15.741/09</v>
          </cell>
          <cell r="P16">
            <v>20.38</v>
          </cell>
          <cell r="Q16" t="str">
            <v>408BPE0130</v>
          </cell>
        </row>
        <row r="17">
          <cell r="K17" t="str">
            <v>NBR 15.741/09</v>
          </cell>
          <cell r="P17">
            <v>11.4</v>
          </cell>
          <cell r="Q17" t="str">
            <v>408BPE0130</v>
          </cell>
        </row>
        <row r="18">
          <cell r="K18" t="str">
            <v>NBR 15.741/09</v>
          </cell>
          <cell r="P18">
            <v>11.4</v>
          </cell>
          <cell r="Q18" t="str">
            <v>408BPE0130</v>
          </cell>
        </row>
        <row r="19">
          <cell r="K19" t="str">
            <v>NBR 15.741/09</v>
          </cell>
          <cell r="P19">
            <v>11.4</v>
          </cell>
          <cell r="Q19" t="str">
            <v>408BPE0130</v>
          </cell>
        </row>
        <row r="20">
          <cell r="K20" t="str">
            <v>NBR 15.741/09</v>
          </cell>
          <cell r="P20">
            <v>17.63</v>
          </cell>
          <cell r="Q20" t="str">
            <v>408BPE0130</v>
          </cell>
        </row>
        <row r="21">
          <cell r="K21" t="str">
            <v>NBR 15.741/09</v>
          </cell>
          <cell r="P21">
            <v>18.82</v>
          </cell>
          <cell r="Q21" t="str">
            <v>408BPE0130</v>
          </cell>
        </row>
        <row r="22">
          <cell r="K22" t="str">
            <v>NBR 15.741/09</v>
          </cell>
          <cell r="P22">
            <v>21.42</v>
          </cell>
          <cell r="Q22" t="str">
            <v>408BPE0130</v>
          </cell>
        </row>
        <row r="23">
          <cell r="K23" t="str">
            <v>NBR 15.741/09</v>
          </cell>
          <cell r="P23">
            <v>9.8000000000000007</v>
          </cell>
          <cell r="Q23" t="str">
            <v>408BPE0130</v>
          </cell>
        </row>
        <row r="24">
          <cell r="K24" t="str">
            <v>NBR 15.741/09</v>
          </cell>
          <cell r="P24">
            <v>18.829999999999998</v>
          </cell>
          <cell r="Q24" t="str">
            <v>408BPE0130</v>
          </cell>
        </row>
        <row r="25">
          <cell r="K25" t="str">
            <v>NBR 15.741/09</v>
          </cell>
          <cell r="P25">
            <v>18.82</v>
          </cell>
          <cell r="Q25" t="str">
            <v>408BPE0130</v>
          </cell>
        </row>
        <row r="26">
          <cell r="K26" t="str">
            <v>NBR 15.741/09</v>
          </cell>
          <cell r="P26">
            <v>11.79</v>
          </cell>
          <cell r="Q26" t="str">
            <v>408BPE0130</v>
          </cell>
        </row>
        <row r="27">
          <cell r="K27" t="str">
            <v>NBR 15.741/09</v>
          </cell>
          <cell r="P27">
            <v>6.14</v>
          </cell>
          <cell r="Q27" t="str">
            <v>408BPE0130</v>
          </cell>
        </row>
        <row r="28">
          <cell r="K28" t="str">
            <v>NBR 15.741/09</v>
          </cell>
          <cell r="P28">
            <v>14.25</v>
          </cell>
          <cell r="Q28" t="str">
            <v>408BPE0130</v>
          </cell>
        </row>
        <row r="29">
          <cell r="K29" t="str">
            <v>NBR 15.741/09</v>
          </cell>
          <cell r="P29">
            <v>20.83</v>
          </cell>
          <cell r="Q29" t="str">
            <v>408BPE0130</v>
          </cell>
        </row>
        <row r="30">
          <cell r="K30" t="str">
            <v>NBR 15.741/09</v>
          </cell>
          <cell r="P30">
            <v>5.94</v>
          </cell>
          <cell r="Q30" t="str">
            <v>408BPE0130</v>
          </cell>
        </row>
        <row r="31">
          <cell r="K31" t="str">
            <v>NBR 15.741/09</v>
          </cell>
          <cell r="P31">
            <v>39</v>
          </cell>
          <cell r="Q31" t="str">
            <v>408BPE0130</v>
          </cell>
        </row>
        <row r="32">
          <cell r="K32" t="str">
            <v>NBR 15.741/09</v>
          </cell>
          <cell r="P32">
            <v>39</v>
          </cell>
          <cell r="Q32" t="str">
            <v>408BPE0130</v>
          </cell>
        </row>
        <row r="33">
          <cell r="K33" t="str">
            <v>NBR 15.741/09</v>
          </cell>
          <cell r="P33">
            <v>39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11.4</v>
          </cell>
          <cell r="Q35" t="str">
            <v>408BPE0130</v>
          </cell>
        </row>
        <row r="36">
          <cell r="K36" t="str">
            <v>NBR 15.741/09</v>
          </cell>
          <cell r="P36">
            <v>11.8</v>
          </cell>
          <cell r="Q36" t="str">
            <v>408BPE0130</v>
          </cell>
        </row>
      </sheetData>
      <sheetData sheetId="12">
        <row r="13">
          <cell r="K13" t="str">
            <v>NBR 15.741/09</v>
          </cell>
          <cell r="P13">
            <v>21.3</v>
          </cell>
          <cell r="Q13" t="str">
            <v>408BPE0130</v>
          </cell>
        </row>
        <row r="14">
          <cell r="K14" t="str">
            <v>NBR 15.741/09</v>
          </cell>
          <cell r="P14">
            <v>11.4</v>
          </cell>
          <cell r="Q14" t="str">
            <v>408BPE0130</v>
          </cell>
        </row>
        <row r="15">
          <cell r="K15" t="str">
            <v>NBR 15.741/09</v>
          </cell>
          <cell r="P15">
            <v>11.4</v>
          </cell>
          <cell r="Q15" t="str">
            <v>408BPE0130</v>
          </cell>
        </row>
        <row r="16">
          <cell r="K16" t="str">
            <v>NBR 15.741/09</v>
          </cell>
          <cell r="P16">
            <v>58.5</v>
          </cell>
          <cell r="Q16" t="str">
            <v>408BPE0130</v>
          </cell>
        </row>
        <row r="17">
          <cell r="K17" t="str">
            <v>NBR 15.741/09</v>
          </cell>
          <cell r="P17">
            <v>58.5</v>
          </cell>
          <cell r="Q17" t="str">
            <v>408BPE0130</v>
          </cell>
        </row>
        <row r="18">
          <cell r="K18" t="str">
            <v>NBR 15.741/09</v>
          </cell>
          <cell r="P18">
            <v>58.5</v>
          </cell>
          <cell r="Q18" t="str">
            <v>408BPE0130</v>
          </cell>
        </row>
        <row r="19">
          <cell r="K19" t="str">
            <v>NBR 15.741/09</v>
          </cell>
          <cell r="P19">
            <v>4.1399999999999997</v>
          </cell>
          <cell r="Q19" t="str">
            <v>408BPE0130</v>
          </cell>
        </row>
        <row r="20">
          <cell r="K20" t="str">
            <v>NBR 15.741/09</v>
          </cell>
          <cell r="P20">
            <v>24</v>
          </cell>
          <cell r="Q20" t="str">
            <v>408BPE0130</v>
          </cell>
        </row>
        <row r="21">
          <cell r="K21" t="str">
            <v>NBR 15.741/09</v>
          </cell>
          <cell r="P21">
            <v>14.25</v>
          </cell>
          <cell r="Q21" t="str">
            <v>408BPE0130</v>
          </cell>
        </row>
        <row r="22">
          <cell r="K22" t="str">
            <v>NBR 15.741/09</v>
          </cell>
          <cell r="P22">
            <v>18.47</v>
          </cell>
          <cell r="Q22" t="str">
            <v>408BPE0130</v>
          </cell>
        </row>
        <row r="23">
          <cell r="K23" t="str">
            <v>NBR 15.741/09</v>
          </cell>
          <cell r="P23">
            <v>14.25</v>
          </cell>
          <cell r="Q23" t="str">
            <v>408BPE0130</v>
          </cell>
        </row>
        <row r="24">
          <cell r="K24" t="str">
            <v>NBR 15.741/09</v>
          </cell>
          <cell r="P24">
            <v>11.79</v>
          </cell>
          <cell r="Q24" t="str">
            <v>408BPE0130</v>
          </cell>
        </row>
        <row r="25">
          <cell r="K25" t="str">
            <v>NBR 15.741/09</v>
          </cell>
          <cell r="P25">
            <v>9.6300000000000008</v>
          </cell>
          <cell r="Q25" t="str">
            <v>408BPE0130</v>
          </cell>
        </row>
        <row r="26">
          <cell r="K26" t="str">
            <v>NBR 15.741/09</v>
          </cell>
          <cell r="P26">
            <v>10.130000000000001</v>
          </cell>
          <cell r="Q26" t="str">
            <v>408BPE0130</v>
          </cell>
        </row>
        <row r="27">
          <cell r="K27" t="str">
            <v>NBR 15.741/09</v>
          </cell>
          <cell r="P27">
            <v>18.82</v>
          </cell>
          <cell r="Q27" t="str">
            <v>408BPE0130</v>
          </cell>
        </row>
        <row r="28">
          <cell r="K28" t="str">
            <v>NBR 15.741/09</v>
          </cell>
          <cell r="P28">
            <v>23.05</v>
          </cell>
          <cell r="Q28" t="str">
            <v>408BPE0130</v>
          </cell>
        </row>
        <row r="29">
          <cell r="K29" t="str">
            <v>NBR 15.741/09</v>
          </cell>
          <cell r="P29">
            <v>12.6</v>
          </cell>
          <cell r="Q29" t="str">
            <v>408BPE0130</v>
          </cell>
        </row>
        <row r="30">
          <cell r="K30" t="str">
            <v>NBR 15.741/09</v>
          </cell>
          <cell r="P30">
            <v>22.6</v>
          </cell>
          <cell r="Q30" t="str">
            <v>408BPE0130</v>
          </cell>
        </row>
        <row r="31">
          <cell r="K31" t="str">
            <v>NBR 15.741/09</v>
          </cell>
          <cell r="P31">
            <v>18.82</v>
          </cell>
          <cell r="Q31" t="str">
            <v>408BPE0130</v>
          </cell>
        </row>
        <row r="32">
          <cell r="K32" t="str">
            <v>NBR 15.741/09</v>
          </cell>
          <cell r="P32">
            <v>11.4</v>
          </cell>
          <cell r="Q32" t="str">
            <v>408BPE0130</v>
          </cell>
        </row>
        <row r="33">
          <cell r="K33" t="str">
            <v>NBR 15.741/09</v>
          </cell>
          <cell r="P33">
            <v>11.4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11.4</v>
          </cell>
          <cell r="Q35" t="str">
            <v>408BPE0130</v>
          </cell>
        </row>
        <row r="36">
          <cell r="K36" t="str">
            <v>NBR 15.741/09</v>
          </cell>
          <cell r="P36">
            <v>11.4</v>
          </cell>
          <cell r="Q36" t="str">
            <v>408BPE0130</v>
          </cell>
        </row>
        <row r="37">
          <cell r="K37" t="str">
            <v>NBR 15.741/09</v>
          </cell>
          <cell r="P37">
            <v>11.4</v>
          </cell>
          <cell r="Q37" t="str">
            <v>408BPE0130</v>
          </cell>
        </row>
        <row r="38">
          <cell r="K38" t="str">
            <v>NBR 15.741/09</v>
          </cell>
          <cell r="P38">
            <v>18.82</v>
          </cell>
          <cell r="Q38" t="str">
            <v>408BPE0130</v>
          </cell>
        </row>
        <row r="39">
          <cell r="K39" t="str">
            <v>NBR 15.741/09</v>
          </cell>
          <cell r="P39">
            <v>11.38</v>
          </cell>
          <cell r="Q39" t="str">
            <v>408BPE0130</v>
          </cell>
        </row>
      </sheetData>
      <sheetData sheetId="13">
        <row r="14">
          <cell r="K14" t="str">
            <v>NBR 15.741/09</v>
          </cell>
          <cell r="P14">
            <v>39</v>
          </cell>
          <cell r="Q14" t="str">
            <v>408BPE0130</v>
          </cell>
        </row>
        <row r="15">
          <cell r="K15" t="str">
            <v>NBR 15.741/09</v>
          </cell>
          <cell r="P15">
            <v>39</v>
          </cell>
          <cell r="Q15" t="str">
            <v>408BPE0130</v>
          </cell>
        </row>
        <row r="16">
          <cell r="K16" t="str">
            <v>NBR 15.741/09</v>
          </cell>
          <cell r="P16">
            <v>11.4</v>
          </cell>
          <cell r="Q16" t="str">
            <v>408BPE0130</v>
          </cell>
        </row>
        <row r="17">
          <cell r="K17" t="str">
            <v>NBR 15.741/09</v>
          </cell>
          <cell r="P17">
            <v>11.4</v>
          </cell>
          <cell r="Q17" t="str">
            <v>408BPE0130</v>
          </cell>
        </row>
        <row r="18">
          <cell r="K18" t="str">
            <v>NBR 15.741/09</v>
          </cell>
          <cell r="P18">
            <v>4.1399999999999997</v>
          </cell>
          <cell r="Q18" t="str">
            <v>408BPE0130</v>
          </cell>
        </row>
        <row r="19">
          <cell r="K19" t="str">
            <v>NBR 15.741/09</v>
          </cell>
          <cell r="P19">
            <v>24</v>
          </cell>
          <cell r="Q19" t="str">
            <v>408BPE0130</v>
          </cell>
        </row>
        <row r="20">
          <cell r="K20" t="str">
            <v>NBR 15.741/09</v>
          </cell>
          <cell r="P20">
            <v>14.25</v>
          </cell>
          <cell r="Q20" t="str">
            <v>408BPE0130</v>
          </cell>
        </row>
        <row r="21">
          <cell r="K21" t="str">
            <v>NBR 15.741/09</v>
          </cell>
          <cell r="P21">
            <v>14.6</v>
          </cell>
          <cell r="Q21" t="str">
            <v>408BPE0130</v>
          </cell>
        </row>
        <row r="22">
          <cell r="K22" t="str">
            <v>NBR 15.741/09</v>
          </cell>
          <cell r="P22">
            <v>14.25</v>
          </cell>
          <cell r="Q22" t="str">
            <v>408BPE0130</v>
          </cell>
        </row>
        <row r="23">
          <cell r="K23" t="str">
            <v>NBR 15.741/09</v>
          </cell>
          <cell r="P23">
            <v>18.82</v>
          </cell>
          <cell r="Q23" t="str">
            <v>408BPE0130</v>
          </cell>
        </row>
        <row r="24">
          <cell r="K24" t="str">
            <v>NBR 15.741/09</v>
          </cell>
          <cell r="P24">
            <v>11.79</v>
          </cell>
          <cell r="Q24" t="str">
            <v>408BPE0130</v>
          </cell>
        </row>
        <row r="25">
          <cell r="K25" t="str">
            <v>NBR 15.741/09</v>
          </cell>
          <cell r="P25">
            <v>5.36</v>
          </cell>
          <cell r="Q25" t="str">
            <v>408BPE0130</v>
          </cell>
        </row>
        <row r="26">
          <cell r="K26" t="str">
            <v>NBR 15.741/09</v>
          </cell>
          <cell r="P26">
            <v>20.6</v>
          </cell>
          <cell r="Q26" t="str">
            <v>408BPE0130</v>
          </cell>
        </row>
        <row r="27">
          <cell r="K27" t="str">
            <v>NBR 15.741/09</v>
          </cell>
          <cell r="P27">
            <v>16.3</v>
          </cell>
          <cell r="Q27" t="str">
            <v>408BPE0130</v>
          </cell>
        </row>
        <row r="28">
          <cell r="K28" t="str">
            <v>NBR 15.741/09</v>
          </cell>
          <cell r="P28">
            <v>11.4</v>
          </cell>
          <cell r="Q28" t="str">
            <v>408BPE0130</v>
          </cell>
        </row>
        <row r="29">
          <cell r="K29" t="str">
            <v>NBR 15.741/09</v>
          </cell>
          <cell r="P29">
            <v>11.4</v>
          </cell>
          <cell r="Q29" t="str">
            <v>408BPE0130</v>
          </cell>
        </row>
        <row r="30">
          <cell r="K30" t="str">
            <v>NBR 15.741/09</v>
          </cell>
          <cell r="P30">
            <v>18.649999999999999</v>
          </cell>
          <cell r="Q30" t="str">
            <v>408BPE0130</v>
          </cell>
        </row>
        <row r="31">
          <cell r="K31" t="str">
            <v>NBR 15.741/09</v>
          </cell>
          <cell r="P31">
            <v>14.25</v>
          </cell>
          <cell r="Q31" t="str">
            <v>408BPE0130</v>
          </cell>
        </row>
        <row r="32">
          <cell r="K32" t="str">
            <v>NBR 15.741/09</v>
          </cell>
          <cell r="P32">
            <v>11.4</v>
          </cell>
          <cell r="Q32" t="str">
            <v>408BPE0130</v>
          </cell>
        </row>
        <row r="33">
          <cell r="K33" t="str">
            <v>NBR 15.741/09</v>
          </cell>
          <cell r="P33">
            <v>18.82</v>
          </cell>
          <cell r="Q33" t="str">
            <v>408BPE0130</v>
          </cell>
        </row>
        <row r="34">
          <cell r="K34" t="str">
            <v>NBR 15.741/09</v>
          </cell>
          <cell r="P34">
            <v>11.4</v>
          </cell>
          <cell r="Q34" t="str">
            <v>408BPE0130</v>
          </cell>
        </row>
        <row r="35">
          <cell r="K35" t="str">
            <v>NBR 15.741/09</v>
          </cell>
          <cell r="P35">
            <v>3.99</v>
          </cell>
          <cell r="Q35" t="str">
            <v>408BPE0130</v>
          </cell>
        </row>
        <row r="36">
          <cell r="K36" t="str">
            <v>NBR 15.741/09</v>
          </cell>
          <cell r="P36">
            <v>8.7799999999999994</v>
          </cell>
          <cell r="Q36" t="str">
            <v>408BPE0130</v>
          </cell>
        </row>
        <row r="37">
          <cell r="K37" t="str">
            <v>NBR 15.741/09</v>
          </cell>
          <cell r="P37">
            <v>18.239999999999998</v>
          </cell>
          <cell r="Q37" t="str">
            <v>408BPE0130</v>
          </cell>
        </row>
      </sheetData>
      <sheetData sheetId="14">
        <row r="14">
          <cell r="K14" t="str">
            <v>NBR 15.741/09</v>
          </cell>
          <cell r="P14">
            <v>11.4</v>
          </cell>
          <cell r="Q14" t="str">
            <v>408BPE0170</v>
          </cell>
        </row>
        <row r="15">
          <cell r="K15" t="str">
            <v>NBR 15.741/09</v>
          </cell>
          <cell r="P15">
            <v>11.4</v>
          </cell>
          <cell r="Q15" t="str">
            <v>408BPE0170</v>
          </cell>
        </row>
        <row r="16">
          <cell r="K16" t="str">
            <v>NBR 15.741/09</v>
          </cell>
          <cell r="P16">
            <v>58.5</v>
          </cell>
          <cell r="Q16" t="str">
            <v>408BPE0170</v>
          </cell>
        </row>
        <row r="17">
          <cell r="K17" t="str">
            <v>NBR 15.741/09</v>
          </cell>
          <cell r="P17">
            <v>58.5</v>
          </cell>
          <cell r="Q17" t="str">
            <v>408BPE0170</v>
          </cell>
        </row>
        <row r="18">
          <cell r="K18" t="str">
            <v>NBR 15.741/09</v>
          </cell>
          <cell r="P18">
            <v>11.4</v>
          </cell>
          <cell r="Q18" t="str">
            <v>408BPE0170</v>
          </cell>
        </row>
        <row r="19">
          <cell r="K19" t="str">
            <v>NBR 15.741/09</v>
          </cell>
          <cell r="P19">
            <v>4.2</v>
          </cell>
          <cell r="Q19" t="str">
            <v>408BPE0170</v>
          </cell>
        </row>
        <row r="20">
          <cell r="K20" t="str">
            <v>NBR 15.741/09</v>
          </cell>
          <cell r="P20">
            <v>24</v>
          </cell>
          <cell r="Q20" t="str">
            <v>408BPE0170</v>
          </cell>
        </row>
        <row r="21">
          <cell r="K21" t="str">
            <v>NBR 15.741/09</v>
          </cell>
          <cell r="P21">
            <v>18.350000000000001</v>
          </cell>
          <cell r="Q21" t="str">
            <v>408BPE0170</v>
          </cell>
        </row>
        <row r="22">
          <cell r="K22" t="str">
            <v>NBR 15.741/09</v>
          </cell>
          <cell r="P22">
            <v>14.25</v>
          </cell>
          <cell r="Q22" t="str">
            <v>408BPE0170</v>
          </cell>
        </row>
        <row r="23">
          <cell r="K23" t="str">
            <v>NBR 15.741/09</v>
          </cell>
          <cell r="P23">
            <v>5.61</v>
          </cell>
          <cell r="Q23" t="str">
            <v>408BPE0170</v>
          </cell>
        </row>
        <row r="24">
          <cell r="K24" t="str">
            <v>NBR 15.741/09</v>
          </cell>
          <cell r="P24">
            <v>14.25</v>
          </cell>
          <cell r="Q24" t="str">
            <v>408BPE0170</v>
          </cell>
        </row>
        <row r="25">
          <cell r="K25" t="str">
            <v>NBR 15.741/09</v>
          </cell>
          <cell r="P25">
            <v>19.23</v>
          </cell>
          <cell r="Q25" t="str">
            <v>408BPE0170</v>
          </cell>
        </row>
        <row r="26">
          <cell r="K26" t="str">
            <v>NBR 15.741/09</v>
          </cell>
          <cell r="P26">
            <v>16.73</v>
          </cell>
          <cell r="Q26" t="str">
            <v>408BPE0170</v>
          </cell>
        </row>
        <row r="27">
          <cell r="K27" t="str">
            <v>NBR 15.741/09</v>
          </cell>
          <cell r="P27">
            <v>18.82</v>
          </cell>
          <cell r="Q27" t="str">
            <v>408BPE0170</v>
          </cell>
        </row>
        <row r="28">
          <cell r="K28" t="str">
            <v>NBR 15.741/09</v>
          </cell>
          <cell r="P28">
            <v>11.4</v>
          </cell>
          <cell r="Q28" t="str">
            <v>408BPE0170</v>
          </cell>
        </row>
        <row r="29">
          <cell r="K29" t="str">
            <v>NBR 15.741/09</v>
          </cell>
          <cell r="P29">
            <v>11.4</v>
          </cell>
          <cell r="Q29" t="str">
            <v>408BPE0170</v>
          </cell>
        </row>
        <row r="30">
          <cell r="K30" t="str">
            <v>NBR 15.741/09</v>
          </cell>
          <cell r="P30">
            <v>23.41</v>
          </cell>
          <cell r="Q30" t="str">
            <v>408BPE0170</v>
          </cell>
        </row>
        <row r="31">
          <cell r="K31" t="str">
            <v>NBR 15.741/09</v>
          </cell>
          <cell r="P31">
            <v>11.4</v>
          </cell>
          <cell r="Q31" t="str">
            <v>408BPE0170</v>
          </cell>
        </row>
        <row r="32">
          <cell r="K32" t="str">
            <v>NBR 15.741/09</v>
          </cell>
          <cell r="P32">
            <v>14.25</v>
          </cell>
          <cell r="Q32" t="str">
            <v>408BPE0170</v>
          </cell>
        </row>
        <row r="33">
          <cell r="K33" t="str">
            <v>NBR 15.741/09</v>
          </cell>
          <cell r="P33">
            <v>14.25</v>
          </cell>
          <cell r="Q33" t="str">
            <v>408BPE0170</v>
          </cell>
        </row>
        <row r="34">
          <cell r="K34" t="str">
            <v>NBR 15.741/09</v>
          </cell>
          <cell r="P34">
            <v>11.4</v>
          </cell>
          <cell r="Q34" t="str">
            <v>408BPE0170</v>
          </cell>
        </row>
        <row r="35">
          <cell r="K35" t="str">
            <v>NBR 15.741/09</v>
          </cell>
          <cell r="P35">
            <v>18.82</v>
          </cell>
          <cell r="Q35" t="str">
            <v>408BPE0170</v>
          </cell>
        </row>
      </sheetData>
      <sheetData sheetId="15">
        <row r="14">
          <cell r="K14" t="str">
            <v>NBR 15.741/09</v>
          </cell>
          <cell r="P14">
            <v>18.82</v>
          </cell>
          <cell r="Q14" t="str">
            <v>408BPE0150</v>
          </cell>
        </row>
        <row r="15">
          <cell r="K15" t="str">
            <v>NBR 15.741/09</v>
          </cell>
          <cell r="P15">
            <v>11.4</v>
          </cell>
          <cell r="Q15" t="str">
            <v>408BPE0150</v>
          </cell>
        </row>
        <row r="16">
          <cell r="K16" t="str">
            <v>NBR 15.741/09</v>
          </cell>
          <cell r="P16">
            <v>19.05</v>
          </cell>
          <cell r="Q16" t="str">
            <v>408BPE0150</v>
          </cell>
        </row>
        <row r="17">
          <cell r="K17" t="str">
            <v>NBR 15.741/09</v>
          </cell>
          <cell r="P17">
            <v>11.4</v>
          </cell>
          <cell r="Q17" t="str">
            <v>408BPE0150</v>
          </cell>
        </row>
        <row r="18">
          <cell r="K18" t="str">
            <v>NBR 15.741/09</v>
          </cell>
          <cell r="P18">
            <v>23.05</v>
          </cell>
          <cell r="Q18" t="str">
            <v>408BPE0150</v>
          </cell>
        </row>
        <row r="19">
          <cell r="K19" t="str">
            <v>NBR 15.741/09</v>
          </cell>
          <cell r="P19">
            <v>10.17</v>
          </cell>
          <cell r="Q19" t="str">
            <v>408BPE0150</v>
          </cell>
        </row>
        <row r="20">
          <cell r="K20" t="str">
            <v>NBR 15.741/09</v>
          </cell>
          <cell r="P20">
            <v>5.61</v>
          </cell>
          <cell r="Q20" t="str">
            <v>408BPE0150</v>
          </cell>
        </row>
        <row r="21">
          <cell r="K21" t="str">
            <v>NBR 15.741/09</v>
          </cell>
          <cell r="P21">
            <v>11.79</v>
          </cell>
          <cell r="Q21" t="str">
            <v>408BPE0150</v>
          </cell>
        </row>
        <row r="22">
          <cell r="K22" t="str">
            <v>NBR 15.741/09</v>
          </cell>
          <cell r="P22">
            <v>20.6</v>
          </cell>
          <cell r="Q22" t="str">
            <v>408BPE0150</v>
          </cell>
        </row>
        <row r="23">
          <cell r="K23" t="str">
            <v>NBR 15.741/09</v>
          </cell>
          <cell r="P23">
            <v>14.25</v>
          </cell>
          <cell r="Q23" t="str">
            <v>408BPE0150</v>
          </cell>
        </row>
        <row r="24">
          <cell r="K24" t="str">
            <v>NBR 15.741/09</v>
          </cell>
          <cell r="P24">
            <v>24</v>
          </cell>
          <cell r="Q24" t="str">
            <v>408BPE0150</v>
          </cell>
        </row>
        <row r="25">
          <cell r="K25" t="str">
            <v>NBR 15.741/09</v>
          </cell>
          <cell r="P25">
            <v>5.61</v>
          </cell>
          <cell r="Q25" t="str">
            <v>408BPE0150</v>
          </cell>
        </row>
        <row r="26">
          <cell r="K26" t="str">
            <v>NBR 15.741/09</v>
          </cell>
          <cell r="P26">
            <v>39</v>
          </cell>
          <cell r="Q26" t="str">
            <v>408BPE0150</v>
          </cell>
        </row>
        <row r="27">
          <cell r="K27" t="str">
            <v>NBR 15.741/09</v>
          </cell>
          <cell r="P27">
            <v>39</v>
          </cell>
          <cell r="Q27" t="str">
            <v>408BPE0150</v>
          </cell>
        </row>
        <row r="28">
          <cell r="K28" t="str">
            <v>NBR 15.741/09</v>
          </cell>
          <cell r="P28">
            <v>39</v>
          </cell>
          <cell r="Q28" t="str">
            <v>408BPE0150</v>
          </cell>
        </row>
      </sheetData>
      <sheetData sheetId="16">
        <row r="14">
          <cell r="K14" t="str">
            <v>NBR 15.741/09</v>
          </cell>
          <cell r="P14">
            <v>34</v>
          </cell>
          <cell r="Q14" t="str">
            <v>408BPE0110</v>
          </cell>
        </row>
        <row r="15">
          <cell r="K15" t="str">
            <v>NBR 15.741/09</v>
          </cell>
          <cell r="P15">
            <v>12</v>
          </cell>
          <cell r="Q15" t="str">
            <v>408BPE0110</v>
          </cell>
        </row>
        <row r="16">
          <cell r="K16" t="str">
            <v>NBR 15.741/09</v>
          </cell>
          <cell r="P16">
            <v>34</v>
          </cell>
          <cell r="Q16" t="str">
            <v>408BPE0110</v>
          </cell>
        </row>
        <row r="17">
          <cell r="K17" t="str">
            <v>NBR 15.741/09</v>
          </cell>
          <cell r="P17">
            <v>12</v>
          </cell>
          <cell r="Q17" t="str">
            <v>408BPE0110</v>
          </cell>
        </row>
        <row r="18">
          <cell r="K18" t="str">
            <v>NBR 15.741/09</v>
          </cell>
          <cell r="P18">
            <v>34</v>
          </cell>
          <cell r="Q18" t="str">
            <v>408BPE0130</v>
          </cell>
        </row>
        <row r="19">
          <cell r="K19" t="str">
            <v>NBR 15.741/09</v>
          </cell>
          <cell r="P19">
            <v>12</v>
          </cell>
          <cell r="Q19" t="str">
            <v>408BPE0130</v>
          </cell>
        </row>
        <row r="20">
          <cell r="K20" t="str">
            <v>NBR 15.741/09</v>
          </cell>
          <cell r="P20">
            <v>34</v>
          </cell>
          <cell r="Q20" t="str">
            <v>408BPE0130</v>
          </cell>
        </row>
        <row r="21">
          <cell r="K21" t="str">
            <v>NBR 15.741/09</v>
          </cell>
          <cell r="P21">
            <v>12</v>
          </cell>
          <cell r="Q21" t="str">
            <v>408BPE0130</v>
          </cell>
        </row>
        <row r="22">
          <cell r="K22" t="str">
            <v>NBR 15.741/09</v>
          </cell>
          <cell r="P22">
            <v>34</v>
          </cell>
          <cell r="Q22" t="str">
            <v>408BPE0130</v>
          </cell>
        </row>
        <row r="23">
          <cell r="K23" t="str">
            <v>NBR 15.741/09</v>
          </cell>
          <cell r="P23">
            <v>12</v>
          </cell>
          <cell r="Q23" t="str">
            <v>408BPE0130</v>
          </cell>
        </row>
        <row r="24">
          <cell r="K24" t="str">
            <v>NBR 15.741/09</v>
          </cell>
          <cell r="P24">
            <v>34</v>
          </cell>
          <cell r="Q24" t="str">
            <v>408BPE0130</v>
          </cell>
        </row>
        <row r="25">
          <cell r="K25" t="str">
            <v>NBR 15.741/09</v>
          </cell>
          <cell r="P25">
            <v>12</v>
          </cell>
          <cell r="Q25" t="str">
            <v>408BPE0130</v>
          </cell>
        </row>
        <row r="26">
          <cell r="K26" t="str">
            <v>NBR 15.741/09</v>
          </cell>
          <cell r="P26">
            <v>34</v>
          </cell>
          <cell r="Q26" t="str">
            <v>408BPE0130</v>
          </cell>
        </row>
        <row r="27">
          <cell r="K27" t="str">
            <v>NBR 15.741/09</v>
          </cell>
          <cell r="P27">
            <v>12</v>
          </cell>
          <cell r="Q27" t="str">
            <v>408BPE0130</v>
          </cell>
        </row>
        <row r="28">
          <cell r="K28" t="str">
            <v>NBR 15.741/09</v>
          </cell>
          <cell r="P28">
            <v>34</v>
          </cell>
          <cell r="Q28" t="str">
            <v>408BPE0150</v>
          </cell>
        </row>
        <row r="29">
          <cell r="K29" t="str">
            <v>NBR 15.741/09</v>
          </cell>
          <cell r="P29">
            <v>12</v>
          </cell>
          <cell r="Q29" t="str">
            <v>408BPE0150</v>
          </cell>
        </row>
        <row r="30">
          <cell r="K30" t="str">
            <v>NBR 15.741/09</v>
          </cell>
          <cell r="P30">
            <v>34</v>
          </cell>
          <cell r="Q30" t="str">
            <v>408BPE0150</v>
          </cell>
        </row>
        <row r="31">
          <cell r="K31" t="str">
            <v>NBR 15.741/09</v>
          </cell>
          <cell r="P31">
            <v>12</v>
          </cell>
          <cell r="Q31" t="str">
            <v>408BPE0150</v>
          </cell>
        </row>
        <row r="32">
          <cell r="K32" t="str">
            <v>NBR 15.741/09</v>
          </cell>
          <cell r="P32">
            <v>34</v>
          </cell>
          <cell r="Q32" t="str">
            <v>408BPE0150</v>
          </cell>
        </row>
        <row r="33">
          <cell r="K33" t="str">
            <v>NBR 15.741/09</v>
          </cell>
          <cell r="P33">
            <v>12</v>
          </cell>
          <cell r="Q33" t="str">
            <v>408BPE0150</v>
          </cell>
        </row>
        <row r="34">
          <cell r="K34" t="str">
            <v>NBR 15.741/09</v>
          </cell>
          <cell r="P34">
            <v>34</v>
          </cell>
          <cell r="Q34" t="str">
            <v>408BPE0160</v>
          </cell>
        </row>
        <row r="35">
          <cell r="K35" t="str">
            <v>NBR 15.741/09</v>
          </cell>
          <cell r="P35">
            <v>12</v>
          </cell>
          <cell r="Q35" t="str">
            <v>408BPE0160</v>
          </cell>
        </row>
        <row r="36">
          <cell r="K36" t="str">
            <v>NBR 15.741/09</v>
          </cell>
          <cell r="P36">
            <v>34</v>
          </cell>
          <cell r="Q36" t="str">
            <v>408BPE0160</v>
          </cell>
        </row>
        <row r="37">
          <cell r="K37" t="str">
            <v>NBR 15.741/09</v>
          </cell>
          <cell r="P37">
            <v>12</v>
          </cell>
          <cell r="Q37" t="str">
            <v>408BPE0160</v>
          </cell>
        </row>
        <row r="38">
          <cell r="K38" t="str">
            <v>NBR 15.741/09</v>
          </cell>
          <cell r="P38">
            <v>34</v>
          </cell>
          <cell r="Q38" t="str">
            <v>408BPE0170</v>
          </cell>
        </row>
        <row r="39">
          <cell r="K39" t="str">
            <v>NBR 15.741/09</v>
          </cell>
          <cell r="P39">
            <v>12</v>
          </cell>
          <cell r="Q39" t="str">
            <v>408BPE0170</v>
          </cell>
        </row>
        <row r="40">
          <cell r="K40" t="str">
            <v>NBR 15.741/09</v>
          </cell>
          <cell r="P40">
            <v>34</v>
          </cell>
          <cell r="Q40" t="str">
            <v>408BPE0170</v>
          </cell>
        </row>
        <row r="41">
          <cell r="K41" t="str">
            <v>NBR 15.741/09</v>
          </cell>
          <cell r="P41">
            <v>12</v>
          </cell>
          <cell r="Q41" t="str">
            <v>408BPE0170</v>
          </cell>
        </row>
        <row r="42">
          <cell r="K42" t="str">
            <v>NBR 15.741/09</v>
          </cell>
          <cell r="P42">
            <v>34</v>
          </cell>
          <cell r="Q42" t="str">
            <v>408BPE0170</v>
          </cell>
        </row>
        <row r="43">
          <cell r="K43" t="str">
            <v>NBR 15.741/09</v>
          </cell>
          <cell r="P43">
            <v>12</v>
          </cell>
          <cell r="Q43" t="str">
            <v>408BPE0170</v>
          </cell>
        </row>
      </sheetData>
      <sheetData sheetId="17">
        <row r="15">
          <cell r="K15" t="str">
            <v>EM - 276/2000</v>
          </cell>
          <cell r="P15">
            <v>159.66</v>
          </cell>
          <cell r="Q15" t="str">
            <v>408BPE0110</v>
          </cell>
        </row>
        <row r="16">
          <cell r="K16" t="str">
            <v>EM - 276/2000</v>
          </cell>
          <cell r="P16">
            <v>77.2</v>
          </cell>
          <cell r="Q16" t="str">
            <v>408BPE0110</v>
          </cell>
        </row>
        <row r="17">
          <cell r="K17" t="str">
            <v>EM - 276/2000</v>
          </cell>
          <cell r="P17">
            <v>77.2</v>
          </cell>
          <cell r="Q17" t="str">
            <v>408BPE0110</v>
          </cell>
        </row>
        <row r="18">
          <cell r="K18" t="str">
            <v>EM - 276/2000</v>
          </cell>
          <cell r="P18">
            <v>159.66</v>
          </cell>
          <cell r="Q18" t="str">
            <v>408BPE0110</v>
          </cell>
        </row>
        <row r="19">
          <cell r="K19" t="str">
            <v>EM - 276/2000</v>
          </cell>
          <cell r="P19">
            <v>159.66</v>
          </cell>
          <cell r="Q19" t="str">
            <v>408BPE0110</v>
          </cell>
        </row>
        <row r="20">
          <cell r="K20" t="str">
            <v>EM - 276/2000</v>
          </cell>
          <cell r="P20">
            <v>77.2</v>
          </cell>
          <cell r="Q20" t="str">
            <v>408BPE0110</v>
          </cell>
        </row>
        <row r="21">
          <cell r="K21" t="str">
            <v>EM - 276/2000</v>
          </cell>
          <cell r="P21">
            <v>77.2</v>
          </cell>
          <cell r="Q21" t="str">
            <v>408BPE0110</v>
          </cell>
        </row>
        <row r="22">
          <cell r="K22" t="str">
            <v>EM - 276/2000</v>
          </cell>
          <cell r="P22">
            <v>159.66</v>
          </cell>
          <cell r="Q22" t="str">
            <v>408BPE0110</v>
          </cell>
        </row>
        <row r="23">
          <cell r="K23" t="str">
            <v>EM - 276/2000</v>
          </cell>
          <cell r="P23">
            <v>159.66</v>
          </cell>
          <cell r="Q23" t="str">
            <v>408BPE0130</v>
          </cell>
        </row>
        <row r="24">
          <cell r="K24" t="str">
            <v>EM - 276/2000</v>
          </cell>
          <cell r="P24">
            <v>77.2</v>
          </cell>
          <cell r="Q24" t="str">
            <v>408BPE0130</v>
          </cell>
        </row>
        <row r="25">
          <cell r="K25" t="str">
            <v>EM - 276/2000</v>
          </cell>
          <cell r="P25">
            <v>77.2</v>
          </cell>
          <cell r="Q25" t="str">
            <v>408BPE0130</v>
          </cell>
        </row>
        <row r="26">
          <cell r="K26" t="str">
            <v>EM - 276/2000</v>
          </cell>
          <cell r="P26">
            <v>159.66</v>
          </cell>
          <cell r="Q26" t="str">
            <v>408BPE0130</v>
          </cell>
        </row>
        <row r="27">
          <cell r="K27" t="str">
            <v>EM - 276/2000</v>
          </cell>
          <cell r="P27">
            <v>159.66</v>
          </cell>
          <cell r="Q27" t="str">
            <v>408BPE0130</v>
          </cell>
        </row>
        <row r="28">
          <cell r="K28" t="str">
            <v>EM - 276/2000</v>
          </cell>
          <cell r="P28">
            <v>77.2</v>
          </cell>
          <cell r="Q28" t="str">
            <v>408BPE0130</v>
          </cell>
        </row>
        <row r="29">
          <cell r="K29" t="str">
            <v>EM - 276/2000</v>
          </cell>
          <cell r="P29">
            <v>77.2</v>
          </cell>
          <cell r="Q29" t="str">
            <v>408BPE0130</v>
          </cell>
        </row>
        <row r="30">
          <cell r="K30" t="str">
            <v>EM - 276/2000</v>
          </cell>
          <cell r="P30">
            <v>159.66</v>
          </cell>
          <cell r="Q30" t="str">
            <v>408BPE0130</v>
          </cell>
        </row>
        <row r="31">
          <cell r="K31" t="str">
            <v>EM - 276/2000</v>
          </cell>
          <cell r="P31">
            <v>159.66</v>
          </cell>
          <cell r="Q31" t="str">
            <v>408BPE0150</v>
          </cell>
        </row>
        <row r="32">
          <cell r="K32" t="str">
            <v>EM - 276/2000</v>
          </cell>
          <cell r="P32">
            <v>77.2</v>
          </cell>
          <cell r="Q32" t="str">
            <v>408BPE0150</v>
          </cell>
        </row>
        <row r="33">
          <cell r="K33" t="str">
            <v>EM - 276/2000</v>
          </cell>
          <cell r="P33">
            <v>77.2</v>
          </cell>
          <cell r="Q33" t="str">
            <v>408BPE0150</v>
          </cell>
        </row>
        <row r="34">
          <cell r="K34" t="str">
            <v>EM - 276/2000</v>
          </cell>
          <cell r="P34">
            <v>159.66</v>
          </cell>
          <cell r="Q34" t="str">
            <v>408BPE0150</v>
          </cell>
        </row>
        <row r="35">
          <cell r="K35" t="str">
            <v>EM - 276/2000</v>
          </cell>
          <cell r="P35">
            <v>159.66</v>
          </cell>
          <cell r="Q35" t="str">
            <v>408BPE0160</v>
          </cell>
        </row>
        <row r="36">
          <cell r="K36" t="str">
            <v>EM - 276/2000</v>
          </cell>
          <cell r="P36">
            <v>77.2</v>
          </cell>
          <cell r="Q36" t="str">
            <v>408BPE0160</v>
          </cell>
        </row>
        <row r="37">
          <cell r="K37" t="str">
            <v>EM - 276/2000</v>
          </cell>
          <cell r="P37">
            <v>77.2</v>
          </cell>
          <cell r="Q37" t="str">
            <v>408BPE0160</v>
          </cell>
        </row>
        <row r="38">
          <cell r="K38" t="str">
            <v>EM - 276/2000</v>
          </cell>
          <cell r="P38">
            <v>159.66</v>
          </cell>
          <cell r="Q38" t="str">
            <v>408BPE0160</v>
          </cell>
        </row>
        <row r="39">
          <cell r="K39" t="str">
            <v>EM - 276/2000</v>
          </cell>
          <cell r="P39">
            <v>159.66</v>
          </cell>
          <cell r="Q39" t="str">
            <v>408BPE0170</v>
          </cell>
        </row>
        <row r="40">
          <cell r="K40" t="str">
            <v>EM - 276/2000</v>
          </cell>
          <cell r="P40">
            <v>77.2</v>
          </cell>
          <cell r="Q40" t="str">
            <v>408BPE0170</v>
          </cell>
        </row>
        <row r="41">
          <cell r="K41" t="str">
            <v>EM - 276/2000</v>
          </cell>
          <cell r="P41">
            <v>77.2</v>
          </cell>
          <cell r="Q41" t="str">
            <v>408BPE0170</v>
          </cell>
        </row>
        <row r="42">
          <cell r="K42" t="str">
            <v>EM - 276/2000</v>
          </cell>
          <cell r="P42">
            <v>159.66</v>
          </cell>
          <cell r="Q42" t="str">
            <v>408BPE0170</v>
          </cell>
        </row>
      </sheetData>
      <sheetData sheetId="18">
        <row r="14">
          <cell r="K14" t="str">
            <v>NBR 15.741/09</v>
          </cell>
          <cell r="P14">
            <v>35.74</v>
          </cell>
          <cell r="Q14" t="str">
            <v>408BPE0130</v>
          </cell>
        </row>
        <row r="15">
          <cell r="K15" t="str">
            <v>NBR 15.741/09</v>
          </cell>
          <cell r="P15">
            <v>35.74</v>
          </cell>
          <cell r="Q15" t="str">
            <v>408BPE0160</v>
          </cell>
        </row>
        <row r="16">
          <cell r="K16" t="str">
            <v>NBR 15.741/09</v>
          </cell>
          <cell r="P16">
            <v>9</v>
          </cell>
          <cell r="Q16" t="str">
            <v>408BPE0160</v>
          </cell>
        </row>
        <row r="17">
          <cell r="K17" t="str">
            <v>NBR 15.741/09</v>
          </cell>
          <cell r="P17">
            <v>9</v>
          </cell>
          <cell r="Q17" t="str">
            <v>408BPE0160</v>
          </cell>
        </row>
        <row r="18">
          <cell r="K18" t="str">
            <v>NBR 15.741/09</v>
          </cell>
          <cell r="P18">
            <v>35.74</v>
          </cell>
          <cell r="Q18" t="str">
            <v>408BPE0170</v>
          </cell>
        </row>
        <row r="19">
          <cell r="K19" t="str">
            <v>NBR 15.741/09</v>
          </cell>
          <cell r="P19">
            <v>34</v>
          </cell>
          <cell r="Q19" t="str">
            <v>408BPE0150</v>
          </cell>
        </row>
        <row r="20">
          <cell r="K20" t="str">
            <v>NBR 15.741/09</v>
          </cell>
          <cell r="P20">
            <v>12</v>
          </cell>
          <cell r="Q20" t="str">
            <v>408BPE0150</v>
          </cell>
        </row>
      </sheetData>
      <sheetData sheetId="19">
        <row r="13">
          <cell r="K13" t="str">
            <v>NBR 15.741/09</v>
          </cell>
          <cell r="P13">
            <v>14.8</v>
          </cell>
          <cell r="Q13" t="str">
            <v>408BPE0110</v>
          </cell>
        </row>
        <row r="14">
          <cell r="K14" t="str">
            <v>NBR 15.741/09</v>
          </cell>
          <cell r="P14">
            <v>39</v>
          </cell>
          <cell r="Q14" t="str">
            <v>408BPE0110</v>
          </cell>
        </row>
        <row r="15">
          <cell r="K15" t="str">
            <v>NBR 15.741/09</v>
          </cell>
          <cell r="P15">
            <v>39</v>
          </cell>
          <cell r="Q15" t="str">
            <v>408BPE0110</v>
          </cell>
        </row>
        <row r="16">
          <cell r="K16" t="str">
            <v>NBR 15.741/09</v>
          </cell>
          <cell r="P16">
            <v>11.4</v>
          </cell>
          <cell r="Q16" t="str">
            <v>408BPE0110</v>
          </cell>
        </row>
        <row r="17">
          <cell r="K17" t="str">
            <v>NBR 15.741/09</v>
          </cell>
          <cell r="P17">
            <v>11.4</v>
          </cell>
          <cell r="Q17" t="str">
            <v>408BPE0110</v>
          </cell>
        </row>
        <row r="18">
          <cell r="K18" t="str">
            <v>NBR 15.741/09</v>
          </cell>
          <cell r="P18">
            <v>22.53</v>
          </cell>
          <cell r="Q18" t="str">
            <v>408BPE0110</v>
          </cell>
        </row>
        <row r="19">
          <cell r="K19" t="str">
            <v>NBR 15.741/09</v>
          </cell>
          <cell r="P19">
            <v>14.26</v>
          </cell>
          <cell r="Q19" t="str">
            <v>408BPE0110</v>
          </cell>
        </row>
        <row r="20">
          <cell r="K20" t="str">
            <v>NBR 15.741/09</v>
          </cell>
          <cell r="P20">
            <v>4</v>
          </cell>
          <cell r="Q20" t="str">
            <v>408BPE0110</v>
          </cell>
        </row>
        <row r="21">
          <cell r="K21" t="str">
            <v>NBR 15.741/09</v>
          </cell>
          <cell r="P21">
            <v>24</v>
          </cell>
          <cell r="Q21" t="str">
            <v>408BPE0110</v>
          </cell>
        </row>
        <row r="22">
          <cell r="K22" t="str">
            <v>NBR 15.741/09</v>
          </cell>
          <cell r="P22">
            <v>20.350000000000001</v>
          </cell>
          <cell r="Q22" t="str">
            <v>408BPE0110</v>
          </cell>
        </row>
        <row r="23">
          <cell r="K23" t="str">
            <v>NBR 15.741/09</v>
          </cell>
          <cell r="P23">
            <v>14.26</v>
          </cell>
          <cell r="Q23" t="str">
            <v>408BPE0110</v>
          </cell>
        </row>
        <row r="24">
          <cell r="K24" t="str">
            <v>NBR 15.741/09</v>
          </cell>
          <cell r="P24">
            <v>11.8</v>
          </cell>
          <cell r="Q24" t="str">
            <v>408BPE0110</v>
          </cell>
        </row>
        <row r="25">
          <cell r="K25" t="str">
            <v>NBR 15.741/09</v>
          </cell>
          <cell r="P25">
            <v>5.6</v>
          </cell>
          <cell r="Q25" t="str">
            <v>408BPE0110</v>
          </cell>
        </row>
        <row r="26">
          <cell r="K26" t="str">
            <v>NBR 15.741/09</v>
          </cell>
          <cell r="P26">
            <v>21.52</v>
          </cell>
          <cell r="Q26" t="str">
            <v>408BPE0110</v>
          </cell>
        </row>
        <row r="27">
          <cell r="K27" t="str">
            <v>NBR 15.741/09</v>
          </cell>
          <cell r="P27">
            <v>9.1199999999999992</v>
          </cell>
          <cell r="Q27" t="str">
            <v>408BPE0110</v>
          </cell>
        </row>
        <row r="28">
          <cell r="K28" t="str">
            <v>NBR 15.741/09</v>
          </cell>
          <cell r="P28">
            <v>11.4</v>
          </cell>
          <cell r="Q28" t="str">
            <v>408BPE0110</v>
          </cell>
        </row>
        <row r="29">
          <cell r="K29" t="str">
            <v>NBR 15.741/09</v>
          </cell>
          <cell r="P29">
            <v>11.4</v>
          </cell>
          <cell r="Q29" t="str">
            <v>408BPE0110</v>
          </cell>
        </row>
        <row r="30">
          <cell r="K30" t="str">
            <v>NBR 15.741/09</v>
          </cell>
          <cell r="P30">
            <v>11.4</v>
          </cell>
          <cell r="Q30" t="str">
            <v>408BPE0110</v>
          </cell>
        </row>
        <row r="31">
          <cell r="K31" t="str">
            <v>NBR 15.741/09</v>
          </cell>
          <cell r="P31">
            <v>11.4</v>
          </cell>
          <cell r="Q31" t="str">
            <v>408BPE0110</v>
          </cell>
        </row>
        <row r="32">
          <cell r="K32" t="str">
            <v>NBR 15.741/09</v>
          </cell>
          <cell r="P32">
            <v>22.56</v>
          </cell>
          <cell r="Q32" t="str">
            <v>408BPE0110</v>
          </cell>
        </row>
        <row r="33">
          <cell r="K33" t="str">
            <v>NBR 15.741/09</v>
          </cell>
          <cell r="P33">
            <v>14.26</v>
          </cell>
          <cell r="Q33" t="str">
            <v>408BPE0110</v>
          </cell>
        </row>
        <row r="34">
          <cell r="K34" t="str">
            <v>NBR 15.741/09</v>
          </cell>
          <cell r="P34">
            <v>11.4</v>
          </cell>
          <cell r="Q34" t="str">
            <v>408BPE0110</v>
          </cell>
        </row>
        <row r="35">
          <cell r="K35" t="str">
            <v>NBR 15.741/09</v>
          </cell>
          <cell r="P35">
            <v>11.4</v>
          </cell>
          <cell r="Q35" t="str">
            <v>408BPE0110</v>
          </cell>
        </row>
        <row r="36">
          <cell r="K36" t="str">
            <v>NBR 15.741/09</v>
          </cell>
          <cell r="P36">
            <v>18.82</v>
          </cell>
          <cell r="Q36" t="str">
            <v>408BPE0110</v>
          </cell>
        </row>
        <row r="37">
          <cell r="K37" t="str">
            <v>NBR 15.741/09</v>
          </cell>
          <cell r="P37">
            <v>10.210000000000001</v>
          </cell>
          <cell r="Q37" t="str">
            <v>408BPE0110</v>
          </cell>
        </row>
        <row r="38">
          <cell r="K38" t="str">
            <v>NBR 15.741/09</v>
          </cell>
          <cell r="P38">
            <v>18.82</v>
          </cell>
          <cell r="Q38" t="str">
            <v>408BPE0110</v>
          </cell>
        </row>
        <row r="39">
          <cell r="K39" t="str">
            <v>NBR 15.741/09</v>
          </cell>
          <cell r="P39">
            <v>11.4</v>
          </cell>
          <cell r="Q39" t="str">
            <v>408BPE0110</v>
          </cell>
        </row>
      </sheetData>
      <sheetData sheetId="20">
        <row r="17">
          <cell r="V17">
            <v>72</v>
          </cell>
          <cell r="X17" t="str">
            <v>408BPE0130</v>
          </cell>
        </row>
        <row r="18">
          <cell r="V18">
            <v>70</v>
          </cell>
          <cell r="X18" t="str">
            <v>408BPE0130</v>
          </cell>
        </row>
        <row r="19">
          <cell r="V19">
            <v>50</v>
          </cell>
          <cell r="X19" t="str">
            <v>408BPE0130</v>
          </cell>
        </row>
        <row r="20">
          <cell r="V20">
            <v>70</v>
          </cell>
          <cell r="X20" t="str">
            <v>408BPE0130</v>
          </cell>
        </row>
        <row r="21">
          <cell r="W21">
            <v>34</v>
          </cell>
          <cell r="X21" t="str">
            <v>408BPE0130</v>
          </cell>
        </row>
        <row r="22">
          <cell r="W22">
            <v>32</v>
          </cell>
          <cell r="X22" t="str">
            <v>408BPE0130</v>
          </cell>
        </row>
        <row r="23">
          <cell r="V23">
            <v>30</v>
          </cell>
          <cell r="X23" t="str">
            <v>408BPE0130</v>
          </cell>
        </row>
        <row r="24">
          <cell r="V24">
            <v>20</v>
          </cell>
          <cell r="X24" t="str">
            <v>408BPE0130</v>
          </cell>
        </row>
        <row r="25">
          <cell r="V25">
            <v>20</v>
          </cell>
          <cell r="X25" t="str">
            <v>408BPE0130</v>
          </cell>
        </row>
        <row r="26">
          <cell r="V26">
            <v>20</v>
          </cell>
          <cell r="X26" t="str">
            <v>408BPE0130</v>
          </cell>
        </row>
        <row r="27">
          <cell r="V27">
            <v>20</v>
          </cell>
          <cell r="X27" t="str">
            <v>408BPE0130</v>
          </cell>
        </row>
        <row r="28">
          <cell r="W28">
            <v>20</v>
          </cell>
          <cell r="X28" t="str">
            <v>408BPE0130</v>
          </cell>
        </row>
      </sheetData>
      <sheetData sheetId="21">
        <row r="15">
          <cell r="V15">
            <v>72</v>
          </cell>
          <cell r="X15" t="str">
            <v>408BPE0130</v>
          </cell>
        </row>
        <row r="16">
          <cell r="V16">
            <v>72</v>
          </cell>
          <cell r="X16" t="str">
            <v>408BPE0130</v>
          </cell>
        </row>
        <row r="17">
          <cell r="V17">
            <v>60</v>
          </cell>
          <cell r="X17" t="str">
            <v>408BPE0130</v>
          </cell>
        </row>
        <row r="18">
          <cell r="V18">
            <v>72</v>
          </cell>
          <cell r="X18" t="str">
            <v>408BPE0130</v>
          </cell>
        </row>
        <row r="19">
          <cell r="W19">
            <v>40</v>
          </cell>
          <cell r="X19" t="str">
            <v>408BPE0130</v>
          </cell>
        </row>
        <row r="20">
          <cell r="W20">
            <v>40</v>
          </cell>
          <cell r="X20" t="str">
            <v>408BPE0130</v>
          </cell>
        </row>
        <row r="21">
          <cell r="V21">
            <v>30</v>
          </cell>
          <cell r="X21" t="str">
            <v>408BPE0130</v>
          </cell>
        </row>
        <row r="22">
          <cell r="V22">
            <v>20</v>
          </cell>
          <cell r="X22" t="str">
            <v>408BPE0130</v>
          </cell>
        </row>
        <row r="23">
          <cell r="V23">
            <v>20</v>
          </cell>
          <cell r="X23" t="str">
            <v>408BPE0130</v>
          </cell>
        </row>
        <row r="24">
          <cell r="V24">
            <v>20</v>
          </cell>
          <cell r="X24" t="str">
            <v>408BPE0130</v>
          </cell>
        </row>
      </sheetData>
      <sheetData sheetId="22">
        <row r="16">
          <cell r="W16">
            <v>9</v>
          </cell>
          <cell r="X16" t="str">
            <v>408BPE0110</v>
          </cell>
        </row>
        <row r="17">
          <cell r="W17">
            <v>9</v>
          </cell>
          <cell r="X17" t="str">
            <v>408BPE0110</v>
          </cell>
        </row>
        <row r="18">
          <cell r="W18">
            <v>2</v>
          </cell>
          <cell r="X18" t="str">
            <v>408BPE0110</v>
          </cell>
        </row>
        <row r="19">
          <cell r="W19">
            <v>3</v>
          </cell>
          <cell r="X19" t="str">
            <v>408BPE0110</v>
          </cell>
        </row>
        <row r="20">
          <cell r="W20">
            <v>8</v>
          </cell>
          <cell r="X20" t="str">
            <v>408BPE0110</v>
          </cell>
        </row>
        <row r="21">
          <cell r="W21">
            <v>20</v>
          </cell>
          <cell r="X21" t="str">
            <v>408BPE0110</v>
          </cell>
        </row>
        <row r="22">
          <cell r="W22">
            <v>9</v>
          </cell>
          <cell r="X22" t="str">
            <v>408BPE0110</v>
          </cell>
        </row>
        <row r="23">
          <cell r="W23">
            <v>17</v>
          </cell>
          <cell r="X23" t="str">
            <v>408BPE0110</v>
          </cell>
        </row>
        <row r="24">
          <cell r="W24">
            <v>16</v>
          </cell>
          <cell r="X24" t="str">
            <v>408BPE0110</v>
          </cell>
        </row>
        <row r="25">
          <cell r="W25">
            <v>30</v>
          </cell>
          <cell r="X25" t="str">
            <v>408BPE0110</v>
          </cell>
        </row>
        <row r="26">
          <cell r="W26">
            <v>30</v>
          </cell>
          <cell r="X26" t="str">
            <v>408BPE0110</v>
          </cell>
        </row>
        <row r="27">
          <cell r="W27">
            <v>76</v>
          </cell>
          <cell r="X27" t="str">
            <v>408BPE0110</v>
          </cell>
        </row>
        <row r="28">
          <cell r="W28">
            <v>76</v>
          </cell>
          <cell r="X28" t="str">
            <v>408BPE0110</v>
          </cell>
        </row>
        <row r="29">
          <cell r="W29">
            <v>76</v>
          </cell>
          <cell r="X29" t="str">
            <v>408BPE0110</v>
          </cell>
        </row>
        <row r="30">
          <cell r="W30">
            <v>16</v>
          </cell>
          <cell r="X30" t="str">
            <v>408BPE0110</v>
          </cell>
        </row>
        <row r="31">
          <cell r="W31">
            <v>16</v>
          </cell>
          <cell r="X31" t="str">
            <v>408BPE0110</v>
          </cell>
        </row>
        <row r="32">
          <cell r="W32">
            <v>16</v>
          </cell>
          <cell r="X32" t="str">
            <v>408BPE0110</v>
          </cell>
        </row>
        <row r="33">
          <cell r="W33">
            <v>47</v>
          </cell>
          <cell r="X33" t="str">
            <v>408BPE0110</v>
          </cell>
        </row>
        <row r="34">
          <cell r="W34">
            <v>47</v>
          </cell>
          <cell r="X34" t="str">
            <v>408BPE0110</v>
          </cell>
        </row>
        <row r="35">
          <cell r="W35">
            <v>47</v>
          </cell>
          <cell r="X35" t="str">
            <v>408BPE0110</v>
          </cell>
        </row>
        <row r="36">
          <cell r="W36">
            <v>24</v>
          </cell>
          <cell r="X36" t="str">
            <v>408BPE0110</v>
          </cell>
        </row>
        <row r="37">
          <cell r="W37">
            <v>24</v>
          </cell>
          <cell r="X37" t="str">
            <v>408BPE0110</v>
          </cell>
        </row>
        <row r="38">
          <cell r="W38">
            <v>24</v>
          </cell>
          <cell r="X38" t="str">
            <v>408BPE0110</v>
          </cell>
        </row>
        <row r="39">
          <cell r="W39">
            <v>31</v>
          </cell>
          <cell r="X39" t="str">
            <v>408BPE0110</v>
          </cell>
        </row>
        <row r="40">
          <cell r="W40">
            <v>31</v>
          </cell>
          <cell r="X40" t="str">
            <v>408BPE0110</v>
          </cell>
        </row>
        <row r="41">
          <cell r="W41">
            <v>31</v>
          </cell>
          <cell r="X41" t="str">
            <v>408BPE0110</v>
          </cell>
        </row>
        <row r="42">
          <cell r="W42">
            <v>3</v>
          </cell>
          <cell r="X42" t="str">
            <v>408BPE0110</v>
          </cell>
        </row>
        <row r="43">
          <cell r="W43">
            <v>3</v>
          </cell>
          <cell r="X43" t="str">
            <v>408BPE0110</v>
          </cell>
        </row>
        <row r="44">
          <cell r="W44">
            <v>3</v>
          </cell>
          <cell r="X44" t="str">
            <v>408BPE0110</v>
          </cell>
        </row>
        <row r="45">
          <cell r="W45">
            <v>24</v>
          </cell>
          <cell r="X45" t="str">
            <v>408BPE0110</v>
          </cell>
        </row>
        <row r="46">
          <cell r="W46">
            <v>24</v>
          </cell>
          <cell r="X46" t="str">
            <v>408BPE0110</v>
          </cell>
        </row>
        <row r="47">
          <cell r="W47">
            <v>24</v>
          </cell>
          <cell r="X47" t="str">
            <v>408BPE0110</v>
          </cell>
        </row>
        <row r="48">
          <cell r="W48">
            <v>28</v>
          </cell>
          <cell r="X48" t="str">
            <v>408BPE0110</v>
          </cell>
        </row>
        <row r="49">
          <cell r="W49">
            <v>28</v>
          </cell>
          <cell r="X49" t="str">
            <v>408BPE0110</v>
          </cell>
        </row>
        <row r="50">
          <cell r="W50">
            <v>28</v>
          </cell>
          <cell r="X50" t="str">
            <v>408BPE0110</v>
          </cell>
        </row>
        <row r="51">
          <cell r="W51">
            <v>24</v>
          </cell>
          <cell r="X51" t="str">
            <v>408BPE0110</v>
          </cell>
        </row>
        <row r="52">
          <cell r="W52">
            <v>24</v>
          </cell>
          <cell r="X52" t="str">
            <v>408BPE0110</v>
          </cell>
        </row>
        <row r="53">
          <cell r="W53">
            <v>24</v>
          </cell>
          <cell r="X53" t="str">
            <v>408BPE0110</v>
          </cell>
        </row>
        <row r="54">
          <cell r="W54">
            <v>19</v>
          </cell>
          <cell r="X54" t="str">
            <v>408BPE0110</v>
          </cell>
        </row>
        <row r="55">
          <cell r="W55">
            <v>19</v>
          </cell>
          <cell r="X55" t="str">
            <v>408BPE0110</v>
          </cell>
        </row>
        <row r="56">
          <cell r="W56">
            <v>19</v>
          </cell>
          <cell r="X56" t="str">
            <v>408BPE0110</v>
          </cell>
        </row>
        <row r="57">
          <cell r="W57">
            <v>44</v>
          </cell>
          <cell r="X57" t="str">
            <v>408BPE0110</v>
          </cell>
        </row>
        <row r="58">
          <cell r="W58">
            <v>44</v>
          </cell>
          <cell r="X58" t="str">
            <v>408BPE0110</v>
          </cell>
        </row>
        <row r="59">
          <cell r="W59">
            <v>44</v>
          </cell>
          <cell r="X59" t="str">
            <v>408BPE0110</v>
          </cell>
        </row>
        <row r="60">
          <cell r="W60">
            <v>24</v>
          </cell>
          <cell r="X60" t="str">
            <v>408BPE0110</v>
          </cell>
        </row>
        <row r="61">
          <cell r="W61">
            <v>24</v>
          </cell>
          <cell r="X61" t="str">
            <v>408BPE0110</v>
          </cell>
        </row>
        <row r="62">
          <cell r="W62">
            <v>24</v>
          </cell>
          <cell r="X62" t="str">
            <v>408BPE0110</v>
          </cell>
        </row>
        <row r="63">
          <cell r="W63">
            <v>21</v>
          </cell>
          <cell r="X63" t="str">
            <v>408BPE0110</v>
          </cell>
        </row>
        <row r="64">
          <cell r="W64">
            <v>21</v>
          </cell>
          <cell r="X64" t="str">
            <v>408BPE0110</v>
          </cell>
        </row>
        <row r="65">
          <cell r="W65">
            <v>21</v>
          </cell>
          <cell r="X65" t="str">
            <v>408BPE0110</v>
          </cell>
        </row>
        <row r="66">
          <cell r="W66">
            <v>1</v>
          </cell>
          <cell r="X66" t="str">
            <v>408BPE0110</v>
          </cell>
        </row>
        <row r="67">
          <cell r="W67">
            <v>1</v>
          </cell>
          <cell r="X67" t="str">
            <v>408BPE0110</v>
          </cell>
        </row>
        <row r="68">
          <cell r="W68">
            <v>1</v>
          </cell>
          <cell r="X68" t="str">
            <v>408BPE0110</v>
          </cell>
        </row>
        <row r="69">
          <cell r="W69">
            <v>39</v>
          </cell>
          <cell r="X69" t="str">
            <v>408BPE0110</v>
          </cell>
        </row>
        <row r="70">
          <cell r="W70">
            <v>39</v>
          </cell>
          <cell r="X70" t="str">
            <v>408BPE0110</v>
          </cell>
        </row>
        <row r="71">
          <cell r="W71">
            <v>39</v>
          </cell>
          <cell r="X71" t="str">
            <v>408BPE0110</v>
          </cell>
        </row>
        <row r="72">
          <cell r="W72">
            <v>15</v>
          </cell>
          <cell r="X72" t="str">
            <v>408BPE0110</v>
          </cell>
        </row>
        <row r="73">
          <cell r="W73">
            <v>15</v>
          </cell>
          <cell r="X73" t="str">
            <v>408BPE0110</v>
          </cell>
        </row>
        <row r="74">
          <cell r="W74">
            <v>15</v>
          </cell>
          <cell r="X74" t="str">
            <v>408BPE0110</v>
          </cell>
        </row>
        <row r="75">
          <cell r="W75">
            <v>52</v>
          </cell>
          <cell r="X75" t="str">
            <v>408BPE0110</v>
          </cell>
        </row>
        <row r="76">
          <cell r="W76">
            <v>52</v>
          </cell>
          <cell r="X76" t="str">
            <v>408BPE0110</v>
          </cell>
        </row>
        <row r="77">
          <cell r="W77">
            <v>52</v>
          </cell>
          <cell r="X77" t="str">
            <v>408BPE0110</v>
          </cell>
        </row>
        <row r="78">
          <cell r="W78">
            <v>6</v>
          </cell>
          <cell r="X78" t="str">
            <v>408BPE0110</v>
          </cell>
        </row>
        <row r="79">
          <cell r="W79">
            <v>6</v>
          </cell>
          <cell r="X79" t="str">
            <v>408BPE0110</v>
          </cell>
        </row>
        <row r="80">
          <cell r="W80">
            <v>6</v>
          </cell>
          <cell r="X80" t="str">
            <v>408BPE0110</v>
          </cell>
        </row>
        <row r="81">
          <cell r="W81">
            <v>59</v>
          </cell>
          <cell r="X81" t="str">
            <v>408BPE0110</v>
          </cell>
        </row>
        <row r="82">
          <cell r="W82">
            <v>59</v>
          </cell>
          <cell r="X82" t="str">
            <v>408BPE0110</v>
          </cell>
        </row>
        <row r="83">
          <cell r="W83">
            <v>59</v>
          </cell>
          <cell r="X83" t="str">
            <v>408BPE0110</v>
          </cell>
        </row>
        <row r="84">
          <cell r="W84">
            <v>2</v>
          </cell>
          <cell r="X84" t="str">
            <v>408BPE0110</v>
          </cell>
        </row>
        <row r="85">
          <cell r="W85">
            <v>2</v>
          </cell>
          <cell r="X85" t="str">
            <v>408BPE0110</v>
          </cell>
        </row>
        <row r="86">
          <cell r="W86">
            <v>2</v>
          </cell>
          <cell r="X86" t="str">
            <v>408BPE0110</v>
          </cell>
        </row>
        <row r="87">
          <cell r="W87">
            <v>88</v>
          </cell>
          <cell r="X87" t="str">
            <v>408BPE0110</v>
          </cell>
        </row>
        <row r="88">
          <cell r="W88">
            <v>88</v>
          </cell>
          <cell r="X88" t="str">
            <v>408BPE0110</v>
          </cell>
        </row>
        <row r="89">
          <cell r="W89">
            <v>88</v>
          </cell>
          <cell r="X89" t="str">
            <v>408BPE0110</v>
          </cell>
        </row>
        <row r="90">
          <cell r="W90">
            <v>24</v>
          </cell>
          <cell r="X90" t="str">
            <v>408BPE0110</v>
          </cell>
        </row>
        <row r="91">
          <cell r="W91">
            <v>24</v>
          </cell>
          <cell r="X91" t="str">
            <v>408BPE0110</v>
          </cell>
        </row>
        <row r="92">
          <cell r="W92">
            <v>24</v>
          </cell>
          <cell r="X92" t="str">
            <v>408BPE0110</v>
          </cell>
        </row>
        <row r="93">
          <cell r="W93">
            <v>20</v>
          </cell>
          <cell r="X93" t="str">
            <v>408BPE0110</v>
          </cell>
        </row>
        <row r="94">
          <cell r="W94">
            <v>20</v>
          </cell>
          <cell r="X94" t="str">
            <v>408BPE0110</v>
          </cell>
        </row>
        <row r="95">
          <cell r="W95">
            <v>20</v>
          </cell>
          <cell r="X95" t="str">
            <v>408BPE0110</v>
          </cell>
        </row>
        <row r="96">
          <cell r="W96">
            <v>13</v>
          </cell>
          <cell r="X96" t="str">
            <v>408BPE0110</v>
          </cell>
        </row>
        <row r="97">
          <cell r="W97">
            <v>13</v>
          </cell>
          <cell r="X97" t="str">
            <v>408BPE0110</v>
          </cell>
        </row>
        <row r="98">
          <cell r="W98">
            <v>13</v>
          </cell>
          <cell r="X98" t="str">
            <v>408BPE0110</v>
          </cell>
        </row>
        <row r="99">
          <cell r="W99">
            <v>7</v>
          </cell>
          <cell r="X99" t="str">
            <v>408BPE0110</v>
          </cell>
        </row>
        <row r="100">
          <cell r="W100">
            <v>7</v>
          </cell>
          <cell r="X100" t="str">
            <v>408BPE0110</v>
          </cell>
        </row>
        <row r="101">
          <cell r="W101">
            <v>7</v>
          </cell>
          <cell r="X101" t="str">
            <v>408BPE0110</v>
          </cell>
        </row>
        <row r="102">
          <cell r="W102">
            <v>57</v>
          </cell>
          <cell r="X102" t="str">
            <v>408BPE0110</v>
          </cell>
        </row>
        <row r="103">
          <cell r="W103">
            <v>57</v>
          </cell>
          <cell r="X103" t="str">
            <v>408BPE0110</v>
          </cell>
        </row>
        <row r="104">
          <cell r="W104">
            <v>57</v>
          </cell>
          <cell r="X104" t="str">
            <v>408BPE0110</v>
          </cell>
        </row>
        <row r="105">
          <cell r="W105">
            <v>9</v>
          </cell>
          <cell r="X105" t="str">
            <v>408BPE0110</v>
          </cell>
        </row>
        <row r="106">
          <cell r="W106">
            <v>9</v>
          </cell>
          <cell r="X106" t="str">
            <v>408BPE0110</v>
          </cell>
        </row>
        <row r="107">
          <cell r="W107">
            <v>9</v>
          </cell>
          <cell r="X107" t="str">
            <v>408BPE0110</v>
          </cell>
        </row>
        <row r="108">
          <cell r="W108">
            <v>31</v>
          </cell>
          <cell r="X108" t="str">
            <v>408BPE0110</v>
          </cell>
        </row>
        <row r="109">
          <cell r="W109">
            <v>31</v>
          </cell>
          <cell r="X109" t="str">
            <v>408BPE0110</v>
          </cell>
        </row>
        <row r="110">
          <cell r="W110">
            <v>31</v>
          </cell>
          <cell r="X110" t="str">
            <v>408BPE0110</v>
          </cell>
        </row>
        <row r="111">
          <cell r="W111">
            <v>29</v>
          </cell>
          <cell r="X111" t="str">
            <v>408BPE0110</v>
          </cell>
        </row>
        <row r="112">
          <cell r="W112">
            <v>29</v>
          </cell>
          <cell r="X112" t="str">
            <v>408BPE0110</v>
          </cell>
        </row>
        <row r="113">
          <cell r="W113">
            <v>29</v>
          </cell>
          <cell r="X113" t="str">
            <v>408BPE0110</v>
          </cell>
        </row>
        <row r="114">
          <cell r="W114">
            <v>54</v>
          </cell>
          <cell r="X114" t="str">
            <v>408BPE0110</v>
          </cell>
        </row>
        <row r="115">
          <cell r="W115">
            <v>54</v>
          </cell>
          <cell r="X115" t="str">
            <v>408BPE0110</v>
          </cell>
        </row>
        <row r="116">
          <cell r="W116">
            <v>54</v>
          </cell>
          <cell r="X116" t="str">
            <v>408BPE0110</v>
          </cell>
        </row>
        <row r="117">
          <cell r="W117">
            <v>21</v>
          </cell>
          <cell r="X117" t="str">
            <v>408BPE0110</v>
          </cell>
        </row>
        <row r="118">
          <cell r="W118">
            <v>21</v>
          </cell>
          <cell r="X118" t="str">
            <v>408BPE0110</v>
          </cell>
        </row>
        <row r="119">
          <cell r="W119">
            <v>21</v>
          </cell>
          <cell r="X119" t="str">
            <v>408BPE0110</v>
          </cell>
        </row>
        <row r="120">
          <cell r="W120">
            <v>52</v>
          </cell>
          <cell r="X120" t="str">
            <v>408BPE0110</v>
          </cell>
        </row>
        <row r="121">
          <cell r="W121">
            <v>52</v>
          </cell>
          <cell r="X121" t="str">
            <v>408BPE0110</v>
          </cell>
        </row>
        <row r="122">
          <cell r="W122">
            <v>52</v>
          </cell>
          <cell r="X122" t="str">
            <v>408BPE0110</v>
          </cell>
        </row>
        <row r="123">
          <cell r="W123">
            <v>20</v>
          </cell>
          <cell r="X123" t="str">
            <v>408BPE0110</v>
          </cell>
        </row>
        <row r="124">
          <cell r="W124">
            <v>20</v>
          </cell>
          <cell r="X124" t="str">
            <v>408BPE0110</v>
          </cell>
        </row>
        <row r="125">
          <cell r="W125">
            <v>20</v>
          </cell>
          <cell r="X125" t="str">
            <v>408BPE0110</v>
          </cell>
        </row>
        <row r="126">
          <cell r="W126">
            <v>49</v>
          </cell>
          <cell r="X126" t="str">
            <v>408BPE0110</v>
          </cell>
        </row>
        <row r="127">
          <cell r="W127">
            <v>49</v>
          </cell>
          <cell r="X127" t="str">
            <v>408BPE0110</v>
          </cell>
        </row>
        <row r="128">
          <cell r="W128">
            <v>49</v>
          </cell>
          <cell r="X128" t="str">
            <v>408BPE0110</v>
          </cell>
        </row>
        <row r="129">
          <cell r="W129">
            <v>18</v>
          </cell>
          <cell r="X129" t="str">
            <v>408BPE0110</v>
          </cell>
        </row>
        <row r="130">
          <cell r="W130">
            <v>18</v>
          </cell>
          <cell r="X130" t="str">
            <v>408BPE0110</v>
          </cell>
        </row>
        <row r="131">
          <cell r="W131">
            <v>18</v>
          </cell>
          <cell r="X131" t="str">
            <v>408BPE0110</v>
          </cell>
        </row>
        <row r="132">
          <cell r="W132">
            <v>48</v>
          </cell>
          <cell r="X132" t="str">
            <v>408BPE0110</v>
          </cell>
        </row>
        <row r="133">
          <cell r="W133">
            <v>48</v>
          </cell>
          <cell r="X133" t="str">
            <v>408BPE0110</v>
          </cell>
        </row>
        <row r="134">
          <cell r="W134">
            <v>48</v>
          </cell>
          <cell r="X134" t="str">
            <v>408BPE0110</v>
          </cell>
        </row>
        <row r="135">
          <cell r="W135">
            <v>6</v>
          </cell>
          <cell r="X135" t="str">
            <v>408BPE0110</v>
          </cell>
        </row>
        <row r="136">
          <cell r="W136">
            <v>6</v>
          </cell>
          <cell r="X136" t="str">
            <v>408BPE0110</v>
          </cell>
        </row>
        <row r="137">
          <cell r="W137">
            <v>6</v>
          </cell>
          <cell r="X137" t="str">
            <v>408BPE0110</v>
          </cell>
        </row>
        <row r="138">
          <cell r="W138">
            <v>35</v>
          </cell>
          <cell r="X138" t="str">
            <v>408BPE0110</v>
          </cell>
        </row>
        <row r="139">
          <cell r="W139">
            <v>35</v>
          </cell>
          <cell r="X139" t="str">
            <v>408BPE0110</v>
          </cell>
        </row>
        <row r="140">
          <cell r="W140">
            <v>35</v>
          </cell>
          <cell r="X140" t="str">
            <v>408BPE0110</v>
          </cell>
        </row>
        <row r="141">
          <cell r="W141">
            <v>53</v>
          </cell>
          <cell r="X141" t="str">
            <v>408BPE0110</v>
          </cell>
        </row>
        <row r="142">
          <cell r="W142">
            <v>53</v>
          </cell>
          <cell r="X142" t="str">
            <v>408BPE0110</v>
          </cell>
        </row>
        <row r="143">
          <cell r="W143">
            <v>53</v>
          </cell>
          <cell r="X143" t="str">
            <v>408BPE0110</v>
          </cell>
        </row>
        <row r="144">
          <cell r="W144">
            <v>47</v>
          </cell>
          <cell r="X144" t="str">
            <v>408BPE0110</v>
          </cell>
        </row>
        <row r="145">
          <cell r="W145">
            <v>47</v>
          </cell>
          <cell r="X145" t="str">
            <v>408BPE0110</v>
          </cell>
        </row>
        <row r="146">
          <cell r="W146">
            <v>47</v>
          </cell>
          <cell r="X146" t="str">
            <v>408BPE0110</v>
          </cell>
        </row>
        <row r="147">
          <cell r="W147">
            <v>2</v>
          </cell>
          <cell r="X147" t="str">
            <v>408BPE0110</v>
          </cell>
        </row>
        <row r="148">
          <cell r="W148">
            <v>2</v>
          </cell>
          <cell r="X148" t="str">
            <v>408BPE0110</v>
          </cell>
        </row>
        <row r="149">
          <cell r="W149">
            <v>2</v>
          </cell>
          <cell r="X149" t="str">
            <v>408BPE0110</v>
          </cell>
        </row>
        <row r="150">
          <cell r="W150">
            <v>39</v>
          </cell>
          <cell r="X150" t="str">
            <v>408BPE0110</v>
          </cell>
        </row>
        <row r="151">
          <cell r="W151">
            <v>39</v>
          </cell>
          <cell r="X151" t="str">
            <v>408BPE0110</v>
          </cell>
        </row>
        <row r="152">
          <cell r="W152">
            <v>39</v>
          </cell>
          <cell r="X152" t="str">
            <v>408BPE0110</v>
          </cell>
        </row>
        <row r="153">
          <cell r="W153">
            <v>7</v>
          </cell>
          <cell r="X153" t="str">
            <v>408BPE0110</v>
          </cell>
        </row>
        <row r="154">
          <cell r="W154">
            <v>7</v>
          </cell>
          <cell r="X154" t="str">
            <v>408BPE0110</v>
          </cell>
        </row>
        <row r="155">
          <cell r="W155">
            <v>7</v>
          </cell>
          <cell r="X155" t="str">
            <v>408BPE0110</v>
          </cell>
        </row>
        <row r="156">
          <cell r="W156">
            <v>22</v>
          </cell>
          <cell r="X156" t="str">
            <v>408BPE0110</v>
          </cell>
        </row>
        <row r="157">
          <cell r="W157">
            <v>22</v>
          </cell>
          <cell r="X157" t="str">
            <v>408BPE0110</v>
          </cell>
        </row>
        <row r="158">
          <cell r="W158">
            <v>22</v>
          </cell>
          <cell r="X158" t="str">
            <v>408BPE0110</v>
          </cell>
        </row>
        <row r="159">
          <cell r="W159">
            <v>5</v>
          </cell>
          <cell r="X159" t="str">
            <v>408BPE0110</v>
          </cell>
        </row>
        <row r="160">
          <cell r="W160">
            <v>5</v>
          </cell>
          <cell r="X160" t="str">
            <v>408BPE0110</v>
          </cell>
        </row>
        <row r="161">
          <cell r="W161">
            <v>5</v>
          </cell>
          <cell r="X161" t="str">
            <v>408BPE0110</v>
          </cell>
        </row>
        <row r="162">
          <cell r="W162">
            <v>27</v>
          </cell>
          <cell r="X162" t="str">
            <v>408BPE0110</v>
          </cell>
        </row>
        <row r="163">
          <cell r="W163">
            <v>27</v>
          </cell>
          <cell r="X163" t="str">
            <v>408BPE0110</v>
          </cell>
        </row>
        <row r="164">
          <cell r="W164">
            <v>27</v>
          </cell>
          <cell r="X164" t="str">
            <v>408BPE0110</v>
          </cell>
        </row>
        <row r="165">
          <cell r="W165">
            <v>9</v>
          </cell>
          <cell r="X165" t="str">
            <v>408BPE0110</v>
          </cell>
        </row>
        <row r="166">
          <cell r="W166">
            <v>9</v>
          </cell>
          <cell r="X166" t="str">
            <v>408BPE0110</v>
          </cell>
        </row>
        <row r="167">
          <cell r="W167">
            <v>9</v>
          </cell>
          <cell r="X167" t="str">
            <v>408BPE0110</v>
          </cell>
        </row>
        <row r="168">
          <cell r="W168">
            <v>29</v>
          </cell>
          <cell r="X168" t="str">
            <v>408BPE0130</v>
          </cell>
        </row>
        <row r="169">
          <cell r="W169">
            <v>29</v>
          </cell>
          <cell r="X169" t="str">
            <v>408BPE0130</v>
          </cell>
        </row>
        <row r="170">
          <cell r="W170">
            <v>29</v>
          </cell>
          <cell r="X170" t="str">
            <v>408BPE0130</v>
          </cell>
        </row>
        <row r="171">
          <cell r="W171">
            <v>46</v>
          </cell>
          <cell r="X171" t="str">
            <v>408BPE0130</v>
          </cell>
        </row>
        <row r="172">
          <cell r="W172">
            <v>46</v>
          </cell>
          <cell r="X172" t="str">
            <v>408BPE0130</v>
          </cell>
        </row>
        <row r="173">
          <cell r="W173">
            <v>46</v>
          </cell>
          <cell r="X173" t="str">
            <v>408BPE0130</v>
          </cell>
        </row>
        <row r="174">
          <cell r="W174">
            <v>26</v>
          </cell>
          <cell r="X174" t="str">
            <v>408BPE0130</v>
          </cell>
        </row>
        <row r="175">
          <cell r="W175">
            <v>26</v>
          </cell>
          <cell r="X175" t="str">
            <v>408BPE0130</v>
          </cell>
        </row>
        <row r="176">
          <cell r="W176">
            <v>26</v>
          </cell>
          <cell r="X176" t="str">
            <v>408BPE0130</v>
          </cell>
        </row>
        <row r="177">
          <cell r="W177">
            <v>19</v>
          </cell>
          <cell r="X177" t="str">
            <v>408BPE0130</v>
          </cell>
        </row>
        <row r="178">
          <cell r="W178">
            <v>19</v>
          </cell>
          <cell r="X178" t="str">
            <v>408BPE0130</v>
          </cell>
        </row>
        <row r="179">
          <cell r="W179">
            <v>19</v>
          </cell>
          <cell r="X179" t="str">
            <v>408BPE0130</v>
          </cell>
        </row>
        <row r="180">
          <cell r="W180">
            <v>74</v>
          </cell>
          <cell r="X180" t="str">
            <v>408BPE0130</v>
          </cell>
        </row>
        <row r="181">
          <cell r="W181">
            <v>74</v>
          </cell>
          <cell r="X181" t="str">
            <v>408BPE0130</v>
          </cell>
        </row>
        <row r="182">
          <cell r="W182">
            <v>74</v>
          </cell>
          <cell r="X182" t="str">
            <v>408BPE0130</v>
          </cell>
        </row>
        <row r="183">
          <cell r="W183">
            <v>15</v>
          </cell>
          <cell r="X183" t="str">
            <v>408BPE0130</v>
          </cell>
        </row>
        <row r="184">
          <cell r="W184">
            <v>15</v>
          </cell>
          <cell r="X184" t="str">
            <v>408BPE0130</v>
          </cell>
        </row>
        <row r="185">
          <cell r="W185">
            <v>15</v>
          </cell>
          <cell r="X185" t="str">
            <v>408BPE0130</v>
          </cell>
        </row>
        <row r="186">
          <cell r="W186">
            <v>75</v>
          </cell>
          <cell r="X186" t="str">
            <v>408BPE0130</v>
          </cell>
        </row>
        <row r="187">
          <cell r="W187">
            <v>75</v>
          </cell>
          <cell r="X187" t="str">
            <v>408BPE0130</v>
          </cell>
        </row>
        <row r="188">
          <cell r="W188">
            <v>75</v>
          </cell>
          <cell r="X188" t="str">
            <v>408BPE0130</v>
          </cell>
        </row>
        <row r="189">
          <cell r="W189">
            <v>37</v>
          </cell>
          <cell r="X189" t="str">
            <v>408BPE0130</v>
          </cell>
        </row>
        <row r="190">
          <cell r="W190">
            <v>37</v>
          </cell>
          <cell r="X190" t="str">
            <v>408BPE0130</v>
          </cell>
        </row>
        <row r="191">
          <cell r="W191">
            <v>37</v>
          </cell>
          <cell r="X191" t="str">
            <v>408BPE0130</v>
          </cell>
        </row>
        <row r="192">
          <cell r="W192">
            <v>2</v>
          </cell>
          <cell r="X192" t="str">
            <v>408BPE0130</v>
          </cell>
        </row>
        <row r="193">
          <cell r="W193">
            <v>2</v>
          </cell>
          <cell r="X193" t="str">
            <v>408BPE0130</v>
          </cell>
        </row>
        <row r="194">
          <cell r="W194">
            <v>2</v>
          </cell>
          <cell r="X194" t="str">
            <v>408BPE0130</v>
          </cell>
        </row>
        <row r="195">
          <cell r="W195">
            <v>68</v>
          </cell>
          <cell r="X195" t="str">
            <v>408BPE0130</v>
          </cell>
        </row>
        <row r="196">
          <cell r="W196">
            <v>68</v>
          </cell>
          <cell r="X196" t="str">
            <v>408BPE0130</v>
          </cell>
        </row>
        <row r="197">
          <cell r="W197">
            <v>68</v>
          </cell>
          <cell r="X197" t="str">
            <v>408BPE0130</v>
          </cell>
        </row>
        <row r="198">
          <cell r="W198">
            <v>35</v>
          </cell>
          <cell r="X198" t="str">
            <v>408BPE0130</v>
          </cell>
        </row>
        <row r="199">
          <cell r="W199">
            <v>35</v>
          </cell>
          <cell r="X199" t="str">
            <v>408BPE0130</v>
          </cell>
        </row>
        <row r="200">
          <cell r="W200">
            <v>35</v>
          </cell>
          <cell r="X200" t="str">
            <v>408BPE0130</v>
          </cell>
        </row>
        <row r="201">
          <cell r="W201">
            <v>22</v>
          </cell>
          <cell r="X201" t="str">
            <v>408BPE0130</v>
          </cell>
        </row>
        <row r="202">
          <cell r="W202">
            <v>22</v>
          </cell>
          <cell r="X202" t="str">
            <v>408BPE0130</v>
          </cell>
        </row>
        <row r="203">
          <cell r="W203">
            <v>22</v>
          </cell>
          <cell r="X203" t="str">
            <v>408BPE0130</v>
          </cell>
        </row>
        <row r="204">
          <cell r="W204">
            <v>4</v>
          </cell>
          <cell r="X204" t="str">
            <v>408BPE0130</v>
          </cell>
        </row>
        <row r="205">
          <cell r="W205">
            <v>4</v>
          </cell>
          <cell r="X205" t="str">
            <v>408BPE0130</v>
          </cell>
        </row>
        <row r="206">
          <cell r="W206">
            <v>4</v>
          </cell>
          <cell r="X206" t="str">
            <v>408BPE0130</v>
          </cell>
        </row>
        <row r="207">
          <cell r="W207">
            <v>42</v>
          </cell>
          <cell r="X207" t="str">
            <v>408BPE0130</v>
          </cell>
        </row>
        <row r="208">
          <cell r="W208">
            <v>42</v>
          </cell>
          <cell r="X208" t="str">
            <v>408BPE0130</v>
          </cell>
        </row>
        <row r="209">
          <cell r="W209">
            <v>42</v>
          </cell>
          <cell r="X209" t="str">
            <v>408BPE0130</v>
          </cell>
        </row>
        <row r="210">
          <cell r="W210">
            <v>14</v>
          </cell>
          <cell r="X210" t="str">
            <v>408BPE0130</v>
          </cell>
        </row>
        <row r="211">
          <cell r="W211">
            <v>14</v>
          </cell>
          <cell r="X211" t="str">
            <v>408BPE0130</v>
          </cell>
        </row>
        <row r="212">
          <cell r="W212">
            <v>14</v>
          </cell>
          <cell r="X212" t="str">
            <v>408BPE0130</v>
          </cell>
        </row>
        <row r="213">
          <cell r="W213">
            <v>17</v>
          </cell>
          <cell r="X213" t="str">
            <v>408BPE0130</v>
          </cell>
        </row>
        <row r="214">
          <cell r="W214">
            <v>17</v>
          </cell>
          <cell r="X214" t="str">
            <v>408BPE0130</v>
          </cell>
        </row>
        <row r="215">
          <cell r="W215">
            <v>17</v>
          </cell>
          <cell r="X215" t="str">
            <v>408BPE0130</v>
          </cell>
        </row>
        <row r="216">
          <cell r="W216">
            <v>4</v>
          </cell>
          <cell r="X216" t="str">
            <v>408BPE0130</v>
          </cell>
        </row>
        <row r="217">
          <cell r="W217">
            <v>4</v>
          </cell>
          <cell r="X217" t="str">
            <v>408BPE0130</v>
          </cell>
        </row>
        <row r="218">
          <cell r="W218">
            <v>4</v>
          </cell>
          <cell r="X218" t="str">
            <v>408BPE0130</v>
          </cell>
        </row>
        <row r="219">
          <cell r="W219">
            <v>26</v>
          </cell>
          <cell r="X219" t="str">
            <v>408BPE0130</v>
          </cell>
        </row>
        <row r="220">
          <cell r="W220">
            <v>26</v>
          </cell>
          <cell r="X220" t="str">
            <v>408BPE0130</v>
          </cell>
        </row>
        <row r="221">
          <cell r="W221">
            <v>26</v>
          </cell>
          <cell r="X221" t="str">
            <v>408BPE0130</v>
          </cell>
        </row>
        <row r="222">
          <cell r="W222">
            <v>6</v>
          </cell>
          <cell r="X222" t="str">
            <v>408BPE0130</v>
          </cell>
        </row>
        <row r="223">
          <cell r="W223">
            <v>6</v>
          </cell>
          <cell r="X223" t="str">
            <v>408BPE0130</v>
          </cell>
        </row>
        <row r="224">
          <cell r="W224">
            <v>6</v>
          </cell>
          <cell r="X224" t="str">
            <v>408BPE0130</v>
          </cell>
        </row>
        <row r="225">
          <cell r="W225">
            <v>23</v>
          </cell>
          <cell r="X225" t="str">
            <v>408BPE0130</v>
          </cell>
        </row>
        <row r="226">
          <cell r="W226">
            <v>23</v>
          </cell>
          <cell r="X226" t="str">
            <v>408BPE0130</v>
          </cell>
        </row>
        <row r="227">
          <cell r="W227">
            <v>23</v>
          </cell>
          <cell r="X227" t="str">
            <v>408BPE0130</v>
          </cell>
        </row>
        <row r="228">
          <cell r="W228">
            <v>3</v>
          </cell>
          <cell r="X228" t="str">
            <v>408BPE0130</v>
          </cell>
        </row>
        <row r="229">
          <cell r="W229">
            <v>3</v>
          </cell>
          <cell r="X229" t="str">
            <v>408BPE0130</v>
          </cell>
        </row>
        <row r="230">
          <cell r="W230">
            <v>3</v>
          </cell>
          <cell r="X230" t="str">
            <v>408BPE0130</v>
          </cell>
        </row>
        <row r="231">
          <cell r="W231">
            <v>63</v>
          </cell>
          <cell r="X231" t="str">
            <v>408BPE0130</v>
          </cell>
        </row>
        <row r="232">
          <cell r="W232">
            <v>63</v>
          </cell>
          <cell r="X232" t="str">
            <v>408BPE0130</v>
          </cell>
        </row>
        <row r="233">
          <cell r="W233">
            <v>63</v>
          </cell>
          <cell r="X233" t="str">
            <v>408BPE0130</v>
          </cell>
        </row>
        <row r="234">
          <cell r="W234">
            <v>48</v>
          </cell>
          <cell r="X234" t="str">
            <v>408BPE0130</v>
          </cell>
        </row>
        <row r="235">
          <cell r="W235">
            <v>48</v>
          </cell>
          <cell r="X235" t="str">
            <v>408BPE0130</v>
          </cell>
        </row>
        <row r="236">
          <cell r="W236">
            <v>48</v>
          </cell>
          <cell r="X236" t="str">
            <v>408BPE0130</v>
          </cell>
        </row>
        <row r="237">
          <cell r="W237">
            <v>85</v>
          </cell>
          <cell r="X237" t="str">
            <v>408BPE0130</v>
          </cell>
        </row>
        <row r="238">
          <cell r="W238">
            <v>85</v>
          </cell>
          <cell r="X238" t="str">
            <v>408BPE0130</v>
          </cell>
        </row>
        <row r="239">
          <cell r="W239">
            <v>85</v>
          </cell>
          <cell r="X239" t="str">
            <v>408BPE0130</v>
          </cell>
        </row>
        <row r="240">
          <cell r="W240">
            <v>29</v>
          </cell>
          <cell r="X240" t="str">
            <v>408BPE0150</v>
          </cell>
        </row>
        <row r="241">
          <cell r="W241">
            <v>29</v>
          </cell>
          <cell r="X241" t="str">
            <v>408BPE0150</v>
          </cell>
        </row>
        <row r="242">
          <cell r="W242">
            <v>29</v>
          </cell>
          <cell r="X242" t="str">
            <v>408BPE0150</v>
          </cell>
        </row>
        <row r="243">
          <cell r="W243">
            <v>41</v>
          </cell>
          <cell r="X243" t="str">
            <v>408BPE0150</v>
          </cell>
        </row>
        <row r="244">
          <cell r="W244">
            <v>41</v>
          </cell>
          <cell r="X244" t="str">
            <v>408BPE0150</v>
          </cell>
        </row>
        <row r="245">
          <cell r="W245">
            <v>41</v>
          </cell>
          <cell r="X245" t="str">
            <v>408BPE0150</v>
          </cell>
        </row>
        <row r="246">
          <cell r="W246">
            <v>3</v>
          </cell>
          <cell r="X246" t="str">
            <v>408BPE0150</v>
          </cell>
        </row>
        <row r="247">
          <cell r="W247">
            <v>3</v>
          </cell>
          <cell r="X247" t="str">
            <v>408BPE0150</v>
          </cell>
        </row>
        <row r="248">
          <cell r="W248">
            <v>3</v>
          </cell>
          <cell r="X248" t="str">
            <v>408BPE0150</v>
          </cell>
        </row>
        <row r="249">
          <cell r="W249">
            <v>52</v>
          </cell>
          <cell r="X249" t="str">
            <v>408BPE0150</v>
          </cell>
        </row>
        <row r="250">
          <cell r="W250">
            <v>52</v>
          </cell>
          <cell r="X250" t="str">
            <v>408BPE0150</v>
          </cell>
        </row>
        <row r="251">
          <cell r="W251">
            <v>52</v>
          </cell>
          <cell r="X251" t="str">
            <v>408BPE0150</v>
          </cell>
        </row>
        <row r="252">
          <cell r="W252">
            <v>21</v>
          </cell>
          <cell r="X252" t="str">
            <v>408BPE0150</v>
          </cell>
        </row>
        <row r="253">
          <cell r="W253">
            <v>21</v>
          </cell>
          <cell r="X253" t="str">
            <v>408BPE0150</v>
          </cell>
        </row>
        <row r="254">
          <cell r="W254">
            <v>21</v>
          </cell>
          <cell r="X254" t="str">
            <v>408BPE0150</v>
          </cell>
        </row>
        <row r="255">
          <cell r="W255">
            <v>62</v>
          </cell>
          <cell r="X255" t="str">
            <v>408BPE0150</v>
          </cell>
        </row>
        <row r="256">
          <cell r="W256">
            <v>62</v>
          </cell>
          <cell r="X256" t="str">
            <v>408BPE0150</v>
          </cell>
        </row>
        <row r="257">
          <cell r="W257">
            <v>62</v>
          </cell>
          <cell r="X257" t="str">
            <v>408BPE0150</v>
          </cell>
        </row>
        <row r="258">
          <cell r="W258">
            <v>51</v>
          </cell>
          <cell r="X258" t="str">
            <v>408BPE0150</v>
          </cell>
        </row>
        <row r="259">
          <cell r="W259">
            <v>51</v>
          </cell>
          <cell r="X259" t="str">
            <v>408BPE0150</v>
          </cell>
        </row>
        <row r="260">
          <cell r="W260">
            <v>51</v>
          </cell>
          <cell r="X260" t="str">
            <v>408BPE0150</v>
          </cell>
        </row>
        <row r="261">
          <cell r="W261">
            <v>78</v>
          </cell>
          <cell r="X261" t="str">
            <v>408BPE0150</v>
          </cell>
        </row>
        <row r="262">
          <cell r="W262">
            <v>78</v>
          </cell>
          <cell r="X262" t="str">
            <v>408BPE0150</v>
          </cell>
        </row>
        <row r="263">
          <cell r="W263">
            <v>78</v>
          </cell>
          <cell r="X263" t="str">
            <v>408BPE0150</v>
          </cell>
        </row>
        <row r="264">
          <cell r="W264">
            <v>22</v>
          </cell>
          <cell r="X264" t="str">
            <v>408BPE0150</v>
          </cell>
        </row>
        <row r="265">
          <cell r="W265">
            <v>22</v>
          </cell>
          <cell r="X265" t="str">
            <v>408BPE0150</v>
          </cell>
        </row>
        <row r="266">
          <cell r="W266">
            <v>22</v>
          </cell>
          <cell r="X266" t="str">
            <v>408BPE0150</v>
          </cell>
        </row>
        <row r="267">
          <cell r="W267">
            <v>61</v>
          </cell>
          <cell r="X267" t="str">
            <v>408BPE0150</v>
          </cell>
        </row>
        <row r="268">
          <cell r="W268">
            <v>61</v>
          </cell>
          <cell r="X268" t="str">
            <v>408BPE0150</v>
          </cell>
        </row>
        <row r="269">
          <cell r="W269">
            <v>61</v>
          </cell>
          <cell r="X269" t="str">
            <v>408BPE0150</v>
          </cell>
        </row>
        <row r="270">
          <cell r="W270">
            <v>2</v>
          </cell>
          <cell r="X270" t="str">
            <v>408BPE0150</v>
          </cell>
        </row>
        <row r="271">
          <cell r="W271">
            <v>2</v>
          </cell>
          <cell r="X271" t="str">
            <v>408BPE0150</v>
          </cell>
        </row>
        <row r="272">
          <cell r="W272">
            <v>2</v>
          </cell>
          <cell r="X272" t="str">
            <v>408BPE0150</v>
          </cell>
        </row>
        <row r="273">
          <cell r="W273">
            <v>36</v>
          </cell>
          <cell r="X273" t="str">
            <v>408BPE0150</v>
          </cell>
        </row>
        <row r="274">
          <cell r="W274">
            <v>36</v>
          </cell>
          <cell r="X274" t="str">
            <v>408BPE0150</v>
          </cell>
        </row>
        <row r="275">
          <cell r="W275">
            <v>36</v>
          </cell>
          <cell r="X275" t="str">
            <v>408BPE0150</v>
          </cell>
        </row>
        <row r="276">
          <cell r="W276">
            <v>99</v>
          </cell>
          <cell r="X276" t="str">
            <v>408BPE0150</v>
          </cell>
        </row>
        <row r="277">
          <cell r="W277">
            <v>99</v>
          </cell>
          <cell r="X277" t="str">
            <v>408BPE0150</v>
          </cell>
        </row>
        <row r="278">
          <cell r="W278">
            <v>99</v>
          </cell>
          <cell r="X278" t="str">
            <v>408BPE0150</v>
          </cell>
        </row>
        <row r="279">
          <cell r="W279">
            <v>28</v>
          </cell>
          <cell r="X279" t="str">
            <v>408BPE0150</v>
          </cell>
        </row>
        <row r="280">
          <cell r="W280">
            <v>28</v>
          </cell>
          <cell r="X280" t="str">
            <v>408BPE0150</v>
          </cell>
        </row>
        <row r="281">
          <cell r="W281">
            <v>28</v>
          </cell>
          <cell r="X281" t="str">
            <v>408BPE0150</v>
          </cell>
        </row>
        <row r="282">
          <cell r="W282">
            <v>32</v>
          </cell>
          <cell r="X282" t="str">
            <v>408BPE0150</v>
          </cell>
        </row>
        <row r="283">
          <cell r="W283">
            <v>32</v>
          </cell>
          <cell r="X283" t="str">
            <v>408BPE0150</v>
          </cell>
        </row>
        <row r="284">
          <cell r="W284">
            <v>32</v>
          </cell>
          <cell r="X284" t="str">
            <v>408BPE0150</v>
          </cell>
        </row>
        <row r="285">
          <cell r="W285">
            <v>27</v>
          </cell>
          <cell r="X285" t="str">
            <v>408BPE0150</v>
          </cell>
        </row>
        <row r="286">
          <cell r="W286">
            <v>27</v>
          </cell>
          <cell r="X286" t="str">
            <v>408BPE0150</v>
          </cell>
        </row>
        <row r="287">
          <cell r="W287">
            <v>27</v>
          </cell>
          <cell r="X287" t="str">
            <v>408BPE0150</v>
          </cell>
        </row>
        <row r="288">
          <cell r="W288">
            <v>19</v>
          </cell>
          <cell r="X288" t="str">
            <v>408BPE0150</v>
          </cell>
        </row>
        <row r="289">
          <cell r="W289">
            <v>19</v>
          </cell>
          <cell r="X289" t="str">
            <v>408BPE0150</v>
          </cell>
        </row>
        <row r="290">
          <cell r="W290">
            <v>19</v>
          </cell>
          <cell r="X290" t="str">
            <v>408BPE0150</v>
          </cell>
        </row>
        <row r="291">
          <cell r="W291">
            <v>16</v>
          </cell>
          <cell r="X291" t="str">
            <v>408BPE0150</v>
          </cell>
        </row>
        <row r="292">
          <cell r="W292">
            <v>16</v>
          </cell>
          <cell r="X292" t="str">
            <v>408BPE0150</v>
          </cell>
        </row>
        <row r="293">
          <cell r="W293">
            <v>16</v>
          </cell>
          <cell r="X293" t="str">
            <v>408BPE0150</v>
          </cell>
        </row>
        <row r="294">
          <cell r="W294">
            <v>6</v>
          </cell>
          <cell r="X294" t="str">
            <v>408BPE0150</v>
          </cell>
        </row>
        <row r="295">
          <cell r="W295">
            <v>6</v>
          </cell>
          <cell r="X295" t="str">
            <v>408BPE0150</v>
          </cell>
        </row>
        <row r="296">
          <cell r="W296">
            <v>6</v>
          </cell>
          <cell r="X296" t="str">
            <v>408BPE0150</v>
          </cell>
        </row>
        <row r="297">
          <cell r="W297">
            <v>48</v>
          </cell>
          <cell r="X297" t="str">
            <v>408BPE0150</v>
          </cell>
        </row>
        <row r="298">
          <cell r="W298">
            <v>48</v>
          </cell>
          <cell r="X298" t="str">
            <v>408BPE0150</v>
          </cell>
        </row>
        <row r="299">
          <cell r="W299">
            <v>48</v>
          </cell>
          <cell r="X299" t="str">
            <v>408BPE0150</v>
          </cell>
        </row>
        <row r="300">
          <cell r="W300">
            <v>75</v>
          </cell>
          <cell r="X300" t="str">
            <v>408BPE0150</v>
          </cell>
        </row>
        <row r="301">
          <cell r="W301">
            <v>75</v>
          </cell>
          <cell r="X301" t="str">
            <v>408BPE0150</v>
          </cell>
        </row>
        <row r="302">
          <cell r="W302">
            <v>75</v>
          </cell>
          <cell r="X302" t="str">
            <v>408BPE0150</v>
          </cell>
        </row>
        <row r="303">
          <cell r="W303">
            <v>29</v>
          </cell>
          <cell r="X303" t="str">
            <v>408BPE0150</v>
          </cell>
        </row>
        <row r="304">
          <cell r="W304">
            <v>29</v>
          </cell>
          <cell r="X304" t="str">
            <v>408BPE0150</v>
          </cell>
        </row>
        <row r="305">
          <cell r="W305">
            <v>29</v>
          </cell>
          <cell r="X305" t="str">
            <v>408BPE0150</v>
          </cell>
        </row>
        <row r="306">
          <cell r="W306">
            <v>2</v>
          </cell>
          <cell r="X306" t="str">
            <v>408BPE0150</v>
          </cell>
        </row>
        <row r="307">
          <cell r="W307">
            <v>2</v>
          </cell>
          <cell r="X307" t="str">
            <v>408BPE0150</v>
          </cell>
        </row>
        <row r="308">
          <cell r="W308">
            <v>2</v>
          </cell>
          <cell r="X308" t="str">
            <v>408BPE0150</v>
          </cell>
        </row>
        <row r="309">
          <cell r="W309">
            <v>29</v>
          </cell>
          <cell r="X309" t="str">
            <v>408BPE0150</v>
          </cell>
        </row>
        <row r="310">
          <cell r="W310">
            <v>29</v>
          </cell>
          <cell r="X310" t="str">
            <v>408BPE0150</v>
          </cell>
        </row>
        <row r="311">
          <cell r="W311">
            <v>29</v>
          </cell>
          <cell r="X311" t="str">
            <v>408BPE0150</v>
          </cell>
        </row>
        <row r="312">
          <cell r="W312">
            <v>3</v>
          </cell>
          <cell r="X312" t="str">
            <v>408BPE0150</v>
          </cell>
        </row>
        <row r="313">
          <cell r="W313">
            <v>3</v>
          </cell>
          <cell r="X313" t="str">
            <v>408BPE0150</v>
          </cell>
        </row>
        <row r="314">
          <cell r="W314">
            <v>3</v>
          </cell>
          <cell r="X314" t="str">
            <v>408BPE0150</v>
          </cell>
        </row>
        <row r="315">
          <cell r="W315">
            <v>48</v>
          </cell>
          <cell r="X315" t="str">
            <v>408BPE0150</v>
          </cell>
        </row>
        <row r="316">
          <cell r="W316">
            <v>48</v>
          </cell>
          <cell r="X316" t="str">
            <v>408BPE0150</v>
          </cell>
        </row>
        <row r="317">
          <cell r="W317">
            <v>48</v>
          </cell>
          <cell r="X317" t="str">
            <v>408BPE0150</v>
          </cell>
        </row>
        <row r="318">
          <cell r="W318">
            <v>23</v>
          </cell>
          <cell r="X318" t="str">
            <v>408BPE0160</v>
          </cell>
        </row>
        <row r="319">
          <cell r="W319">
            <v>23</v>
          </cell>
          <cell r="X319" t="str">
            <v>408BPE0160</v>
          </cell>
        </row>
        <row r="320">
          <cell r="W320">
            <v>23</v>
          </cell>
          <cell r="X320" t="str">
            <v>408BPE0160</v>
          </cell>
        </row>
        <row r="321">
          <cell r="W321">
            <v>24</v>
          </cell>
          <cell r="X321" t="str">
            <v>408BPE0160</v>
          </cell>
        </row>
        <row r="322">
          <cell r="W322">
            <v>24</v>
          </cell>
          <cell r="X322" t="str">
            <v>408BPE0160</v>
          </cell>
        </row>
        <row r="323">
          <cell r="W323">
            <v>24</v>
          </cell>
          <cell r="X323" t="str">
            <v>408BPE0160</v>
          </cell>
        </row>
        <row r="324">
          <cell r="W324">
            <v>3</v>
          </cell>
          <cell r="X324" t="str">
            <v>408BPE0160</v>
          </cell>
        </row>
        <row r="325">
          <cell r="W325">
            <v>3</v>
          </cell>
          <cell r="X325" t="str">
            <v>408BPE0160</v>
          </cell>
        </row>
        <row r="326">
          <cell r="W326">
            <v>3</v>
          </cell>
          <cell r="X326" t="str">
            <v>408BPE0160</v>
          </cell>
        </row>
        <row r="327">
          <cell r="W327">
            <v>42</v>
          </cell>
          <cell r="X327" t="str">
            <v>408BPE0160</v>
          </cell>
        </row>
        <row r="328">
          <cell r="W328">
            <v>42</v>
          </cell>
          <cell r="X328" t="str">
            <v>408BPE0160</v>
          </cell>
        </row>
        <row r="329">
          <cell r="W329">
            <v>42</v>
          </cell>
          <cell r="X329" t="str">
            <v>408BPE0160</v>
          </cell>
        </row>
        <row r="330">
          <cell r="W330">
            <v>2</v>
          </cell>
          <cell r="X330" t="str">
            <v>408BPE0160</v>
          </cell>
        </row>
        <row r="331">
          <cell r="W331">
            <v>2</v>
          </cell>
          <cell r="X331" t="str">
            <v>408BPE0160</v>
          </cell>
        </row>
        <row r="332">
          <cell r="W332">
            <v>2</v>
          </cell>
          <cell r="X332" t="str">
            <v>408BPE0160</v>
          </cell>
        </row>
        <row r="333">
          <cell r="W333">
            <v>18</v>
          </cell>
          <cell r="X333" t="str">
            <v>408BPE0160</v>
          </cell>
        </row>
        <row r="334">
          <cell r="W334">
            <v>18</v>
          </cell>
          <cell r="X334" t="str">
            <v>408BPE0160</v>
          </cell>
        </row>
        <row r="335">
          <cell r="W335">
            <v>18</v>
          </cell>
          <cell r="X335" t="str">
            <v>408BPE0160</v>
          </cell>
        </row>
        <row r="336">
          <cell r="W336">
            <v>22</v>
          </cell>
          <cell r="X336" t="str">
            <v>408BPE0160</v>
          </cell>
        </row>
        <row r="337">
          <cell r="W337">
            <v>22</v>
          </cell>
          <cell r="X337" t="str">
            <v>408BPE0160</v>
          </cell>
        </row>
        <row r="338">
          <cell r="W338">
            <v>22</v>
          </cell>
          <cell r="X338" t="str">
            <v>408BPE0160</v>
          </cell>
        </row>
        <row r="339">
          <cell r="W339">
            <v>43</v>
          </cell>
          <cell r="X339" t="str">
            <v>408BPE0160</v>
          </cell>
        </row>
        <row r="340">
          <cell r="W340">
            <v>43</v>
          </cell>
          <cell r="X340" t="str">
            <v>408BPE0160</v>
          </cell>
        </row>
        <row r="341">
          <cell r="W341">
            <v>43</v>
          </cell>
          <cell r="X341" t="str">
            <v>408BPE0160</v>
          </cell>
        </row>
        <row r="342">
          <cell r="W342">
            <v>27</v>
          </cell>
          <cell r="X342" t="str">
            <v>408BPE0160</v>
          </cell>
        </row>
        <row r="343">
          <cell r="W343">
            <v>27</v>
          </cell>
          <cell r="X343" t="str">
            <v>408BPE0160</v>
          </cell>
        </row>
        <row r="344">
          <cell r="W344">
            <v>27</v>
          </cell>
          <cell r="X344" t="str">
            <v>408BPE0160</v>
          </cell>
        </row>
        <row r="345">
          <cell r="W345">
            <v>51</v>
          </cell>
          <cell r="X345" t="str">
            <v>408BPE0160</v>
          </cell>
        </row>
        <row r="346">
          <cell r="W346">
            <v>51</v>
          </cell>
          <cell r="X346" t="str">
            <v>408BPE0160</v>
          </cell>
        </row>
        <row r="347">
          <cell r="W347">
            <v>51</v>
          </cell>
          <cell r="X347" t="str">
            <v>408BPE0160</v>
          </cell>
        </row>
        <row r="348">
          <cell r="W348">
            <v>5</v>
          </cell>
          <cell r="X348" t="str">
            <v>408BPE0160</v>
          </cell>
        </row>
        <row r="349">
          <cell r="W349">
            <v>5</v>
          </cell>
          <cell r="X349" t="str">
            <v>408BPE0160</v>
          </cell>
        </row>
        <row r="350">
          <cell r="W350">
            <v>5</v>
          </cell>
          <cell r="X350" t="str">
            <v>408BPE0160</v>
          </cell>
        </row>
        <row r="351">
          <cell r="W351">
            <v>38</v>
          </cell>
          <cell r="X351" t="str">
            <v>408BPE0160</v>
          </cell>
        </row>
        <row r="352">
          <cell r="W352">
            <v>38</v>
          </cell>
          <cell r="X352" t="str">
            <v>408BPE0160</v>
          </cell>
        </row>
        <row r="353">
          <cell r="W353">
            <v>38</v>
          </cell>
          <cell r="X353" t="str">
            <v>408BPE0160</v>
          </cell>
        </row>
        <row r="354">
          <cell r="W354">
            <v>72</v>
          </cell>
          <cell r="X354" t="str">
            <v>408BPE0160</v>
          </cell>
        </row>
        <row r="355">
          <cell r="W355">
            <v>72</v>
          </cell>
          <cell r="X355" t="str">
            <v>408BPE0160</v>
          </cell>
        </row>
        <row r="356">
          <cell r="W356">
            <v>72</v>
          </cell>
          <cell r="X356" t="str">
            <v>408BPE0160</v>
          </cell>
        </row>
        <row r="357">
          <cell r="W357">
            <v>49</v>
          </cell>
          <cell r="X357" t="str">
            <v>408BPE0160</v>
          </cell>
        </row>
        <row r="358">
          <cell r="W358">
            <v>49</v>
          </cell>
          <cell r="X358" t="str">
            <v>408BPE0160</v>
          </cell>
        </row>
        <row r="359">
          <cell r="W359">
            <v>49</v>
          </cell>
          <cell r="X359" t="str">
            <v>408BPE0160</v>
          </cell>
        </row>
        <row r="360">
          <cell r="W360">
            <v>32</v>
          </cell>
          <cell r="X360" t="str">
            <v>408BPE0160</v>
          </cell>
        </row>
        <row r="361">
          <cell r="W361">
            <v>32</v>
          </cell>
          <cell r="X361" t="str">
            <v>408BPE0160</v>
          </cell>
        </row>
        <row r="362">
          <cell r="W362">
            <v>32</v>
          </cell>
          <cell r="X362" t="str">
            <v>408BPE0160</v>
          </cell>
        </row>
        <row r="363">
          <cell r="W363">
            <v>14</v>
          </cell>
          <cell r="X363" t="str">
            <v>408BPE0160</v>
          </cell>
        </row>
        <row r="364">
          <cell r="W364">
            <v>14</v>
          </cell>
          <cell r="X364" t="str">
            <v>408BPE0160</v>
          </cell>
        </row>
        <row r="365">
          <cell r="W365">
            <v>14</v>
          </cell>
          <cell r="X365" t="str">
            <v>408BPE0160</v>
          </cell>
        </row>
        <row r="366">
          <cell r="W366">
            <v>42</v>
          </cell>
          <cell r="X366" t="str">
            <v>408BPE0160</v>
          </cell>
        </row>
        <row r="367">
          <cell r="W367">
            <v>42</v>
          </cell>
          <cell r="X367" t="str">
            <v>408BPE0160</v>
          </cell>
        </row>
        <row r="368">
          <cell r="W368">
            <v>42</v>
          </cell>
          <cell r="X368" t="str">
            <v>408BPE0160</v>
          </cell>
        </row>
        <row r="369">
          <cell r="W369">
            <v>176</v>
          </cell>
          <cell r="X369" t="str">
            <v>408BPE0170</v>
          </cell>
        </row>
        <row r="370">
          <cell r="W370">
            <v>176</v>
          </cell>
          <cell r="X370" t="str">
            <v>408BPE0170</v>
          </cell>
        </row>
        <row r="371">
          <cell r="W371">
            <v>176</v>
          </cell>
          <cell r="X371" t="str">
            <v>408BPE0170</v>
          </cell>
        </row>
        <row r="372">
          <cell r="W372">
            <v>33</v>
          </cell>
          <cell r="X372" t="str">
            <v>408BPE0170</v>
          </cell>
        </row>
        <row r="373">
          <cell r="W373">
            <v>33</v>
          </cell>
          <cell r="X373" t="str">
            <v>408BPE0170</v>
          </cell>
        </row>
        <row r="374">
          <cell r="W374">
            <v>33</v>
          </cell>
          <cell r="X374" t="str">
            <v>408BPE0170</v>
          </cell>
        </row>
        <row r="375">
          <cell r="W375">
            <v>73</v>
          </cell>
          <cell r="X375" t="str">
            <v>408BPE0170</v>
          </cell>
        </row>
        <row r="376">
          <cell r="W376">
            <v>73</v>
          </cell>
          <cell r="X376" t="str">
            <v>408BPE0170</v>
          </cell>
        </row>
        <row r="377">
          <cell r="W377">
            <v>73</v>
          </cell>
          <cell r="X377" t="str">
            <v>408BPE0170</v>
          </cell>
        </row>
        <row r="378">
          <cell r="W378">
            <v>38</v>
          </cell>
          <cell r="X378" t="str">
            <v>408BPE0170</v>
          </cell>
        </row>
        <row r="379">
          <cell r="W379">
            <v>38</v>
          </cell>
          <cell r="X379" t="str">
            <v>408BPE0170</v>
          </cell>
        </row>
        <row r="380">
          <cell r="W380">
            <v>38</v>
          </cell>
          <cell r="X380" t="str">
            <v>408BPE0170</v>
          </cell>
        </row>
        <row r="381">
          <cell r="W381">
            <v>34</v>
          </cell>
          <cell r="X381" t="str">
            <v>408BPE0170</v>
          </cell>
        </row>
        <row r="382">
          <cell r="W382">
            <v>34</v>
          </cell>
          <cell r="X382" t="str">
            <v>408BPE0170</v>
          </cell>
        </row>
        <row r="383">
          <cell r="W383">
            <v>34</v>
          </cell>
          <cell r="X383" t="str">
            <v>408BPE0170</v>
          </cell>
        </row>
        <row r="384">
          <cell r="W384">
            <v>25</v>
          </cell>
          <cell r="X384" t="str">
            <v>408BPE0170</v>
          </cell>
        </row>
        <row r="385">
          <cell r="W385">
            <v>25</v>
          </cell>
          <cell r="X385" t="str">
            <v>408BPE0170</v>
          </cell>
        </row>
        <row r="386">
          <cell r="W386">
            <v>25</v>
          </cell>
          <cell r="X386" t="str">
            <v>408BPE0170</v>
          </cell>
        </row>
        <row r="387">
          <cell r="W387">
            <v>43</v>
          </cell>
          <cell r="X387" t="str">
            <v>408BPE0170</v>
          </cell>
        </row>
        <row r="388">
          <cell r="W388">
            <v>43</v>
          </cell>
          <cell r="X388" t="str">
            <v>408BPE0170</v>
          </cell>
        </row>
        <row r="389">
          <cell r="W389">
            <v>43</v>
          </cell>
          <cell r="X389" t="str">
            <v>408BPE0170</v>
          </cell>
        </row>
        <row r="390">
          <cell r="W390">
            <v>41</v>
          </cell>
          <cell r="X390" t="str">
            <v>408BPE0170</v>
          </cell>
        </row>
        <row r="391">
          <cell r="W391">
            <v>41</v>
          </cell>
          <cell r="X391" t="str">
            <v>408BPE0170</v>
          </cell>
        </row>
        <row r="392">
          <cell r="W392">
            <v>41</v>
          </cell>
          <cell r="X392" t="str">
            <v>408BPE0170</v>
          </cell>
        </row>
        <row r="393">
          <cell r="W393">
            <v>47</v>
          </cell>
          <cell r="X393" t="str">
            <v>408BPE0170</v>
          </cell>
        </row>
        <row r="394">
          <cell r="W394">
            <v>47</v>
          </cell>
          <cell r="X394" t="str">
            <v>408BPE0170</v>
          </cell>
        </row>
        <row r="395">
          <cell r="W395">
            <v>47</v>
          </cell>
          <cell r="X395" t="str">
            <v>408BPE0170</v>
          </cell>
        </row>
        <row r="396">
          <cell r="W396">
            <v>67</v>
          </cell>
          <cell r="X396" t="str">
            <v>408BPE0170</v>
          </cell>
        </row>
        <row r="397">
          <cell r="W397">
            <v>67</v>
          </cell>
          <cell r="X397" t="str">
            <v>408BPE0170</v>
          </cell>
        </row>
        <row r="398">
          <cell r="W398">
            <v>67</v>
          </cell>
          <cell r="X398" t="str">
            <v>408BPE0170</v>
          </cell>
        </row>
        <row r="399">
          <cell r="W399">
            <v>29</v>
          </cell>
          <cell r="X399" t="str">
            <v>408BPE0170</v>
          </cell>
        </row>
        <row r="400">
          <cell r="W400">
            <v>29</v>
          </cell>
          <cell r="X400" t="str">
            <v>408BPE0170</v>
          </cell>
        </row>
        <row r="401">
          <cell r="W401">
            <v>29</v>
          </cell>
          <cell r="X401" t="str">
            <v>408BPE0170</v>
          </cell>
        </row>
        <row r="402">
          <cell r="W402">
            <v>37</v>
          </cell>
          <cell r="X402" t="str">
            <v>408BPE0170</v>
          </cell>
        </row>
        <row r="403">
          <cell r="W403">
            <v>37</v>
          </cell>
          <cell r="X403" t="str">
            <v>408BPE0170</v>
          </cell>
        </row>
        <row r="404">
          <cell r="W404">
            <v>37</v>
          </cell>
          <cell r="X404" t="str">
            <v>408BPE0170</v>
          </cell>
        </row>
        <row r="405">
          <cell r="W405">
            <v>25</v>
          </cell>
          <cell r="X405" t="str">
            <v>408BPE0170</v>
          </cell>
        </row>
        <row r="406">
          <cell r="W406">
            <v>25</v>
          </cell>
          <cell r="X406" t="str">
            <v>408BPE0170</v>
          </cell>
        </row>
        <row r="407">
          <cell r="W407">
            <v>25</v>
          </cell>
          <cell r="X407" t="str">
            <v>408BPE0170</v>
          </cell>
        </row>
        <row r="408">
          <cell r="W408">
            <v>130</v>
          </cell>
          <cell r="X408" t="str">
            <v>408BPE0170</v>
          </cell>
        </row>
        <row r="409">
          <cell r="W409">
            <v>130</v>
          </cell>
          <cell r="X409" t="str">
            <v>408BPE0170</v>
          </cell>
        </row>
        <row r="410">
          <cell r="W410">
            <v>130</v>
          </cell>
          <cell r="X410" t="str">
            <v>408BPE0170</v>
          </cell>
        </row>
      </sheetData>
      <sheetData sheetId="23">
        <row r="17">
          <cell r="V17">
            <v>72</v>
          </cell>
          <cell r="X17" t="str">
            <v>408BPE0150</v>
          </cell>
        </row>
        <row r="18">
          <cell r="V18">
            <v>72</v>
          </cell>
          <cell r="X18" t="str">
            <v>408BPE0150</v>
          </cell>
        </row>
        <row r="19">
          <cell r="V19">
            <v>60</v>
          </cell>
          <cell r="X19" t="str">
            <v>408BPE0150</v>
          </cell>
        </row>
        <row r="20">
          <cell r="V20">
            <v>70</v>
          </cell>
          <cell r="X20" t="str">
            <v>408BPE0150</v>
          </cell>
        </row>
        <row r="21">
          <cell r="W21">
            <v>40</v>
          </cell>
          <cell r="X21" t="str">
            <v>408BPE0150</v>
          </cell>
        </row>
        <row r="22">
          <cell r="W22">
            <v>40</v>
          </cell>
          <cell r="X22" t="str">
            <v>408BPE0150</v>
          </cell>
        </row>
        <row r="23">
          <cell r="V23">
            <v>30</v>
          </cell>
          <cell r="X23" t="str">
            <v>408BPE0150</v>
          </cell>
        </row>
        <row r="24">
          <cell r="V24">
            <v>20</v>
          </cell>
          <cell r="X24" t="str">
            <v>408BPE0150</v>
          </cell>
        </row>
        <row r="25">
          <cell r="V25">
            <v>20</v>
          </cell>
          <cell r="X25" t="str">
            <v>408BPE0150</v>
          </cell>
        </row>
        <row r="26">
          <cell r="V26">
            <v>20</v>
          </cell>
          <cell r="X26" t="str">
            <v>408BPE0150</v>
          </cell>
        </row>
      </sheetData>
      <sheetData sheetId="24">
        <row r="14">
          <cell r="V14">
            <v>52</v>
          </cell>
          <cell r="X14" t="str">
            <v>408BPE0160</v>
          </cell>
        </row>
        <row r="15">
          <cell r="V15">
            <v>70</v>
          </cell>
          <cell r="X15" t="str">
            <v>408BPE0160</v>
          </cell>
        </row>
        <row r="16">
          <cell r="V16">
            <v>50</v>
          </cell>
          <cell r="X16" t="str">
            <v>408BPE0160</v>
          </cell>
        </row>
        <row r="17">
          <cell r="V17">
            <v>70</v>
          </cell>
          <cell r="X17" t="str">
            <v>408BPE0160</v>
          </cell>
        </row>
        <row r="18">
          <cell r="W18">
            <v>30</v>
          </cell>
          <cell r="X18" t="str">
            <v>408BPE0160</v>
          </cell>
        </row>
        <row r="19">
          <cell r="W19">
            <v>30</v>
          </cell>
          <cell r="X19" t="str">
            <v>408BPE0160</v>
          </cell>
        </row>
        <row r="20">
          <cell r="V20">
            <v>20</v>
          </cell>
          <cell r="X20" t="str">
            <v>408BPE0160</v>
          </cell>
        </row>
        <row r="21">
          <cell r="V21">
            <v>10</v>
          </cell>
          <cell r="X21" t="str">
            <v>408BPE0160</v>
          </cell>
        </row>
        <row r="22">
          <cell r="V22">
            <v>10</v>
          </cell>
          <cell r="X22" t="str">
            <v>408BPE0160</v>
          </cell>
        </row>
        <row r="23">
          <cell r="V23">
            <v>10</v>
          </cell>
          <cell r="X23" t="str">
            <v>408BPE0160</v>
          </cell>
        </row>
      </sheetData>
      <sheetData sheetId="25">
        <row r="14">
          <cell r="V14">
            <v>72</v>
          </cell>
          <cell r="X14" t="str">
            <v>408BPE0110</v>
          </cell>
        </row>
        <row r="15">
          <cell r="V15">
            <v>70</v>
          </cell>
          <cell r="X15" t="str">
            <v>408BPE0110</v>
          </cell>
        </row>
        <row r="16">
          <cell r="V16">
            <v>60</v>
          </cell>
          <cell r="X16" t="str">
            <v>408BPE0110</v>
          </cell>
        </row>
        <row r="17">
          <cell r="V17">
            <v>70</v>
          </cell>
          <cell r="X17" t="str">
            <v>408BPE0110</v>
          </cell>
        </row>
        <row r="18">
          <cell r="W18">
            <v>40</v>
          </cell>
          <cell r="X18" t="str">
            <v>408BPE0110</v>
          </cell>
        </row>
        <row r="19">
          <cell r="W19">
            <v>40</v>
          </cell>
          <cell r="X19" t="str">
            <v>408BPE0110</v>
          </cell>
        </row>
        <row r="20">
          <cell r="V20">
            <v>30</v>
          </cell>
          <cell r="X20" t="str">
            <v>408BPE0110</v>
          </cell>
        </row>
        <row r="21">
          <cell r="V21">
            <v>20</v>
          </cell>
          <cell r="X21" t="str">
            <v>408BPE0110</v>
          </cell>
        </row>
        <row r="22">
          <cell r="V22">
            <v>20</v>
          </cell>
          <cell r="X22" t="str">
            <v>408BPE0110</v>
          </cell>
        </row>
        <row r="23">
          <cell r="V23">
            <v>20</v>
          </cell>
          <cell r="X23" t="str">
            <v>408BPE0110</v>
          </cell>
        </row>
      </sheetData>
      <sheetData sheetId="26">
        <row r="14">
          <cell r="V14">
            <v>51</v>
          </cell>
          <cell r="X14" t="str">
            <v>408BPE0170</v>
          </cell>
        </row>
        <row r="15">
          <cell r="V15">
            <v>72</v>
          </cell>
          <cell r="X15" t="str">
            <v>408BPE0170</v>
          </cell>
        </row>
        <row r="16">
          <cell r="V16">
            <v>50</v>
          </cell>
          <cell r="X16" t="str">
            <v>408BPE0170</v>
          </cell>
        </row>
        <row r="17">
          <cell r="V17">
            <v>75</v>
          </cell>
          <cell r="X17" t="str">
            <v>408BPE0170</v>
          </cell>
        </row>
        <row r="18">
          <cell r="W18">
            <v>30</v>
          </cell>
          <cell r="X18" t="str">
            <v>408BPE0170</v>
          </cell>
        </row>
        <row r="19">
          <cell r="W19">
            <v>30</v>
          </cell>
          <cell r="X19" t="str">
            <v>408BPE0170</v>
          </cell>
        </row>
        <row r="20">
          <cell r="V20">
            <v>20</v>
          </cell>
          <cell r="X20" t="str">
            <v>408BPE0170</v>
          </cell>
        </row>
        <row r="21">
          <cell r="V21">
            <v>20</v>
          </cell>
          <cell r="X21" t="str">
            <v>408BPE0170</v>
          </cell>
        </row>
        <row r="22">
          <cell r="V22">
            <v>20</v>
          </cell>
          <cell r="X22" t="str">
            <v>408BPE0170</v>
          </cell>
        </row>
        <row r="23">
          <cell r="V23">
            <v>20</v>
          </cell>
          <cell r="X23" t="str">
            <v>408BPE0170</v>
          </cell>
        </row>
      </sheetData>
      <sheetData sheetId="27">
        <row r="14">
          <cell r="V14">
            <v>72</v>
          </cell>
          <cell r="X14" t="str">
            <v>408BPE0130</v>
          </cell>
        </row>
        <row r="15">
          <cell r="V15">
            <v>70</v>
          </cell>
          <cell r="X15" t="str">
            <v>408BPE0130</v>
          </cell>
        </row>
        <row r="16">
          <cell r="V16">
            <v>60</v>
          </cell>
          <cell r="X16" t="str">
            <v>408BPE0130</v>
          </cell>
        </row>
        <row r="17">
          <cell r="V17">
            <v>70</v>
          </cell>
          <cell r="X17" t="str">
            <v>408BPE0130</v>
          </cell>
        </row>
        <row r="18">
          <cell r="W18">
            <v>34</v>
          </cell>
          <cell r="X18" t="str">
            <v>408BPE0130</v>
          </cell>
        </row>
        <row r="19">
          <cell r="W19">
            <v>34</v>
          </cell>
          <cell r="X19" t="str">
            <v>408BPE0130</v>
          </cell>
        </row>
        <row r="20">
          <cell r="V20">
            <v>34</v>
          </cell>
          <cell r="X20" t="str">
            <v>408BPE0130</v>
          </cell>
        </row>
        <row r="21">
          <cell r="V21">
            <v>33</v>
          </cell>
          <cell r="X21" t="str">
            <v>408BPE0130</v>
          </cell>
        </row>
        <row r="22">
          <cell r="V22">
            <v>34</v>
          </cell>
          <cell r="X22" t="str">
            <v>408BPE0130</v>
          </cell>
        </row>
        <row r="23">
          <cell r="V23">
            <v>20</v>
          </cell>
          <cell r="X23" t="str">
            <v>408BPE0130</v>
          </cell>
        </row>
        <row r="24">
          <cell r="W24">
            <v>32</v>
          </cell>
          <cell r="X24" t="str">
            <v>408BPE0130</v>
          </cell>
        </row>
        <row r="25">
          <cell r="V25">
            <v>30</v>
          </cell>
          <cell r="W25">
            <v>10</v>
          </cell>
          <cell r="X25" t="str">
            <v>408BPE0130</v>
          </cell>
        </row>
      </sheetData>
      <sheetData sheetId="28">
        <row r="13">
          <cell r="Q13">
            <v>20</v>
          </cell>
          <cell r="AC13" t="str">
            <v>SIM</v>
          </cell>
          <cell r="AD13" t="str">
            <v>408BPE0130</v>
          </cell>
        </row>
        <row r="14">
          <cell r="Q14">
            <v>20</v>
          </cell>
          <cell r="AC14" t="str">
            <v>SIM</v>
          </cell>
          <cell r="AD14" t="str">
            <v>408BPE0130</v>
          </cell>
        </row>
        <row r="15">
          <cell r="Q15">
            <v>20</v>
          </cell>
          <cell r="AC15" t="str">
            <v>SIM</v>
          </cell>
          <cell r="AD15" t="str">
            <v>408BPE0130</v>
          </cell>
        </row>
        <row r="16">
          <cell r="Q16">
            <v>30</v>
          </cell>
          <cell r="AC16" t="str">
            <v>SIM</v>
          </cell>
          <cell r="AD16" t="str">
            <v>408BPE0150</v>
          </cell>
        </row>
        <row r="17">
          <cell r="Q17">
            <v>50</v>
          </cell>
          <cell r="AC17" t="str">
            <v>SIM</v>
          </cell>
          <cell r="AD17" t="str">
            <v>408BPE0170</v>
          </cell>
        </row>
        <row r="18">
          <cell r="Q18">
            <v>55</v>
          </cell>
          <cell r="AC18" t="str">
            <v>SIM</v>
          </cell>
          <cell r="AD18" t="str">
            <v>408BPE0170</v>
          </cell>
        </row>
        <row r="19">
          <cell r="Q19">
            <v>15</v>
          </cell>
          <cell r="AC19" t="str">
            <v>SIM</v>
          </cell>
          <cell r="AD19" t="str">
            <v>408BPE0170</v>
          </cell>
        </row>
        <row r="20">
          <cell r="Q20">
            <v>60</v>
          </cell>
          <cell r="AC20" t="str">
            <v>SIM</v>
          </cell>
          <cell r="AD20" t="str">
            <v>408BPE0170</v>
          </cell>
        </row>
        <row r="21">
          <cell r="Q21">
            <v>55</v>
          </cell>
          <cell r="AC21" t="str">
            <v>SIM</v>
          </cell>
          <cell r="AD21" t="str">
            <v>408BPE0170</v>
          </cell>
        </row>
      </sheetData>
      <sheetData sheetId="29">
        <row r="13">
          <cell r="J13" t="str">
            <v>Perfil C Metálico de aço carbono - NBR 14890</v>
          </cell>
          <cell r="K13">
            <v>2</v>
          </cell>
          <cell r="L13" t="str">
            <v>Chapa de Poliéster (PRFV)</v>
          </cell>
          <cell r="M13" t="str">
            <v>ABNT TIPO III</v>
          </cell>
          <cell r="N13">
            <v>5.25</v>
          </cell>
          <cell r="O13" t="str">
            <v>408BPE0110</v>
          </cell>
        </row>
        <row r="14">
          <cell r="J14" t="str">
            <v>Madeira</v>
          </cell>
          <cell r="K14">
            <v>1</v>
          </cell>
          <cell r="L14" t="str">
            <v>Chapa de Poliéster (PRFV)</v>
          </cell>
          <cell r="M14" t="str">
            <v>ABNT TIPO III</v>
          </cell>
          <cell r="N14">
            <v>0.43</v>
          </cell>
          <cell r="O14" t="str">
            <v>408BPE0110</v>
          </cell>
        </row>
        <row r="15">
          <cell r="J15" t="str">
            <v>Perfil C Metálico de aço carbono - NBR 14890</v>
          </cell>
          <cell r="K15">
            <v>2</v>
          </cell>
          <cell r="L15" t="str">
            <v>Chapa de Poliéster (PRFV)</v>
          </cell>
          <cell r="M15" t="str">
            <v>ABNT TIPO III</v>
          </cell>
          <cell r="N15">
            <v>5.25</v>
          </cell>
          <cell r="O15" t="str">
            <v>408BPE0110</v>
          </cell>
        </row>
        <row r="16">
          <cell r="J16" t="str">
            <v>Ecológico</v>
          </cell>
          <cell r="K16">
            <v>1</v>
          </cell>
          <cell r="L16" t="str">
            <v>Chapa de Poliéster (PRFV)</v>
          </cell>
          <cell r="M16" t="str">
            <v>ABNT TIPO III</v>
          </cell>
          <cell r="N16">
            <v>0.83</v>
          </cell>
          <cell r="O16" t="str">
            <v>408BPE0110</v>
          </cell>
        </row>
        <row r="17">
          <cell r="J17" t="str">
            <v>Ecológico</v>
          </cell>
          <cell r="K17">
            <v>1</v>
          </cell>
          <cell r="L17" t="str">
            <v>Chapa de Poliéster (PRFV)</v>
          </cell>
          <cell r="M17" t="str">
            <v>ABNT TIPO III</v>
          </cell>
          <cell r="N17">
            <v>0.83</v>
          </cell>
          <cell r="O17" t="str">
            <v>408BPE0110</v>
          </cell>
        </row>
        <row r="18">
          <cell r="J18" t="str">
            <v>Ecológico</v>
          </cell>
          <cell r="K18">
            <v>1</v>
          </cell>
          <cell r="L18" t="str">
            <v>Chapa de Poliéster (PRFV)</v>
          </cell>
          <cell r="M18" t="str">
            <v>ABNT TIPO III</v>
          </cell>
          <cell r="N18">
            <v>0.92</v>
          </cell>
          <cell r="O18" t="str">
            <v>408BPE0110</v>
          </cell>
        </row>
        <row r="19">
          <cell r="J19" t="str">
            <v>Madeira</v>
          </cell>
          <cell r="K19">
            <v>1</v>
          </cell>
          <cell r="L19" t="str">
            <v>Chapa de Poliéster (PRFV)</v>
          </cell>
          <cell r="M19" t="str">
            <v>ABNT TIPO III</v>
          </cell>
          <cell r="N19">
            <v>0.65</v>
          </cell>
          <cell r="O19" t="str">
            <v>408BPE0110</v>
          </cell>
        </row>
        <row r="20">
          <cell r="J20" t="str">
            <v>Perfil C Metálico de aço carbono - NBR 14890</v>
          </cell>
          <cell r="K20">
            <v>2</v>
          </cell>
          <cell r="L20" t="str">
            <v>Chapa de Poliéster (PRFV)</v>
          </cell>
          <cell r="M20" t="str">
            <v>ABNT TIPO III</v>
          </cell>
          <cell r="N20">
            <v>6</v>
          </cell>
          <cell r="O20" t="str">
            <v>408BPE0110</v>
          </cell>
        </row>
        <row r="21">
          <cell r="J21" t="str">
            <v>Ecológico</v>
          </cell>
          <cell r="K21">
            <v>1</v>
          </cell>
          <cell r="L21" t="str">
            <v>Chapa de Poliéster (PRFV)</v>
          </cell>
          <cell r="M21" t="str">
            <v>ABNT TIPO III</v>
          </cell>
          <cell r="N21">
            <v>0.79</v>
          </cell>
          <cell r="O21" t="str">
            <v>408BPE0110</v>
          </cell>
        </row>
        <row r="22">
          <cell r="J22" t="str">
            <v>Ecológico</v>
          </cell>
          <cell r="K22">
            <v>1</v>
          </cell>
          <cell r="L22" t="str">
            <v>Chapa de Poliéster (PRFV)</v>
          </cell>
          <cell r="M22" t="str">
            <v>ABNT TIPO III</v>
          </cell>
          <cell r="N22">
            <v>1</v>
          </cell>
          <cell r="O22" t="str">
            <v>408BPE0110</v>
          </cell>
        </row>
        <row r="23">
          <cell r="J23" t="str">
            <v>Pórtico</v>
          </cell>
          <cell r="K23">
            <v>1</v>
          </cell>
          <cell r="L23" t="str">
            <v>Chapa de Poliéster (PRFV)</v>
          </cell>
          <cell r="M23" t="str">
            <v>ABNT TIPO X</v>
          </cell>
          <cell r="N23">
            <v>10</v>
          </cell>
          <cell r="O23" t="str">
            <v>408BPE0110</v>
          </cell>
        </row>
        <row r="24">
          <cell r="K24">
            <v>1</v>
          </cell>
          <cell r="L24" t="str">
            <v>Chapa de Poliéster (PRFV)</v>
          </cell>
          <cell r="M24" t="str">
            <v>ABNT TIPO X</v>
          </cell>
          <cell r="N24">
            <v>10</v>
          </cell>
          <cell r="O24" t="str">
            <v>408BPE0110</v>
          </cell>
        </row>
        <row r="25">
          <cell r="K25">
            <v>1</v>
          </cell>
          <cell r="L25" t="str">
            <v>Chapa de Poliéster (PRFV)</v>
          </cell>
          <cell r="M25" t="str">
            <v>ABNT TIPO X</v>
          </cell>
          <cell r="N25">
            <v>6</v>
          </cell>
          <cell r="O25" t="str">
            <v>408BPE0110</v>
          </cell>
        </row>
        <row r="26">
          <cell r="K26">
            <v>1</v>
          </cell>
          <cell r="L26" t="str">
            <v>Chapa de Poliéster (PRFV)</v>
          </cell>
          <cell r="M26" t="str">
            <v>ABNT TIPO X</v>
          </cell>
          <cell r="N26">
            <v>5.25</v>
          </cell>
          <cell r="O26" t="str">
            <v>408BPE0110</v>
          </cell>
        </row>
        <row r="27">
          <cell r="J27" t="str">
            <v>Ecológico</v>
          </cell>
          <cell r="K27">
            <v>1</v>
          </cell>
          <cell r="L27" t="str">
            <v>Chapa de Poliéster (PRFV)</v>
          </cell>
          <cell r="M27" t="str">
            <v>ABNT TIPO III</v>
          </cell>
          <cell r="N27">
            <v>0.79</v>
          </cell>
          <cell r="O27" t="str">
            <v>408BPE0110</v>
          </cell>
        </row>
        <row r="28">
          <cell r="J28" t="str">
            <v>Ecológico</v>
          </cell>
          <cell r="K28">
            <v>1</v>
          </cell>
          <cell r="L28" t="str">
            <v>Chapa de Poliéster (PRFV)</v>
          </cell>
          <cell r="M28" t="str">
            <v>ABNT TIPO III</v>
          </cell>
          <cell r="N28">
            <v>0.79</v>
          </cell>
          <cell r="O28" t="str">
            <v>408BPE0110</v>
          </cell>
        </row>
        <row r="29">
          <cell r="J29" t="str">
            <v>Ecológico</v>
          </cell>
          <cell r="K29">
            <v>1</v>
          </cell>
          <cell r="L29" t="str">
            <v>Chapa de Poliéster (PRFV)</v>
          </cell>
          <cell r="M29" t="str">
            <v>ABNT TIPO III</v>
          </cell>
          <cell r="N29">
            <v>0.79</v>
          </cell>
          <cell r="O29" t="str">
            <v>408BPE0110</v>
          </cell>
        </row>
        <row r="30">
          <cell r="J30" t="str">
            <v>Perfil C Metálico de aço carbono - NBR 14890</v>
          </cell>
          <cell r="K30">
            <v>2</v>
          </cell>
          <cell r="L30" t="str">
            <v>Chapa de Poliéster (PRFV)</v>
          </cell>
          <cell r="M30" t="str">
            <v>ABNT TIPO III</v>
          </cell>
          <cell r="N30">
            <v>5.25</v>
          </cell>
          <cell r="O30" t="str">
            <v>408BPE0110</v>
          </cell>
        </row>
        <row r="31">
          <cell r="J31" t="str">
            <v>Perfil C Metálico de aço carbono - NBR 14890</v>
          </cell>
          <cell r="K31">
            <v>2</v>
          </cell>
          <cell r="L31" t="str">
            <v>Chapa de Poliéster (PRFV)</v>
          </cell>
          <cell r="M31" t="str">
            <v>ABNT TIPO III</v>
          </cell>
          <cell r="N31">
            <v>7</v>
          </cell>
          <cell r="O31" t="str">
            <v>408BPE0110</v>
          </cell>
        </row>
        <row r="32">
          <cell r="J32" t="str">
            <v>Perfil C Metálico de aço carbono - NBR 14890</v>
          </cell>
          <cell r="K32">
            <v>2</v>
          </cell>
          <cell r="L32" t="str">
            <v>Chapa de Poliéster (PRFV)</v>
          </cell>
          <cell r="M32" t="str">
            <v>ABNT TIPO III</v>
          </cell>
          <cell r="N32">
            <v>7</v>
          </cell>
          <cell r="O32" t="str">
            <v>408BPE0110</v>
          </cell>
        </row>
        <row r="33">
          <cell r="J33" t="str">
            <v>Ecológico</v>
          </cell>
          <cell r="K33">
            <v>1</v>
          </cell>
          <cell r="L33" t="str">
            <v>Chapa de Poliéster (PRFV)</v>
          </cell>
          <cell r="M33" t="str">
            <v>ABNT TIPO III</v>
          </cell>
          <cell r="N33">
            <v>0.79</v>
          </cell>
          <cell r="O33" t="str">
            <v>408BPE0110</v>
          </cell>
        </row>
        <row r="34">
          <cell r="J34" t="str">
            <v>Madeira</v>
          </cell>
          <cell r="K34">
            <v>1</v>
          </cell>
          <cell r="L34" t="str">
            <v>Chapa de Poliéster (PRFV)</v>
          </cell>
          <cell r="M34" t="str">
            <v>ABNT TIPO III</v>
          </cell>
          <cell r="N34">
            <v>0.51</v>
          </cell>
          <cell r="O34" t="str">
            <v>408BPE0110</v>
          </cell>
        </row>
        <row r="35">
          <cell r="J35" t="str">
            <v>Ecológico</v>
          </cell>
          <cell r="K35">
            <v>1</v>
          </cell>
          <cell r="L35" t="str">
            <v>Chapa de Poliéster (PRFV)</v>
          </cell>
          <cell r="M35" t="str">
            <v>ABNT TIPO III</v>
          </cell>
          <cell r="N35">
            <v>1</v>
          </cell>
          <cell r="O35" t="str">
            <v>408BPE0110</v>
          </cell>
        </row>
        <row r="36">
          <cell r="J36" t="str">
            <v>Perfil C Metálico de aço carbono - NBR 14890</v>
          </cell>
          <cell r="K36">
            <v>2</v>
          </cell>
          <cell r="L36" t="str">
            <v>Chapa de Poliéster (PRFV)</v>
          </cell>
          <cell r="M36" t="str">
            <v>ABNT TIPO III</v>
          </cell>
          <cell r="N36">
            <v>5.25</v>
          </cell>
          <cell r="O36" t="str">
            <v>408BPE0110</v>
          </cell>
        </row>
        <row r="37">
          <cell r="J37" t="str">
            <v>Perfil C Metálico de aço carbono - NBR 14890</v>
          </cell>
          <cell r="K37">
            <v>2</v>
          </cell>
          <cell r="L37" t="str">
            <v>Chapa de Poliéster (PRFV)</v>
          </cell>
          <cell r="M37" t="str">
            <v>ABNT TIPO III</v>
          </cell>
          <cell r="N37">
            <v>5.25</v>
          </cell>
          <cell r="O37" t="str">
            <v>408BPE0110</v>
          </cell>
        </row>
        <row r="38">
          <cell r="J38" t="str">
            <v>Ecológico</v>
          </cell>
          <cell r="K38">
            <v>1</v>
          </cell>
          <cell r="L38" t="str">
            <v>Chapa de Poliéster (PRFV)</v>
          </cell>
          <cell r="M38" t="str">
            <v>ABNT TIPO III</v>
          </cell>
          <cell r="N38">
            <v>1</v>
          </cell>
          <cell r="O38" t="str">
            <v>408BPE0110</v>
          </cell>
        </row>
        <row r="39">
          <cell r="J39" t="str">
            <v>Perfil C Metálico de aço carbono - NBR 14890</v>
          </cell>
          <cell r="K39">
            <v>2</v>
          </cell>
          <cell r="L39" t="str">
            <v>Chapa de Poliéster (PRFV)</v>
          </cell>
          <cell r="M39" t="str">
            <v>ABNT TIPO III</v>
          </cell>
          <cell r="N39">
            <v>3.75</v>
          </cell>
          <cell r="O39" t="str">
            <v>408BPE0110</v>
          </cell>
        </row>
        <row r="40">
          <cell r="J40" t="str">
            <v>Ecológico</v>
          </cell>
          <cell r="K40">
            <v>1</v>
          </cell>
          <cell r="L40" t="str">
            <v>Chapa de Poliéster (PRFV)</v>
          </cell>
          <cell r="M40" t="str">
            <v>ABNT TIPO III</v>
          </cell>
          <cell r="N40">
            <v>0.79</v>
          </cell>
          <cell r="O40" t="str">
            <v>408BPE0110</v>
          </cell>
        </row>
        <row r="41">
          <cell r="J41" t="str">
            <v>Ecológico</v>
          </cell>
          <cell r="K41">
            <v>1</v>
          </cell>
          <cell r="L41" t="str">
            <v>Chapa de Poliéster (PRFV)</v>
          </cell>
          <cell r="M41" t="str">
            <v>ABNT TIPO III</v>
          </cell>
          <cell r="N41">
            <v>0.79</v>
          </cell>
          <cell r="O41" t="str">
            <v>408BPE0110</v>
          </cell>
        </row>
        <row r="42">
          <cell r="J42" t="str">
            <v>Ecológico</v>
          </cell>
          <cell r="K42">
            <v>1</v>
          </cell>
          <cell r="L42" t="str">
            <v>Chapa de Poliéster (PRFV)</v>
          </cell>
          <cell r="M42" t="str">
            <v>ABNT TIPO III</v>
          </cell>
          <cell r="N42">
            <v>0.79</v>
          </cell>
          <cell r="O42" t="str">
            <v>408BPE0110</v>
          </cell>
        </row>
        <row r="43">
          <cell r="J43" t="str">
            <v>Perfil C Metálico de aço carbono - NBR 14890</v>
          </cell>
          <cell r="K43">
            <v>2</v>
          </cell>
          <cell r="L43" t="str">
            <v>Chapa de Poliéster (PRFV)</v>
          </cell>
          <cell r="M43" t="str">
            <v>ABNT TIPO III</v>
          </cell>
          <cell r="N43">
            <v>5.25</v>
          </cell>
          <cell r="O43" t="str">
            <v>408BPE0110</v>
          </cell>
        </row>
        <row r="44">
          <cell r="J44" t="str">
            <v>Perfil C Metálico de aço carbono - NBR 14890</v>
          </cell>
          <cell r="K44">
            <v>2</v>
          </cell>
          <cell r="L44" t="str">
            <v>Chapa de Poliéster (PRFV)</v>
          </cell>
          <cell r="M44" t="str">
            <v>ABNT TIPO III</v>
          </cell>
          <cell r="N44">
            <v>5.25</v>
          </cell>
          <cell r="O44" t="str">
            <v>408BPE0110</v>
          </cell>
        </row>
        <row r="45">
          <cell r="J45" t="str">
            <v>Ecológico</v>
          </cell>
          <cell r="K45">
            <v>1</v>
          </cell>
          <cell r="L45" t="str">
            <v>Chapa de Poliéster (PRFV)</v>
          </cell>
          <cell r="M45" t="str">
            <v>ABNT TIPO III</v>
          </cell>
          <cell r="N45">
            <v>1</v>
          </cell>
          <cell r="O45" t="str">
            <v>408BPE0110</v>
          </cell>
        </row>
        <row r="46">
          <cell r="J46" t="str">
            <v>Madeira</v>
          </cell>
          <cell r="K46">
            <v>1</v>
          </cell>
          <cell r="L46" t="str">
            <v>Chapa de Poliéster (PRFV)</v>
          </cell>
          <cell r="M46" t="str">
            <v>ABNT TIPO III</v>
          </cell>
          <cell r="N46">
            <v>0.51</v>
          </cell>
          <cell r="O46" t="str">
            <v>408BPE0110</v>
          </cell>
        </row>
        <row r="47">
          <cell r="J47" t="str">
            <v>Ecológico</v>
          </cell>
          <cell r="K47">
            <v>1</v>
          </cell>
          <cell r="L47" t="str">
            <v>Chapa de Poliéster (PRFV)</v>
          </cell>
          <cell r="M47" t="str">
            <v>ABNT TIPO III</v>
          </cell>
          <cell r="N47">
            <v>1.75</v>
          </cell>
          <cell r="O47" t="str">
            <v>408BPE0110</v>
          </cell>
        </row>
        <row r="48">
          <cell r="J48" t="str">
            <v>Ecológico</v>
          </cell>
          <cell r="K48">
            <v>1</v>
          </cell>
          <cell r="L48" t="str">
            <v>Chapa de Poliéster (PRFV)</v>
          </cell>
          <cell r="M48" t="str">
            <v>ABNT TIPO III</v>
          </cell>
          <cell r="N48">
            <v>0.79</v>
          </cell>
          <cell r="O48" t="str">
            <v>408BPE0110</v>
          </cell>
        </row>
        <row r="49">
          <cell r="J49" t="str">
            <v>Ecológico</v>
          </cell>
          <cell r="K49">
            <v>1</v>
          </cell>
          <cell r="L49" t="str">
            <v>Chapa de Poliéster (PRFV)</v>
          </cell>
          <cell r="M49" t="str">
            <v>ABNT TIPO III</v>
          </cell>
          <cell r="N49">
            <v>0.79</v>
          </cell>
          <cell r="O49" t="str">
            <v>408BPE0110</v>
          </cell>
        </row>
        <row r="50">
          <cell r="J50" t="str">
            <v>Ecológico</v>
          </cell>
          <cell r="K50">
            <v>1</v>
          </cell>
          <cell r="L50" t="str">
            <v>Chapa de Poliéster (PRFV)</v>
          </cell>
          <cell r="M50" t="str">
            <v>ABNT TIPO III</v>
          </cell>
          <cell r="N50">
            <v>1.75</v>
          </cell>
          <cell r="O50" t="str">
            <v>408BPE0110</v>
          </cell>
        </row>
        <row r="51">
          <cell r="J51" t="str">
            <v>Ecológico</v>
          </cell>
          <cell r="K51">
            <v>1</v>
          </cell>
          <cell r="L51" t="str">
            <v>Chapa de Poliéster (PRFV)</v>
          </cell>
          <cell r="M51" t="str">
            <v>ABNT TIPO III</v>
          </cell>
          <cell r="N51">
            <v>1</v>
          </cell>
          <cell r="O51" t="str">
            <v>408BPE0110</v>
          </cell>
        </row>
        <row r="52">
          <cell r="J52" t="str">
            <v>Madeira</v>
          </cell>
          <cell r="K52">
            <v>12</v>
          </cell>
          <cell r="L52" t="str">
            <v>Chapa de Poliéster (PRFV)</v>
          </cell>
          <cell r="M52" t="str">
            <v>ABNT TIPO III</v>
          </cell>
          <cell r="N52">
            <v>3.6</v>
          </cell>
          <cell r="O52" t="str">
            <v>408BPE0110</v>
          </cell>
        </row>
        <row r="53">
          <cell r="J53" t="str">
            <v>Ecológico</v>
          </cell>
          <cell r="K53">
            <v>1</v>
          </cell>
          <cell r="L53" t="str">
            <v>Chapa de Poliéster (PRFV)</v>
          </cell>
          <cell r="M53" t="str">
            <v>ABNT TIPO III</v>
          </cell>
          <cell r="N53">
            <v>1</v>
          </cell>
          <cell r="O53" t="str">
            <v>408BPE0110</v>
          </cell>
        </row>
        <row r="54">
          <cell r="J54" t="str">
            <v>Ecológico</v>
          </cell>
          <cell r="K54">
            <v>1</v>
          </cell>
          <cell r="L54" t="str">
            <v>Chapa de Poliéster (PRFV)</v>
          </cell>
          <cell r="M54" t="str">
            <v>ABNT TIPO III</v>
          </cell>
          <cell r="N54">
            <v>1.75</v>
          </cell>
          <cell r="O54" t="str">
            <v>408BPE0110</v>
          </cell>
        </row>
        <row r="55">
          <cell r="J55" t="str">
            <v>Ecológico</v>
          </cell>
          <cell r="K55">
            <v>1</v>
          </cell>
          <cell r="L55" t="str">
            <v>Chapa de Poliéster (PRFV)</v>
          </cell>
          <cell r="M55" t="str">
            <v>ABNT TIPO III</v>
          </cell>
          <cell r="N55">
            <v>0.79</v>
          </cell>
          <cell r="O55" t="str">
            <v>408BPE0110</v>
          </cell>
        </row>
        <row r="56">
          <cell r="J56" t="str">
            <v>Ecológico</v>
          </cell>
          <cell r="K56">
            <v>1</v>
          </cell>
          <cell r="L56" t="str">
            <v>Chapa de Poliéster (PRFV)</v>
          </cell>
          <cell r="M56" t="str">
            <v>ABNT TIPO III</v>
          </cell>
          <cell r="N56">
            <v>1.75</v>
          </cell>
          <cell r="O56" t="str">
            <v>408BPE0110</v>
          </cell>
        </row>
        <row r="57">
          <cell r="J57" t="str">
            <v>Madeira</v>
          </cell>
          <cell r="K57">
            <v>1</v>
          </cell>
          <cell r="L57" t="str">
            <v>Chapa de Poliéster (PRFV)</v>
          </cell>
          <cell r="M57" t="str">
            <v>ABNT TIPO III</v>
          </cell>
          <cell r="N57">
            <v>0.51</v>
          </cell>
          <cell r="O57" t="str">
            <v>408BPE0110</v>
          </cell>
        </row>
        <row r="58">
          <cell r="J58" t="str">
            <v>Ecológico</v>
          </cell>
          <cell r="K58">
            <v>1</v>
          </cell>
          <cell r="L58" t="str">
            <v>Chapa de Poliéster (PRFV)</v>
          </cell>
          <cell r="M58" t="str">
            <v>ABNT TIPO III</v>
          </cell>
          <cell r="N58">
            <v>1</v>
          </cell>
          <cell r="O58" t="str">
            <v>408BPE0110</v>
          </cell>
        </row>
        <row r="59">
          <cell r="J59" t="str">
            <v>Ecológico</v>
          </cell>
          <cell r="K59">
            <v>1</v>
          </cell>
          <cell r="L59" t="str">
            <v>Chapa de Poliéster (PRFV)</v>
          </cell>
          <cell r="M59" t="str">
            <v>ABNT TIPO III</v>
          </cell>
          <cell r="N59">
            <v>0.79</v>
          </cell>
          <cell r="O59" t="str">
            <v>408BPE0110</v>
          </cell>
        </row>
        <row r="60">
          <cell r="J60" t="str">
            <v>Madeira</v>
          </cell>
          <cell r="K60">
            <v>17</v>
          </cell>
          <cell r="L60" t="str">
            <v>Chapa de Poliéster (PRFV)</v>
          </cell>
          <cell r="M60" t="str">
            <v>ABNT TIPO III</v>
          </cell>
          <cell r="N60">
            <v>5.0999999999999996</v>
          </cell>
          <cell r="O60" t="str">
            <v>408BPE0110</v>
          </cell>
        </row>
        <row r="61">
          <cell r="J61" t="str">
            <v>Ecológico</v>
          </cell>
          <cell r="K61">
            <v>1</v>
          </cell>
          <cell r="L61" t="str">
            <v>Chapa de Poliéster (PRFV)</v>
          </cell>
          <cell r="M61" t="str">
            <v>ABNT TIPO III</v>
          </cell>
          <cell r="N61">
            <v>0.79</v>
          </cell>
          <cell r="O61" t="str">
            <v>408BPE0110</v>
          </cell>
        </row>
        <row r="62">
          <cell r="J62" t="str">
            <v>Ecológico</v>
          </cell>
          <cell r="K62">
            <v>1</v>
          </cell>
          <cell r="L62" t="str">
            <v>Chapa de Poliéster (PRFV)</v>
          </cell>
          <cell r="M62" t="str">
            <v>ABNT TIPO III</v>
          </cell>
          <cell r="N62">
            <v>1</v>
          </cell>
          <cell r="O62" t="str">
            <v>408BPE0110</v>
          </cell>
        </row>
        <row r="63">
          <cell r="J63" t="str">
            <v>Ecológico</v>
          </cell>
          <cell r="K63">
            <v>1</v>
          </cell>
          <cell r="L63" t="str">
            <v>Chapa de Poliéster (PRFV)</v>
          </cell>
          <cell r="M63" t="str">
            <v>ABNT TIPO III</v>
          </cell>
          <cell r="N63">
            <v>1</v>
          </cell>
          <cell r="O63" t="str">
            <v>408BPE0110</v>
          </cell>
        </row>
        <row r="64">
          <cell r="J64" t="str">
            <v>Madeira</v>
          </cell>
          <cell r="K64">
            <v>1</v>
          </cell>
          <cell r="L64" t="str">
            <v>Chapa de Poliéster (PRFV)</v>
          </cell>
          <cell r="M64" t="str">
            <v>ABNT TIPO III</v>
          </cell>
          <cell r="N64">
            <v>0.51</v>
          </cell>
          <cell r="O64" t="str">
            <v>408BPE0110</v>
          </cell>
        </row>
        <row r="65">
          <cell r="J65" t="str">
            <v>Ecológico</v>
          </cell>
          <cell r="K65">
            <v>1</v>
          </cell>
          <cell r="L65" t="str">
            <v>Chapa de Poliéster (PRFV)</v>
          </cell>
          <cell r="M65" t="str">
            <v>ABNT TIPO III</v>
          </cell>
          <cell r="N65">
            <v>0.79</v>
          </cell>
          <cell r="O65" t="str">
            <v>408BPE0110</v>
          </cell>
        </row>
        <row r="66">
          <cell r="J66" t="str">
            <v>Ecológico</v>
          </cell>
          <cell r="K66">
            <v>1</v>
          </cell>
          <cell r="L66" t="str">
            <v>Chapa de Poliéster (PRFV)</v>
          </cell>
          <cell r="M66" t="str">
            <v>ABNT TIPO III</v>
          </cell>
          <cell r="N66">
            <v>1.75</v>
          </cell>
          <cell r="O66" t="str">
            <v>408BPE0110</v>
          </cell>
        </row>
        <row r="67">
          <cell r="J67" t="str">
            <v>Ecológico</v>
          </cell>
          <cell r="K67">
            <v>1</v>
          </cell>
          <cell r="L67" t="str">
            <v>Chapa de Poliéster (PRFV)</v>
          </cell>
          <cell r="M67" t="str">
            <v>ABNT TIPO III</v>
          </cell>
          <cell r="N67">
            <v>0.79</v>
          </cell>
          <cell r="O67" t="str">
            <v>408BPE0110</v>
          </cell>
        </row>
        <row r="68">
          <cell r="J68" t="str">
            <v>Ecológico</v>
          </cell>
          <cell r="K68">
            <v>1</v>
          </cell>
          <cell r="L68" t="str">
            <v>Chapa de Poliéster (PRFV)</v>
          </cell>
          <cell r="M68" t="str">
            <v>ABNT TIPO III</v>
          </cell>
          <cell r="N68">
            <v>0.79</v>
          </cell>
          <cell r="O68" t="str">
            <v>408BPE0110</v>
          </cell>
        </row>
        <row r="69">
          <cell r="J69" t="str">
            <v>Ecológico</v>
          </cell>
          <cell r="K69">
            <v>1</v>
          </cell>
          <cell r="L69" t="str">
            <v>Chapa de Poliéster (PRFV)</v>
          </cell>
          <cell r="M69" t="str">
            <v>ABNT TIPO III</v>
          </cell>
          <cell r="N69">
            <v>1.75</v>
          </cell>
          <cell r="O69" t="str">
            <v>408BPE0110</v>
          </cell>
        </row>
        <row r="70">
          <cell r="J70" t="str">
            <v>Ecológico</v>
          </cell>
          <cell r="K70">
            <v>1</v>
          </cell>
          <cell r="L70" t="str">
            <v>Chapa de Poliéster (PRFV)</v>
          </cell>
          <cell r="M70" t="str">
            <v>ABNT TIPO III</v>
          </cell>
          <cell r="N70">
            <v>1</v>
          </cell>
          <cell r="O70" t="str">
            <v>408BPE0110</v>
          </cell>
        </row>
        <row r="71">
          <cell r="J71" t="str">
            <v>Perfil C Metálico de aço carbono - NBR 14890</v>
          </cell>
          <cell r="K71">
            <v>2</v>
          </cell>
          <cell r="L71" t="str">
            <v>Chapa de Poliéster (PRFV)</v>
          </cell>
          <cell r="M71" t="str">
            <v>ABNT TIPO III</v>
          </cell>
          <cell r="N71">
            <v>5.25</v>
          </cell>
          <cell r="O71" t="str">
            <v>408BPE0110</v>
          </cell>
        </row>
        <row r="72">
          <cell r="J72" t="str">
            <v>Perfil C Metálico de aço carbono - NBR 14890</v>
          </cell>
          <cell r="K72">
            <v>2</v>
          </cell>
          <cell r="L72" t="str">
            <v>Chapa de Poliéster (PRFV)</v>
          </cell>
          <cell r="M72" t="str">
            <v>ABNT TIPO III</v>
          </cell>
          <cell r="N72">
            <v>5.25</v>
          </cell>
          <cell r="O72" t="str">
            <v>408BPE0110</v>
          </cell>
        </row>
        <row r="73">
          <cell r="J73" t="str">
            <v>Madeira</v>
          </cell>
          <cell r="K73">
            <v>1</v>
          </cell>
          <cell r="L73" t="str">
            <v>Chapa de Poliéster (PRFV)</v>
          </cell>
          <cell r="M73" t="str">
            <v>ABNT TIPO III</v>
          </cell>
          <cell r="N73">
            <v>0.51</v>
          </cell>
          <cell r="O73" t="str">
            <v>408BPE0110</v>
          </cell>
        </row>
        <row r="74">
          <cell r="J74" t="str">
            <v>Perfil C Metálico de aço carbono - NBR 14890</v>
          </cell>
          <cell r="K74">
            <v>2</v>
          </cell>
          <cell r="L74" t="str">
            <v>Chapa de Poliéster (PRFV)</v>
          </cell>
          <cell r="M74" t="str">
            <v>ABNT TIPO III</v>
          </cell>
          <cell r="N74">
            <v>5.25</v>
          </cell>
          <cell r="O74" t="str">
            <v>408BPE0110</v>
          </cell>
        </row>
        <row r="75">
          <cell r="J75" t="str">
            <v>Perfil C Metálico de aço carbono - NBR 14890</v>
          </cell>
          <cell r="K75">
            <v>2</v>
          </cell>
          <cell r="L75" t="str">
            <v>Chapa de Poliéster (PRFV)</v>
          </cell>
          <cell r="M75" t="str">
            <v>ABNT TIPO III</v>
          </cell>
          <cell r="N75">
            <v>5.25</v>
          </cell>
          <cell r="O75" t="str">
            <v>408BPE0110</v>
          </cell>
        </row>
        <row r="76">
          <cell r="J76" t="str">
            <v>Ecológico</v>
          </cell>
          <cell r="K76">
            <v>1</v>
          </cell>
          <cell r="L76" t="str">
            <v>Chapa de Poliéster (PRFV)</v>
          </cell>
          <cell r="M76" t="str">
            <v>ABNT TIPO III</v>
          </cell>
          <cell r="N76">
            <v>0.79</v>
          </cell>
          <cell r="O76" t="str">
            <v>408BPE0110</v>
          </cell>
        </row>
        <row r="77">
          <cell r="J77" t="str">
            <v>Ecológico</v>
          </cell>
          <cell r="K77">
            <v>1</v>
          </cell>
          <cell r="L77" t="str">
            <v>Chapa de Poliéster (PRFV)</v>
          </cell>
          <cell r="M77" t="str">
            <v>ABNT TIPO III</v>
          </cell>
          <cell r="N77">
            <v>0.79</v>
          </cell>
          <cell r="O77" t="str">
            <v>408BPE0110</v>
          </cell>
        </row>
        <row r="78">
          <cell r="J78" t="str">
            <v>Madeira</v>
          </cell>
          <cell r="K78">
            <v>1</v>
          </cell>
          <cell r="L78" t="str">
            <v>Chapa de Poliéster (PRFV)</v>
          </cell>
          <cell r="M78" t="str">
            <v>ABNT TIPO III</v>
          </cell>
          <cell r="N78">
            <v>0.51</v>
          </cell>
          <cell r="O78" t="str">
            <v>408BPE0110</v>
          </cell>
        </row>
        <row r="79">
          <cell r="J79" t="str">
            <v>Ecológico</v>
          </cell>
          <cell r="K79">
            <v>1</v>
          </cell>
          <cell r="L79" t="str">
            <v>Chapa de Poliéster (PRFV)</v>
          </cell>
          <cell r="M79" t="str">
            <v>ABNT TIPO III</v>
          </cell>
          <cell r="N79">
            <v>1</v>
          </cell>
          <cell r="O79" t="str">
            <v>408BPE0110</v>
          </cell>
        </row>
        <row r="80">
          <cell r="J80" t="str">
            <v>Ecológico</v>
          </cell>
          <cell r="K80">
            <v>1</v>
          </cell>
          <cell r="L80" t="str">
            <v>Chapa de Poliéster (PRFV)</v>
          </cell>
          <cell r="M80" t="str">
            <v>ABNT TIPO III</v>
          </cell>
          <cell r="N80">
            <v>1.75</v>
          </cell>
          <cell r="O80" t="str">
            <v>408BPE0110</v>
          </cell>
        </row>
        <row r="81">
          <cell r="J81" t="str">
            <v>Madeira</v>
          </cell>
          <cell r="K81">
            <v>1</v>
          </cell>
          <cell r="L81" t="str">
            <v>Chapa de Poliéster (PRFV)</v>
          </cell>
          <cell r="M81" t="str">
            <v>ABNT TIPO III</v>
          </cell>
          <cell r="N81">
            <v>0.3</v>
          </cell>
          <cell r="O81" t="str">
            <v>408BPE0110</v>
          </cell>
        </row>
        <row r="82">
          <cell r="J82" t="str">
            <v>Madeira</v>
          </cell>
          <cell r="K82">
            <v>1</v>
          </cell>
          <cell r="L82" t="str">
            <v>Chapa de Poliéster (PRFV)</v>
          </cell>
          <cell r="M82" t="str">
            <v>ABNT TIPO III</v>
          </cell>
          <cell r="N82">
            <v>0.3</v>
          </cell>
          <cell r="O82" t="str">
            <v>408BPE0110</v>
          </cell>
        </row>
        <row r="83">
          <cell r="J83" t="str">
            <v>Ecológico</v>
          </cell>
          <cell r="K83">
            <v>1</v>
          </cell>
          <cell r="L83" t="str">
            <v>Chapa de Poliéster (PRFV)</v>
          </cell>
          <cell r="M83" t="str">
            <v>ABNT TIPO III</v>
          </cell>
          <cell r="N83">
            <v>1.75</v>
          </cell>
          <cell r="O83" t="str">
            <v>408BPE0110</v>
          </cell>
        </row>
        <row r="84">
          <cell r="J84" t="str">
            <v>Perfil C Metálico de aço carbono - NBR 14890</v>
          </cell>
          <cell r="K84">
            <v>2</v>
          </cell>
          <cell r="L84" t="str">
            <v>Chapa de Poliéster (PRFV)</v>
          </cell>
          <cell r="M84" t="str">
            <v>ABNT TIPO III</v>
          </cell>
          <cell r="N84">
            <v>5.25</v>
          </cell>
          <cell r="O84" t="str">
            <v>408BPE0110</v>
          </cell>
        </row>
        <row r="85">
          <cell r="J85" t="str">
            <v>Perfil C Metálico de aço carbono - NBR 14890</v>
          </cell>
          <cell r="K85">
            <v>2</v>
          </cell>
          <cell r="L85" t="str">
            <v>Chapa de Poliéster (PRFV)</v>
          </cell>
          <cell r="M85" t="str">
            <v>ABNT TIPO III</v>
          </cell>
          <cell r="N85">
            <v>5.25</v>
          </cell>
          <cell r="O85" t="str">
            <v>408BPE0110</v>
          </cell>
        </row>
        <row r="86">
          <cell r="J86" t="str">
            <v>Madeira</v>
          </cell>
          <cell r="K86">
            <v>1</v>
          </cell>
          <cell r="L86" t="str">
            <v>Chapa de Poliéster (PRFV)</v>
          </cell>
          <cell r="M86" t="str">
            <v>ABNT TIPO III</v>
          </cell>
          <cell r="N86">
            <v>0.3</v>
          </cell>
          <cell r="O86" t="str">
            <v>408BPE0110</v>
          </cell>
        </row>
        <row r="87">
          <cell r="J87" t="str">
            <v>Madeira</v>
          </cell>
          <cell r="K87">
            <v>1</v>
          </cell>
          <cell r="L87" t="str">
            <v>Chapa de Poliéster (PRFV)</v>
          </cell>
          <cell r="M87" t="str">
            <v>ABNT TIPO III</v>
          </cell>
          <cell r="N87">
            <v>0.3</v>
          </cell>
          <cell r="O87" t="str">
            <v>408BPE0110</v>
          </cell>
        </row>
        <row r="88">
          <cell r="J88" t="str">
            <v>Ecológico</v>
          </cell>
          <cell r="K88">
            <v>1</v>
          </cell>
          <cell r="L88" t="str">
            <v>Chapa de Poliéster (PRFV)</v>
          </cell>
          <cell r="M88" t="str">
            <v>ABNT TIPO III</v>
          </cell>
          <cell r="N88">
            <v>1</v>
          </cell>
          <cell r="O88" t="str">
            <v>408BPE0110</v>
          </cell>
        </row>
        <row r="89">
          <cell r="J89" t="str">
            <v>Ecológico</v>
          </cell>
          <cell r="K89">
            <v>1</v>
          </cell>
          <cell r="L89" t="str">
            <v>Chapa de Poliéster (PRFV)</v>
          </cell>
          <cell r="M89" t="str">
            <v>ABNT TIPO III</v>
          </cell>
          <cell r="N89">
            <v>0.79</v>
          </cell>
          <cell r="O89" t="str">
            <v>408BPE0110</v>
          </cell>
        </row>
        <row r="90">
          <cell r="J90" t="str">
            <v>Ecológico</v>
          </cell>
          <cell r="K90">
            <v>1</v>
          </cell>
          <cell r="L90" t="str">
            <v>Chapa de Poliéster (PRFV)</v>
          </cell>
          <cell r="M90" t="str">
            <v>ABNT TIPO III</v>
          </cell>
          <cell r="N90">
            <v>0.79</v>
          </cell>
          <cell r="O90" t="str">
            <v>408BPE0110</v>
          </cell>
        </row>
        <row r="91">
          <cell r="J91" t="str">
            <v>Ecológico</v>
          </cell>
          <cell r="K91">
            <v>1</v>
          </cell>
          <cell r="L91" t="str">
            <v>Chapa de Poliéster (PRFV)</v>
          </cell>
          <cell r="M91" t="str">
            <v>ABNT TIPO III</v>
          </cell>
          <cell r="N91">
            <v>1</v>
          </cell>
          <cell r="O91" t="str">
            <v>408BPE0110</v>
          </cell>
        </row>
        <row r="92">
          <cell r="J92" t="str">
            <v>Madeira</v>
          </cell>
          <cell r="K92">
            <v>1</v>
          </cell>
          <cell r="L92" t="str">
            <v>Chapa de Poliéster (PRFV)</v>
          </cell>
          <cell r="M92" t="str">
            <v>ABNT TIPO III</v>
          </cell>
          <cell r="N92">
            <v>0.51</v>
          </cell>
          <cell r="O92" t="str">
            <v>408BPE0110</v>
          </cell>
        </row>
        <row r="93">
          <cell r="J93" t="str">
            <v>Ecológico</v>
          </cell>
          <cell r="K93">
            <v>1</v>
          </cell>
          <cell r="L93" t="str">
            <v>Chapa de Poliéster (PRFV)</v>
          </cell>
          <cell r="M93" t="str">
            <v>ABNT TIPO III</v>
          </cell>
          <cell r="N93">
            <v>1</v>
          </cell>
          <cell r="O93" t="str">
            <v>408BPE0110</v>
          </cell>
        </row>
        <row r="94">
          <cell r="J94" t="str">
            <v>Ecológico</v>
          </cell>
          <cell r="K94">
            <v>1</v>
          </cell>
          <cell r="L94" t="str">
            <v>Chapa de Poliéster (PRFV)</v>
          </cell>
          <cell r="M94" t="str">
            <v>ABNT TIPO III</v>
          </cell>
          <cell r="N94">
            <v>0.79</v>
          </cell>
          <cell r="O94" t="str">
            <v>408BPE0110</v>
          </cell>
        </row>
        <row r="95">
          <cell r="J95" t="str">
            <v>Madeira</v>
          </cell>
          <cell r="K95">
            <v>1</v>
          </cell>
          <cell r="L95" t="str">
            <v>Chapa de Poliéster (PRFV)</v>
          </cell>
          <cell r="M95" t="str">
            <v>ABNT TIPO III</v>
          </cell>
          <cell r="N95">
            <v>0.51</v>
          </cell>
          <cell r="O95" t="str">
            <v>408BPE0110</v>
          </cell>
        </row>
        <row r="96">
          <cell r="J96" t="str">
            <v>Ecológico</v>
          </cell>
          <cell r="K96">
            <v>1</v>
          </cell>
          <cell r="L96" t="str">
            <v>Chapa de Poliéster (PRFV)</v>
          </cell>
          <cell r="M96" t="str">
            <v>ABNT TIPO III</v>
          </cell>
          <cell r="N96">
            <v>0.79</v>
          </cell>
          <cell r="O96" t="str">
            <v>408BPE0110</v>
          </cell>
        </row>
        <row r="97">
          <cell r="J97" t="str">
            <v>Ecológico</v>
          </cell>
          <cell r="K97">
            <v>1</v>
          </cell>
          <cell r="L97" t="str">
            <v>Chapa de Poliéster (PRFV)</v>
          </cell>
          <cell r="M97" t="str">
            <v>ABNT TIPO III</v>
          </cell>
          <cell r="N97">
            <v>0.79</v>
          </cell>
          <cell r="O97" t="str">
            <v>408BPE0110</v>
          </cell>
        </row>
        <row r="98">
          <cell r="J98" t="str">
            <v>Ecológico</v>
          </cell>
          <cell r="K98">
            <v>1</v>
          </cell>
          <cell r="L98" t="str">
            <v>Chapa de Poliéster (PRFV)</v>
          </cell>
          <cell r="M98" t="str">
            <v>ABNT TIPO III</v>
          </cell>
          <cell r="N98">
            <v>1</v>
          </cell>
          <cell r="O98" t="str">
            <v>408BPE0110</v>
          </cell>
        </row>
        <row r="99">
          <cell r="J99" t="str">
            <v>Ecológico</v>
          </cell>
          <cell r="K99">
            <v>1</v>
          </cell>
          <cell r="L99" t="str">
            <v>Chapa de Poliéster (PRFV)</v>
          </cell>
          <cell r="M99" t="str">
            <v>ABNT TIPO III</v>
          </cell>
          <cell r="N99">
            <v>0.79</v>
          </cell>
          <cell r="O99" t="str">
            <v>408BPE0110</v>
          </cell>
        </row>
        <row r="100">
          <cell r="J100" t="str">
            <v>Madeira</v>
          </cell>
          <cell r="K100">
            <v>1</v>
          </cell>
          <cell r="L100" t="str">
            <v>Chapa de Poliéster (PRFV)</v>
          </cell>
          <cell r="M100" t="str">
            <v>ABNT TIPO III</v>
          </cell>
          <cell r="N100">
            <v>0.51</v>
          </cell>
          <cell r="O100" t="str">
            <v>408BPE0110</v>
          </cell>
        </row>
        <row r="101">
          <cell r="J101" t="str">
            <v>Ecológico</v>
          </cell>
          <cell r="K101">
            <v>1</v>
          </cell>
          <cell r="L101" t="str">
            <v>Chapa de Poliéster (PRFV)</v>
          </cell>
          <cell r="M101" t="str">
            <v>ABNT TIPO III</v>
          </cell>
          <cell r="N101">
            <v>0.79</v>
          </cell>
          <cell r="O101" t="str">
            <v>408BPE0110</v>
          </cell>
        </row>
        <row r="102">
          <cell r="J102" t="str">
            <v>Ecológico</v>
          </cell>
          <cell r="K102">
            <v>1</v>
          </cell>
          <cell r="L102" t="str">
            <v>Chapa de Poliéster (PRFV)</v>
          </cell>
          <cell r="M102" t="str">
            <v>ABNT TIPO III</v>
          </cell>
          <cell r="N102">
            <v>1</v>
          </cell>
          <cell r="O102" t="str">
            <v>408BPE0110</v>
          </cell>
        </row>
        <row r="103">
          <cell r="J103" t="str">
            <v>Ecológico</v>
          </cell>
          <cell r="K103">
            <v>1</v>
          </cell>
          <cell r="L103" t="str">
            <v>Chapa de Poliéster (PRFV)</v>
          </cell>
          <cell r="M103" t="str">
            <v>ABNT TIPO III</v>
          </cell>
          <cell r="N103">
            <v>1.75</v>
          </cell>
          <cell r="O103" t="str">
            <v>408BPE0110</v>
          </cell>
        </row>
        <row r="104">
          <cell r="J104" t="str">
            <v>Ecológico</v>
          </cell>
          <cell r="K104">
            <v>1</v>
          </cell>
          <cell r="L104" t="str">
            <v>Chapa de Poliéster (PRFV)</v>
          </cell>
          <cell r="M104" t="str">
            <v>ABNT TIPO III</v>
          </cell>
          <cell r="N104">
            <v>1.75</v>
          </cell>
          <cell r="O104" t="str">
            <v>408BPE0110</v>
          </cell>
        </row>
        <row r="105">
          <cell r="J105" t="str">
            <v>Ecológico</v>
          </cell>
          <cell r="K105">
            <v>1</v>
          </cell>
          <cell r="L105" t="str">
            <v>Chapa de Poliéster (PRFV)</v>
          </cell>
          <cell r="M105" t="str">
            <v>ABNT TIPO III</v>
          </cell>
          <cell r="N105">
            <v>0.79</v>
          </cell>
          <cell r="O105" t="str">
            <v>408BPE0110</v>
          </cell>
        </row>
        <row r="106">
          <cell r="J106" t="str">
            <v>Ecológico</v>
          </cell>
          <cell r="K106">
            <v>1</v>
          </cell>
          <cell r="L106" t="str">
            <v>Chapa de Poliéster (PRFV)</v>
          </cell>
          <cell r="M106" t="str">
            <v>ABNT TIPO III</v>
          </cell>
          <cell r="N106">
            <v>1</v>
          </cell>
          <cell r="O106" t="str">
            <v>408BPE0110</v>
          </cell>
        </row>
        <row r="107">
          <cell r="J107" t="str">
            <v>Madeira</v>
          </cell>
          <cell r="K107">
            <v>1</v>
          </cell>
          <cell r="L107" t="str">
            <v>Chapa de Poliéster (PRFV)</v>
          </cell>
          <cell r="M107" t="str">
            <v>ABNT TIPO III</v>
          </cell>
          <cell r="N107">
            <v>0.51</v>
          </cell>
          <cell r="O107" t="str">
            <v>408BPE0110</v>
          </cell>
        </row>
        <row r="108">
          <cell r="J108" t="str">
            <v>Ecológico</v>
          </cell>
          <cell r="K108">
            <v>1</v>
          </cell>
          <cell r="L108" t="str">
            <v>Chapa de Poliéster (PRFV)</v>
          </cell>
          <cell r="M108" t="str">
            <v>ABNT TIPO III</v>
          </cell>
          <cell r="N108">
            <v>0.92</v>
          </cell>
          <cell r="O108" t="str">
            <v>408BPE0110</v>
          </cell>
        </row>
        <row r="109">
          <cell r="J109" t="str">
            <v>Ecológico</v>
          </cell>
          <cell r="K109">
            <v>1</v>
          </cell>
          <cell r="L109" t="str">
            <v>Chapa de Poliéster (PRFV)</v>
          </cell>
          <cell r="M109" t="str">
            <v>ABNT TIPO III</v>
          </cell>
          <cell r="N109">
            <v>0.79</v>
          </cell>
          <cell r="O109" t="str">
            <v>408BPE0110</v>
          </cell>
        </row>
        <row r="110">
          <cell r="J110" t="str">
            <v>Ecológico</v>
          </cell>
          <cell r="K110">
            <v>1</v>
          </cell>
          <cell r="L110" t="str">
            <v>Chapa de Poliéster (PRFV)</v>
          </cell>
          <cell r="M110" t="str">
            <v>ABNT TIPO III</v>
          </cell>
          <cell r="N110">
            <v>0.79</v>
          </cell>
          <cell r="O110" t="str">
            <v>408BPE0110</v>
          </cell>
        </row>
        <row r="111">
          <cell r="J111" t="str">
            <v>Ecológico</v>
          </cell>
          <cell r="K111">
            <v>1</v>
          </cell>
          <cell r="L111" t="str">
            <v>Chapa de Poliéster (PRFV)</v>
          </cell>
          <cell r="M111" t="str">
            <v>ABNT TIPO III</v>
          </cell>
          <cell r="N111">
            <v>1</v>
          </cell>
          <cell r="O111" t="str">
            <v>408BPE0110</v>
          </cell>
        </row>
        <row r="112">
          <cell r="J112" t="str">
            <v>Madeira</v>
          </cell>
          <cell r="K112">
            <v>1</v>
          </cell>
          <cell r="L112" t="str">
            <v>Chapa de Poliéster (PRFV)</v>
          </cell>
          <cell r="M112" t="str">
            <v>ABNT TIPO III</v>
          </cell>
          <cell r="N112">
            <v>0.51</v>
          </cell>
          <cell r="O112" t="str">
            <v>408BPE0110</v>
          </cell>
        </row>
        <row r="113">
          <cell r="J113" t="str">
            <v>Madeira</v>
          </cell>
          <cell r="K113">
            <v>13</v>
          </cell>
          <cell r="L113" t="str">
            <v>Chapa de Poliéster (PRFV)</v>
          </cell>
          <cell r="M113" t="str">
            <v>ABNT TIPO III</v>
          </cell>
          <cell r="N113">
            <v>3.9</v>
          </cell>
          <cell r="O113" t="str">
            <v>408BPE0110</v>
          </cell>
        </row>
        <row r="114">
          <cell r="J114" t="str">
            <v>Ecológico</v>
          </cell>
          <cell r="K114">
            <v>1</v>
          </cell>
          <cell r="L114" t="str">
            <v>Chapa de Poliéster (PRFV)</v>
          </cell>
          <cell r="M114" t="str">
            <v>ABNT TIPO III</v>
          </cell>
          <cell r="N114">
            <v>0.79</v>
          </cell>
          <cell r="O114" t="str">
            <v>408BPE0110</v>
          </cell>
        </row>
        <row r="115">
          <cell r="J115" t="str">
            <v>Ecológico</v>
          </cell>
          <cell r="K115">
            <v>1</v>
          </cell>
          <cell r="L115" t="str">
            <v>Chapa de Poliéster (PRFV)</v>
          </cell>
          <cell r="M115" t="str">
            <v>ABNT TIPO III</v>
          </cell>
          <cell r="N115">
            <v>1</v>
          </cell>
          <cell r="O115" t="str">
            <v>408BPE0110</v>
          </cell>
        </row>
        <row r="116">
          <cell r="J116" t="str">
            <v>Ecológico</v>
          </cell>
          <cell r="K116">
            <v>1</v>
          </cell>
          <cell r="L116" t="str">
            <v>Chapa de Poliéster (PRFV)</v>
          </cell>
          <cell r="M116" t="str">
            <v>ABNT TIPO III</v>
          </cell>
          <cell r="N116">
            <v>1.75</v>
          </cell>
          <cell r="O116" t="str">
            <v>408BPE0110</v>
          </cell>
        </row>
        <row r="117">
          <cell r="J117" t="str">
            <v>Ecológico</v>
          </cell>
          <cell r="K117">
            <v>1</v>
          </cell>
          <cell r="L117" t="str">
            <v>Chapa de Poliéster (PRFV)</v>
          </cell>
          <cell r="M117" t="str">
            <v>ABNT TIPO III</v>
          </cell>
          <cell r="N117">
            <v>0.79</v>
          </cell>
          <cell r="O117" t="str">
            <v>408BPE0110</v>
          </cell>
        </row>
        <row r="118">
          <cell r="J118" t="str">
            <v>Ecológico</v>
          </cell>
          <cell r="K118">
            <v>1</v>
          </cell>
          <cell r="L118" t="str">
            <v>Chapa de Poliéster (PRFV)</v>
          </cell>
          <cell r="M118" t="str">
            <v>ABNT TIPO III</v>
          </cell>
          <cell r="N118">
            <v>1.75</v>
          </cell>
          <cell r="O118" t="str">
            <v>408BPE0110</v>
          </cell>
        </row>
        <row r="119">
          <cell r="J119" t="str">
            <v>Ecológico</v>
          </cell>
          <cell r="K119">
            <v>1</v>
          </cell>
          <cell r="L119" t="str">
            <v>Chapa de Poliéster (PRFV)</v>
          </cell>
          <cell r="M119" t="str">
            <v>ABNT TIPO III</v>
          </cell>
          <cell r="N119">
            <v>0.79</v>
          </cell>
          <cell r="O119" t="str">
            <v>408BPE0110</v>
          </cell>
        </row>
        <row r="120">
          <cell r="J120" t="str">
            <v>Ecológico</v>
          </cell>
          <cell r="K120">
            <v>1</v>
          </cell>
          <cell r="L120" t="str">
            <v>Chapa de Poliéster (PRFV)</v>
          </cell>
          <cell r="M120" t="str">
            <v>ABNT TIPO III</v>
          </cell>
          <cell r="N120">
            <v>0.79</v>
          </cell>
          <cell r="O120" t="str">
            <v>408BPE0110</v>
          </cell>
        </row>
        <row r="121">
          <cell r="J121" t="str">
            <v>Ecológico</v>
          </cell>
          <cell r="K121">
            <v>1</v>
          </cell>
          <cell r="L121" t="str">
            <v>Chapa de Poliéster (PRFV)</v>
          </cell>
          <cell r="M121" t="str">
            <v>ABNT TIPO III</v>
          </cell>
          <cell r="N121">
            <v>0.79</v>
          </cell>
          <cell r="O121" t="str">
            <v>408BPE0110</v>
          </cell>
        </row>
        <row r="122">
          <cell r="J122" t="str">
            <v>Ecológico</v>
          </cell>
          <cell r="K122">
            <v>1</v>
          </cell>
          <cell r="L122" t="str">
            <v>Chapa de Poliéster (PRFV)</v>
          </cell>
          <cell r="M122" t="str">
            <v>ABNT TIPO III</v>
          </cell>
          <cell r="N122">
            <v>0.79</v>
          </cell>
          <cell r="O122" t="str">
            <v>408BPE0110</v>
          </cell>
        </row>
        <row r="123">
          <cell r="J123" t="str">
            <v>Madeira</v>
          </cell>
          <cell r="K123">
            <v>1</v>
          </cell>
          <cell r="L123" t="str">
            <v>Chapa de Poliéster (PRFV)</v>
          </cell>
          <cell r="M123" t="str">
            <v>ABNT TIPO III</v>
          </cell>
          <cell r="N123">
            <v>0.51</v>
          </cell>
          <cell r="O123" t="str">
            <v>408BPE0110</v>
          </cell>
        </row>
        <row r="124">
          <cell r="J124" t="str">
            <v>Ecológico</v>
          </cell>
          <cell r="K124">
            <v>1</v>
          </cell>
          <cell r="L124" t="str">
            <v>Chapa de Poliéster (PRFV)</v>
          </cell>
          <cell r="M124" t="str">
            <v>ABNT TIPO III</v>
          </cell>
          <cell r="N124">
            <v>1</v>
          </cell>
          <cell r="O124" t="str">
            <v>408BPE0110</v>
          </cell>
        </row>
        <row r="125">
          <cell r="J125" t="str">
            <v>Ecológico</v>
          </cell>
          <cell r="K125">
            <v>1</v>
          </cell>
          <cell r="L125" t="str">
            <v>Chapa de Poliéster (PRFV)</v>
          </cell>
          <cell r="M125" t="str">
            <v>ABNT TIPO III</v>
          </cell>
          <cell r="N125">
            <v>0.79</v>
          </cell>
          <cell r="O125" t="str">
            <v>408BPE0110</v>
          </cell>
        </row>
        <row r="126">
          <cell r="J126" t="str">
            <v>Ecológico</v>
          </cell>
          <cell r="K126">
            <v>1</v>
          </cell>
          <cell r="L126" t="str">
            <v>Chapa de Poliéster (PRFV)</v>
          </cell>
          <cell r="M126" t="str">
            <v>ABNT TIPO III</v>
          </cell>
          <cell r="N126">
            <v>0.79</v>
          </cell>
          <cell r="O126" t="str">
            <v>408BPE0110</v>
          </cell>
        </row>
        <row r="127">
          <cell r="J127" t="str">
            <v>Perfil C Metálico de aço carbono - NBR 14890</v>
          </cell>
          <cell r="K127">
            <v>2</v>
          </cell>
          <cell r="L127" t="str">
            <v>Chapa de Poliéster (PRFV)</v>
          </cell>
          <cell r="M127" t="str">
            <v>ABNT TIPO III</v>
          </cell>
          <cell r="N127">
            <v>3.75</v>
          </cell>
          <cell r="O127" t="str">
            <v>408BPE0110</v>
          </cell>
        </row>
        <row r="128">
          <cell r="J128" t="str">
            <v>Madeira</v>
          </cell>
          <cell r="K128">
            <v>16</v>
          </cell>
          <cell r="L128" t="str">
            <v>Chapa de Poliéster (PRFV)</v>
          </cell>
          <cell r="M128" t="str">
            <v>ABNT TIPO III</v>
          </cell>
          <cell r="N128">
            <v>4.8</v>
          </cell>
          <cell r="O128" t="str">
            <v>408BPE0110</v>
          </cell>
        </row>
        <row r="129">
          <cell r="J129" t="str">
            <v>Perfil C Metálico de aço carbono - NBR 14890</v>
          </cell>
          <cell r="K129">
            <v>2</v>
          </cell>
          <cell r="L129" t="str">
            <v>Chapa de Poliéster (PRFV)</v>
          </cell>
          <cell r="M129" t="str">
            <v>ABNT TIPO III</v>
          </cell>
          <cell r="N129">
            <v>3.75</v>
          </cell>
          <cell r="O129" t="str">
            <v>408BPE0110</v>
          </cell>
        </row>
        <row r="130">
          <cell r="J130" t="str">
            <v>Ecológico</v>
          </cell>
          <cell r="K130">
            <v>1</v>
          </cell>
          <cell r="L130" t="str">
            <v>Chapa de Poliéster (PRFV)</v>
          </cell>
          <cell r="M130" t="str">
            <v>ABNT TIPO III</v>
          </cell>
          <cell r="N130">
            <v>1</v>
          </cell>
          <cell r="O130" t="str">
            <v>408BPE0110</v>
          </cell>
        </row>
        <row r="131">
          <cell r="J131" t="str">
            <v>Madeira</v>
          </cell>
          <cell r="K131">
            <v>1</v>
          </cell>
          <cell r="L131" t="str">
            <v>Chapa de Poliéster (PRFV)</v>
          </cell>
          <cell r="M131" t="str">
            <v>ABNT TIPO III</v>
          </cell>
          <cell r="N131">
            <v>0.51</v>
          </cell>
          <cell r="O131" t="str">
            <v>408BPE0110</v>
          </cell>
        </row>
        <row r="132">
          <cell r="J132" t="str">
            <v>Ecológico</v>
          </cell>
          <cell r="K132">
            <v>1</v>
          </cell>
          <cell r="L132" t="str">
            <v>Chapa de Poliéster (PRFV)</v>
          </cell>
          <cell r="M132" t="str">
            <v>ABNT TIPO III</v>
          </cell>
          <cell r="N132">
            <v>0.79</v>
          </cell>
          <cell r="O132" t="str">
            <v>408BPE0110</v>
          </cell>
        </row>
        <row r="133">
          <cell r="J133" t="str">
            <v>Ecológico</v>
          </cell>
          <cell r="K133">
            <v>1</v>
          </cell>
          <cell r="L133" t="str">
            <v>Chapa de Poliéster (PRFV)</v>
          </cell>
          <cell r="M133" t="str">
            <v>ABNT TIPO III</v>
          </cell>
          <cell r="N133">
            <v>0.79</v>
          </cell>
          <cell r="O133" t="str">
            <v>408BPE0110</v>
          </cell>
        </row>
        <row r="134">
          <cell r="J134" t="str">
            <v>Ecológico</v>
          </cell>
          <cell r="K134">
            <v>1</v>
          </cell>
          <cell r="L134" t="str">
            <v>Chapa de Poliéster (PRFV)</v>
          </cell>
          <cell r="M134" t="str">
            <v>ABNT TIPO III</v>
          </cell>
          <cell r="N134">
            <v>0.79</v>
          </cell>
          <cell r="O134" t="str">
            <v>408BPE0110</v>
          </cell>
        </row>
        <row r="135">
          <cell r="J135" t="str">
            <v>Ecológico</v>
          </cell>
          <cell r="K135">
            <v>2</v>
          </cell>
          <cell r="L135" t="str">
            <v>Chapa de Poliéster (PRFV)</v>
          </cell>
          <cell r="M135" t="str">
            <v>ABNT TIPO III</v>
          </cell>
          <cell r="N135">
            <v>2</v>
          </cell>
          <cell r="O135" t="str">
            <v>408BPE0110</v>
          </cell>
        </row>
        <row r="136">
          <cell r="J136" t="str">
            <v>Ecológico</v>
          </cell>
          <cell r="K136">
            <v>2</v>
          </cell>
          <cell r="L136" t="str">
            <v>Chapa de Poliéster (PRFV)</v>
          </cell>
          <cell r="M136" t="str">
            <v>ABNT TIPO III</v>
          </cell>
          <cell r="N136">
            <v>2</v>
          </cell>
          <cell r="O136" t="str">
            <v>408BPE0110</v>
          </cell>
        </row>
        <row r="137">
          <cell r="J137" t="str">
            <v>Madeira</v>
          </cell>
          <cell r="K137">
            <v>1</v>
          </cell>
          <cell r="L137" t="str">
            <v>Chapa de Poliéster (PRFV)</v>
          </cell>
          <cell r="M137" t="str">
            <v>ABNT TIPO III</v>
          </cell>
          <cell r="N137">
            <v>0.41</v>
          </cell>
          <cell r="O137" t="str">
            <v>408BPE0110</v>
          </cell>
        </row>
        <row r="138">
          <cell r="J138" t="str">
            <v>Ecológico</v>
          </cell>
          <cell r="K138">
            <v>1</v>
          </cell>
          <cell r="L138" t="str">
            <v>Chapa de Poliéster (PRFV)</v>
          </cell>
          <cell r="M138" t="str">
            <v>ABNT TIPO III</v>
          </cell>
          <cell r="N138">
            <v>0.83</v>
          </cell>
          <cell r="O138" t="str">
            <v>408BPE0110</v>
          </cell>
        </row>
        <row r="139">
          <cell r="J139" t="str">
            <v>SEMIPÓRTICO</v>
          </cell>
          <cell r="K139">
            <v>2</v>
          </cell>
          <cell r="L139" t="str">
            <v>Chapa de Poliéster (PRFV)</v>
          </cell>
          <cell r="M139" t="str">
            <v>ABNT TIPO III</v>
          </cell>
          <cell r="N139">
            <v>5.25</v>
          </cell>
          <cell r="O139" t="str">
            <v>408BPE0110</v>
          </cell>
        </row>
        <row r="140">
          <cell r="J140" t="str">
            <v>Ecológico</v>
          </cell>
          <cell r="K140">
            <v>1</v>
          </cell>
          <cell r="L140" t="str">
            <v>Chapa de Poliéster (PRFV)</v>
          </cell>
          <cell r="M140" t="str">
            <v>ABNT TIPO III</v>
          </cell>
          <cell r="N140">
            <v>0.83</v>
          </cell>
          <cell r="O140" t="str">
            <v>408BPE0110</v>
          </cell>
        </row>
        <row r="141">
          <cell r="J141" t="str">
            <v>Perfil C Metálico de aço carbono - NBR 14890</v>
          </cell>
          <cell r="K141">
            <v>2</v>
          </cell>
          <cell r="L141" t="str">
            <v>Chapa de Poliéster (PRFV)</v>
          </cell>
          <cell r="M141" t="str">
            <v>ABNT TIPO III</v>
          </cell>
          <cell r="N141">
            <v>5.25</v>
          </cell>
          <cell r="O141" t="str">
            <v>408BPE0110</v>
          </cell>
        </row>
        <row r="142">
          <cell r="J142" t="str">
            <v>Madeira</v>
          </cell>
          <cell r="K142">
            <v>1</v>
          </cell>
          <cell r="L142" t="str">
            <v>Chapa de Poliéster (PRFV)</v>
          </cell>
          <cell r="M142" t="str">
            <v>ABNT TIPO III</v>
          </cell>
          <cell r="N142">
            <v>0.65</v>
          </cell>
          <cell r="O142" t="str">
            <v>408BPE0110</v>
          </cell>
        </row>
        <row r="143">
          <cell r="J143" t="str">
            <v>Ecológico</v>
          </cell>
          <cell r="K143">
            <v>1</v>
          </cell>
          <cell r="L143" t="str">
            <v>Chapa de Poliéster (PRFV)</v>
          </cell>
          <cell r="M143" t="str">
            <v>ABNT TIPO III</v>
          </cell>
          <cell r="N143">
            <v>1</v>
          </cell>
          <cell r="O143" t="str">
            <v>408BPE0130</v>
          </cell>
        </row>
        <row r="144">
          <cell r="J144" t="str">
            <v>Ecológico</v>
          </cell>
          <cell r="K144">
            <v>1</v>
          </cell>
          <cell r="L144" t="str">
            <v>Chapa de Poliéster (PRFV)</v>
          </cell>
          <cell r="M144" t="str">
            <v>ABNT TIPO III</v>
          </cell>
          <cell r="N144">
            <v>0.79</v>
          </cell>
          <cell r="O144" t="str">
            <v>408BPE0130</v>
          </cell>
        </row>
        <row r="145">
          <cell r="J145" t="str">
            <v>Perfil C Metálico de aço carbono - NBR 14890</v>
          </cell>
          <cell r="K145">
            <v>2</v>
          </cell>
          <cell r="L145" t="str">
            <v>Chapa de Poliéster (PRFV)</v>
          </cell>
          <cell r="M145" t="str">
            <v>ABNT TIPO III</v>
          </cell>
          <cell r="N145">
            <v>5.25</v>
          </cell>
          <cell r="O145" t="str">
            <v>408BPE0130</v>
          </cell>
        </row>
        <row r="146">
          <cell r="J146" t="str">
            <v>Perfil C Metálico de aço carbono - NBR 14890</v>
          </cell>
          <cell r="K146">
            <v>2</v>
          </cell>
          <cell r="L146" t="str">
            <v>Chapa de Poliéster (PRFV)</v>
          </cell>
          <cell r="M146" t="str">
            <v>ABNT TIPO III</v>
          </cell>
          <cell r="N146">
            <v>5.25</v>
          </cell>
          <cell r="O146" t="str">
            <v>408BPE0130</v>
          </cell>
        </row>
        <row r="147">
          <cell r="J147" t="str">
            <v>Ecológico</v>
          </cell>
          <cell r="K147">
            <v>2</v>
          </cell>
          <cell r="L147" t="str">
            <v>Chapa de Poliéster (PRFV)</v>
          </cell>
          <cell r="M147" t="str">
            <v>ABNT TIPO III</v>
          </cell>
          <cell r="N147">
            <v>2</v>
          </cell>
          <cell r="O147" t="str">
            <v>408BPE0130</v>
          </cell>
        </row>
        <row r="148">
          <cell r="J148" t="str">
            <v>Madeira</v>
          </cell>
          <cell r="K148">
            <v>1</v>
          </cell>
          <cell r="L148" t="str">
            <v>Chapa de Poliéster (PRFV)</v>
          </cell>
          <cell r="M148" t="str">
            <v>ABNT TIPO III</v>
          </cell>
          <cell r="N148">
            <v>0.51</v>
          </cell>
          <cell r="O148" t="str">
            <v>408BPE0130</v>
          </cell>
        </row>
        <row r="149">
          <cell r="J149" t="str">
            <v>Perfil C Metálico de aço carbono - NBR 14890</v>
          </cell>
          <cell r="K149">
            <v>2</v>
          </cell>
          <cell r="L149" t="str">
            <v>Chapa de Poliéster (PRFV)</v>
          </cell>
          <cell r="M149" t="str">
            <v>ABNT TIPO III</v>
          </cell>
          <cell r="N149">
            <v>3.75</v>
          </cell>
          <cell r="O149" t="str">
            <v>408BPE0130</v>
          </cell>
        </row>
        <row r="150">
          <cell r="J150" t="str">
            <v>Ecológico</v>
          </cell>
          <cell r="K150">
            <v>1</v>
          </cell>
          <cell r="L150" t="str">
            <v>Chapa de Poliéster (PRFV)</v>
          </cell>
          <cell r="M150" t="str">
            <v>ABNT TIPO III</v>
          </cell>
          <cell r="N150">
            <v>0.79</v>
          </cell>
          <cell r="O150" t="str">
            <v>408BPE0130</v>
          </cell>
        </row>
        <row r="151">
          <cell r="J151" t="str">
            <v>Ecológico</v>
          </cell>
          <cell r="K151">
            <v>1</v>
          </cell>
          <cell r="L151" t="str">
            <v>Chapa de Poliéster (PRFV)</v>
          </cell>
          <cell r="M151" t="str">
            <v>ABNT TIPO III</v>
          </cell>
          <cell r="N151">
            <v>0.79</v>
          </cell>
          <cell r="O151" t="str">
            <v>408BPE0130</v>
          </cell>
        </row>
        <row r="152">
          <cell r="J152" t="str">
            <v>Ecológico</v>
          </cell>
          <cell r="K152">
            <v>1</v>
          </cell>
          <cell r="L152" t="str">
            <v>Chapa de Poliéster (PRFV)</v>
          </cell>
          <cell r="M152" t="str">
            <v>ABNT TIPO III</v>
          </cell>
          <cell r="N152">
            <v>0.79</v>
          </cell>
          <cell r="O152" t="str">
            <v>408BPE0130</v>
          </cell>
        </row>
        <row r="153">
          <cell r="J153" t="str">
            <v>Perfil C Metálico de aço carbono - NBR 14890</v>
          </cell>
          <cell r="K153">
            <v>2</v>
          </cell>
          <cell r="L153" t="str">
            <v>Chapa de Poliéster (PRFV)</v>
          </cell>
          <cell r="M153" t="str">
            <v>ABNT TIPO III</v>
          </cell>
          <cell r="N153">
            <v>3.75</v>
          </cell>
          <cell r="O153" t="str">
            <v>408BPE0130</v>
          </cell>
        </row>
        <row r="154">
          <cell r="J154" t="str">
            <v>Perfil C Metálico de aço carbono - NBR 14890</v>
          </cell>
          <cell r="K154">
            <v>2</v>
          </cell>
          <cell r="L154" t="str">
            <v>Chapa de Poliéster (PRFV)</v>
          </cell>
          <cell r="M154" t="str">
            <v>ABNT TIPO III</v>
          </cell>
          <cell r="N154">
            <v>3.75</v>
          </cell>
          <cell r="O154" t="str">
            <v>408BPE0130</v>
          </cell>
        </row>
        <row r="155">
          <cell r="J155" t="str">
            <v>Ecológico</v>
          </cell>
          <cell r="K155">
            <v>1</v>
          </cell>
          <cell r="L155" t="str">
            <v>Chapa de Poliéster (PRFV)</v>
          </cell>
          <cell r="M155" t="str">
            <v>ABNT TIPO III</v>
          </cell>
          <cell r="N155">
            <v>1.75</v>
          </cell>
          <cell r="O155" t="str">
            <v>408BPE0130</v>
          </cell>
        </row>
        <row r="156">
          <cell r="J156" t="str">
            <v>Ecológico</v>
          </cell>
          <cell r="K156">
            <v>1</v>
          </cell>
          <cell r="L156" t="str">
            <v>Chapa de Poliéster (PRFV)</v>
          </cell>
          <cell r="M156" t="str">
            <v>ABNT TIPO III</v>
          </cell>
          <cell r="N156">
            <v>0.79</v>
          </cell>
          <cell r="O156" t="str">
            <v>408BPE0130</v>
          </cell>
        </row>
        <row r="157">
          <cell r="J157" t="str">
            <v>Ecológico</v>
          </cell>
          <cell r="K157">
            <v>1</v>
          </cell>
          <cell r="L157" t="str">
            <v>Chapa de Poliéster (PRFV)</v>
          </cell>
          <cell r="M157" t="str">
            <v>ABNT TIPO III</v>
          </cell>
          <cell r="N157">
            <v>0.79</v>
          </cell>
          <cell r="O157" t="str">
            <v>408BPE0130</v>
          </cell>
        </row>
        <row r="158">
          <cell r="J158" t="str">
            <v>Ecológico</v>
          </cell>
          <cell r="K158">
            <v>1</v>
          </cell>
          <cell r="L158" t="str">
            <v>Chapa de Poliéster (PRFV)</v>
          </cell>
          <cell r="M158" t="str">
            <v>ABNT TIPO III</v>
          </cell>
          <cell r="N158">
            <v>1.75</v>
          </cell>
          <cell r="O158" t="str">
            <v>408BPE0130</v>
          </cell>
        </row>
        <row r="159">
          <cell r="J159" t="str">
            <v>Ecológico</v>
          </cell>
          <cell r="K159">
            <v>1</v>
          </cell>
          <cell r="L159" t="str">
            <v>Chapa de Poliéster (PRFV)</v>
          </cell>
          <cell r="M159" t="str">
            <v>ABNT TIPO III</v>
          </cell>
          <cell r="N159">
            <v>1</v>
          </cell>
          <cell r="O159" t="str">
            <v>408BPE0130</v>
          </cell>
        </row>
        <row r="160">
          <cell r="J160" t="str">
            <v>Ecológico</v>
          </cell>
          <cell r="K160">
            <v>1</v>
          </cell>
          <cell r="L160" t="str">
            <v>Chapa de Poliéster (PRFV)</v>
          </cell>
          <cell r="M160" t="str">
            <v>ABNT TIPO III</v>
          </cell>
          <cell r="N160">
            <v>1</v>
          </cell>
          <cell r="O160" t="str">
            <v>408BPE0130</v>
          </cell>
        </row>
        <row r="161">
          <cell r="J161" t="str">
            <v>Madeira</v>
          </cell>
          <cell r="K161">
            <v>1</v>
          </cell>
          <cell r="L161" t="str">
            <v>Chapa de Poliéster (PRFV)</v>
          </cell>
          <cell r="M161" t="str">
            <v>ABNT TIPO III</v>
          </cell>
          <cell r="N161">
            <v>0.51</v>
          </cell>
          <cell r="O161" t="str">
            <v>408BPE0130</v>
          </cell>
        </row>
        <row r="162">
          <cell r="J162" t="str">
            <v>Ecológico</v>
          </cell>
          <cell r="K162">
            <v>1</v>
          </cell>
          <cell r="L162" t="str">
            <v>Chapa de Poliéster (PRFV)</v>
          </cell>
          <cell r="M162" t="str">
            <v>ABNT TIPO III</v>
          </cell>
          <cell r="N162">
            <v>1</v>
          </cell>
          <cell r="O162" t="str">
            <v>408BPE0130</v>
          </cell>
        </row>
        <row r="163">
          <cell r="J163" t="str">
            <v>Madeira</v>
          </cell>
          <cell r="K163">
            <v>1</v>
          </cell>
          <cell r="L163" t="str">
            <v>Chapa de Poliéster (PRFV)</v>
          </cell>
          <cell r="M163" t="str">
            <v>ABNT TIPO III</v>
          </cell>
          <cell r="N163">
            <v>0.3</v>
          </cell>
          <cell r="O163" t="str">
            <v>408BPE0130</v>
          </cell>
        </row>
        <row r="164">
          <cell r="J164" t="str">
            <v>Madeira</v>
          </cell>
          <cell r="K164">
            <v>1</v>
          </cell>
          <cell r="L164" t="str">
            <v>Chapa de Poliéster (PRFV)</v>
          </cell>
          <cell r="M164" t="str">
            <v>ABNT TIPO III</v>
          </cell>
          <cell r="N164">
            <v>0.3</v>
          </cell>
          <cell r="O164" t="str">
            <v>408BPE0130</v>
          </cell>
        </row>
        <row r="165">
          <cell r="J165" t="str">
            <v>Perfil C Metálico de aço carbono - NBR 14890</v>
          </cell>
          <cell r="K165">
            <v>2</v>
          </cell>
          <cell r="L165" t="str">
            <v>Chapa de Poliéster (PRFV)</v>
          </cell>
          <cell r="M165" t="str">
            <v>ABNT TIPO III</v>
          </cell>
          <cell r="N165">
            <v>5.25</v>
          </cell>
          <cell r="O165" t="str">
            <v>408BPE0130</v>
          </cell>
        </row>
        <row r="166">
          <cell r="J166" t="str">
            <v>Perfil C Metálico de aço carbono - NBR 14890</v>
          </cell>
          <cell r="K166">
            <v>2</v>
          </cell>
          <cell r="L166" t="str">
            <v>Chapa de Poliéster (PRFV)</v>
          </cell>
          <cell r="M166" t="str">
            <v>ABNT TIPO III</v>
          </cell>
          <cell r="N166">
            <v>5.25</v>
          </cell>
          <cell r="O166" t="str">
            <v>408BPE0130</v>
          </cell>
        </row>
        <row r="167">
          <cell r="J167" t="str">
            <v>Madeira</v>
          </cell>
          <cell r="K167">
            <v>1</v>
          </cell>
          <cell r="L167" t="str">
            <v>Chapa de Poliéster (PRFV)</v>
          </cell>
          <cell r="M167" t="str">
            <v>ABNT TIPO III</v>
          </cell>
          <cell r="N167">
            <v>0.3</v>
          </cell>
          <cell r="O167" t="str">
            <v>408BPE0130</v>
          </cell>
        </row>
        <row r="168">
          <cell r="J168" t="str">
            <v>Madeira</v>
          </cell>
          <cell r="K168">
            <v>1</v>
          </cell>
          <cell r="L168" t="str">
            <v>Chapa de Poliéster (PRFV)</v>
          </cell>
          <cell r="M168" t="str">
            <v>ABNT TIPO III</v>
          </cell>
          <cell r="N168">
            <v>0.3</v>
          </cell>
          <cell r="O168" t="str">
            <v>408BPE0130</v>
          </cell>
        </row>
        <row r="169">
          <cell r="J169" t="str">
            <v>Ecológico</v>
          </cell>
          <cell r="K169">
            <v>1</v>
          </cell>
          <cell r="L169" t="str">
            <v>Chapa de Poliéster (PRFV)</v>
          </cell>
          <cell r="M169" t="str">
            <v>ABNT TIPO III</v>
          </cell>
          <cell r="N169">
            <v>0.79</v>
          </cell>
          <cell r="O169" t="str">
            <v>408BPE0130</v>
          </cell>
        </row>
        <row r="170">
          <cell r="J170" t="str">
            <v>Ecológico</v>
          </cell>
          <cell r="K170">
            <v>1</v>
          </cell>
          <cell r="L170" t="str">
            <v>Chapa de Poliéster (PRFV)</v>
          </cell>
          <cell r="M170" t="str">
            <v>ABNT TIPO III</v>
          </cell>
          <cell r="N170">
            <v>1</v>
          </cell>
          <cell r="O170" t="str">
            <v>408BPE0130</v>
          </cell>
        </row>
        <row r="171">
          <cell r="J171" t="str">
            <v>Ecológico</v>
          </cell>
          <cell r="K171">
            <v>2</v>
          </cell>
          <cell r="L171" t="str">
            <v>Chapa de Poliéster (PRFV)</v>
          </cell>
          <cell r="M171" t="str">
            <v>ABNT TIPO III</v>
          </cell>
          <cell r="N171">
            <v>2</v>
          </cell>
          <cell r="O171" t="str">
            <v>408BPE0130</v>
          </cell>
        </row>
        <row r="172">
          <cell r="J172" t="str">
            <v>Madeira</v>
          </cell>
          <cell r="K172">
            <v>1</v>
          </cell>
          <cell r="L172" t="str">
            <v>Chapa de Poliéster (PRFV)</v>
          </cell>
          <cell r="M172" t="str">
            <v>ABNT TIPO III</v>
          </cell>
          <cell r="N172">
            <v>0.41</v>
          </cell>
          <cell r="O172" t="str">
            <v>408BPE0130</v>
          </cell>
        </row>
        <row r="173">
          <cell r="J173" t="str">
            <v>Ecológico</v>
          </cell>
          <cell r="K173">
            <v>1</v>
          </cell>
          <cell r="L173" t="str">
            <v>Chapa de Poliéster (PRFV)</v>
          </cell>
          <cell r="M173" t="str">
            <v>ABNT TIPO III</v>
          </cell>
          <cell r="N173">
            <v>0.83</v>
          </cell>
          <cell r="O173" t="str">
            <v>408BPE0130</v>
          </cell>
        </row>
        <row r="174">
          <cell r="J174" t="str">
            <v>Ecológico</v>
          </cell>
          <cell r="K174">
            <v>2</v>
          </cell>
          <cell r="L174" t="str">
            <v>Chapa de Poliéster (PRFV)</v>
          </cell>
          <cell r="M174" t="str">
            <v>ABNT TIPO III</v>
          </cell>
          <cell r="N174">
            <v>2</v>
          </cell>
          <cell r="O174" t="str">
            <v>408BPE0130</v>
          </cell>
        </row>
        <row r="175">
          <cell r="J175" t="str">
            <v>Perfil C Metálico de aço carbono - NBR 14890</v>
          </cell>
          <cell r="K175">
            <v>2</v>
          </cell>
          <cell r="L175" t="str">
            <v>Chapa de Poliéster (PRFV)</v>
          </cell>
          <cell r="M175" t="str">
            <v>ABNT TIPO III</v>
          </cell>
          <cell r="N175">
            <v>5.25</v>
          </cell>
          <cell r="O175" t="str">
            <v>408BPE0130</v>
          </cell>
        </row>
        <row r="176">
          <cell r="J176" t="str">
            <v>Ecológico</v>
          </cell>
          <cell r="K176">
            <v>2</v>
          </cell>
          <cell r="L176" t="str">
            <v>Chapa de Poliéster (PRFV)</v>
          </cell>
          <cell r="M176" t="str">
            <v>ABNT TIPO III</v>
          </cell>
          <cell r="N176">
            <v>2</v>
          </cell>
          <cell r="O176" t="str">
            <v>408BPE0130</v>
          </cell>
        </row>
        <row r="177">
          <cell r="J177" t="str">
            <v>Ecológico</v>
          </cell>
          <cell r="K177">
            <v>1</v>
          </cell>
          <cell r="L177" t="str">
            <v>Chapa de Poliéster (PRFV)</v>
          </cell>
          <cell r="M177" t="str">
            <v>ABNT TIPO III</v>
          </cell>
          <cell r="N177">
            <v>0.79</v>
          </cell>
          <cell r="O177" t="str">
            <v>408BPE0130</v>
          </cell>
        </row>
        <row r="178">
          <cell r="J178" t="str">
            <v>Ecológico</v>
          </cell>
          <cell r="K178">
            <v>1</v>
          </cell>
          <cell r="L178" t="str">
            <v>Chapa de Poliéster (PRFV)</v>
          </cell>
          <cell r="M178" t="str">
            <v>ABNT TIPO III</v>
          </cell>
          <cell r="N178">
            <v>0.79</v>
          </cell>
          <cell r="O178" t="str">
            <v>408BPE0130</v>
          </cell>
        </row>
        <row r="179">
          <cell r="J179" t="str">
            <v>Madeira</v>
          </cell>
          <cell r="K179">
            <v>1</v>
          </cell>
          <cell r="L179" t="str">
            <v>Chapa de Poliéster (PRFV)</v>
          </cell>
          <cell r="M179" t="str">
            <v>ABNT TIPO III</v>
          </cell>
          <cell r="N179">
            <v>0.3</v>
          </cell>
          <cell r="O179" t="str">
            <v>408BPE0130</v>
          </cell>
        </row>
        <row r="180">
          <cell r="J180" t="str">
            <v>Madeira</v>
          </cell>
          <cell r="K180">
            <v>1</v>
          </cell>
          <cell r="L180" t="str">
            <v>Chapa de Poliéster (PRFV)</v>
          </cell>
          <cell r="M180" t="str">
            <v>ABNT TIPO III</v>
          </cell>
          <cell r="N180">
            <v>0.3</v>
          </cell>
          <cell r="O180" t="str">
            <v>408BPE0130</v>
          </cell>
        </row>
        <row r="181">
          <cell r="J181" t="str">
            <v>Perfil C Metálico de aço carbono - NBR 14890</v>
          </cell>
          <cell r="K181">
            <v>2</v>
          </cell>
          <cell r="L181" t="str">
            <v>Chapa de Poliéster (PRFV)</v>
          </cell>
          <cell r="M181" t="str">
            <v>ABNT TIPO III</v>
          </cell>
          <cell r="N181">
            <v>5.25</v>
          </cell>
          <cell r="O181" t="str">
            <v>408BPE0130</v>
          </cell>
        </row>
        <row r="182">
          <cell r="J182" t="str">
            <v>Perfil C Metálico de aço carbono - NBR 14890</v>
          </cell>
          <cell r="K182">
            <v>2</v>
          </cell>
          <cell r="L182" t="str">
            <v>Chapa de Poliéster (PRFV)</v>
          </cell>
          <cell r="M182" t="str">
            <v>ABNT TIPO III</v>
          </cell>
          <cell r="N182">
            <v>5.25</v>
          </cell>
          <cell r="O182" t="str">
            <v>408BPE0130</v>
          </cell>
        </row>
        <row r="183">
          <cell r="J183" t="str">
            <v>Madeira</v>
          </cell>
          <cell r="K183">
            <v>1</v>
          </cell>
          <cell r="L183" t="str">
            <v>Chapa de Poliéster (PRFV)</v>
          </cell>
          <cell r="M183" t="str">
            <v>ABNT TIPO III</v>
          </cell>
          <cell r="N183">
            <v>0.3</v>
          </cell>
          <cell r="O183" t="str">
            <v>408BPE0130</v>
          </cell>
        </row>
        <row r="184">
          <cell r="J184" t="str">
            <v>Madeira</v>
          </cell>
          <cell r="K184">
            <v>1</v>
          </cell>
          <cell r="L184" t="str">
            <v>Chapa de Poliéster (PRFV)</v>
          </cell>
          <cell r="M184" t="str">
            <v>ABNT TIPO III</v>
          </cell>
          <cell r="N184">
            <v>0.3</v>
          </cell>
          <cell r="O184" t="str">
            <v>408BPE0130</v>
          </cell>
        </row>
        <row r="185">
          <cell r="J185" t="str">
            <v>Ecológico</v>
          </cell>
          <cell r="K185">
            <v>1</v>
          </cell>
          <cell r="L185" t="str">
            <v>Chapa de Poliéster (PRFV)</v>
          </cell>
          <cell r="M185" t="str">
            <v>ABNT TIPO III</v>
          </cell>
          <cell r="N185">
            <v>1</v>
          </cell>
          <cell r="O185" t="str">
            <v>408BPE0130</v>
          </cell>
        </row>
        <row r="186">
          <cell r="J186" t="str">
            <v>Perfil C Metálico de aço carbono - NBR 14890</v>
          </cell>
          <cell r="K186">
            <v>2</v>
          </cell>
          <cell r="L186" t="str">
            <v>Chapa de Poliéster (PRFV)</v>
          </cell>
          <cell r="M186" t="str">
            <v>ABNT TIPO III</v>
          </cell>
          <cell r="N186">
            <v>5.25</v>
          </cell>
          <cell r="O186" t="str">
            <v>408BPE0130</v>
          </cell>
        </row>
        <row r="187">
          <cell r="J187" t="str">
            <v>Perfil C Metálico de aço carbono - NBR 14890</v>
          </cell>
          <cell r="K187">
            <v>2</v>
          </cell>
          <cell r="L187" t="str">
            <v>Chapa de Poliéster (PRFV)</v>
          </cell>
          <cell r="M187" t="str">
            <v>ABNT TIPO III</v>
          </cell>
          <cell r="N187">
            <v>3.75</v>
          </cell>
          <cell r="O187" t="str">
            <v>408BPE0130</v>
          </cell>
        </row>
        <row r="188">
          <cell r="J188" t="str">
            <v>Ecológico</v>
          </cell>
          <cell r="K188">
            <v>1</v>
          </cell>
          <cell r="L188" t="str">
            <v>Chapa de Poliéster (PRFV)</v>
          </cell>
          <cell r="M188" t="str">
            <v>ABNT TIPO III</v>
          </cell>
          <cell r="N188">
            <v>0.79</v>
          </cell>
          <cell r="O188" t="str">
            <v>408BPE0130</v>
          </cell>
        </row>
        <row r="189">
          <cell r="J189" t="str">
            <v>Ecológico</v>
          </cell>
          <cell r="K189">
            <v>1</v>
          </cell>
          <cell r="L189" t="str">
            <v>Chapa de Poliéster (PRFV)</v>
          </cell>
          <cell r="M189" t="str">
            <v>ABNT TIPO III</v>
          </cell>
          <cell r="N189">
            <v>1</v>
          </cell>
          <cell r="O189" t="str">
            <v>408BPE0130</v>
          </cell>
        </row>
        <row r="190">
          <cell r="J190" t="str">
            <v>Perfil C Metálico de aço carbono - NBR 14890</v>
          </cell>
          <cell r="K190">
            <v>2</v>
          </cell>
          <cell r="L190" t="str">
            <v>Chapa de Poliéster (PRFV)</v>
          </cell>
          <cell r="M190" t="str">
            <v>ABNT TIPO III</v>
          </cell>
          <cell r="N190">
            <v>5.25</v>
          </cell>
          <cell r="O190" t="str">
            <v>408BPE0130</v>
          </cell>
        </row>
        <row r="191">
          <cell r="J191" t="str">
            <v>Perfil C Metálico de aço carbono - NBR 14890</v>
          </cell>
          <cell r="K191">
            <v>2</v>
          </cell>
          <cell r="L191" t="str">
            <v>Chapa de Poliéster (PRFV)</v>
          </cell>
          <cell r="M191" t="str">
            <v>ABNT TIPO III</v>
          </cell>
          <cell r="N191">
            <v>5.25</v>
          </cell>
          <cell r="O191" t="str">
            <v>408BPE0130</v>
          </cell>
        </row>
        <row r="192">
          <cell r="J192" t="str">
            <v>Ecológico</v>
          </cell>
          <cell r="K192">
            <v>1</v>
          </cell>
          <cell r="L192" t="str">
            <v>Chapa de Poliéster (PRFV)</v>
          </cell>
          <cell r="M192" t="str">
            <v>ABNT TIPO III</v>
          </cell>
          <cell r="N192">
            <v>1</v>
          </cell>
          <cell r="O192" t="str">
            <v>408BPE0130</v>
          </cell>
        </row>
        <row r="193">
          <cell r="J193" t="str">
            <v>Madeira</v>
          </cell>
          <cell r="K193">
            <v>1</v>
          </cell>
          <cell r="L193" t="str">
            <v>Chapa de Poliéster (PRFV)</v>
          </cell>
          <cell r="M193" t="str">
            <v>ABNT TIPO III</v>
          </cell>
          <cell r="N193">
            <v>0.51</v>
          </cell>
          <cell r="O193" t="str">
            <v>408BPE0130</v>
          </cell>
        </row>
        <row r="194">
          <cell r="J194" t="str">
            <v>Perfil C Metálico de aço carbono - NBR 14890</v>
          </cell>
          <cell r="K194">
            <v>2</v>
          </cell>
          <cell r="L194" t="str">
            <v>Chapa de Poliéster (PRFV)</v>
          </cell>
          <cell r="M194" t="str">
            <v>ABNT TIPO III</v>
          </cell>
          <cell r="N194">
            <v>3.75</v>
          </cell>
          <cell r="O194" t="str">
            <v>408BPE0130</v>
          </cell>
        </row>
        <row r="195">
          <cell r="J195" t="str">
            <v>Ecológico</v>
          </cell>
          <cell r="K195">
            <v>1</v>
          </cell>
          <cell r="L195" t="str">
            <v>Chapa de Poliéster (PRFV)</v>
          </cell>
          <cell r="M195" t="str">
            <v>ABNT TIPO III</v>
          </cell>
          <cell r="N195">
            <v>0.79</v>
          </cell>
          <cell r="O195" t="str">
            <v>408BPE0130</v>
          </cell>
        </row>
        <row r="196">
          <cell r="J196" t="str">
            <v>Ecológico</v>
          </cell>
          <cell r="K196">
            <v>1</v>
          </cell>
          <cell r="L196" t="str">
            <v>Chapa de Poliéster (PRFV)</v>
          </cell>
          <cell r="M196" t="str">
            <v>ABNT TIPO III</v>
          </cell>
          <cell r="N196">
            <v>1</v>
          </cell>
          <cell r="O196" t="str">
            <v>408BPE0130</v>
          </cell>
        </row>
        <row r="197">
          <cell r="J197" t="str">
            <v>Perfil C Metálico de aço carbono - NBR 14890</v>
          </cell>
          <cell r="K197">
            <v>2</v>
          </cell>
          <cell r="L197" t="str">
            <v>Chapa de Poliéster (PRFV)</v>
          </cell>
          <cell r="M197" t="str">
            <v>ABNT TIPO III</v>
          </cell>
          <cell r="N197">
            <v>5.25</v>
          </cell>
          <cell r="O197" t="str">
            <v>408BPE0130</v>
          </cell>
        </row>
        <row r="198">
          <cell r="J198" t="str">
            <v>Perfil C Metálico de aço carbono - NBR 14890</v>
          </cell>
          <cell r="K198">
            <v>2</v>
          </cell>
          <cell r="L198" t="str">
            <v>Chapa de Poliéster (PRFV)</v>
          </cell>
          <cell r="M198" t="str">
            <v>ABNT TIPO III</v>
          </cell>
          <cell r="N198">
            <v>5.25</v>
          </cell>
          <cell r="O198" t="str">
            <v>408BPE0130</v>
          </cell>
        </row>
        <row r="199">
          <cell r="J199" t="str">
            <v>Ecológico</v>
          </cell>
          <cell r="K199">
            <v>1</v>
          </cell>
          <cell r="L199" t="str">
            <v>Chapa de Poliéster (PRFV)</v>
          </cell>
          <cell r="M199" t="str">
            <v>ABNT TIPO III</v>
          </cell>
          <cell r="N199">
            <v>1.75</v>
          </cell>
          <cell r="O199" t="str">
            <v>408BPE0130</v>
          </cell>
        </row>
        <row r="200">
          <cell r="J200" t="str">
            <v>Perfil C Metálico de aço carbono - NBR 14890</v>
          </cell>
          <cell r="K200">
            <v>2</v>
          </cell>
          <cell r="L200" t="str">
            <v>Chapa de Poliéster (PRFV)</v>
          </cell>
          <cell r="M200" t="str">
            <v>ABNT TIPO III</v>
          </cell>
          <cell r="N200">
            <v>5.25</v>
          </cell>
          <cell r="O200" t="str">
            <v>408BPE0130</v>
          </cell>
        </row>
        <row r="201">
          <cell r="J201" t="str">
            <v>Ecológico</v>
          </cell>
          <cell r="K201">
            <v>1</v>
          </cell>
          <cell r="L201" t="str">
            <v>Chapa de Poliéster (PRFV)</v>
          </cell>
          <cell r="M201" t="str">
            <v>ABNT TIPO III</v>
          </cell>
          <cell r="N201">
            <v>0.79</v>
          </cell>
          <cell r="O201" t="str">
            <v>408BPE0130</v>
          </cell>
        </row>
        <row r="202">
          <cell r="J202" t="str">
            <v>Ecológico</v>
          </cell>
          <cell r="K202">
            <v>1</v>
          </cell>
          <cell r="L202" t="str">
            <v>Chapa de Poliéster (PRFV)</v>
          </cell>
          <cell r="M202" t="str">
            <v>ABNT TIPO III</v>
          </cell>
          <cell r="N202">
            <v>0.79</v>
          </cell>
          <cell r="O202" t="str">
            <v>408BPE0130</v>
          </cell>
        </row>
        <row r="203">
          <cell r="J203" t="str">
            <v>Ecológico</v>
          </cell>
          <cell r="K203">
            <v>1</v>
          </cell>
          <cell r="L203" t="str">
            <v>Chapa de Poliéster (PRFV)</v>
          </cell>
          <cell r="M203" t="str">
            <v>ABNT TIPO III</v>
          </cell>
          <cell r="N203">
            <v>1.75</v>
          </cell>
          <cell r="O203" t="str">
            <v>408BPE0130</v>
          </cell>
        </row>
        <row r="204">
          <cell r="J204" t="str">
            <v>Ecológico</v>
          </cell>
          <cell r="K204">
            <v>1</v>
          </cell>
          <cell r="L204" t="str">
            <v>Chapa de Poliéster (PRFV)</v>
          </cell>
          <cell r="M204" t="str">
            <v>ABNT TIPO III</v>
          </cell>
          <cell r="N204">
            <v>0.92</v>
          </cell>
          <cell r="O204" t="str">
            <v>408BPE0130</v>
          </cell>
        </row>
        <row r="205">
          <cell r="J205" t="str">
            <v>Ecológico</v>
          </cell>
          <cell r="K205">
            <v>1</v>
          </cell>
          <cell r="L205" t="str">
            <v>Chapa de Poliéster (PRFV)</v>
          </cell>
          <cell r="M205" t="str">
            <v>ABNT TIPO III</v>
          </cell>
          <cell r="N205">
            <v>1</v>
          </cell>
          <cell r="O205" t="str">
            <v>408BPE0130</v>
          </cell>
        </row>
        <row r="206">
          <cell r="J206" t="str">
            <v>Ecológico</v>
          </cell>
          <cell r="K206">
            <v>1</v>
          </cell>
          <cell r="L206" t="str">
            <v>Chapa de Poliéster (PRFV)</v>
          </cell>
          <cell r="M206" t="str">
            <v>ABNT TIPO III</v>
          </cell>
          <cell r="N206">
            <v>1</v>
          </cell>
          <cell r="O206" t="str">
            <v>408BPE0130</v>
          </cell>
        </row>
        <row r="207">
          <cell r="J207" t="str">
            <v>Ecológico</v>
          </cell>
          <cell r="K207">
            <v>1</v>
          </cell>
          <cell r="L207" t="str">
            <v>Chapa de Poliéster (PRFV)</v>
          </cell>
          <cell r="M207" t="str">
            <v>ABNT TIPO III</v>
          </cell>
          <cell r="N207">
            <v>0.92</v>
          </cell>
          <cell r="O207" t="str">
            <v>408BPE0130</v>
          </cell>
        </row>
        <row r="208">
          <cell r="J208" t="str">
            <v>Madeira</v>
          </cell>
          <cell r="K208">
            <v>1</v>
          </cell>
          <cell r="L208" t="str">
            <v>Chapa de Poliéster (PRFV)</v>
          </cell>
          <cell r="M208" t="str">
            <v>ABNT TIPO III</v>
          </cell>
          <cell r="N208">
            <v>0.51</v>
          </cell>
          <cell r="O208" t="str">
            <v>408BPE0130</v>
          </cell>
        </row>
        <row r="209">
          <cell r="J209" t="str">
            <v>Ecológico</v>
          </cell>
          <cell r="K209">
            <v>1</v>
          </cell>
          <cell r="L209" t="str">
            <v>Chapa de Poliéster (PRFV)</v>
          </cell>
          <cell r="M209" t="str">
            <v>ABNT TIPO III</v>
          </cell>
          <cell r="N209">
            <v>1</v>
          </cell>
          <cell r="O209" t="str">
            <v>408BPE0130</v>
          </cell>
        </row>
        <row r="210">
          <cell r="J210" t="str">
            <v>Perfil C Metálico de aço carbono - NBR 14890</v>
          </cell>
          <cell r="K210">
            <v>2</v>
          </cell>
          <cell r="L210" t="str">
            <v>Chapa de Poliéster (PRFV)</v>
          </cell>
          <cell r="M210" t="str">
            <v>ABNT TIPO III</v>
          </cell>
          <cell r="N210">
            <v>5.25</v>
          </cell>
          <cell r="O210" t="str">
            <v>408BPE0130</v>
          </cell>
        </row>
        <row r="211">
          <cell r="J211" t="str">
            <v>Madeira</v>
          </cell>
          <cell r="K211">
            <v>14</v>
          </cell>
          <cell r="L211" t="str">
            <v>Chapa de Poliéster (PRFV)</v>
          </cell>
          <cell r="M211" t="str">
            <v>ABNT TIPO III</v>
          </cell>
          <cell r="N211">
            <v>4.2</v>
          </cell>
          <cell r="O211" t="str">
            <v>408BPE0130</v>
          </cell>
        </row>
        <row r="212">
          <cell r="J212" t="str">
            <v>Ecológico</v>
          </cell>
          <cell r="K212">
            <v>1</v>
          </cell>
          <cell r="L212" t="str">
            <v>Chapa de Poliéster (PRFV)</v>
          </cell>
          <cell r="M212" t="str">
            <v>ABNT TIPO III</v>
          </cell>
          <cell r="N212">
            <v>1</v>
          </cell>
          <cell r="O212" t="str">
            <v>408BPE0130</v>
          </cell>
        </row>
        <row r="213">
          <cell r="J213" t="str">
            <v>Ecológico</v>
          </cell>
          <cell r="K213">
            <v>1</v>
          </cell>
          <cell r="L213" t="str">
            <v>Chapa de Poliéster (PRFV)</v>
          </cell>
          <cell r="M213" t="str">
            <v>ABNT TIPO III</v>
          </cell>
          <cell r="N213">
            <v>1.75</v>
          </cell>
          <cell r="O213" t="str">
            <v>408BPE0130</v>
          </cell>
        </row>
        <row r="214">
          <cell r="J214" t="str">
            <v>Ecológico</v>
          </cell>
          <cell r="K214">
            <v>1</v>
          </cell>
          <cell r="L214" t="str">
            <v>Chapa de Poliéster (PRFV)</v>
          </cell>
          <cell r="M214" t="str">
            <v>ABNT TIPO III</v>
          </cell>
          <cell r="N214">
            <v>1.75</v>
          </cell>
          <cell r="O214" t="str">
            <v>408BPE0130</v>
          </cell>
        </row>
        <row r="215">
          <cell r="J215" t="str">
            <v>Ecológico</v>
          </cell>
          <cell r="K215">
            <v>1</v>
          </cell>
          <cell r="L215" t="str">
            <v>Chapa de Poliéster (PRFV)</v>
          </cell>
          <cell r="M215" t="str">
            <v>ABNT TIPO III</v>
          </cell>
          <cell r="N215">
            <v>1</v>
          </cell>
          <cell r="O215" t="str">
            <v>408BPE0130</v>
          </cell>
        </row>
        <row r="216">
          <cell r="J216" t="str">
            <v>Madeira</v>
          </cell>
          <cell r="K216">
            <v>1</v>
          </cell>
          <cell r="L216" t="str">
            <v>Chapa de Poliéster (PRFV)</v>
          </cell>
          <cell r="M216" t="str">
            <v>ABNT TIPO III</v>
          </cell>
          <cell r="N216">
            <v>0.51</v>
          </cell>
          <cell r="O216" t="str">
            <v>408BPE0130</v>
          </cell>
        </row>
        <row r="217">
          <cell r="J217" t="str">
            <v>Ecológico</v>
          </cell>
          <cell r="K217">
            <v>1</v>
          </cell>
          <cell r="L217" t="str">
            <v>Chapa de Poliéster (PRFV)</v>
          </cell>
          <cell r="M217" t="str">
            <v>ABNT TIPO III</v>
          </cell>
          <cell r="N217">
            <v>0.79</v>
          </cell>
          <cell r="O217" t="str">
            <v>408BPE0130</v>
          </cell>
        </row>
        <row r="218">
          <cell r="J218" t="str">
            <v>Ecológico</v>
          </cell>
          <cell r="K218">
            <v>1</v>
          </cell>
          <cell r="L218" t="str">
            <v>Chapa de Poliéster (PRFV)</v>
          </cell>
          <cell r="M218" t="str">
            <v>ABNT TIPO III</v>
          </cell>
          <cell r="N218">
            <v>0.79</v>
          </cell>
          <cell r="O218" t="str">
            <v>408BPE0130</v>
          </cell>
        </row>
        <row r="219">
          <cell r="J219" t="str">
            <v>Perfil C Metálico de aço carbono - NBR 14890</v>
          </cell>
          <cell r="K219">
            <v>2</v>
          </cell>
          <cell r="L219" t="str">
            <v>Chapa de Poliéster (PRFV)</v>
          </cell>
          <cell r="M219" t="str">
            <v>ABNT TIPO III</v>
          </cell>
          <cell r="N219">
            <v>5.25</v>
          </cell>
          <cell r="O219" t="str">
            <v>408BPE0130</v>
          </cell>
        </row>
        <row r="220">
          <cell r="J220" t="str">
            <v>Perfil C Metálico de aço carbono - NBR 14890</v>
          </cell>
          <cell r="K220">
            <v>2</v>
          </cell>
          <cell r="L220" t="str">
            <v>Chapa de Poliéster (PRFV)</v>
          </cell>
          <cell r="M220" t="str">
            <v>ABNT TIPO III</v>
          </cell>
          <cell r="N220">
            <v>5.25</v>
          </cell>
          <cell r="O220" t="str">
            <v>408BPE0130</v>
          </cell>
        </row>
        <row r="221">
          <cell r="J221" t="str">
            <v>Madeira</v>
          </cell>
          <cell r="K221">
            <v>1</v>
          </cell>
          <cell r="L221" t="str">
            <v>Chapa de Poliéster (PRFV)</v>
          </cell>
          <cell r="M221" t="str">
            <v>ABNT TIPO III</v>
          </cell>
          <cell r="N221">
            <v>0.51</v>
          </cell>
          <cell r="O221" t="str">
            <v>408BPE0130</v>
          </cell>
        </row>
        <row r="222">
          <cell r="J222" t="str">
            <v>Ecológico</v>
          </cell>
          <cell r="K222">
            <v>1</v>
          </cell>
          <cell r="L222" t="str">
            <v>Chapa de Poliéster (PRFV)</v>
          </cell>
          <cell r="M222" t="str">
            <v>ABNT TIPO III</v>
          </cell>
          <cell r="N222">
            <v>0.79</v>
          </cell>
          <cell r="O222" t="str">
            <v>408BPE0130</v>
          </cell>
        </row>
        <row r="223">
          <cell r="J223" t="str">
            <v>Ecológico</v>
          </cell>
          <cell r="K223">
            <v>1</v>
          </cell>
          <cell r="L223" t="str">
            <v>Chapa de Poliéster (PRFV)</v>
          </cell>
          <cell r="M223" t="str">
            <v>ABNT TIPO III</v>
          </cell>
          <cell r="N223">
            <v>1</v>
          </cell>
          <cell r="O223" t="str">
            <v>408BPE0130</v>
          </cell>
        </row>
        <row r="224">
          <cell r="J224" t="str">
            <v>Perfil C Metálico de aço carbono - NBR 14890</v>
          </cell>
          <cell r="K224">
            <v>2</v>
          </cell>
          <cell r="L224" t="str">
            <v>Chapa de Poliéster (PRFV)</v>
          </cell>
          <cell r="M224" t="str">
            <v>ABNT TIPO III</v>
          </cell>
          <cell r="N224">
            <v>5.25</v>
          </cell>
          <cell r="O224" t="str">
            <v>408BPE0130</v>
          </cell>
        </row>
        <row r="225">
          <cell r="J225" t="str">
            <v>Perfil C Metálico de aço carbono - NBR 14890</v>
          </cell>
          <cell r="K225">
            <v>2</v>
          </cell>
          <cell r="L225" t="str">
            <v>Chapa de Poliéster (PRFV)</v>
          </cell>
          <cell r="M225" t="str">
            <v>ABNT TIPO III</v>
          </cell>
          <cell r="N225">
            <v>5.25</v>
          </cell>
          <cell r="O225" t="str">
            <v>408BPE0130</v>
          </cell>
        </row>
        <row r="226">
          <cell r="J226" t="str">
            <v>Perfil C Metálico de aço carbono - NBR 14890</v>
          </cell>
          <cell r="K226">
            <v>2</v>
          </cell>
          <cell r="L226" t="str">
            <v>Chapa de Poliéster (PRFV)</v>
          </cell>
          <cell r="M226" t="str">
            <v>ABNT TIPO III</v>
          </cell>
          <cell r="N226">
            <v>3.75</v>
          </cell>
          <cell r="O226" t="str">
            <v>408BPE0130</v>
          </cell>
        </row>
        <row r="227">
          <cell r="J227" t="str">
            <v>Ecológico</v>
          </cell>
          <cell r="K227">
            <v>1</v>
          </cell>
          <cell r="L227" t="str">
            <v>Chapa de Poliéster (PRFV)</v>
          </cell>
          <cell r="M227" t="str">
            <v>ABNT TIPO III</v>
          </cell>
          <cell r="N227">
            <v>0.79</v>
          </cell>
          <cell r="O227" t="str">
            <v>408BPE0130</v>
          </cell>
        </row>
        <row r="228">
          <cell r="J228" t="str">
            <v>Ecológico</v>
          </cell>
          <cell r="K228">
            <v>1</v>
          </cell>
          <cell r="L228" t="str">
            <v>Chapa de Poliéster (PRFV)</v>
          </cell>
          <cell r="M228" t="str">
            <v>ABNT TIPO III</v>
          </cell>
          <cell r="N228">
            <v>0.79</v>
          </cell>
          <cell r="O228" t="str">
            <v>408BPE0130</v>
          </cell>
        </row>
        <row r="229">
          <cell r="J229" t="str">
            <v>Ecológico</v>
          </cell>
          <cell r="K229">
            <v>1</v>
          </cell>
          <cell r="L229" t="str">
            <v>Chapa de Poliéster (PRFV)</v>
          </cell>
          <cell r="M229" t="str">
            <v>ABNT TIPO III</v>
          </cell>
          <cell r="N229">
            <v>0.79</v>
          </cell>
          <cell r="O229" t="str">
            <v>408BPE0130</v>
          </cell>
        </row>
        <row r="230">
          <cell r="J230" t="str">
            <v>Ecológico</v>
          </cell>
          <cell r="K230">
            <v>1</v>
          </cell>
          <cell r="L230" t="str">
            <v>Chapa de Poliéster (PRFV)</v>
          </cell>
          <cell r="M230" t="str">
            <v>ABNT TIPO III</v>
          </cell>
          <cell r="N230">
            <v>0.79</v>
          </cell>
          <cell r="O230" t="str">
            <v>408BPE0130</v>
          </cell>
        </row>
        <row r="231">
          <cell r="J231" t="str">
            <v>Ecológico</v>
          </cell>
          <cell r="K231">
            <v>1</v>
          </cell>
          <cell r="L231" t="str">
            <v>Chapa de Poliéster (PRFV)</v>
          </cell>
          <cell r="M231" t="str">
            <v>ABNT TIPO III</v>
          </cell>
          <cell r="N231">
            <v>1</v>
          </cell>
          <cell r="O231" t="str">
            <v>408BPE0130</v>
          </cell>
        </row>
        <row r="232">
          <cell r="J232" t="str">
            <v>Ecológico</v>
          </cell>
          <cell r="K232">
            <v>1</v>
          </cell>
          <cell r="L232" t="str">
            <v>Chapa de Poliéster (PRFV)</v>
          </cell>
          <cell r="M232" t="str">
            <v>ABNT TIPO III</v>
          </cell>
          <cell r="N232">
            <v>0.79</v>
          </cell>
          <cell r="O232" t="str">
            <v>408BPE0130</v>
          </cell>
        </row>
        <row r="233">
          <cell r="J233" t="str">
            <v>Ecológico</v>
          </cell>
          <cell r="K233">
            <v>1</v>
          </cell>
          <cell r="L233" t="str">
            <v>Chapa de Poliéster (PRFV)</v>
          </cell>
          <cell r="M233" t="str">
            <v>ABNT TIPO III</v>
          </cell>
          <cell r="N233">
            <v>1</v>
          </cell>
          <cell r="O233" t="str">
            <v>408BPE0130</v>
          </cell>
        </row>
        <row r="234">
          <cell r="J234" t="str">
            <v>Ecológico</v>
          </cell>
          <cell r="K234">
            <v>1</v>
          </cell>
          <cell r="L234" t="str">
            <v>Chapa de Poliéster (PRFV)</v>
          </cell>
          <cell r="M234" t="str">
            <v>ABNT TIPO III</v>
          </cell>
          <cell r="N234">
            <v>0.79</v>
          </cell>
          <cell r="O234" t="str">
            <v>408BPE0130</v>
          </cell>
        </row>
        <row r="235">
          <cell r="J235" t="str">
            <v>Ecológico</v>
          </cell>
          <cell r="K235">
            <v>1</v>
          </cell>
          <cell r="L235" t="str">
            <v>Chapa de Poliéster (PRFV)</v>
          </cell>
          <cell r="M235" t="str">
            <v>ABNT TIPO III</v>
          </cell>
          <cell r="N235">
            <v>0.79</v>
          </cell>
          <cell r="O235" t="str">
            <v>408BPE0130</v>
          </cell>
        </row>
        <row r="236">
          <cell r="J236" t="str">
            <v>Madeira</v>
          </cell>
          <cell r="K236">
            <v>1</v>
          </cell>
          <cell r="L236" t="str">
            <v>Chapa de Poliéster (PRFV)</v>
          </cell>
          <cell r="M236" t="str">
            <v>ABNT TIPO III</v>
          </cell>
          <cell r="N236">
            <v>0.51</v>
          </cell>
          <cell r="O236" t="str">
            <v>408BPE0130</v>
          </cell>
        </row>
        <row r="237">
          <cell r="J237" t="str">
            <v>Madeira</v>
          </cell>
          <cell r="K237">
            <v>1</v>
          </cell>
          <cell r="L237" t="str">
            <v>Chapa de Poliéster (PRFV)</v>
          </cell>
          <cell r="M237" t="str">
            <v>ABNT TIPO III</v>
          </cell>
          <cell r="N237">
            <v>0.3</v>
          </cell>
          <cell r="O237" t="str">
            <v>408BPE0130</v>
          </cell>
        </row>
        <row r="238">
          <cell r="J238" t="str">
            <v>Madeira</v>
          </cell>
          <cell r="K238">
            <v>1</v>
          </cell>
          <cell r="L238" t="str">
            <v>Chapa de Poliéster (PRFV)</v>
          </cell>
          <cell r="M238" t="str">
            <v>ABNT TIPO III</v>
          </cell>
          <cell r="N238">
            <v>0.3</v>
          </cell>
          <cell r="O238" t="str">
            <v>408BPE0130</v>
          </cell>
        </row>
        <row r="239">
          <cell r="J239" t="str">
            <v>Perfil C Metálico de aço carbono - NBR 14890</v>
          </cell>
          <cell r="K239">
            <v>2</v>
          </cell>
          <cell r="L239" t="str">
            <v>Chapa de Poliéster (PRFV)</v>
          </cell>
          <cell r="M239" t="str">
            <v>ABNT TIPO III</v>
          </cell>
          <cell r="N239">
            <v>4.5</v>
          </cell>
          <cell r="O239" t="str">
            <v>408BPE0130</v>
          </cell>
        </row>
        <row r="240">
          <cell r="J240" t="str">
            <v>Perfil C Metálico de aço carbono - NBR 14890</v>
          </cell>
          <cell r="K240">
            <v>2</v>
          </cell>
          <cell r="L240" t="str">
            <v>Chapa de Poliéster (PRFV)</v>
          </cell>
          <cell r="M240" t="str">
            <v>ABNT TIPO III</v>
          </cell>
          <cell r="N240">
            <v>4.5</v>
          </cell>
          <cell r="O240" t="str">
            <v>408BPE0130</v>
          </cell>
        </row>
        <row r="241">
          <cell r="J241" t="str">
            <v>Madeira</v>
          </cell>
          <cell r="K241">
            <v>1</v>
          </cell>
          <cell r="L241" t="str">
            <v>Chapa de Poliéster (PRFV)</v>
          </cell>
          <cell r="M241" t="str">
            <v>ABNT TIPO III</v>
          </cell>
          <cell r="N241">
            <v>0.3</v>
          </cell>
          <cell r="O241" t="str">
            <v>408BPE0130</v>
          </cell>
        </row>
        <row r="242">
          <cell r="J242" t="str">
            <v>Madeira</v>
          </cell>
          <cell r="K242">
            <v>1</v>
          </cell>
          <cell r="L242" t="str">
            <v>Chapa de Poliéster (PRFV)</v>
          </cell>
          <cell r="M242" t="str">
            <v>ABNT TIPO III</v>
          </cell>
          <cell r="N242">
            <v>0.3</v>
          </cell>
          <cell r="O242" t="str">
            <v>408BPE0130</v>
          </cell>
        </row>
        <row r="243">
          <cell r="J243" t="str">
            <v>Ecológico</v>
          </cell>
          <cell r="K243">
            <v>2</v>
          </cell>
          <cell r="L243" t="str">
            <v>Chapa de Poliéster (PRFV)</v>
          </cell>
          <cell r="M243" t="str">
            <v>ABNT TIPO III</v>
          </cell>
          <cell r="N243">
            <v>2</v>
          </cell>
          <cell r="O243" t="str">
            <v>408BPE0130</v>
          </cell>
        </row>
        <row r="244">
          <cell r="J244" t="str">
            <v>SEMIPÓRTICO</v>
          </cell>
          <cell r="K244">
            <v>2</v>
          </cell>
          <cell r="L244" t="str">
            <v>Chapa de Poliéster (PRFV)</v>
          </cell>
          <cell r="M244" t="str">
            <v>ABNT TIPO III</v>
          </cell>
          <cell r="N244">
            <v>6</v>
          </cell>
          <cell r="O244" t="str">
            <v>408BPE0130</v>
          </cell>
        </row>
        <row r="245">
          <cell r="J245" t="str">
            <v>Ecológico</v>
          </cell>
          <cell r="K245">
            <v>1</v>
          </cell>
          <cell r="L245" t="str">
            <v>Chapa de Poliéster (PRFV)</v>
          </cell>
          <cell r="M245" t="str">
            <v>ABNT TIPO III</v>
          </cell>
          <cell r="N245">
            <v>0.79</v>
          </cell>
          <cell r="O245" t="str">
            <v>408BPE0130</v>
          </cell>
        </row>
        <row r="246">
          <cell r="J246" t="str">
            <v>Ecológico</v>
          </cell>
          <cell r="K246">
            <v>1</v>
          </cell>
          <cell r="L246" t="str">
            <v>Chapa de Poliéster (PRFV)</v>
          </cell>
          <cell r="M246" t="str">
            <v>ABNT TIPO III</v>
          </cell>
          <cell r="N246">
            <v>0.83</v>
          </cell>
          <cell r="O246" t="str">
            <v>408BPE0130</v>
          </cell>
        </row>
        <row r="247">
          <cell r="J247" t="str">
            <v>Ecológico</v>
          </cell>
          <cell r="K247">
            <v>2</v>
          </cell>
          <cell r="L247" t="str">
            <v>Chapa de Poliéster (PRFV)</v>
          </cell>
          <cell r="M247" t="str">
            <v>ABNT TIPO III</v>
          </cell>
          <cell r="N247">
            <v>2</v>
          </cell>
          <cell r="O247" t="str">
            <v>408BPE0130</v>
          </cell>
        </row>
        <row r="248">
          <cell r="J248" t="str">
            <v>Perfil C Metálico de aço carbono - NBR 14890</v>
          </cell>
          <cell r="K248">
            <v>2</v>
          </cell>
          <cell r="L248" t="str">
            <v>Chapa de Poliéster (PRFV)</v>
          </cell>
          <cell r="M248" t="str">
            <v>ABNT TIPO III</v>
          </cell>
          <cell r="N248">
            <v>4.5</v>
          </cell>
          <cell r="O248" t="str">
            <v>408BPE0130</v>
          </cell>
        </row>
        <row r="249">
          <cell r="J249" t="str">
            <v>Madeira</v>
          </cell>
          <cell r="K249">
            <v>1</v>
          </cell>
          <cell r="L249" t="str">
            <v>Chapa de Poliéster (PRFV)</v>
          </cell>
          <cell r="M249" t="str">
            <v>ABNT TIPO III</v>
          </cell>
          <cell r="N249">
            <v>0.43</v>
          </cell>
          <cell r="O249" t="str">
            <v>408BPE0130</v>
          </cell>
        </row>
        <row r="250">
          <cell r="J250" t="str">
            <v>Ecológico</v>
          </cell>
          <cell r="K250">
            <v>1</v>
          </cell>
          <cell r="L250" t="str">
            <v>Chapa de Poliéster (PRFV)</v>
          </cell>
          <cell r="M250" t="str">
            <v>ABNT TIPO III</v>
          </cell>
          <cell r="N250">
            <v>0.92</v>
          </cell>
          <cell r="O250" t="str">
            <v>408BPE0130</v>
          </cell>
        </row>
        <row r="251">
          <cell r="J251" t="str">
            <v>Madeira</v>
          </cell>
          <cell r="K251">
            <v>1</v>
          </cell>
          <cell r="L251" t="str">
            <v>Chapa de Poliéster (PRFV)</v>
          </cell>
          <cell r="M251" t="str">
            <v>ABNT TIPO III</v>
          </cell>
          <cell r="N251">
            <v>0.65</v>
          </cell>
          <cell r="O251" t="str">
            <v>408BPE0130</v>
          </cell>
        </row>
        <row r="252">
          <cell r="J252" t="str">
            <v>Ecológico</v>
          </cell>
          <cell r="K252">
            <v>1</v>
          </cell>
          <cell r="L252" t="str">
            <v>Chapa de Poliéster (PRFV)</v>
          </cell>
          <cell r="M252" t="str">
            <v>ABNT TIPO III</v>
          </cell>
          <cell r="N252">
            <v>0.79</v>
          </cell>
          <cell r="O252" t="str">
            <v>408BPE0130</v>
          </cell>
        </row>
        <row r="253">
          <cell r="J253" t="str">
            <v>Perfil C Metálico de aço carbono - NBR 14890</v>
          </cell>
          <cell r="K253">
            <v>2</v>
          </cell>
          <cell r="L253" t="str">
            <v>Chapa de Poliéster (PRFV)</v>
          </cell>
          <cell r="M253" t="str">
            <v>ABNT TIPO III</v>
          </cell>
          <cell r="N253">
            <v>6</v>
          </cell>
          <cell r="O253" t="str">
            <v>408BPE0130</v>
          </cell>
        </row>
        <row r="254">
          <cell r="J254" t="str">
            <v>Ecológico</v>
          </cell>
          <cell r="K254">
            <v>1</v>
          </cell>
          <cell r="L254" t="str">
            <v>Chapa de Poliéster (PRFV)</v>
          </cell>
          <cell r="M254" t="str">
            <v>ABNT TIPO III</v>
          </cell>
          <cell r="N254">
            <v>0.79</v>
          </cell>
          <cell r="O254" t="str">
            <v>408BPE0150</v>
          </cell>
        </row>
        <row r="255">
          <cell r="J255" t="str">
            <v>Ecológico</v>
          </cell>
          <cell r="K255">
            <v>1</v>
          </cell>
          <cell r="L255" t="str">
            <v>Chapa de Poliéster (PRFV)</v>
          </cell>
          <cell r="M255" t="str">
            <v>ABNT TIPO III</v>
          </cell>
          <cell r="N255">
            <v>0.79</v>
          </cell>
          <cell r="O255" t="str">
            <v>408BPE0150</v>
          </cell>
        </row>
        <row r="256">
          <cell r="J256" t="str">
            <v>Ecológico</v>
          </cell>
          <cell r="K256">
            <v>1</v>
          </cell>
          <cell r="L256" t="str">
            <v>Chapa de Poliéster (PRFV)</v>
          </cell>
          <cell r="M256" t="str">
            <v>ABNT TIPO III</v>
          </cell>
          <cell r="N256">
            <v>0.79</v>
          </cell>
          <cell r="O256" t="str">
            <v>408BPE0150</v>
          </cell>
        </row>
        <row r="257">
          <cell r="J257" t="str">
            <v>Perfil C Metálico de aço carbono - NBR 14890</v>
          </cell>
          <cell r="K257">
            <v>2</v>
          </cell>
          <cell r="L257" t="str">
            <v>Chapa de Poliéster (PRFV)</v>
          </cell>
          <cell r="M257" t="str">
            <v>ABNT TIPO III</v>
          </cell>
          <cell r="N257">
            <v>3.75</v>
          </cell>
          <cell r="O257" t="str">
            <v>408BPE0150</v>
          </cell>
        </row>
        <row r="258">
          <cell r="J258" t="str">
            <v>Perfil C Metálico de aço carbono - NBR 14890</v>
          </cell>
          <cell r="K258">
            <v>2</v>
          </cell>
          <cell r="L258" t="str">
            <v>Chapa de Poliéster (PRFV)</v>
          </cell>
          <cell r="M258" t="str">
            <v>ABNT TIPO III</v>
          </cell>
          <cell r="N258">
            <v>5.25</v>
          </cell>
          <cell r="O258" t="str">
            <v>408BPE0150</v>
          </cell>
        </row>
        <row r="259">
          <cell r="J259" t="str">
            <v>Ecológico</v>
          </cell>
          <cell r="K259">
            <v>1</v>
          </cell>
          <cell r="L259" t="str">
            <v>Chapa de Poliéster (PRFV)</v>
          </cell>
          <cell r="M259" t="str">
            <v>ABNT TIPO III</v>
          </cell>
          <cell r="N259">
            <v>1</v>
          </cell>
          <cell r="O259" t="str">
            <v>408BPE0150</v>
          </cell>
        </row>
        <row r="260">
          <cell r="J260" t="str">
            <v>Ecológico</v>
          </cell>
          <cell r="K260">
            <v>1</v>
          </cell>
          <cell r="L260" t="str">
            <v>Chapa de Poliéster (PRFV)</v>
          </cell>
          <cell r="M260" t="str">
            <v>ABNT TIPO III</v>
          </cell>
          <cell r="N260">
            <v>1</v>
          </cell>
          <cell r="O260" t="str">
            <v>408BPE0150</v>
          </cell>
        </row>
        <row r="261">
          <cell r="J261" t="str">
            <v>Madeira</v>
          </cell>
          <cell r="K261">
            <v>1</v>
          </cell>
          <cell r="L261" t="str">
            <v>Chapa de Poliéster (PRFV)</v>
          </cell>
          <cell r="M261" t="str">
            <v>ABNT TIPO III</v>
          </cell>
          <cell r="N261">
            <v>0.51</v>
          </cell>
          <cell r="O261" t="str">
            <v>408BPE0150</v>
          </cell>
        </row>
        <row r="262">
          <cell r="J262" t="str">
            <v>Perfil C Metálico de aço carbono - NBR 14890</v>
          </cell>
          <cell r="K262">
            <v>2</v>
          </cell>
          <cell r="L262" t="str">
            <v>Chapa de Poliéster (PRFV)</v>
          </cell>
          <cell r="M262" t="str">
            <v>ABNT TIPO III</v>
          </cell>
          <cell r="N262">
            <v>3.75</v>
          </cell>
          <cell r="O262" t="str">
            <v>408BPE0150</v>
          </cell>
        </row>
        <row r="263">
          <cell r="J263" t="str">
            <v>Ecológico</v>
          </cell>
          <cell r="K263">
            <v>1</v>
          </cell>
          <cell r="L263" t="str">
            <v>Chapa de Poliéster (PRFV)</v>
          </cell>
          <cell r="M263" t="str">
            <v>ABNT TIPO III</v>
          </cell>
          <cell r="N263">
            <v>0.79</v>
          </cell>
          <cell r="O263" t="str">
            <v>408BPE0150</v>
          </cell>
        </row>
        <row r="264">
          <cell r="J264" t="str">
            <v>Ecológico</v>
          </cell>
          <cell r="K264">
            <v>1</v>
          </cell>
          <cell r="L264" t="str">
            <v>Chapa de Poliéster (PRFV)</v>
          </cell>
          <cell r="M264" t="str">
            <v>ABNT TIPO III</v>
          </cell>
          <cell r="N264">
            <v>0.79</v>
          </cell>
          <cell r="O264" t="str">
            <v>408BPE0150</v>
          </cell>
        </row>
        <row r="265">
          <cell r="J265" t="str">
            <v>Ecológico</v>
          </cell>
          <cell r="K265">
            <v>1</v>
          </cell>
          <cell r="L265" t="str">
            <v>Chapa de Poliéster (PRFV)</v>
          </cell>
          <cell r="M265" t="str">
            <v>ABNT TIPO III</v>
          </cell>
          <cell r="N265">
            <v>0.79</v>
          </cell>
          <cell r="O265" t="str">
            <v>408BPE0150</v>
          </cell>
        </row>
        <row r="266">
          <cell r="J266" t="str">
            <v>Perfil C Metálico de aço carbono - NBR 14890</v>
          </cell>
          <cell r="K266">
            <v>2</v>
          </cell>
          <cell r="L266" t="str">
            <v>Chapa de Poliéster (PRFV)</v>
          </cell>
          <cell r="M266" t="str">
            <v>ABNT TIPO III</v>
          </cell>
          <cell r="N266">
            <v>5.25</v>
          </cell>
          <cell r="O266" t="str">
            <v>408BPE0150</v>
          </cell>
        </row>
        <row r="267">
          <cell r="J267" t="str">
            <v>Perfil C Metálico de aço carbono - NBR 14890</v>
          </cell>
          <cell r="K267">
            <v>2</v>
          </cell>
          <cell r="L267" t="str">
            <v>Chapa de Poliéster (PRFV)</v>
          </cell>
          <cell r="M267" t="str">
            <v>ABNT TIPO III</v>
          </cell>
          <cell r="N267">
            <v>5.25</v>
          </cell>
          <cell r="O267" t="str">
            <v>408BPE0150</v>
          </cell>
        </row>
        <row r="268">
          <cell r="J268" t="str">
            <v>Ecológico</v>
          </cell>
          <cell r="K268">
            <v>1</v>
          </cell>
          <cell r="L268" t="str">
            <v>Chapa de Poliéster (PRFV)</v>
          </cell>
          <cell r="M268" t="str">
            <v>ABNT TIPO III</v>
          </cell>
          <cell r="N268">
            <v>1</v>
          </cell>
          <cell r="O268" t="str">
            <v>408BPE0150</v>
          </cell>
        </row>
        <row r="269">
          <cell r="J269" t="str">
            <v>Ecológico</v>
          </cell>
          <cell r="K269">
            <v>1</v>
          </cell>
          <cell r="L269" t="str">
            <v>Chapa de Poliéster (PRFV)</v>
          </cell>
          <cell r="M269" t="str">
            <v>ABNT TIPO III</v>
          </cell>
          <cell r="N269">
            <v>0.79</v>
          </cell>
          <cell r="O269" t="str">
            <v>408BPE0150</v>
          </cell>
        </row>
        <row r="270">
          <cell r="J270" t="str">
            <v>Madeira</v>
          </cell>
          <cell r="K270">
            <v>1</v>
          </cell>
          <cell r="L270" t="str">
            <v>Chapa de Poliéster (PRFV)</v>
          </cell>
          <cell r="M270" t="str">
            <v>ABNT TIPO III</v>
          </cell>
          <cell r="N270">
            <v>0.51</v>
          </cell>
          <cell r="O270" t="str">
            <v>408BPE0150</v>
          </cell>
        </row>
        <row r="271">
          <cell r="J271" t="str">
            <v>Perfil C Metálico de aço carbono - NBR 14890</v>
          </cell>
          <cell r="K271">
            <v>2</v>
          </cell>
          <cell r="L271" t="str">
            <v>Chapa de Poliéster (PRFV)</v>
          </cell>
          <cell r="M271" t="str">
            <v>ABNT TIPO III</v>
          </cell>
          <cell r="N271">
            <v>3.75</v>
          </cell>
          <cell r="O271" t="str">
            <v>408BPE0150</v>
          </cell>
        </row>
        <row r="272">
          <cell r="J272" t="str">
            <v>Perfil C Metálico de aço carbono - NBR 14890</v>
          </cell>
          <cell r="K272">
            <v>2</v>
          </cell>
          <cell r="L272" t="str">
            <v>Chapa de Poliéster (PRFV)</v>
          </cell>
          <cell r="M272" t="str">
            <v>ABNT TIPO III</v>
          </cell>
          <cell r="N272">
            <v>3.75</v>
          </cell>
          <cell r="O272" t="str">
            <v>408BPE0150</v>
          </cell>
        </row>
        <row r="273">
          <cell r="J273" t="str">
            <v>Ecológico</v>
          </cell>
          <cell r="K273">
            <v>1</v>
          </cell>
          <cell r="L273" t="str">
            <v>Chapa de Poliéster (PRFV)</v>
          </cell>
          <cell r="M273" t="str">
            <v>ABNT TIPO III</v>
          </cell>
          <cell r="N273">
            <v>0.79</v>
          </cell>
          <cell r="O273" t="str">
            <v>408BPE0150</v>
          </cell>
        </row>
        <row r="274">
          <cell r="J274" t="str">
            <v>Ecológico</v>
          </cell>
          <cell r="K274">
            <v>1</v>
          </cell>
          <cell r="L274" t="str">
            <v>Chapa de Poliéster (PRFV)</v>
          </cell>
          <cell r="M274" t="str">
            <v>ABNT TIPO III</v>
          </cell>
          <cell r="N274">
            <v>1</v>
          </cell>
          <cell r="O274" t="str">
            <v>408BPE0150</v>
          </cell>
        </row>
        <row r="275">
          <cell r="J275" t="str">
            <v>Ecológico</v>
          </cell>
          <cell r="K275">
            <v>1</v>
          </cell>
          <cell r="L275" t="str">
            <v>Chapa de Poliéster (PRFV)</v>
          </cell>
          <cell r="M275" t="str">
            <v>ABNT TIPO III</v>
          </cell>
          <cell r="N275">
            <v>0.92</v>
          </cell>
          <cell r="O275" t="str">
            <v>408BPE0150</v>
          </cell>
        </row>
        <row r="276">
          <cell r="J276" t="str">
            <v>Ecológico</v>
          </cell>
          <cell r="K276">
            <v>1</v>
          </cell>
          <cell r="L276" t="str">
            <v>Chapa de Poliéster (PRFV)</v>
          </cell>
          <cell r="M276" t="str">
            <v>ABNT TIPO III</v>
          </cell>
          <cell r="N276">
            <v>1</v>
          </cell>
          <cell r="O276" t="str">
            <v>408BPE0150</v>
          </cell>
        </row>
        <row r="277">
          <cell r="J277" t="str">
            <v>Ecológico</v>
          </cell>
          <cell r="K277">
            <v>1</v>
          </cell>
          <cell r="L277" t="str">
            <v>Chapa de Poliéster (PRFV)</v>
          </cell>
          <cell r="M277" t="str">
            <v>ABNT TIPO III</v>
          </cell>
          <cell r="N277">
            <v>1</v>
          </cell>
          <cell r="O277" t="str">
            <v>408BPE0150</v>
          </cell>
        </row>
        <row r="278">
          <cell r="J278" t="str">
            <v>Ecológico</v>
          </cell>
          <cell r="K278">
            <v>1</v>
          </cell>
          <cell r="L278" t="str">
            <v>Chapa de Poliéster (PRFV)</v>
          </cell>
          <cell r="M278" t="str">
            <v>ABNT TIPO III</v>
          </cell>
          <cell r="N278">
            <v>0.79</v>
          </cell>
          <cell r="O278" t="str">
            <v>408BPE0150</v>
          </cell>
        </row>
        <row r="279">
          <cell r="J279" t="str">
            <v>Ecológico</v>
          </cell>
          <cell r="K279">
            <v>1</v>
          </cell>
          <cell r="L279" t="str">
            <v>Chapa de Poliéster (PRFV)</v>
          </cell>
          <cell r="M279" t="str">
            <v>ABNT TIPO III</v>
          </cell>
          <cell r="N279">
            <v>0.79</v>
          </cell>
          <cell r="O279" t="str">
            <v>408BPE0150</v>
          </cell>
        </row>
        <row r="280">
          <cell r="J280" t="str">
            <v>Ecológico</v>
          </cell>
          <cell r="K280">
            <v>1</v>
          </cell>
          <cell r="L280" t="str">
            <v>Chapa de Poliéster (PRFV)</v>
          </cell>
          <cell r="M280" t="str">
            <v>ABNT TIPO III</v>
          </cell>
          <cell r="N280">
            <v>1</v>
          </cell>
          <cell r="O280" t="str">
            <v>408BPE0150</v>
          </cell>
        </row>
        <row r="281">
          <cell r="J281" t="str">
            <v>Ecológico</v>
          </cell>
          <cell r="K281">
            <v>1</v>
          </cell>
          <cell r="L281" t="str">
            <v>Chapa de Poliéster (PRFV)</v>
          </cell>
          <cell r="M281" t="str">
            <v>ABNT TIPO III</v>
          </cell>
          <cell r="N281">
            <v>0.79</v>
          </cell>
          <cell r="O281" t="str">
            <v>408BPE0150</v>
          </cell>
        </row>
        <row r="282">
          <cell r="J282" t="str">
            <v>Madeira</v>
          </cell>
          <cell r="K282">
            <v>1</v>
          </cell>
          <cell r="L282" t="str">
            <v>Chapa de Poliéster (PRFV)</v>
          </cell>
          <cell r="M282" t="str">
            <v>ABNT TIPO III</v>
          </cell>
          <cell r="N282">
            <v>0.51</v>
          </cell>
          <cell r="O282" t="str">
            <v>408BPE0150</v>
          </cell>
        </row>
        <row r="283">
          <cell r="J283" t="str">
            <v>Ecológico</v>
          </cell>
          <cell r="K283">
            <v>1</v>
          </cell>
          <cell r="L283" t="str">
            <v>Chapa de Poliéster (PRFV)</v>
          </cell>
          <cell r="M283" t="str">
            <v>ABNT TIPO III</v>
          </cell>
          <cell r="N283">
            <v>1</v>
          </cell>
          <cell r="O283" t="str">
            <v>408BPE0150</v>
          </cell>
        </row>
        <row r="284">
          <cell r="J284" t="str">
            <v>Ecológico</v>
          </cell>
          <cell r="K284">
            <v>1</v>
          </cell>
          <cell r="L284" t="str">
            <v>Chapa de Poliéster (PRFV)</v>
          </cell>
          <cell r="M284" t="str">
            <v>ABNT TIPO III</v>
          </cell>
          <cell r="N284">
            <v>1</v>
          </cell>
          <cell r="O284" t="str">
            <v>408BPE0150</v>
          </cell>
        </row>
        <row r="285">
          <cell r="J285" t="str">
            <v>Ecológico</v>
          </cell>
          <cell r="K285">
            <v>1</v>
          </cell>
          <cell r="L285" t="str">
            <v>Chapa de Poliéster (PRFV)</v>
          </cell>
          <cell r="M285" t="str">
            <v>ABNT TIPO III</v>
          </cell>
          <cell r="N285">
            <v>0.79</v>
          </cell>
          <cell r="O285" t="str">
            <v>408BPE0150</v>
          </cell>
        </row>
        <row r="286">
          <cell r="J286" t="str">
            <v>Madeira</v>
          </cell>
          <cell r="K286">
            <v>1</v>
          </cell>
          <cell r="L286" t="str">
            <v>Chapa de Poliéster (PRFV)</v>
          </cell>
          <cell r="M286" t="str">
            <v>ABNT TIPO III</v>
          </cell>
          <cell r="N286">
            <v>0.51</v>
          </cell>
          <cell r="O286" t="str">
            <v>408BPE0150</v>
          </cell>
        </row>
        <row r="287">
          <cell r="J287" t="str">
            <v>Ecológico</v>
          </cell>
          <cell r="K287">
            <v>1</v>
          </cell>
          <cell r="L287" t="str">
            <v>Chapa de Poliéster (PRFV)</v>
          </cell>
          <cell r="M287" t="str">
            <v>ABNT TIPO III</v>
          </cell>
          <cell r="N287">
            <v>0.79</v>
          </cell>
          <cell r="O287" t="str">
            <v>408BPE0150</v>
          </cell>
        </row>
        <row r="288">
          <cell r="J288" t="str">
            <v>Madeira</v>
          </cell>
          <cell r="K288">
            <v>1</v>
          </cell>
          <cell r="L288" t="str">
            <v>Chapa de Poliéster (PRFV)</v>
          </cell>
          <cell r="M288" t="str">
            <v>ABNT TIPO III</v>
          </cell>
          <cell r="N288">
            <v>0.51</v>
          </cell>
          <cell r="O288" t="str">
            <v>408BPE0150</v>
          </cell>
        </row>
        <row r="289">
          <cell r="J289" t="str">
            <v>Ecológico</v>
          </cell>
          <cell r="K289">
            <v>1</v>
          </cell>
          <cell r="L289" t="str">
            <v>Chapa de Poliéster (PRFV)</v>
          </cell>
          <cell r="M289" t="str">
            <v>ABNT TIPO III</v>
          </cell>
          <cell r="N289">
            <v>0.79</v>
          </cell>
          <cell r="O289" t="str">
            <v>408BPE0150</v>
          </cell>
        </row>
        <row r="290">
          <cell r="J290" t="str">
            <v>Perfil C Metálico de aço carbono - NBR 14890</v>
          </cell>
          <cell r="K290">
            <v>2</v>
          </cell>
          <cell r="L290" t="str">
            <v>Chapa de Poliéster (PRFV)</v>
          </cell>
          <cell r="M290" t="str">
            <v>ABNT TIPO III</v>
          </cell>
          <cell r="N290">
            <v>4.5</v>
          </cell>
          <cell r="O290" t="str">
            <v>408BPE0150</v>
          </cell>
        </row>
        <row r="291">
          <cell r="J291" t="str">
            <v>Ecológico</v>
          </cell>
          <cell r="K291">
            <v>1</v>
          </cell>
          <cell r="L291" t="str">
            <v>Chapa de Poliéster (PRFV)</v>
          </cell>
          <cell r="M291" t="str">
            <v>ABNT TIPO III</v>
          </cell>
          <cell r="N291">
            <v>1</v>
          </cell>
          <cell r="O291" t="str">
            <v>408BPE0150</v>
          </cell>
        </row>
        <row r="292">
          <cell r="J292" t="str">
            <v>Ecológico</v>
          </cell>
          <cell r="K292">
            <v>1</v>
          </cell>
          <cell r="L292" t="str">
            <v>Chapa de Poliéster (PRFV)</v>
          </cell>
          <cell r="M292" t="str">
            <v>ABNT TIPO III</v>
          </cell>
          <cell r="N292">
            <v>1.75</v>
          </cell>
          <cell r="O292" t="str">
            <v>408BPE0150</v>
          </cell>
        </row>
        <row r="293">
          <cell r="J293" t="str">
            <v>Ecológico</v>
          </cell>
          <cell r="K293">
            <v>1</v>
          </cell>
          <cell r="L293" t="str">
            <v>Chapa de Poliéster (PRFV)</v>
          </cell>
          <cell r="M293" t="str">
            <v>ABNT TIPO III</v>
          </cell>
          <cell r="N293">
            <v>1.75</v>
          </cell>
          <cell r="O293" t="str">
            <v>408BPE0150</v>
          </cell>
        </row>
        <row r="294">
          <cell r="J294" t="str">
            <v>Perfil C Metálico de aço carbono - NBR 14890</v>
          </cell>
          <cell r="K294">
            <v>2</v>
          </cell>
          <cell r="L294" t="str">
            <v>Chapa de Poliéster (PRFV)</v>
          </cell>
          <cell r="M294" t="str">
            <v>ABNT TIPO III</v>
          </cell>
          <cell r="N294">
            <v>5.25</v>
          </cell>
          <cell r="O294" t="str">
            <v>408BPE0150</v>
          </cell>
        </row>
        <row r="295">
          <cell r="J295" t="str">
            <v>Perfil C Metálico de aço carbono - NBR 14890</v>
          </cell>
          <cell r="K295">
            <v>2</v>
          </cell>
          <cell r="L295" t="str">
            <v>Chapa de Poliéster (PRFV)</v>
          </cell>
          <cell r="M295" t="str">
            <v>ABNT TIPO III</v>
          </cell>
          <cell r="N295">
            <v>5.25</v>
          </cell>
          <cell r="O295" t="str">
            <v>408BPE0150</v>
          </cell>
        </row>
        <row r="296">
          <cell r="J296" t="str">
            <v>Ecológico</v>
          </cell>
          <cell r="K296">
            <v>1</v>
          </cell>
          <cell r="L296" t="str">
            <v>Chapa de Poliéster (PRFV)</v>
          </cell>
          <cell r="M296" t="str">
            <v>ABNT TIPO III</v>
          </cell>
          <cell r="N296">
            <v>0.79</v>
          </cell>
          <cell r="O296" t="str">
            <v>408BPE0150</v>
          </cell>
        </row>
        <row r="297">
          <cell r="J297" t="str">
            <v>Ecológico</v>
          </cell>
          <cell r="K297">
            <v>1</v>
          </cell>
          <cell r="L297" t="str">
            <v>Chapa de Poliéster (PRFV)</v>
          </cell>
          <cell r="M297" t="str">
            <v>ABNT TIPO III</v>
          </cell>
          <cell r="N297">
            <v>0.92</v>
          </cell>
          <cell r="O297" t="str">
            <v>408BPE0150</v>
          </cell>
        </row>
        <row r="298">
          <cell r="J298" t="str">
            <v>Madeira</v>
          </cell>
          <cell r="K298">
            <v>1</v>
          </cell>
          <cell r="L298" t="str">
            <v>Chapa de Poliéster (PRFV)</v>
          </cell>
          <cell r="M298" t="str">
            <v>ABNT TIPO III</v>
          </cell>
          <cell r="N298">
            <v>0.51</v>
          </cell>
          <cell r="O298" t="str">
            <v>408BPE0150</v>
          </cell>
        </row>
        <row r="299">
          <cell r="J299" t="str">
            <v>Ecológico</v>
          </cell>
          <cell r="K299">
            <v>1</v>
          </cell>
          <cell r="L299" t="str">
            <v>Chapa de Poliéster (PRFV)</v>
          </cell>
          <cell r="M299" t="str">
            <v>ABNT TIPO III</v>
          </cell>
          <cell r="N299">
            <v>0.79</v>
          </cell>
          <cell r="O299" t="str">
            <v>408BPE0150</v>
          </cell>
        </row>
        <row r="300">
          <cell r="J300" t="str">
            <v>Ecológico</v>
          </cell>
          <cell r="K300">
            <v>1</v>
          </cell>
          <cell r="L300" t="str">
            <v>Chapa de Poliéster (PRFV)</v>
          </cell>
          <cell r="M300" t="str">
            <v>ABNT TIPO III</v>
          </cell>
          <cell r="N300">
            <v>1</v>
          </cell>
          <cell r="O300" t="str">
            <v>408BPE0150</v>
          </cell>
        </row>
        <row r="301">
          <cell r="J301" t="str">
            <v>Ecológico</v>
          </cell>
          <cell r="K301">
            <v>1</v>
          </cell>
          <cell r="L301" t="str">
            <v>Chapa de Poliéster (PRFV)</v>
          </cell>
          <cell r="M301" t="str">
            <v>ABNT TIPO III</v>
          </cell>
          <cell r="N301">
            <v>1</v>
          </cell>
          <cell r="O301" t="str">
            <v>408BPE0150</v>
          </cell>
        </row>
        <row r="302">
          <cell r="J302" t="str">
            <v>Ecológico</v>
          </cell>
          <cell r="K302">
            <v>1</v>
          </cell>
          <cell r="L302" t="str">
            <v>Chapa de Poliéster (PRFV)</v>
          </cell>
          <cell r="M302" t="str">
            <v>ABNT TIPO III</v>
          </cell>
          <cell r="N302">
            <v>0.79</v>
          </cell>
          <cell r="O302" t="str">
            <v>408BPE0150</v>
          </cell>
        </row>
        <row r="303">
          <cell r="J303" t="str">
            <v>Ecológico</v>
          </cell>
          <cell r="K303">
            <v>1</v>
          </cell>
          <cell r="L303" t="str">
            <v>Chapa de Poliéster (PRFV)</v>
          </cell>
          <cell r="M303" t="str">
            <v>ABNT TIPO III</v>
          </cell>
          <cell r="N303">
            <v>0.79</v>
          </cell>
          <cell r="O303" t="str">
            <v>408BPE0150</v>
          </cell>
        </row>
        <row r="304">
          <cell r="J304" t="str">
            <v>Madeira</v>
          </cell>
          <cell r="K304">
            <v>1</v>
          </cell>
          <cell r="L304" t="str">
            <v>Chapa de Poliéster (PRFV)</v>
          </cell>
          <cell r="M304" t="str">
            <v>ABNT TIPO III</v>
          </cell>
          <cell r="N304">
            <v>0.51</v>
          </cell>
          <cell r="O304" t="str">
            <v>408BPE0150</v>
          </cell>
        </row>
        <row r="305">
          <cell r="J305" t="str">
            <v>Ecológico</v>
          </cell>
          <cell r="K305">
            <v>1</v>
          </cell>
          <cell r="L305" t="str">
            <v>Chapa de Poliéster (PRFV)</v>
          </cell>
          <cell r="M305" t="str">
            <v>ABNT TIPO III</v>
          </cell>
          <cell r="N305">
            <v>1</v>
          </cell>
          <cell r="O305" t="str">
            <v>408BPE0150</v>
          </cell>
        </row>
        <row r="306">
          <cell r="J306" t="str">
            <v>Madeira</v>
          </cell>
          <cell r="K306">
            <v>18</v>
          </cell>
          <cell r="L306" t="str">
            <v>Chapa de Poliéster (PRFV)</v>
          </cell>
          <cell r="M306" t="str">
            <v>ABNT TIPO III</v>
          </cell>
          <cell r="N306">
            <v>5.4</v>
          </cell>
          <cell r="O306" t="str">
            <v>408BPE0150</v>
          </cell>
        </row>
        <row r="307">
          <cell r="J307" t="str">
            <v>Ecológico</v>
          </cell>
          <cell r="K307">
            <v>1</v>
          </cell>
          <cell r="L307" t="str">
            <v>Chapa de Poliéster (PRFV)</v>
          </cell>
          <cell r="M307" t="str">
            <v>ABNT TIPO III</v>
          </cell>
          <cell r="N307">
            <v>1</v>
          </cell>
          <cell r="O307" t="str">
            <v>408BPE0150</v>
          </cell>
        </row>
        <row r="308">
          <cell r="J308" t="str">
            <v>Ecológico</v>
          </cell>
          <cell r="K308">
            <v>1</v>
          </cell>
          <cell r="L308" t="str">
            <v>Chapa de Poliéster (PRFV)</v>
          </cell>
          <cell r="M308" t="str">
            <v>ABNT TIPO III</v>
          </cell>
          <cell r="N308">
            <v>0.79</v>
          </cell>
          <cell r="O308" t="str">
            <v>408BPE0150</v>
          </cell>
        </row>
        <row r="309">
          <cell r="J309" t="str">
            <v>Madeira</v>
          </cell>
          <cell r="K309">
            <v>1</v>
          </cell>
          <cell r="L309" t="str">
            <v>Chapa de Poliéster (PRFV)</v>
          </cell>
          <cell r="M309" t="str">
            <v>ABNT TIPO III</v>
          </cell>
          <cell r="N309">
            <v>0.51</v>
          </cell>
          <cell r="O309" t="str">
            <v>408BPE0150</v>
          </cell>
        </row>
        <row r="310">
          <cell r="J310" t="str">
            <v>Madeira</v>
          </cell>
          <cell r="K310">
            <v>1</v>
          </cell>
          <cell r="L310" t="str">
            <v>Chapa de Poliéster (PRFV)</v>
          </cell>
          <cell r="M310" t="str">
            <v>ABNT TIPO III</v>
          </cell>
          <cell r="N310">
            <v>0.51</v>
          </cell>
          <cell r="O310" t="str">
            <v>408BPE0150</v>
          </cell>
        </row>
        <row r="311">
          <cell r="J311" t="str">
            <v>Perfil C Metálico de aço carbono - NBR 14890</v>
          </cell>
          <cell r="K311">
            <v>2</v>
          </cell>
          <cell r="L311" t="str">
            <v>Chapa de Poliéster (PRFV)</v>
          </cell>
          <cell r="M311" t="str">
            <v>ABNT TIPO III</v>
          </cell>
          <cell r="N311">
            <v>4.5</v>
          </cell>
          <cell r="O311" t="str">
            <v>408BPE0150</v>
          </cell>
        </row>
        <row r="312">
          <cell r="J312" t="str">
            <v>Ecológico</v>
          </cell>
          <cell r="K312">
            <v>1</v>
          </cell>
          <cell r="L312" t="str">
            <v>Chapa de Poliéster (PRFV)</v>
          </cell>
          <cell r="M312" t="str">
            <v>ABNT TIPO III</v>
          </cell>
          <cell r="N312">
            <v>1</v>
          </cell>
          <cell r="O312" t="str">
            <v>408BPE0150</v>
          </cell>
        </row>
        <row r="313">
          <cell r="J313" t="str">
            <v>Madeira</v>
          </cell>
          <cell r="K313">
            <v>1</v>
          </cell>
          <cell r="L313" t="str">
            <v>Chapa de Poliéster (PRFV)</v>
          </cell>
          <cell r="M313" t="str">
            <v>ABNT TIPO III</v>
          </cell>
          <cell r="N313">
            <v>0.3</v>
          </cell>
          <cell r="O313" t="str">
            <v>408BPE0150</v>
          </cell>
        </row>
        <row r="314">
          <cell r="J314" t="str">
            <v>Madeira</v>
          </cell>
          <cell r="K314">
            <v>1</v>
          </cell>
          <cell r="L314" t="str">
            <v>Chapa de Poliéster (PRFV)</v>
          </cell>
          <cell r="M314" t="str">
            <v>ABNT TIPO III</v>
          </cell>
          <cell r="N314">
            <v>0.3</v>
          </cell>
          <cell r="O314" t="str">
            <v>408BPE0150</v>
          </cell>
        </row>
        <row r="315">
          <cell r="J315" t="str">
            <v>Perfil C Metálico de aço carbono - NBR 14890</v>
          </cell>
          <cell r="K315">
            <v>2</v>
          </cell>
          <cell r="L315" t="str">
            <v>Chapa de Poliéster (PRFV)</v>
          </cell>
          <cell r="M315" t="str">
            <v>ABNT TIPO III</v>
          </cell>
          <cell r="N315">
            <v>4.5</v>
          </cell>
          <cell r="O315" t="str">
            <v>408BPE0150</v>
          </cell>
        </row>
        <row r="316">
          <cell r="J316" t="str">
            <v>Madeira</v>
          </cell>
          <cell r="K316">
            <v>1</v>
          </cell>
          <cell r="L316" t="str">
            <v>Chapa de Poliéster (PRFV)</v>
          </cell>
          <cell r="M316" t="str">
            <v>ABNT TIPO III</v>
          </cell>
          <cell r="N316">
            <v>0.3</v>
          </cell>
          <cell r="O316" t="str">
            <v>408BPE0150</v>
          </cell>
        </row>
        <row r="317">
          <cell r="J317" t="str">
            <v>Madeira</v>
          </cell>
          <cell r="K317">
            <v>1</v>
          </cell>
          <cell r="L317" t="str">
            <v>Chapa de Poliéster (PRFV)</v>
          </cell>
          <cell r="M317" t="str">
            <v>ABNT TIPO III</v>
          </cell>
          <cell r="N317">
            <v>0.3</v>
          </cell>
          <cell r="O317" t="str">
            <v>408BPE0150</v>
          </cell>
        </row>
        <row r="318">
          <cell r="J318" t="str">
            <v>Perfil C Metálico de aço carbono - NBR 14890</v>
          </cell>
          <cell r="K318">
            <v>2</v>
          </cell>
          <cell r="L318" t="str">
            <v>Chapa de Poliéster (PRFV)</v>
          </cell>
          <cell r="M318" t="str">
            <v>ABNT TIPO III</v>
          </cell>
          <cell r="N318">
            <v>3.75</v>
          </cell>
          <cell r="O318" t="str">
            <v>408BPE0150</v>
          </cell>
        </row>
        <row r="319">
          <cell r="J319" t="str">
            <v>Ecológico</v>
          </cell>
          <cell r="K319">
            <v>1</v>
          </cell>
          <cell r="L319" t="str">
            <v>Chapa de Poliéster (PRFV)</v>
          </cell>
          <cell r="M319" t="str">
            <v>ABNT TIPO III</v>
          </cell>
          <cell r="N319">
            <v>1</v>
          </cell>
          <cell r="O319" t="str">
            <v>408BPE0150</v>
          </cell>
        </row>
        <row r="320">
          <cell r="J320" t="str">
            <v>Ecológico</v>
          </cell>
          <cell r="K320">
            <v>1</v>
          </cell>
          <cell r="L320" t="str">
            <v>Chapa de Poliéster (PRFV)</v>
          </cell>
          <cell r="M320" t="str">
            <v>ABNT TIPO III</v>
          </cell>
          <cell r="N320">
            <v>0.92</v>
          </cell>
          <cell r="O320" t="str">
            <v>408BPE0150</v>
          </cell>
        </row>
        <row r="321">
          <cell r="J321" t="str">
            <v>Ecológico</v>
          </cell>
          <cell r="K321">
            <v>1</v>
          </cell>
          <cell r="L321" t="str">
            <v>Chapa de Poliéster (PRFV)</v>
          </cell>
          <cell r="M321" t="str">
            <v>ABNT TIPO III</v>
          </cell>
          <cell r="N321">
            <v>1</v>
          </cell>
          <cell r="O321" t="str">
            <v>408BPE0150</v>
          </cell>
        </row>
        <row r="322">
          <cell r="J322" t="str">
            <v>Madeira</v>
          </cell>
          <cell r="K322">
            <v>20</v>
          </cell>
          <cell r="L322" t="str">
            <v>Chapa de Poliéster (PRFV)</v>
          </cell>
          <cell r="M322" t="str">
            <v>ABNT TIPO III</v>
          </cell>
          <cell r="N322">
            <v>6</v>
          </cell>
          <cell r="O322" t="str">
            <v>408BPE0150</v>
          </cell>
        </row>
        <row r="323">
          <cell r="J323" t="str">
            <v>Madeira</v>
          </cell>
          <cell r="K323">
            <v>10</v>
          </cell>
          <cell r="L323" t="str">
            <v>Chapa de Poliéster (PRFV)</v>
          </cell>
          <cell r="M323" t="str">
            <v>ABNT TIPO III</v>
          </cell>
          <cell r="N323">
            <v>3</v>
          </cell>
          <cell r="O323" t="str">
            <v>408BPE0150</v>
          </cell>
        </row>
        <row r="324">
          <cell r="J324" t="str">
            <v>Perfil C Metálico de aço carbono - NBR 14890</v>
          </cell>
          <cell r="K324">
            <v>2</v>
          </cell>
          <cell r="L324" t="str">
            <v>Chapa de Poliéster (PRFV)</v>
          </cell>
          <cell r="M324" t="str">
            <v>ABNT TIPO III</v>
          </cell>
          <cell r="N324">
            <v>3.75</v>
          </cell>
          <cell r="O324" t="str">
            <v>408BPE0150</v>
          </cell>
        </row>
        <row r="325">
          <cell r="J325" t="str">
            <v>Madeira</v>
          </cell>
          <cell r="K325">
            <v>1</v>
          </cell>
          <cell r="L325" t="str">
            <v>Chapa de Poliéster (PRFV)</v>
          </cell>
          <cell r="M325" t="str">
            <v>ABNT TIPO III</v>
          </cell>
          <cell r="N325">
            <v>0.51</v>
          </cell>
          <cell r="O325" t="str">
            <v>408BPE0150</v>
          </cell>
        </row>
        <row r="326">
          <cell r="J326" t="str">
            <v>Ecológico</v>
          </cell>
          <cell r="K326">
            <v>1</v>
          </cell>
          <cell r="L326" t="str">
            <v>Chapa de Poliéster (PRFV)</v>
          </cell>
          <cell r="M326" t="str">
            <v>ABNT TIPO III</v>
          </cell>
          <cell r="N326">
            <v>1</v>
          </cell>
          <cell r="O326" t="str">
            <v>408BPE0150</v>
          </cell>
        </row>
        <row r="327">
          <cell r="J327" t="str">
            <v>Ecológico</v>
          </cell>
          <cell r="K327">
            <v>2</v>
          </cell>
          <cell r="L327" t="str">
            <v>Chapa de Poliéster (PRFV)</v>
          </cell>
          <cell r="M327" t="str">
            <v>ABNT TIPO III</v>
          </cell>
          <cell r="N327">
            <v>2</v>
          </cell>
          <cell r="O327" t="str">
            <v>408BPE0150</v>
          </cell>
        </row>
        <row r="328">
          <cell r="J328" t="str">
            <v>Ecológico</v>
          </cell>
          <cell r="K328">
            <v>1</v>
          </cell>
          <cell r="L328" t="str">
            <v>Chapa de Poliéster (PRFV)</v>
          </cell>
          <cell r="M328" t="str">
            <v>ABNT TIPO III</v>
          </cell>
          <cell r="N328">
            <v>0.79</v>
          </cell>
          <cell r="O328" t="str">
            <v>408BPE0150</v>
          </cell>
        </row>
        <row r="329">
          <cell r="J329" t="str">
            <v>Ecológico</v>
          </cell>
          <cell r="K329">
            <v>1</v>
          </cell>
          <cell r="L329" t="str">
            <v>Chapa de Poliéster (PRFV)</v>
          </cell>
          <cell r="M329" t="str">
            <v>ABNT TIPO III</v>
          </cell>
          <cell r="N329">
            <v>1</v>
          </cell>
          <cell r="O329" t="str">
            <v>408BPE0150</v>
          </cell>
        </row>
        <row r="330">
          <cell r="J330" t="str">
            <v>Ecológico</v>
          </cell>
          <cell r="K330">
            <v>1</v>
          </cell>
          <cell r="L330" t="str">
            <v>Chapa de Poliéster (PRFV)</v>
          </cell>
          <cell r="M330" t="str">
            <v>ABNT TIPO III</v>
          </cell>
          <cell r="N330">
            <v>0.79</v>
          </cell>
          <cell r="O330" t="str">
            <v>408BPE0150</v>
          </cell>
        </row>
        <row r="331">
          <cell r="J331" t="str">
            <v>Perfil C Metálico de aço carbono - NBR 14890</v>
          </cell>
          <cell r="K331">
            <v>2</v>
          </cell>
          <cell r="L331" t="str">
            <v>Chapa de Poliéster (PRFV)</v>
          </cell>
          <cell r="M331" t="str">
            <v>ABNT TIPO III</v>
          </cell>
          <cell r="N331">
            <v>3</v>
          </cell>
          <cell r="O331" t="str">
            <v>408BPE0150</v>
          </cell>
        </row>
        <row r="332">
          <cell r="J332" t="str">
            <v>Ecológico</v>
          </cell>
          <cell r="K332">
            <v>1</v>
          </cell>
          <cell r="L332" t="str">
            <v>Chapa de Poliéster (PRFV)</v>
          </cell>
          <cell r="M332" t="str">
            <v>ABNT TIPO III</v>
          </cell>
          <cell r="N332">
            <v>0.83</v>
          </cell>
          <cell r="O332" t="str">
            <v>408BPE0150</v>
          </cell>
        </row>
        <row r="333">
          <cell r="J333" t="str">
            <v>Ecológico</v>
          </cell>
          <cell r="K333">
            <v>1</v>
          </cell>
          <cell r="L333" t="str">
            <v>Chapa de Poliéster (PRFV)</v>
          </cell>
          <cell r="M333" t="str">
            <v>ABNT TIPO III</v>
          </cell>
          <cell r="N333">
            <v>0.83</v>
          </cell>
          <cell r="O333" t="str">
            <v>408BPE0150</v>
          </cell>
        </row>
        <row r="334">
          <cell r="J334" t="str">
            <v>Madeira</v>
          </cell>
          <cell r="K334">
            <v>1</v>
          </cell>
          <cell r="L334" t="str">
            <v>Chapa de Poliéster (PRFV)</v>
          </cell>
          <cell r="M334" t="str">
            <v>ABNT TIPO III</v>
          </cell>
          <cell r="N334">
            <v>0.43</v>
          </cell>
          <cell r="O334" t="str">
            <v>408BPE0150</v>
          </cell>
        </row>
        <row r="335">
          <cell r="J335" t="str">
            <v>Perfil C Metálico de aço carbono - NBR 14890</v>
          </cell>
          <cell r="K335">
            <v>2</v>
          </cell>
          <cell r="L335" t="str">
            <v>Chapa de Poliéster (PRFV)</v>
          </cell>
          <cell r="M335" t="str">
            <v>ABNT TIPO III</v>
          </cell>
          <cell r="N335">
            <v>3</v>
          </cell>
          <cell r="O335" t="str">
            <v>408BPE0150</v>
          </cell>
        </row>
        <row r="336">
          <cell r="J336" t="str">
            <v>Ecológico</v>
          </cell>
          <cell r="K336">
            <v>1</v>
          </cell>
          <cell r="L336" t="str">
            <v>Chapa de Poliéster (PRFV)</v>
          </cell>
          <cell r="M336" t="str">
            <v>ABNT TIPO III</v>
          </cell>
          <cell r="N336">
            <v>0.79</v>
          </cell>
          <cell r="O336" t="str">
            <v>408BPE0150</v>
          </cell>
        </row>
        <row r="337">
          <cell r="J337" t="str">
            <v>Ecológico</v>
          </cell>
          <cell r="K337">
            <v>1</v>
          </cell>
          <cell r="L337" t="str">
            <v>Chapa de Poliéster (PRFV)</v>
          </cell>
          <cell r="M337" t="str">
            <v>ABNT TIPO III</v>
          </cell>
          <cell r="N337">
            <v>1</v>
          </cell>
          <cell r="O337" t="str">
            <v>408BPE0150</v>
          </cell>
        </row>
        <row r="338">
          <cell r="J338" t="str">
            <v>Perfil C Metálico de aço carbono - NBR 14890</v>
          </cell>
          <cell r="K338">
            <v>2</v>
          </cell>
          <cell r="L338" t="str">
            <v>Chapa de Poliéster (PRFV)</v>
          </cell>
          <cell r="M338" t="str">
            <v>ABNT TIPO III</v>
          </cell>
          <cell r="N338">
            <v>3</v>
          </cell>
          <cell r="O338" t="str">
            <v>408BPE0150</v>
          </cell>
        </row>
        <row r="339">
          <cell r="J339" t="str">
            <v>Madeira</v>
          </cell>
          <cell r="K339">
            <v>1</v>
          </cell>
          <cell r="L339" t="str">
            <v>Chapa de Poliéster (PRFV)</v>
          </cell>
          <cell r="M339" t="str">
            <v>ABNT TIPO III</v>
          </cell>
          <cell r="N339">
            <v>0.65</v>
          </cell>
          <cell r="O339" t="str">
            <v>408BPE0150</v>
          </cell>
        </row>
        <row r="340">
          <cell r="J340" t="str">
            <v>Ecológico</v>
          </cell>
          <cell r="K340">
            <v>2</v>
          </cell>
          <cell r="L340" t="str">
            <v>Chapa de Poliéster (PRFV)</v>
          </cell>
          <cell r="M340" t="str">
            <v>ABNT TIPO III</v>
          </cell>
          <cell r="N340">
            <v>2</v>
          </cell>
          <cell r="O340" t="str">
            <v>408BPE0160</v>
          </cell>
        </row>
        <row r="341">
          <cell r="J341" t="str">
            <v>Ecológico</v>
          </cell>
          <cell r="K341">
            <v>1</v>
          </cell>
          <cell r="L341" t="str">
            <v>Chapa de Poliéster (PRFV)</v>
          </cell>
          <cell r="M341" t="str">
            <v>ABNT TIPO III</v>
          </cell>
          <cell r="N341">
            <v>1</v>
          </cell>
          <cell r="O341" t="str">
            <v>408BPE0160</v>
          </cell>
        </row>
        <row r="342">
          <cell r="J342" t="str">
            <v>Perfil C Metálico de aço carbono - NBR 14890</v>
          </cell>
          <cell r="K342">
            <v>2</v>
          </cell>
          <cell r="L342" t="str">
            <v>Chapa de Poliéster (PRFV)</v>
          </cell>
          <cell r="M342" t="str">
            <v>ABNT TIPO III</v>
          </cell>
          <cell r="N342">
            <v>5.25</v>
          </cell>
          <cell r="O342" t="str">
            <v>408BPE0160</v>
          </cell>
        </row>
        <row r="343">
          <cell r="J343" t="str">
            <v>Perfil C Metálico de aço carbono - NBR 14890</v>
          </cell>
          <cell r="K343">
            <v>2</v>
          </cell>
          <cell r="L343" t="str">
            <v>Chapa de Poliéster (PRFV)</v>
          </cell>
          <cell r="M343" t="str">
            <v>ABNT TIPO III</v>
          </cell>
          <cell r="N343">
            <v>5.25</v>
          </cell>
          <cell r="O343" t="str">
            <v>408BPE0160</v>
          </cell>
        </row>
        <row r="344">
          <cell r="J344" t="str">
            <v>SEMIPÓRTICO</v>
          </cell>
          <cell r="K344">
            <v>2</v>
          </cell>
          <cell r="L344" t="str">
            <v>Chapa de Poliéster (PRFV)</v>
          </cell>
          <cell r="M344" t="str">
            <v>ABNT TIPO III</v>
          </cell>
          <cell r="N344">
            <v>7</v>
          </cell>
          <cell r="O344" t="str">
            <v>408BPE0160</v>
          </cell>
        </row>
        <row r="345">
          <cell r="J345" t="str">
            <v>Perfil C Metálico de aço carbono - NBR 14890</v>
          </cell>
          <cell r="K345">
            <v>2</v>
          </cell>
          <cell r="L345" t="str">
            <v>Chapa de Poliéster (PRFV)</v>
          </cell>
          <cell r="M345" t="str">
            <v>ABNT TIPO III</v>
          </cell>
          <cell r="N345">
            <v>3.75</v>
          </cell>
          <cell r="O345" t="str">
            <v>408BPE0160</v>
          </cell>
        </row>
        <row r="346">
          <cell r="J346" t="str">
            <v>Ecológico</v>
          </cell>
          <cell r="K346">
            <v>1</v>
          </cell>
          <cell r="L346" t="str">
            <v>Chapa de Poliéster (PRFV)</v>
          </cell>
          <cell r="M346" t="str">
            <v>ABNT TIPO III</v>
          </cell>
          <cell r="N346">
            <v>0.79</v>
          </cell>
          <cell r="O346" t="str">
            <v>408BPE0160</v>
          </cell>
        </row>
        <row r="347">
          <cell r="J347" t="str">
            <v>Madeira</v>
          </cell>
          <cell r="K347">
            <v>1</v>
          </cell>
          <cell r="L347" t="str">
            <v>Chapa de Poliéster (PRFV)</v>
          </cell>
          <cell r="M347" t="str">
            <v>ABNT TIPO III</v>
          </cell>
          <cell r="N347">
            <v>0.51</v>
          </cell>
          <cell r="O347" t="str">
            <v>408BPE0160</v>
          </cell>
        </row>
        <row r="348">
          <cell r="J348" t="str">
            <v>Madeira</v>
          </cell>
          <cell r="K348">
            <v>20</v>
          </cell>
          <cell r="L348" t="str">
            <v>Chapa de Poliéster (PRFV)</v>
          </cell>
          <cell r="M348" t="str">
            <v>ABNT TIPO III</v>
          </cell>
          <cell r="N348">
            <v>6</v>
          </cell>
          <cell r="O348" t="str">
            <v>408BPE0160</v>
          </cell>
        </row>
        <row r="349">
          <cell r="J349" t="str">
            <v>Perfil C Metálico de aço carbono - NBR 14890</v>
          </cell>
          <cell r="K349">
            <v>2</v>
          </cell>
          <cell r="L349" t="str">
            <v>Chapa de Poliéster (PRFV)</v>
          </cell>
          <cell r="M349" t="str">
            <v>ABNT TIPO III</v>
          </cell>
          <cell r="N349">
            <v>5.25</v>
          </cell>
          <cell r="O349" t="str">
            <v>408BPE0160</v>
          </cell>
        </row>
        <row r="350">
          <cell r="J350" t="str">
            <v>Perfil C Metálico de aço carbono - NBR 14890</v>
          </cell>
          <cell r="K350">
            <v>2</v>
          </cell>
          <cell r="L350" t="str">
            <v>Chapa de Poliéster (PRFV)</v>
          </cell>
          <cell r="M350" t="str">
            <v>ABNT TIPO III</v>
          </cell>
          <cell r="N350">
            <v>5.25</v>
          </cell>
          <cell r="O350" t="str">
            <v>408BPE0160</v>
          </cell>
        </row>
        <row r="351">
          <cell r="J351" t="str">
            <v>Ecológico</v>
          </cell>
          <cell r="K351">
            <v>1</v>
          </cell>
          <cell r="L351" t="str">
            <v>Chapa de Poliéster (PRFV)</v>
          </cell>
          <cell r="M351" t="str">
            <v>ABNT TIPO III</v>
          </cell>
          <cell r="N351">
            <v>0.79</v>
          </cell>
          <cell r="O351" t="str">
            <v>408BPE0160</v>
          </cell>
        </row>
        <row r="352">
          <cell r="J352" t="str">
            <v>Ecológico</v>
          </cell>
          <cell r="K352">
            <v>1</v>
          </cell>
          <cell r="L352" t="str">
            <v>Chapa de Poliéster (PRFV)</v>
          </cell>
          <cell r="M352" t="str">
            <v>ABNT TIPO III</v>
          </cell>
          <cell r="N352">
            <v>0.79</v>
          </cell>
          <cell r="O352" t="str">
            <v>408BPE0160</v>
          </cell>
        </row>
        <row r="353">
          <cell r="J353" t="str">
            <v>Ecológico</v>
          </cell>
          <cell r="K353">
            <v>1</v>
          </cell>
          <cell r="L353" t="str">
            <v>Chapa de Poliéster (PRFV)</v>
          </cell>
          <cell r="M353" t="str">
            <v>ABNT TIPO III</v>
          </cell>
          <cell r="N353">
            <v>1</v>
          </cell>
          <cell r="O353" t="str">
            <v>408BPE0160</v>
          </cell>
        </row>
        <row r="354">
          <cell r="J354" t="str">
            <v>Perfil C Metálico de aço carbono - NBR 14890</v>
          </cell>
          <cell r="K354">
            <v>2</v>
          </cell>
          <cell r="L354" t="str">
            <v>Chapa de Poliéster (PRFV)</v>
          </cell>
          <cell r="M354" t="str">
            <v>ABNT TIPO III</v>
          </cell>
          <cell r="N354">
            <v>3</v>
          </cell>
          <cell r="O354" t="str">
            <v>408BPE0160</v>
          </cell>
        </row>
        <row r="355">
          <cell r="J355" t="str">
            <v>Madeira</v>
          </cell>
          <cell r="K355">
            <v>1</v>
          </cell>
          <cell r="L355" t="str">
            <v>Chapa de Poliéster (PRFV)</v>
          </cell>
          <cell r="M355" t="str">
            <v>ABNT TIPO III</v>
          </cell>
          <cell r="N355">
            <v>0.51</v>
          </cell>
          <cell r="O355" t="str">
            <v>408BPE0160</v>
          </cell>
        </row>
        <row r="356">
          <cell r="J356" t="str">
            <v>Perfil C Metálico de aço carbono - NBR 14890</v>
          </cell>
          <cell r="K356">
            <v>2</v>
          </cell>
          <cell r="L356" t="str">
            <v>Chapa de Poliéster (PRFV)</v>
          </cell>
          <cell r="M356" t="str">
            <v>ABNT TIPO III</v>
          </cell>
          <cell r="N356">
            <v>5.25</v>
          </cell>
          <cell r="O356" t="str">
            <v>408BPE0160</v>
          </cell>
        </row>
        <row r="357">
          <cell r="J357" t="str">
            <v>Ecológico</v>
          </cell>
          <cell r="K357">
            <v>1</v>
          </cell>
          <cell r="L357" t="str">
            <v>Chapa de Poliéster (PRFV)</v>
          </cell>
          <cell r="M357" t="str">
            <v>ABNT TIPO III</v>
          </cell>
          <cell r="N357">
            <v>0.92</v>
          </cell>
          <cell r="O357" t="str">
            <v>408BPE0160</v>
          </cell>
        </row>
        <row r="358">
          <cell r="J358" t="str">
            <v>Perfil C Metálico de aço carbono - NBR 14890</v>
          </cell>
          <cell r="K358">
            <v>2</v>
          </cell>
          <cell r="L358" t="str">
            <v>Chapa de Poliéster (PRFV)</v>
          </cell>
          <cell r="M358" t="str">
            <v>ABNT TIPO III</v>
          </cell>
          <cell r="N358">
            <v>3</v>
          </cell>
          <cell r="O358" t="str">
            <v>408BPE0160</v>
          </cell>
        </row>
        <row r="359">
          <cell r="J359" t="str">
            <v>Perfil C Metálico de aço carbono - NBR 14890</v>
          </cell>
          <cell r="K359">
            <v>2</v>
          </cell>
          <cell r="L359" t="str">
            <v>Chapa de Poliéster (PRFV)</v>
          </cell>
          <cell r="M359" t="str">
            <v>ABNT TIPO III</v>
          </cell>
          <cell r="N359">
            <v>3</v>
          </cell>
          <cell r="O359" t="str">
            <v>408BPE0160</v>
          </cell>
        </row>
        <row r="360">
          <cell r="J360" t="str">
            <v>Ecológico</v>
          </cell>
          <cell r="K360">
            <v>1</v>
          </cell>
          <cell r="L360" t="str">
            <v>Chapa de Poliéster (PRFV)</v>
          </cell>
          <cell r="M360" t="str">
            <v>ABNT TIPO III</v>
          </cell>
          <cell r="N360">
            <v>1</v>
          </cell>
          <cell r="O360" t="str">
            <v>408BPE0160</v>
          </cell>
        </row>
        <row r="361">
          <cell r="J361" t="str">
            <v>Perfil C Metálico de aço carbono - NBR 14890</v>
          </cell>
          <cell r="K361">
            <v>2</v>
          </cell>
          <cell r="L361" t="str">
            <v>Chapa de Poliéster (PRFV)</v>
          </cell>
          <cell r="M361" t="str">
            <v>ABNT TIPO III</v>
          </cell>
          <cell r="N361">
            <v>3</v>
          </cell>
          <cell r="O361" t="str">
            <v>408BPE0160</v>
          </cell>
        </row>
        <row r="362">
          <cell r="J362" t="str">
            <v>Ecológico</v>
          </cell>
          <cell r="K362">
            <v>1</v>
          </cell>
          <cell r="L362" t="str">
            <v>Chapa de Poliéster (PRFV)</v>
          </cell>
          <cell r="M362" t="str">
            <v>ABNT TIPO III</v>
          </cell>
          <cell r="N362">
            <v>0.79</v>
          </cell>
          <cell r="O362" t="str">
            <v>408BPE0160</v>
          </cell>
        </row>
        <row r="363">
          <cell r="J363" t="str">
            <v>Ecológico</v>
          </cell>
          <cell r="K363">
            <v>1</v>
          </cell>
          <cell r="L363" t="str">
            <v>Chapa de Poliéster (PRFV)</v>
          </cell>
          <cell r="M363" t="str">
            <v>ABNT TIPO III</v>
          </cell>
          <cell r="N363">
            <v>1</v>
          </cell>
          <cell r="O363" t="str">
            <v>408BPE0160</v>
          </cell>
        </row>
        <row r="364">
          <cell r="J364" t="str">
            <v>Ecológico</v>
          </cell>
          <cell r="K364">
            <v>1</v>
          </cell>
          <cell r="L364" t="str">
            <v>Chapa de Poliéster (PRFV)</v>
          </cell>
          <cell r="M364" t="str">
            <v>ABNT TIPO III</v>
          </cell>
          <cell r="N364">
            <v>1</v>
          </cell>
          <cell r="O364" t="str">
            <v>408BPE0160</v>
          </cell>
        </row>
        <row r="365">
          <cell r="J365" t="str">
            <v>Ecológico</v>
          </cell>
          <cell r="K365">
            <v>1</v>
          </cell>
          <cell r="L365" t="str">
            <v>Chapa de Poliéster (PRFV)</v>
          </cell>
          <cell r="M365" t="str">
            <v>ABNT TIPO III</v>
          </cell>
          <cell r="N365">
            <v>1</v>
          </cell>
          <cell r="O365" t="str">
            <v>408BPE0160</v>
          </cell>
        </row>
        <row r="366">
          <cell r="J366" t="str">
            <v>Ecológico</v>
          </cell>
          <cell r="K366">
            <v>1</v>
          </cell>
          <cell r="L366" t="str">
            <v>Chapa de Poliéster (PRFV)</v>
          </cell>
          <cell r="M366" t="str">
            <v>ABNT TIPO III</v>
          </cell>
          <cell r="N366">
            <v>1</v>
          </cell>
          <cell r="O366" t="str">
            <v>408BPE0160</v>
          </cell>
        </row>
        <row r="367">
          <cell r="J367" t="str">
            <v>Perfil C Metálico de aço carbono - NBR 14890</v>
          </cell>
          <cell r="K367">
            <v>2</v>
          </cell>
          <cell r="L367" t="str">
            <v>Chapa de Poliéster (PRFV)</v>
          </cell>
          <cell r="M367" t="str">
            <v>ABNT TIPO III</v>
          </cell>
          <cell r="N367">
            <v>3</v>
          </cell>
          <cell r="O367" t="str">
            <v>408BPE0160</v>
          </cell>
        </row>
        <row r="368">
          <cell r="J368" t="str">
            <v>Ecológico</v>
          </cell>
          <cell r="K368">
            <v>1</v>
          </cell>
          <cell r="L368" t="str">
            <v>Chapa de Poliéster (PRFV)</v>
          </cell>
          <cell r="M368" t="str">
            <v>ABNT TIPO III</v>
          </cell>
          <cell r="N368">
            <v>0.79</v>
          </cell>
          <cell r="O368" t="str">
            <v>408BPE0160</v>
          </cell>
        </row>
        <row r="369">
          <cell r="J369" t="str">
            <v>Ecológico</v>
          </cell>
          <cell r="K369">
            <v>1</v>
          </cell>
          <cell r="L369" t="str">
            <v>Chapa de Poliéster (PRFV)</v>
          </cell>
          <cell r="M369" t="str">
            <v>ABNT TIPO III</v>
          </cell>
          <cell r="N369">
            <v>1</v>
          </cell>
          <cell r="O369" t="str">
            <v>408BPE0160</v>
          </cell>
        </row>
        <row r="370">
          <cell r="J370" t="str">
            <v>Ecológico</v>
          </cell>
          <cell r="K370">
            <v>1</v>
          </cell>
          <cell r="L370" t="str">
            <v>Chapa de Poliéster (PRFV)</v>
          </cell>
          <cell r="M370" t="str">
            <v>ABNT TIPO III</v>
          </cell>
          <cell r="N370">
            <v>1</v>
          </cell>
          <cell r="O370" t="str">
            <v>408BPE0160</v>
          </cell>
        </row>
        <row r="371">
          <cell r="J371" t="str">
            <v>Perfil C Metálico de aço carbono - NBR 14890</v>
          </cell>
          <cell r="K371">
            <v>2</v>
          </cell>
          <cell r="L371" t="str">
            <v>Chapa de Poliéster (PRFV)</v>
          </cell>
          <cell r="M371" t="str">
            <v>ABNT TIPO III</v>
          </cell>
          <cell r="N371">
            <v>3</v>
          </cell>
          <cell r="O371" t="str">
            <v>408BPE0160</v>
          </cell>
        </row>
        <row r="372">
          <cell r="J372" t="str">
            <v>Ecológico</v>
          </cell>
          <cell r="K372">
            <v>1</v>
          </cell>
          <cell r="L372" t="str">
            <v>Chapa de Poliéster (PRFV)</v>
          </cell>
          <cell r="M372" t="str">
            <v>ABNT TIPO III</v>
          </cell>
          <cell r="N372">
            <v>0.79</v>
          </cell>
          <cell r="O372" t="str">
            <v>408BPE0160</v>
          </cell>
        </row>
        <row r="373">
          <cell r="J373" t="str">
            <v>Ecológico</v>
          </cell>
          <cell r="K373">
            <v>1</v>
          </cell>
          <cell r="L373" t="str">
            <v>Chapa de Poliéster (PRFV)</v>
          </cell>
          <cell r="M373" t="str">
            <v>ABNT TIPO III</v>
          </cell>
          <cell r="N373">
            <v>0.79</v>
          </cell>
          <cell r="O373" t="str">
            <v>408BPE0160</v>
          </cell>
        </row>
        <row r="374">
          <cell r="J374" t="str">
            <v>Madeira</v>
          </cell>
          <cell r="K374">
            <v>1</v>
          </cell>
          <cell r="L374" t="str">
            <v>Chapa de Poliéster (PRFV)</v>
          </cell>
          <cell r="M374" t="str">
            <v>ABNT TIPO III</v>
          </cell>
          <cell r="N374">
            <v>0.51</v>
          </cell>
          <cell r="O374" t="str">
            <v>408BPE0160</v>
          </cell>
        </row>
        <row r="375">
          <cell r="J375" t="str">
            <v>Ecológico</v>
          </cell>
          <cell r="K375">
            <v>1</v>
          </cell>
          <cell r="L375" t="str">
            <v>Chapa de Poliéster (PRFV)</v>
          </cell>
          <cell r="M375" t="str">
            <v>ABNT TIPO III</v>
          </cell>
          <cell r="N375">
            <v>1</v>
          </cell>
          <cell r="O375" t="str">
            <v>408BPE0160</v>
          </cell>
        </row>
        <row r="376">
          <cell r="J376" t="str">
            <v>Ecológico</v>
          </cell>
          <cell r="K376">
            <v>1</v>
          </cell>
          <cell r="L376" t="str">
            <v>Chapa de Poliéster (PRFV)</v>
          </cell>
          <cell r="M376" t="str">
            <v>ABNT TIPO III</v>
          </cell>
          <cell r="N376">
            <v>1</v>
          </cell>
          <cell r="O376" t="str">
            <v>408BPE0160</v>
          </cell>
        </row>
        <row r="377">
          <cell r="J377" t="str">
            <v>Ecológico</v>
          </cell>
          <cell r="K377">
            <v>1</v>
          </cell>
          <cell r="L377" t="str">
            <v>Chapa de Poliéster (PRFV)</v>
          </cell>
          <cell r="M377" t="str">
            <v>ABNT TIPO III</v>
          </cell>
          <cell r="N377">
            <v>0.79</v>
          </cell>
          <cell r="O377" t="str">
            <v>408BPE0160</v>
          </cell>
        </row>
        <row r="378">
          <cell r="J378" t="str">
            <v>Ecológico</v>
          </cell>
          <cell r="K378">
            <v>1</v>
          </cell>
          <cell r="L378" t="str">
            <v>Chapa de Poliéster (PRFV)</v>
          </cell>
          <cell r="M378" t="str">
            <v>ABNT TIPO III</v>
          </cell>
          <cell r="N378">
            <v>1</v>
          </cell>
          <cell r="O378" t="str">
            <v>408BPE0160</v>
          </cell>
        </row>
        <row r="379">
          <cell r="J379" t="str">
            <v>Ecológico</v>
          </cell>
          <cell r="K379">
            <v>1</v>
          </cell>
          <cell r="L379" t="str">
            <v>Chapa de Poliéster (PRFV)</v>
          </cell>
          <cell r="M379" t="str">
            <v>ABNT TIPO III</v>
          </cell>
          <cell r="N379">
            <v>1</v>
          </cell>
          <cell r="O379" t="str">
            <v>408BPE0160</v>
          </cell>
        </row>
        <row r="380">
          <cell r="J380" t="str">
            <v>Ecológico</v>
          </cell>
          <cell r="K380">
            <v>1</v>
          </cell>
          <cell r="L380" t="str">
            <v>Chapa de Poliéster (PRFV)</v>
          </cell>
          <cell r="M380" t="str">
            <v>ABNT TIPO III</v>
          </cell>
          <cell r="N380">
            <v>1</v>
          </cell>
          <cell r="O380" t="str">
            <v>408BPE0160</v>
          </cell>
        </row>
        <row r="381">
          <cell r="J381" t="str">
            <v>Ecológico</v>
          </cell>
          <cell r="K381">
            <v>1</v>
          </cell>
          <cell r="L381" t="str">
            <v>Chapa de Poliéster (PRFV)</v>
          </cell>
          <cell r="M381" t="str">
            <v>ABNT TIPO III</v>
          </cell>
          <cell r="N381">
            <v>1</v>
          </cell>
          <cell r="O381" t="str">
            <v>408BPE0160</v>
          </cell>
        </row>
        <row r="382">
          <cell r="J382" t="str">
            <v>Ecológico</v>
          </cell>
          <cell r="K382">
            <v>1</v>
          </cell>
          <cell r="L382" t="str">
            <v>Chapa de Poliéster (PRFV)</v>
          </cell>
          <cell r="M382" t="str">
            <v>ABNT TIPO III</v>
          </cell>
          <cell r="N382">
            <v>0.79</v>
          </cell>
          <cell r="O382" t="str">
            <v>408BPE0160</v>
          </cell>
        </row>
        <row r="383">
          <cell r="J383" t="str">
            <v>Ecológico</v>
          </cell>
          <cell r="K383">
            <v>1</v>
          </cell>
          <cell r="L383" t="str">
            <v>Chapa de Poliéster (PRFV)</v>
          </cell>
          <cell r="M383" t="str">
            <v>ABNT TIPO III</v>
          </cell>
          <cell r="N383">
            <v>0.79</v>
          </cell>
          <cell r="O383" t="str">
            <v>408BPE0160</v>
          </cell>
        </row>
        <row r="384">
          <cell r="J384" t="str">
            <v>Ecológico</v>
          </cell>
          <cell r="K384">
            <v>1</v>
          </cell>
          <cell r="L384" t="str">
            <v>Chapa de Poliéster (PRFV)</v>
          </cell>
          <cell r="M384" t="str">
            <v>ABNT TIPO III</v>
          </cell>
          <cell r="N384">
            <v>1</v>
          </cell>
          <cell r="O384" t="str">
            <v>408BPE0160</v>
          </cell>
        </row>
        <row r="385">
          <cell r="J385" t="str">
            <v>Ecológico</v>
          </cell>
          <cell r="K385">
            <v>1</v>
          </cell>
          <cell r="L385" t="str">
            <v>Chapa de Poliéster (PRFV)</v>
          </cell>
          <cell r="M385" t="str">
            <v>ABNT TIPO III</v>
          </cell>
          <cell r="N385">
            <v>1</v>
          </cell>
          <cell r="O385" t="str">
            <v>408BPE0160</v>
          </cell>
        </row>
        <row r="386">
          <cell r="J386" t="str">
            <v>Ecológico</v>
          </cell>
          <cell r="K386">
            <v>1</v>
          </cell>
          <cell r="L386" t="str">
            <v>Chapa de Poliéster (PRFV)</v>
          </cell>
          <cell r="M386" t="str">
            <v>ABNT TIPO III</v>
          </cell>
          <cell r="N386">
            <v>0.79</v>
          </cell>
          <cell r="O386" t="str">
            <v>408BPE0160</v>
          </cell>
        </row>
        <row r="387">
          <cell r="J387" t="str">
            <v>Ecológico</v>
          </cell>
          <cell r="K387">
            <v>1</v>
          </cell>
          <cell r="L387" t="str">
            <v>Chapa de Poliéster (PRFV)</v>
          </cell>
          <cell r="M387" t="str">
            <v>ABNT TIPO III</v>
          </cell>
          <cell r="N387">
            <v>1</v>
          </cell>
          <cell r="O387" t="str">
            <v>408BPE0160</v>
          </cell>
        </row>
        <row r="388">
          <cell r="J388" t="str">
            <v>Madeira</v>
          </cell>
          <cell r="K388">
            <v>1</v>
          </cell>
          <cell r="L388" t="str">
            <v>Chapa de Poliéster (PRFV)</v>
          </cell>
          <cell r="M388" t="str">
            <v>ABNT TIPO III</v>
          </cell>
          <cell r="N388">
            <v>0.3</v>
          </cell>
          <cell r="O388" t="str">
            <v>408BPE0160</v>
          </cell>
        </row>
        <row r="389">
          <cell r="J389" t="str">
            <v>Madeira</v>
          </cell>
          <cell r="K389">
            <v>1</v>
          </cell>
          <cell r="L389" t="str">
            <v>Chapa de Poliéster (PRFV)</v>
          </cell>
          <cell r="M389" t="str">
            <v>ABNT TIPO III</v>
          </cell>
          <cell r="N389">
            <v>0.3</v>
          </cell>
          <cell r="O389" t="str">
            <v>408BPE0160</v>
          </cell>
        </row>
        <row r="390">
          <cell r="J390" t="str">
            <v>Perfil C Metálico de aço carbono - NBR 14890</v>
          </cell>
          <cell r="K390">
            <v>2</v>
          </cell>
          <cell r="L390" t="str">
            <v>Chapa de Poliéster (PRFV)</v>
          </cell>
          <cell r="M390" t="str">
            <v>ABNT TIPO III</v>
          </cell>
          <cell r="N390">
            <v>5.25</v>
          </cell>
          <cell r="O390" t="str">
            <v>408BPE0160</v>
          </cell>
        </row>
        <row r="391">
          <cell r="J391" t="str">
            <v>Perfil C Metálico de aço carbono - NBR 14890</v>
          </cell>
          <cell r="K391">
            <v>2</v>
          </cell>
          <cell r="L391" t="str">
            <v>Chapa de Poliéster (PRFV)</v>
          </cell>
          <cell r="M391" t="str">
            <v>ABNT TIPO III</v>
          </cell>
          <cell r="N391">
            <v>5.25</v>
          </cell>
          <cell r="O391" t="str">
            <v>408BPE0160</v>
          </cell>
        </row>
        <row r="392">
          <cell r="J392" t="str">
            <v>Madeira</v>
          </cell>
          <cell r="K392">
            <v>1</v>
          </cell>
          <cell r="L392" t="str">
            <v>Chapa de Poliéster (PRFV)</v>
          </cell>
          <cell r="M392" t="str">
            <v>ABNT TIPO III</v>
          </cell>
          <cell r="N392">
            <v>0.3</v>
          </cell>
          <cell r="O392" t="str">
            <v>408BPE0160</v>
          </cell>
        </row>
        <row r="393">
          <cell r="J393" t="str">
            <v>Madeira</v>
          </cell>
          <cell r="K393">
            <v>1</v>
          </cell>
          <cell r="L393" t="str">
            <v>Chapa de Poliéster (PRFV)</v>
          </cell>
          <cell r="M393" t="str">
            <v>ABNT TIPO III</v>
          </cell>
          <cell r="N393">
            <v>0.3</v>
          </cell>
          <cell r="O393" t="str">
            <v>408BPE0160</v>
          </cell>
        </row>
        <row r="394">
          <cell r="J394" t="str">
            <v>Ecológico</v>
          </cell>
          <cell r="K394">
            <v>1</v>
          </cell>
          <cell r="L394" t="str">
            <v>Chapa de Poliéster (PRFV)</v>
          </cell>
          <cell r="M394" t="str">
            <v>ABNT TIPO III</v>
          </cell>
          <cell r="N394">
            <v>1.75</v>
          </cell>
          <cell r="O394" t="str">
            <v>408BPE0160</v>
          </cell>
        </row>
        <row r="395">
          <cell r="J395" t="str">
            <v>Ecológico</v>
          </cell>
          <cell r="K395">
            <v>1</v>
          </cell>
          <cell r="L395" t="str">
            <v>Chapa de Poliéster (PRFV)</v>
          </cell>
          <cell r="M395" t="str">
            <v>ABNT TIPO III</v>
          </cell>
          <cell r="N395">
            <v>0.83</v>
          </cell>
          <cell r="O395" t="str">
            <v>408BPE0160</v>
          </cell>
        </row>
        <row r="396">
          <cell r="J396" t="str">
            <v>Ecológico</v>
          </cell>
          <cell r="K396">
            <v>1</v>
          </cell>
          <cell r="L396" t="str">
            <v>Chapa de Poliéster (PRFV)</v>
          </cell>
          <cell r="M396" t="str">
            <v>ABNT TIPO III</v>
          </cell>
          <cell r="N396">
            <v>0.79</v>
          </cell>
          <cell r="O396" t="str">
            <v>408BPE0160</v>
          </cell>
        </row>
        <row r="397">
          <cell r="J397" t="str">
            <v>Ecológico</v>
          </cell>
          <cell r="K397">
            <v>1</v>
          </cell>
          <cell r="L397" t="str">
            <v>Chapa de Poliéster (PRFV)</v>
          </cell>
          <cell r="M397" t="str">
            <v>ABNT TIPO III</v>
          </cell>
          <cell r="N397">
            <v>0.79</v>
          </cell>
          <cell r="O397" t="str">
            <v>408BPE0160</v>
          </cell>
        </row>
        <row r="398">
          <cell r="J398" t="str">
            <v>Ecológico</v>
          </cell>
          <cell r="K398">
            <v>1</v>
          </cell>
          <cell r="L398" t="str">
            <v>Chapa de Poliéster (PRFV)</v>
          </cell>
          <cell r="M398" t="str">
            <v>ABNT TIPO III</v>
          </cell>
          <cell r="N398">
            <v>1</v>
          </cell>
          <cell r="O398" t="str">
            <v>408BPE0160</v>
          </cell>
        </row>
        <row r="399">
          <cell r="J399" t="str">
            <v>Ecológico</v>
          </cell>
          <cell r="K399">
            <v>1</v>
          </cell>
          <cell r="L399" t="str">
            <v>Chapa de Poliéster (PRFV)</v>
          </cell>
          <cell r="M399" t="str">
            <v>ABNT TIPO III</v>
          </cell>
          <cell r="N399">
            <v>1</v>
          </cell>
          <cell r="O399" t="str">
            <v>408BPE0160</v>
          </cell>
        </row>
        <row r="400">
          <cell r="J400" t="str">
            <v>Ecológico</v>
          </cell>
          <cell r="K400">
            <v>1</v>
          </cell>
          <cell r="L400" t="str">
            <v>Chapa de Poliéster (PRFV)</v>
          </cell>
          <cell r="M400" t="str">
            <v>ABNT TIPO III</v>
          </cell>
          <cell r="N400">
            <v>0.79</v>
          </cell>
          <cell r="O400" t="str">
            <v>408BPE0160</v>
          </cell>
        </row>
        <row r="401">
          <cell r="J401" t="str">
            <v>Ecológico</v>
          </cell>
          <cell r="K401">
            <v>1</v>
          </cell>
          <cell r="L401" t="str">
            <v>Chapa de Poliéster (PRFV)</v>
          </cell>
          <cell r="M401" t="str">
            <v>ABNT TIPO III</v>
          </cell>
          <cell r="N401">
            <v>1</v>
          </cell>
          <cell r="O401" t="str">
            <v>408BPE0160</v>
          </cell>
        </row>
        <row r="402">
          <cell r="J402" t="str">
            <v>Ecológico</v>
          </cell>
          <cell r="K402">
            <v>1</v>
          </cell>
          <cell r="L402" t="str">
            <v>Chapa de Poliéster (PRFV)</v>
          </cell>
          <cell r="M402" t="str">
            <v>ABNT TIPO III</v>
          </cell>
          <cell r="N402">
            <v>1</v>
          </cell>
          <cell r="O402" t="str">
            <v>408BPE0160</v>
          </cell>
        </row>
        <row r="403">
          <cell r="J403" t="str">
            <v>Ecológico</v>
          </cell>
          <cell r="K403">
            <v>1</v>
          </cell>
          <cell r="L403" t="str">
            <v>Chapa de Poliéster (PRFV)</v>
          </cell>
          <cell r="M403" t="str">
            <v>ABNT TIPO III</v>
          </cell>
          <cell r="N403">
            <v>0.79</v>
          </cell>
          <cell r="O403" t="str">
            <v>408BPE0160</v>
          </cell>
        </row>
        <row r="404">
          <cell r="J404" t="str">
            <v>Madeira</v>
          </cell>
          <cell r="K404">
            <v>1</v>
          </cell>
          <cell r="L404" t="str">
            <v>Chapa de Poliéster (PRFV)</v>
          </cell>
          <cell r="M404" t="str">
            <v>ABNT TIPO III</v>
          </cell>
          <cell r="N404">
            <v>0.51</v>
          </cell>
          <cell r="O404" t="str">
            <v>408BPE0160</v>
          </cell>
        </row>
        <row r="405">
          <cell r="J405" t="str">
            <v>Perfil C Metálico de aço carbono - NBR 14890</v>
          </cell>
          <cell r="K405">
            <v>2</v>
          </cell>
          <cell r="L405" t="str">
            <v>Chapa de Poliéster (PRFV)</v>
          </cell>
          <cell r="M405" t="str">
            <v>ABNT TIPO III</v>
          </cell>
          <cell r="N405">
            <v>3</v>
          </cell>
          <cell r="O405" t="str">
            <v>408BPE0160</v>
          </cell>
        </row>
        <row r="406">
          <cell r="J406" t="str">
            <v>Perfil C Metálico de aço carbono - NBR 14890</v>
          </cell>
          <cell r="K406">
            <v>2</v>
          </cell>
          <cell r="L406" t="str">
            <v>Chapa de Poliéster (PRFV)</v>
          </cell>
          <cell r="M406" t="str">
            <v>ABNT TIPO III</v>
          </cell>
          <cell r="N406">
            <v>3</v>
          </cell>
          <cell r="O406" t="str">
            <v>408BPE0160</v>
          </cell>
        </row>
        <row r="407">
          <cell r="J407" t="str">
            <v>Perfil C Metálico de aço carbono - NBR 14890</v>
          </cell>
          <cell r="K407">
            <v>2</v>
          </cell>
          <cell r="L407" t="str">
            <v>Chapa de Poliéster (PRFV)</v>
          </cell>
          <cell r="M407" t="str">
            <v>ABNT TIPO III</v>
          </cell>
          <cell r="N407">
            <v>3</v>
          </cell>
          <cell r="O407" t="str">
            <v>408BPE0160</v>
          </cell>
        </row>
        <row r="408">
          <cell r="J408" t="str">
            <v>Perfil C Metálico de aço carbono - NBR 14890</v>
          </cell>
          <cell r="K408">
            <v>2</v>
          </cell>
          <cell r="L408" t="str">
            <v>Chapa de Poliéster (PRFV)</v>
          </cell>
          <cell r="M408" t="str">
            <v>ABNT TIPO III</v>
          </cell>
          <cell r="N408">
            <v>5.25</v>
          </cell>
          <cell r="O408" t="str">
            <v>408BPE0160</v>
          </cell>
        </row>
        <row r="409">
          <cell r="J409" t="str">
            <v>Perfil C Metálico de aço carbono - NBR 14890</v>
          </cell>
          <cell r="K409">
            <v>2</v>
          </cell>
          <cell r="L409" t="str">
            <v>Chapa de Poliéster (PRFV)</v>
          </cell>
          <cell r="M409" t="str">
            <v>ABNT TIPO III</v>
          </cell>
          <cell r="N409">
            <v>5.25</v>
          </cell>
          <cell r="O409" t="str">
            <v>408BPE0160</v>
          </cell>
        </row>
        <row r="410">
          <cell r="J410" t="str">
            <v>Ecológico</v>
          </cell>
          <cell r="K410">
            <v>1</v>
          </cell>
          <cell r="L410" t="str">
            <v>Chapa de Poliéster (PRFV)</v>
          </cell>
          <cell r="M410" t="str">
            <v>ABNT TIPO III</v>
          </cell>
          <cell r="N410">
            <v>0.79</v>
          </cell>
          <cell r="O410" t="str">
            <v>408BPE0160</v>
          </cell>
        </row>
        <row r="411">
          <cell r="J411" t="str">
            <v>Ecológico</v>
          </cell>
          <cell r="K411">
            <v>1</v>
          </cell>
          <cell r="L411" t="str">
            <v>Chapa de Poliéster (PRFV)</v>
          </cell>
          <cell r="M411" t="str">
            <v>ABNT TIPO III</v>
          </cell>
          <cell r="N411">
            <v>0.79</v>
          </cell>
          <cell r="O411" t="str">
            <v>408BPE0160</v>
          </cell>
        </row>
        <row r="412">
          <cell r="J412" t="str">
            <v>Ecológico</v>
          </cell>
          <cell r="K412">
            <v>1</v>
          </cell>
          <cell r="L412" t="str">
            <v>Chapa de Poliéster (PRFV)</v>
          </cell>
          <cell r="M412" t="str">
            <v>ABNT TIPO III</v>
          </cell>
          <cell r="N412">
            <v>1</v>
          </cell>
          <cell r="O412" t="str">
            <v>408BPE0160</v>
          </cell>
        </row>
        <row r="413">
          <cell r="J413" t="str">
            <v>Perfil C Metálico de aço carbono - NBR 14890</v>
          </cell>
          <cell r="K413">
            <v>2</v>
          </cell>
          <cell r="L413" t="str">
            <v>Chapa de Poliéster (PRFV)</v>
          </cell>
          <cell r="M413" t="str">
            <v>ABNT TIPO III</v>
          </cell>
          <cell r="N413">
            <v>3.75</v>
          </cell>
          <cell r="O413" t="str">
            <v>408BPE0160</v>
          </cell>
        </row>
        <row r="414">
          <cell r="J414" t="str">
            <v>Madeira</v>
          </cell>
          <cell r="K414">
            <v>1</v>
          </cell>
          <cell r="L414" t="str">
            <v>Chapa de Poliéster (PRFV)</v>
          </cell>
          <cell r="M414" t="str">
            <v>ABNT TIPO III</v>
          </cell>
          <cell r="N414">
            <v>0.51</v>
          </cell>
          <cell r="O414" t="str">
            <v>408BPE0160</v>
          </cell>
        </row>
        <row r="415">
          <cell r="J415" t="str">
            <v>Ecológico</v>
          </cell>
          <cell r="K415">
            <v>1</v>
          </cell>
          <cell r="L415" t="str">
            <v>Chapa de Poliéster (PRFV)</v>
          </cell>
          <cell r="M415" t="str">
            <v>ABNT TIPO III</v>
          </cell>
          <cell r="N415">
            <v>1</v>
          </cell>
          <cell r="O415" t="str">
            <v>408BPE0160</v>
          </cell>
        </row>
        <row r="416">
          <cell r="J416" t="str">
            <v>Ecológico</v>
          </cell>
          <cell r="K416">
            <v>1</v>
          </cell>
          <cell r="L416" t="str">
            <v>Chapa de Poliéster (PRFV)</v>
          </cell>
          <cell r="M416" t="str">
            <v>ABNT TIPO III</v>
          </cell>
          <cell r="N416">
            <v>0.79</v>
          </cell>
          <cell r="O416" t="str">
            <v>408BPE0160</v>
          </cell>
        </row>
        <row r="417">
          <cell r="J417" t="str">
            <v>Ecológico</v>
          </cell>
          <cell r="K417">
            <v>1</v>
          </cell>
          <cell r="L417" t="str">
            <v>Chapa de Poliéster (PRFV)</v>
          </cell>
          <cell r="M417" t="str">
            <v>ABNT TIPO III</v>
          </cell>
          <cell r="N417">
            <v>0.79</v>
          </cell>
          <cell r="O417" t="str">
            <v>408BPE0160</v>
          </cell>
        </row>
        <row r="418">
          <cell r="J418" t="str">
            <v>Madeira</v>
          </cell>
          <cell r="K418">
            <v>1</v>
          </cell>
          <cell r="L418" t="str">
            <v>Chapa de Poliéster (PRFV)</v>
          </cell>
          <cell r="M418" t="str">
            <v>ABNT TIPO III</v>
          </cell>
          <cell r="N418">
            <v>0.51</v>
          </cell>
          <cell r="O418" t="str">
            <v>408BPE0160</v>
          </cell>
        </row>
        <row r="419">
          <cell r="J419" t="str">
            <v>Ecológico</v>
          </cell>
          <cell r="K419">
            <v>1</v>
          </cell>
          <cell r="L419" t="str">
            <v>Chapa de Poliéster (PRFV)</v>
          </cell>
          <cell r="M419" t="str">
            <v>ABNT TIPO III</v>
          </cell>
          <cell r="N419">
            <v>0.92</v>
          </cell>
          <cell r="O419" t="str">
            <v>408BPE0160</v>
          </cell>
        </row>
        <row r="420">
          <cell r="J420" t="str">
            <v>Ecológico</v>
          </cell>
          <cell r="K420">
            <v>1</v>
          </cell>
          <cell r="L420" t="str">
            <v>Chapa de Poliéster (PRFV)</v>
          </cell>
          <cell r="M420" t="str">
            <v>ABNT TIPO III</v>
          </cell>
          <cell r="N420">
            <v>0.79</v>
          </cell>
          <cell r="O420" t="str">
            <v>408BPE0160</v>
          </cell>
        </row>
        <row r="421">
          <cell r="J421" t="str">
            <v>Ecológico</v>
          </cell>
          <cell r="K421">
            <v>1</v>
          </cell>
          <cell r="L421" t="str">
            <v>Chapa de Poliéster (PRFV)</v>
          </cell>
          <cell r="M421" t="str">
            <v>ABNT TIPO III</v>
          </cell>
          <cell r="N421">
            <v>0.79</v>
          </cell>
          <cell r="O421" t="str">
            <v>408BPE0160</v>
          </cell>
        </row>
        <row r="422">
          <cell r="J422" t="str">
            <v>Madeira</v>
          </cell>
          <cell r="K422">
            <v>1</v>
          </cell>
          <cell r="L422" t="str">
            <v>Chapa de Poliéster (PRFV)</v>
          </cell>
          <cell r="M422" t="str">
            <v>ABNT TIPO III</v>
          </cell>
          <cell r="N422">
            <v>0.65</v>
          </cell>
          <cell r="O422" t="str">
            <v>408BPE0160</v>
          </cell>
        </row>
        <row r="423">
          <cell r="J423" t="str">
            <v>Ecológico</v>
          </cell>
          <cell r="K423">
            <v>1</v>
          </cell>
          <cell r="L423" t="str">
            <v>Chapa de Poliéster (PRFV)</v>
          </cell>
          <cell r="M423" t="str">
            <v>ABNT TIPO III</v>
          </cell>
          <cell r="N423">
            <v>1</v>
          </cell>
          <cell r="O423" t="str">
            <v>408BPE0160</v>
          </cell>
        </row>
        <row r="424">
          <cell r="J424" t="str">
            <v>Ecológico</v>
          </cell>
          <cell r="K424">
            <v>1</v>
          </cell>
          <cell r="L424" t="str">
            <v>Chapa de Poliéster (PRFV)</v>
          </cell>
          <cell r="M424" t="str">
            <v>ABNT TIPO III</v>
          </cell>
          <cell r="N424">
            <v>0.79</v>
          </cell>
          <cell r="O424" t="str">
            <v>408BPE0160</v>
          </cell>
        </row>
        <row r="425">
          <cell r="J425" t="str">
            <v>Ecológico</v>
          </cell>
          <cell r="K425">
            <v>1</v>
          </cell>
          <cell r="L425" t="str">
            <v>Chapa de Poliéster (PRFV)</v>
          </cell>
          <cell r="M425" t="str">
            <v>ABNT TIPO III</v>
          </cell>
          <cell r="N425">
            <v>0.79</v>
          </cell>
          <cell r="O425" t="str">
            <v>408BPE0160</v>
          </cell>
        </row>
        <row r="426">
          <cell r="J426" t="str">
            <v>Perfil C Metálico de aço carbono - NBR 14890</v>
          </cell>
          <cell r="K426">
            <v>2</v>
          </cell>
          <cell r="L426" t="str">
            <v>Chapa de Poliéster (PRFV)</v>
          </cell>
          <cell r="M426" t="str">
            <v>ABNT TIPO III</v>
          </cell>
          <cell r="N426">
            <v>5.25</v>
          </cell>
          <cell r="O426" t="str">
            <v>408BPE0160</v>
          </cell>
        </row>
        <row r="427">
          <cell r="J427" t="str">
            <v>Madeira</v>
          </cell>
          <cell r="K427">
            <v>1</v>
          </cell>
          <cell r="L427" t="str">
            <v>Chapa de Poliéster (PRFV)</v>
          </cell>
          <cell r="M427" t="str">
            <v>ABNT TIPO III</v>
          </cell>
          <cell r="N427">
            <v>0.43</v>
          </cell>
          <cell r="O427" t="str">
            <v>408BPE0160</v>
          </cell>
        </row>
        <row r="428">
          <cell r="J428" t="str">
            <v>Ecológico</v>
          </cell>
          <cell r="K428">
            <v>1</v>
          </cell>
          <cell r="L428" t="str">
            <v>Chapa de Poliéster (PRFV)</v>
          </cell>
          <cell r="M428" t="str">
            <v>ABNT TIPO III</v>
          </cell>
          <cell r="N428">
            <v>0.83</v>
          </cell>
          <cell r="O428" t="str">
            <v>408BPE0160</v>
          </cell>
        </row>
        <row r="429">
          <cell r="J429" t="str">
            <v>Perfil C Metálico de aço carbono - NBR 14890</v>
          </cell>
          <cell r="K429">
            <v>2</v>
          </cell>
          <cell r="L429" t="str">
            <v>Chapa de Poliéster (PRFV)</v>
          </cell>
          <cell r="M429" t="str">
            <v>ABNT TIPO III</v>
          </cell>
          <cell r="N429">
            <v>5.25</v>
          </cell>
          <cell r="O429" t="str">
            <v>408BPE0160</v>
          </cell>
        </row>
        <row r="430">
          <cell r="J430" t="str">
            <v>Ecológico</v>
          </cell>
          <cell r="K430">
            <v>1</v>
          </cell>
          <cell r="L430" t="str">
            <v>Chapa de Poliéster (PRFV)</v>
          </cell>
          <cell r="M430" t="str">
            <v>ABNT TIPO III</v>
          </cell>
          <cell r="N430">
            <v>0.79</v>
          </cell>
          <cell r="O430" t="str">
            <v>408BPE0160</v>
          </cell>
        </row>
        <row r="431">
          <cell r="J431" t="str">
            <v>Perfil C Metálico de aço carbono - NBR 14890</v>
          </cell>
          <cell r="K431">
            <v>2</v>
          </cell>
          <cell r="L431" t="str">
            <v>Chapa de Poliéster (PRFV)</v>
          </cell>
          <cell r="M431" t="str">
            <v>ABNT TIPO III</v>
          </cell>
          <cell r="N431">
            <v>5.25</v>
          </cell>
          <cell r="O431" t="str">
            <v>408BPE0160</v>
          </cell>
        </row>
        <row r="432">
          <cell r="J432" t="str">
            <v>Madeira</v>
          </cell>
          <cell r="K432">
            <v>1</v>
          </cell>
          <cell r="L432" t="str">
            <v>Chapa de Poliéster (PRFV)</v>
          </cell>
          <cell r="M432" t="str">
            <v>ABNT TIPO III</v>
          </cell>
          <cell r="N432">
            <v>0.65</v>
          </cell>
          <cell r="O432" t="str">
            <v>408BPE0160</v>
          </cell>
        </row>
        <row r="433">
          <cell r="J433" t="str">
            <v>Madeira</v>
          </cell>
          <cell r="K433">
            <v>1</v>
          </cell>
          <cell r="L433" t="str">
            <v>Chapa de Poliéster (PRFV)</v>
          </cell>
          <cell r="M433" t="str">
            <v>ABNT TIPO III</v>
          </cell>
          <cell r="N433">
            <v>0.65</v>
          </cell>
          <cell r="O433" t="str">
            <v>408BPE0160</v>
          </cell>
        </row>
        <row r="434">
          <cell r="J434" t="str">
            <v>Ecológico</v>
          </cell>
          <cell r="K434">
            <v>1</v>
          </cell>
          <cell r="L434" t="str">
            <v>Chapa de Poliéster (PRFV)</v>
          </cell>
          <cell r="M434" t="str">
            <v>ABNT TIPO III</v>
          </cell>
          <cell r="N434">
            <v>1</v>
          </cell>
          <cell r="O434" t="str">
            <v>408BPE0160</v>
          </cell>
        </row>
        <row r="435">
          <cell r="J435" t="str">
            <v>Ecológico</v>
          </cell>
          <cell r="K435">
            <v>1</v>
          </cell>
          <cell r="L435" t="str">
            <v>Chapa de Poliéster (PRFV)</v>
          </cell>
          <cell r="M435" t="str">
            <v>ABNT TIPO III</v>
          </cell>
          <cell r="N435">
            <v>0.79</v>
          </cell>
          <cell r="O435" t="str">
            <v>408BPE0160</v>
          </cell>
        </row>
        <row r="436">
          <cell r="J436" t="str">
            <v>Ecológico</v>
          </cell>
          <cell r="K436">
            <v>1</v>
          </cell>
          <cell r="L436" t="str">
            <v>Chapa de Poliéster (PRFV)</v>
          </cell>
          <cell r="M436" t="str">
            <v>ABNT TIPO III</v>
          </cell>
          <cell r="N436">
            <v>0.79</v>
          </cell>
          <cell r="O436" t="str">
            <v>408BPE0160</v>
          </cell>
        </row>
        <row r="437">
          <cell r="J437" t="str">
            <v>Perfil C Metálico de aço carbono - NBR 14890</v>
          </cell>
          <cell r="K437">
            <v>2</v>
          </cell>
          <cell r="L437" t="str">
            <v>Chapa de Poliéster (PRFV)</v>
          </cell>
          <cell r="M437" t="str">
            <v>ABNT TIPO III</v>
          </cell>
          <cell r="N437">
            <v>5.25</v>
          </cell>
          <cell r="O437" t="str">
            <v>408BPE0170</v>
          </cell>
        </row>
        <row r="438">
          <cell r="J438" t="str">
            <v>Perfil C Metálico de aço carbono - NBR 14890</v>
          </cell>
          <cell r="K438">
            <v>2</v>
          </cell>
          <cell r="L438" t="str">
            <v>Chapa de Poliéster (PRFV)</v>
          </cell>
          <cell r="M438" t="str">
            <v>ABNT TIPO III</v>
          </cell>
          <cell r="N438">
            <v>5.25</v>
          </cell>
          <cell r="O438" t="str">
            <v>408BPE0170</v>
          </cell>
        </row>
        <row r="439">
          <cell r="J439" t="str">
            <v>Ecológico</v>
          </cell>
          <cell r="K439">
            <v>1</v>
          </cell>
          <cell r="L439" t="str">
            <v>Chapa de Poliéster (PRFV)</v>
          </cell>
          <cell r="M439" t="str">
            <v>ABNT TIPO III</v>
          </cell>
          <cell r="N439">
            <v>0.79</v>
          </cell>
          <cell r="O439" t="str">
            <v>408BPE0170</v>
          </cell>
        </row>
        <row r="440">
          <cell r="J440" t="str">
            <v>Ecológico</v>
          </cell>
          <cell r="K440">
            <v>1</v>
          </cell>
          <cell r="L440" t="str">
            <v>Chapa de Poliéster (PRFV)</v>
          </cell>
          <cell r="M440" t="str">
            <v>ABNT TIPO III</v>
          </cell>
          <cell r="N440">
            <v>0.79</v>
          </cell>
          <cell r="O440" t="str">
            <v>408BPE0170</v>
          </cell>
        </row>
        <row r="441">
          <cell r="J441" t="str">
            <v>Madeira</v>
          </cell>
          <cell r="K441">
            <v>1</v>
          </cell>
          <cell r="L441" t="str">
            <v>Chapa de Poliéster (PRFV)</v>
          </cell>
          <cell r="M441" t="str">
            <v>ABNT TIPO III</v>
          </cell>
          <cell r="N441">
            <v>0.51</v>
          </cell>
          <cell r="O441" t="str">
            <v>408BPE0170</v>
          </cell>
        </row>
        <row r="442">
          <cell r="J442" t="str">
            <v>Perfil C Metálico de aço carbono - NBR 14890</v>
          </cell>
          <cell r="K442">
            <v>2</v>
          </cell>
          <cell r="L442" t="str">
            <v>Chapa de Poliéster (PRFV)</v>
          </cell>
          <cell r="M442" t="str">
            <v>ABNT TIPO III</v>
          </cell>
          <cell r="N442">
            <v>3.75</v>
          </cell>
          <cell r="O442" t="str">
            <v>408BPE0170</v>
          </cell>
        </row>
        <row r="443">
          <cell r="J443" t="str">
            <v>SEMIPÓRTICO</v>
          </cell>
          <cell r="K443">
            <v>2</v>
          </cell>
          <cell r="L443" t="str">
            <v>Chapa de Poliéster (PRFV)</v>
          </cell>
          <cell r="M443" t="str">
            <v>ABNT TIPO X</v>
          </cell>
          <cell r="N443">
            <v>6</v>
          </cell>
          <cell r="O443" t="str">
            <v>408BPE0170</v>
          </cell>
        </row>
        <row r="444">
          <cell r="J444" t="str">
            <v>Perfil C Metálico de aço carbono - NBR 14890</v>
          </cell>
          <cell r="K444">
            <v>2</v>
          </cell>
          <cell r="L444" t="str">
            <v>Chapa de Poliéster (PRFV)</v>
          </cell>
          <cell r="M444" t="str">
            <v>ABNT TIPO III</v>
          </cell>
          <cell r="N444">
            <v>3.75</v>
          </cell>
          <cell r="O444" t="str">
            <v>408BPE0170</v>
          </cell>
        </row>
        <row r="445">
          <cell r="J445" t="str">
            <v>Ecológico</v>
          </cell>
          <cell r="K445">
            <v>1</v>
          </cell>
          <cell r="L445" t="str">
            <v>Chapa de Poliéster (PRFV)</v>
          </cell>
          <cell r="M445" t="str">
            <v>ABNT TIPO III</v>
          </cell>
          <cell r="N445">
            <v>0.79</v>
          </cell>
          <cell r="O445" t="str">
            <v>408BPE0170</v>
          </cell>
        </row>
        <row r="446">
          <cell r="J446" t="str">
            <v>Ecológico</v>
          </cell>
          <cell r="K446">
            <v>1</v>
          </cell>
          <cell r="L446" t="str">
            <v>Chapa de Poliéster (PRFV)</v>
          </cell>
          <cell r="M446" t="str">
            <v>ABNT TIPO III</v>
          </cell>
          <cell r="N446">
            <v>0.79</v>
          </cell>
          <cell r="O446" t="str">
            <v>408BPE0170</v>
          </cell>
        </row>
        <row r="447">
          <cell r="J447" t="str">
            <v>Madeira</v>
          </cell>
          <cell r="K447">
            <v>1</v>
          </cell>
          <cell r="L447" t="str">
            <v>Chapa de Poliéster (PRFV)</v>
          </cell>
          <cell r="M447" t="str">
            <v>ABNT TIPO III</v>
          </cell>
          <cell r="N447">
            <v>0.51</v>
          </cell>
          <cell r="O447" t="str">
            <v>408BPE0170</v>
          </cell>
        </row>
        <row r="448">
          <cell r="J448" t="str">
            <v>Ecológico</v>
          </cell>
          <cell r="K448">
            <v>1</v>
          </cell>
          <cell r="L448" t="str">
            <v>Chapa de Poliéster (PRFV)</v>
          </cell>
          <cell r="M448" t="str">
            <v>ABNT TIPO III</v>
          </cell>
          <cell r="N448">
            <v>1</v>
          </cell>
          <cell r="O448" t="str">
            <v>408BPE0170</v>
          </cell>
        </row>
        <row r="449">
          <cell r="J449" t="str">
            <v>Ecológico</v>
          </cell>
          <cell r="K449">
            <v>1</v>
          </cell>
          <cell r="L449" t="str">
            <v>Chapa de Poliéster (PRFV)</v>
          </cell>
          <cell r="M449" t="str">
            <v>ABNT TIPO III</v>
          </cell>
          <cell r="N449">
            <v>1</v>
          </cell>
          <cell r="O449" t="str">
            <v>408BPE0170</v>
          </cell>
        </row>
        <row r="450">
          <cell r="J450" t="str">
            <v>Madeira</v>
          </cell>
          <cell r="K450">
            <v>1</v>
          </cell>
          <cell r="L450" t="str">
            <v>Chapa de Poliéster (PRFV)</v>
          </cell>
          <cell r="M450" t="str">
            <v>ABNT TIPO III</v>
          </cell>
          <cell r="N450">
            <v>0.3</v>
          </cell>
          <cell r="O450" t="str">
            <v>408BPE0170</v>
          </cell>
        </row>
        <row r="451">
          <cell r="J451" t="str">
            <v>Madeira</v>
          </cell>
          <cell r="K451">
            <v>1</v>
          </cell>
          <cell r="L451" t="str">
            <v>Chapa de Poliéster (PRFV)</v>
          </cell>
          <cell r="M451" t="str">
            <v>ABNT TIPO III</v>
          </cell>
          <cell r="N451">
            <v>0.3</v>
          </cell>
          <cell r="O451" t="str">
            <v>408BPE0170</v>
          </cell>
        </row>
        <row r="452">
          <cell r="J452" t="str">
            <v>Perfil C Metálico de aço carbono - NBR 14890</v>
          </cell>
          <cell r="K452">
            <v>2</v>
          </cell>
          <cell r="L452" t="str">
            <v>Chapa de Poliéster (PRFV)</v>
          </cell>
          <cell r="M452" t="str">
            <v>ABNT TIPO III</v>
          </cell>
          <cell r="N452">
            <v>4.5</v>
          </cell>
          <cell r="O452" t="str">
            <v>408BPE0170</v>
          </cell>
        </row>
        <row r="453">
          <cell r="J453" t="str">
            <v>Ecológico</v>
          </cell>
          <cell r="K453">
            <v>1</v>
          </cell>
          <cell r="L453" t="str">
            <v>Chapa de Poliéster (PRFV)</v>
          </cell>
          <cell r="M453" t="str">
            <v>ABNT TIPO III</v>
          </cell>
          <cell r="N453">
            <v>0.79</v>
          </cell>
          <cell r="O453" t="str">
            <v>408BPE0170</v>
          </cell>
        </row>
        <row r="454">
          <cell r="J454" t="str">
            <v>Perfil C Metálico de aço carbono - NBR 14890</v>
          </cell>
          <cell r="K454">
            <v>2</v>
          </cell>
          <cell r="L454" t="str">
            <v>Chapa de Poliéster (PRFV)</v>
          </cell>
          <cell r="M454" t="str">
            <v>ABNT TIPO III</v>
          </cell>
          <cell r="N454">
            <v>5.25</v>
          </cell>
          <cell r="O454" t="str">
            <v>408BPE0170</v>
          </cell>
        </row>
        <row r="455">
          <cell r="J455" t="str">
            <v>Madeira</v>
          </cell>
          <cell r="K455">
            <v>1</v>
          </cell>
          <cell r="L455" t="str">
            <v>Chapa de Poliéster (PRFV)</v>
          </cell>
          <cell r="M455" t="str">
            <v>ABNT TIPO III</v>
          </cell>
          <cell r="N455">
            <v>0.3</v>
          </cell>
          <cell r="O455" t="str">
            <v>408BPE0170</v>
          </cell>
        </row>
        <row r="456">
          <cell r="J456" t="str">
            <v>Madeira</v>
          </cell>
          <cell r="K456">
            <v>1</v>
          </cell>
          <cell r="L456" t="str">
            <v>Chapa de Poliéster (PRFV)</v>
          </cell>
          <cell r="M456" t="str">
            <v>ABNT TIPO III</v>
          </cell>
          <cell r="N456">
            <v>0.3</v>
          </cell>
          <cell r="O456" t="str">
            <v>408BPE0170</v>
          </cell>
        </row>
        <row r="457">
          <cell r="J457" t="str">
            <v>Ecológico</v>
          </cell>
          <cell r="K457">
            <v>1</v>
          </cell>
          <cell r="L457" t="str">
            <v>Chapa de Poliéster (PRFV)</v>
          </cell>
          <cell r="M457" t="str">
            <v>ABNT TIPO III</v>
          </cell>
          <cell r="N457">
            <v>0.79</v>
          </cell>
          <cell r="O457" t="str">
            <v>408BPE0170</v>
          </cell>
        </row>
        <row r="458">
          <cell r="J458" t="str">
            <v>Perfil C Metálico de aço carbono - NBR 14890</v>
          </cell>
          <cell r="K458">
            <v>2</v>
          </cell>
          <cell r="L458" t="str">
            <v>Chapa de Poliéster (PRFV)</v>
          </cell>
          <cell r="M458" t="str">
            <v>ABNT TIPO III</v>
          </cell>
          <cell r="N458">
            <v>3.75</v>
          </cell>
          <cell r="O458" t="str">
            <v>408BPE0170</v>
          </cell>
        </row>
        <row r="459">
          <cell r="J459" t="str">
            <v>Ecológico</v>
          </cell>
          <cell r="K459">
            <v>1</v>
          </cell>
          <cell r="L459" t="str">
            <v>Chapa de Poliéster (PRFV)</v>
          </cell>
          <cell r="M459" t="str">
            <v>ABNT TIPO III</v>
          </cell>
          <cell r="N459">
            <v>1</v>
          </cell>
          <cell r="O459" t="str">
            <v>408BPE0170</v>
          </cell>
        </row>
        <row r="460">
          <cell r="J460" t="str">
            <v>Ecológico</v>
          </cell>
          <cell r="K460">
            <v>1</v>
          </cell>
          <cell r="L460" t="str">
            <v>Chapa de Poliéster (PRFV)</v>
          </cell>
          <cell r="M460" t="str">
            <v>ABNT TIPO III</v>
          </cell>
          <cell r="N460">
            <v>1</v>
          </cell>
          <cell r="O460" t="str">
            <v>408BPE0170</v>
          </cell>
        </row>
        <row r="461">
          <cell r="J461" t="str">
            <v>Ecológico</v>
          </cell>
          <cell r="K461">
            <v>1</v>
          </cell>
          <cell r="L461" t="str">
            <v>Chapa de Poliéster (PRFV)</v>
          </cell>
          <cell r="M461" t="str">
            <v>ABNT TIPO III</v>
          </cell>
          <cell r="N461">
            <v>1</v>
          </cell>
          <cell r="O461" t="str">
            <v>408BPE0170</v>
          </cell>
        </row>
        <row r="462">
          <cell r="J462" t="str">
            <v>Ecológico</v>
          </cell>
          <cell r="K462">
            <v>1</v>
          </cell>
          <cell r="L462" t="str">
            <v>Chapa de Poliéster (PRFV)</v>
          </cell>
          <cell r="M462" t="str">
            <v>ABNT TIPO III</v>
          </cell>
          <cell r="N462">
            <v>1</v>
          </cell>
          <cell r="O462" t="str">
            <v>408BPE0170</v>
          </cell>
        </row>
        <row r="463">
          <cell r="J463" t="str">
            <v>Ecológico</v>
          </cell>
          <cell r="K463">
            <v>1</v>
          </cell>
          <cell r="L463" t="str">
            <v>Chapa de Poliéster (PRFV)</v>
          </cell>
          <cell r="M463" t="str">
            <v>ABNT TIPO III</v>
          </cell>
          <cell r="N463">
            <v>1</v>
          </cell>
          <cell r="O463" t="str">
            <v>408BPE0170</v>
          </cell>
        </row>
        <row r="464">
          <cell r="J464" t="str">
            <v>Ecológico</v>
          </cell>
          <cell r="K464">
            <v>1</v>
          </cell>
          <cell r="L464" t="str">
            <v>Chapa de Poliéster (PRFV)</v>
          </cell>
          <cell r="M464" t="str">
            <v>ABNT TIPO III</v>
          </cell>
          <cell r="N464">
            <v>1</v>
          </cell>
          <cell r="O464" t="str">
            <v>408BPE0170</v>
          </cell>
        </row>
        <row r="465">
          <cell r="J465" t="str">
            <v>Madeira</v>
          </cell>
          <cell r="K465">
            <v>1</v>
          </cell>
          <cell r="L465" t="str">
            <v>Chapa de Poliéster (PRFV)</v>
          </cell>
          <cell r="M465" t="str">
            <v>ABNT TIPO III</v>
          </cell>
          <cell r="N465">
            <v>0.51</v>
          </cell>
          <cell r="O465" t="str">
            <v>408BPE0170</v>
          </cell>
        </row>
        <row r="466">
          <cell r="J466" t="str">
            <v>Ecológico</v>
          </cell>
          <cell r="K466">
            <v>1</v>
          </cell>
          <cell r="L466" t="str">
            <v>Chapa de Poliéster (PRFV)</v>
          </cell>
          <cell r="M466" t="str">
            <v>ABNT TIPO III</v>
          </cell>
          <cell r="N466">
            <v>0.92</v>
          </cell>
          <cell r="O466" t="str">
            <v>408BPE0170</v>
          </cell>
        </row>
        <row r="467">
          <cell r="J467" t="str">
            <v>Ecológico</v>
          </cell>
          <cell r="K467">
            <v>1</v>
          </cell>
          <cell r="L467" t="str">
            <v>Chapa de Poliéster (PRFV)</v>
          </cell>
          <cell r="M467" t="str">
            <v>ABNT TIPO III</v>
          </cell>
          <cell r="N467">
            <v>0.92</v>
          </cell>
          <cell r="O467" t="str">
            <v>408BPE0170</v>
          </cell>
        </row>
        <row r="468">
          <cell r="J468" t="str">
            <v>Ecológico</v>
          </cell>
          <cell r="K468">
            <v>1</v>
          </cell>
          <cell r="L468" t="str">
            <v>Chapa de Poliéster (PRFV)</v>
          </cell>
          <cell r="M468" t="str">
            <v>ABNT TIPO III</v>
          </cell>
          <cell r="N468">
            <v>1</v>
          </cell>
          <cell r="O468" t="str">
            <v>408BPE0170</v>
          </cell>
        </row>
        <row r="469">
          <cell r="J469" t="str">
            <v>Ecológico</v>
          </cell>
          <cell r="K469">
            <v>1</v>
          </cell>
          <cell r="L469" t="str">
            <v>Chapa de Poliéster (PRFV)</v>
          </cell>
          <cell r="M469" t="str">
            <v>ABNT TIPO III</v>
          </cell>
          <cell r="N469">
            <v>1</v>
          </cell>
          <cell r="O469" t="str">
            <v>408BPE0170</v>
          </cell>
        </row>
        <row r="470">
          <cell r="J470" t="str">
            <v>Ecológico</v>
          </cell>
          <cell r="K470">
            <v>1</v>
          </cell>
          <cell r="L470" t="str">
            <v>Chapa de Poliéster (PRFV)</v>
          </cell>
          <cell r="M470" t="str">
            <v>ABNT TIPO III</v>
          </cell>
          <cell r="N470">
            <v>0.79</v>
          </cell>
          <cell r="O470" t="str">
            <v>408BPE0170</v>
          </cell>
        </row>
        <row r="471">
          <cell r="J471" t="str">
            <v>Ecológico</v>
          </cell>
          <cell r="K471">
            <v>1</v>
          </cell>
          <cell r="L471" t="str">
            <v>Chapa de Poliéster (PRFV)</v>
          </cell>
          <cell r="M471" t="str">
            <v>ABNT TIPO III</v>
          </cell>
          <cell r="N471">
            <v>0.79</v>
          </cell>
          <cell r="O471" t="str">
            <v>408BPE0170</v>
          </cell>
        </row>
        <row r="472">
          <cell r="J472" t="str">
            <v>Ecológico</v>
          </cell>
          <cell r="K472">
            <v>1</v>
          </cell>
          <cell r="L472" t="str">
            <v>Chapa de Poliéster (PRFV)</v>
          </cell>
          <cell r="M472" t="str">
            <v>ABNT TIPO III</v>
          </cell>
          <cell r="N472">
            <v>1</v>
          </cell>
          <cell r="O472" t="str">
            <v>408BPE0170</v>
          </cell>
        </row>
        <row r="473">
          <cell r="J473" t="str">
            <v>Ecológico</v>
          </cell>
          <cell r="K473">
            <v>1</v>
          </cell>
          <cell r="L473" t="str">
            <v>Chapa de Poliéster (PRFV)</v>
          </cell>
          <cell r="M473" t="str">
            <v>ABNT TIPO III</v>
          </cell>
          <cell r="N473">
            <v>1</v>
          </cell>
          <cell r="O473" t="str">
            <v>408BPE0170</v>
          </cell>
        </row>
        <row r="474">
          <cell r="J474" t="str">
            <v>Ecológico</v>
          </cell>
          <cell r="K474">
            <v>1</v>
          </cell>
          <cell r="L474" t="str">
            <v>Chapa de Poliéster (PRFV)</v>
          </cell>
          <cell r="M474" t="str">
            <v>ABNT TIPO III</v>
          </cell>
          <cell r="N474">
            <v>1</v>
          </cell>
          <cell r="O474" t="str">
            <v>408BPE0170</v>
          </cell>
        </row>
        <row r="475">
          <cell r="J475" t="str">
            <v>Perfil C Metálico de aço carbono - NBR 14890</v>
          </cell>
          <cell r="K475">
            <v>2</v>
          </cell>
          <cell r="L475" t="str">
            <v>Chapa de Poliéster (PRFV)</v>
          </cell>
          <cell r="M475" t="str">
            <v>ABNT TIPO III</v>
          </cell>
          <cell r="N475">
            <v>3.75</v>
          </cell>
          <cell r="O475" t="str">
            <v>408BPE0170</v>
          </cell>
        </row>
        <row r="476">
          <cell r="J476" t="str">
            <v>Ecológico</v>
          </cell>
          <cell r="K476">
            <v>1</v>
          </cell>
          <cell r="L476" t="str">
            <v>Chapa de Poliéster (PRFV)</v>
          </cell>
          <cell r="M476" t="str">
            <v>ABNT TIPO III</v>
          </cell>
          <cell r="N476">
            <v>1</v>
          </cell>
          <cell r="O476" t="str">
            <v>408BPE0170</v>
          </cell>
        </row>
        <row r="477">
          <cell r="J477" t="str">
            <v>Ecológico</v>
          </cell>
          <cell r="K477">
            <v>1</v>
          </cell>
          <cell r="L477" t="str">
            <v>Chapa de Poliéster (PRFV)</v>
          </cell>
          <cell r="M477" t="str">
            <v>ABNT TIPO III</v>
          </cell>
          <cell r="N477">
            <v>1</v>
          </cell>
          <cell r="O477" t="str">
            <v>408BPE0170</v>
          </cell>
        </row>
        <row r="478">
          <cell r="J478" t="str">
            <v>Ecológico</v>
          </cell>
          <cell r="K478">
            <v>1</v>
          </cell>
          <cell r="L478" t="str">
            <v>Chapa de Poliéster (PRFV)</v>
          </cell>
          <cell r="M478" t="str">
            <v>ABNT TIPO III</v>
          </cell>
          <cell r="N478">
            <v>0.79</v>
          </cell>
          <cell r="O478" t="str">
            <v>408BPE0170</v>
          </cell>
        </row>
        <row r="479">
          <cell r="J479" t="str">
            <v>Ecológico</v>
          </cell>
          <cell r="K479">
            <v>1</v>
          </cell>
          <cell r="L479" t="str">
            <v>Chapa de Poliéster (PRFV)</v>
          </cell>
          <cell r="M479" t="str">
            <v>ABNT TIPO III</v>
          </cell>
          <cell r="N479">
            <v>1</v>
          </cell>
          <cell r="O479" t="str">
            <v>408BPE0170</v>
          </cell>
        </row>
        <row r="480">
          <cell r="J480" t="str">
            <v>Ecológico</v>
          </cell>
          <cell r="K480">
            <v>1</v>
          </cell>
          <cell r="L480" t="str">
            <v>Chapa de Poliéster (PRFV)</v>
          </cell>
          <cell r="M480" t="str">
            <v>ABNT TIPO III</v>
          </cell>
          <cell r="N480">
            <v>1</v>
          </cell>
          <cell r="O480" t="str">
            <v>408BPE0170</v>
          </cell>
        </row>
        <row r="481">
          <cell r="J481" t="str">
            <v>Ecológico</v>
          </cell>
          <cell r="K481">
            <v>1</v>
          </cell>
          <cell r="L481" t="str">
            <v>Chapa de Poliéster (PRFV)</v>
          </cell>
          <cell r="M481" t="str">
            <v>ABNT TIPO III</v>
          </cell>
          <cell r="N481">
            <v>0.79</v>
          </cell>
          <cell r="O481" t="str">
            <v>408BPE0170</v>
          </cell>
        </row>
        <row r="482">
          <cell r="J482" t="str">
            <v>Perfil C Metálico de aço carbono - NBR 14890</v>
          </cell>
          <cell r="K482">
            <v>2</v>
          </cell>
          <cell r="L482" t="str">
            <v>Chapa de Poliéster (PRFV)</v>
          </cell>
          <cell r="M482" t="str">
            <v>ABNT TIPO III</v>
          </cell>
          <cell r="N482">
            <v>3</v>
          </cell>
          <cell r="O482" t="str">
            <v>408BPE0170</v>
          </cell>
        </row>
        <row r="483">
          <cell r="J483" t="str">
            <v>Perfil C Metálico de aço carbono - NBR 14890</v>
          </cell>
          <cell r="K483">
            <v>2</v>
          </cell>
          <cell r="L483" t="str">
            <v>Chapa de Poliéster (PRFV)</v>
          </cell>
          <cell r="M483" t="str">
            <v>ABNT TIPO III</v>
          </cell>
          <cell r="N483">
            <v>3</v>
          </cell>
          <cell r="O483" t="str">
            <v>408BPE0170</v>
          </cell>
        </row>
        <row r="484">
          <cell r="J484" t="str">
            <v>Ecológico</v>
          </cell>
          <cell r="K484">
            <v>1</v>
          </cell>
          <cell r="L484" t="str">
            <v>Chapa de Poliéster (PRFV)</v>
          </cell>
          <cell r="M484" t="str">
            <v>ABNT TIPO III</v>
          </cell>
          <cell r="N484">
            <v>1</v>
          </cell>
          <cell r="O484" t="str">
            <v>408BPE0170</v>
          </cell>
        </row>
        <row r="485">
          <cell r="J485" t="str">
            <v>Madeira</v>
          </cell>
          <cell r="K485">
            <v>1</v>
          </cell>
          <cell r="L485" t="str">
            <v>Chapa de Poliéster (PRFV)</v>
          </cell>
          <cell r="M485" t="str">
            <v>ABNT TIPO III</v>
          </cell>
          <cell r="N485">
            <v>0.65</v>
          </cell>
          <cell r="O485" t="str">
            <v>408BPE0170</v>
          </cell>
        </row>
        <row r="486">
          <cell r="J486" t="str">
            <v>Perfil C Metálico de aço carbono - NBR 14890</v>
          </cell>
          <cell r="K486">
            <v>2</v>
          </cell>
          <cell r="L486" t="str">
            <v>Chapa de Poliéster (PRFV)</v>
          </cell>
          <cell r="M486" t="str">
            <v>ABNT TIPO III</v>
          </cell>
          <cell r="N486">
            <v>3</v>
          </cell>
          <cell r="O486" t="str">
            <v>408BPE0170</v>
          </cell>
        </row>
        <row r="487">
          <cell r="J487" t="str">
            <v>Madeira</v>
          </cell>
          <cell r="K487">
            <v>1</v>
          </cell>
          <cell r="L487" t="str">
            <v>Chapa de Poliéster (PRFV)</v>
          </cell>
          <cell r="M487" t="str">
            <v>ABNT TIPO III</v>
          </cell>
          <cell r="N487">
            <v>0.43</v>
          </cell>
          <cell r="O487" t="str">
            <v>408BPE0170</v>
          </cell>
        </row>
        <row r="488">
          <cell r="J488" t="str">
            <v>Ecológico</v>
          </cell>
          <cell r="K488">
            <v>1</v>
          </cell>
          <cell r="L488" t="str">
            <v>Chapa de Poliéster (PRFV)</v>
          </cell>
          <cell r="M488" t="str">
            <v>ABNT TIPO III</v>
          </cell>
          <cell r="N488">
            <v>0.92</v>
          </cell>
          <cell r="O488" t="str">
            <v>408BPE0170</v>
          </cell>
        </row>
        <row r="489">
          <cell r="J489" t="str">
            <v>Perfil C Metálico de aço carbono - NBR 14890</v>
          </cell>
          <cell r="K489">
            <v>2</v>
          </cell>
          <cell r="L489" t="str">
            <v>Chapa de Poliéster (PRFV)</v>
          </cell>
          <cell r="M489" t="str">
            <v>ABNT TIPO III</v>
          </cell>
          <cell r="N489">
            <v>3</v>
          </cell>
          <cell r="O489" t="str">
            <v>408BPE0170</v>
          </cell>
        </row>
        <row r="490">
          <cell r="J490" t="str">
            <v>Madeira</v>
          </cell>
          <cell r="K490">
            <v>20</v>
          </cell>
          <cell r="L490" t="str">
            <v>Chapa de Poliéster (PRFV)</v>
          </cell>
          <cell r="M490" t="str">
            <v>ABNT TIPO III</v>
          </cell>
          <cell r="N490">
            <v>6</v>
          </cell>
          <cell r="O490" t="str">
            <v>408BPE0170</v>
          </cell>
        </row>
        <row r="491">
          <cell r="J491" t="str">
            <v>Madeira</v>
          </cell>
          <cell r="K491">
            <v>1</v>
          </cell>
          <cell r="L491" t="str">
            <v>Chapa de Poliéster (PRFV)</v>
          </cell>
          <cell r="M491" t="str">
            <v>ABNT TIPO III</v>
          </cell>
          <cell r="N491">
            <v>0.65</v>
          </cell>
          <cell r="O491" t="str">
            <v>408BPE0170</v>
          </cell>
        </row>
        <row r="492">
          <cell r="J492" t="str">
            <v>Perfil C Metálico de aço carbono - NBR 14890</v>
          </cell>
          <cell r="K492">
            <v>2</v>
          </cell>
          <cell r="L492" t="str">
            <v>Chapa de Poliéster (PRFV)</v>
          </cell>
          <cell r="M492" t="str">
            <v>ABNT TIPO III</v>
          </cell>
          <cell r="N492">
            <v>4.5</v>
          </cell>
          <cell r="O492" t="str">
            <v>408BPE0170</v>
          </cell>
        </row>
        <row r="493">
          <cell r="J493" t="str">
            <v>Madeira</v>
          </cell>
          <cell r="K493">
            <v>1</v>
          </cell>
          <cell r="L493" t="str">
            <v>Chapa de Poliéster (PRFV)</v>
          </cell>
          <cell r="M493" t="str">
            <v>ABNT TIPO III</v>
          </cell>
          <cell r="N493">
            <v>0.51</v>
          </cell>
          <cell r="O493" t="str">
            <v>408BPE0170</v>
          </cell>
        </row>
        <row r="494">
          <cell r="J494" t="str">
            <v>Perfil C Metálico de aço carbono - NBR 14890</v>
          </cell>
          <cell r="K494">
            <v>2</v>
          </cell>
          <cell r="L494" t="str">
            <v>Chapa de Poliéster (PRFV)</v>
          </cell>
          <cell r="M494" t="str">
            <v>ABNT TIPO III</v>
          </cell>
          <cell r="N494">
            <v>3</v>
          </cell>
          <cell r="O494" t="str">
            <v>408BPE0170</v>
          </cell>
        </row>
        <row r="495">
          <cell r="J495" t="str">
            <v>Ecológico</v>
          </cell>
          <cell r="K495">
            <v>1</v>
          </cell>
          <cell r="L495" t="str">
            <v>Chapa de Poliéster (PRFV)</v>
          </cell>
          <cell r="M495" t="str">
            <v>ABNT TIPO III</v>
          </cell>
          <cell r="N495">
            <v>1</v>
          </cell>
          <cell r="O495" t="str">
            <v>408BPE0170</v>
          </cell>
        </row>
        <row r="496">
          <cell r="J496" t="str">
            <v>Perfil C Metálico de aço carbono - NBR 14890</v>
          </cell>
          <cell r="K496">
            <v>2</v>
          </cell>
          <cell r="L496" t="str">
            <v>Chapa de Poliéster (PRFV)</v>
          </cell>
          <cell r="M496" t="str">
            <v>ABNT TIPO III</v>
          </cell>
          <cell r="N496">
            <v>3.75</v>
          </cell>
          <cell r="O496" t="str">
            <v>408BPE0170</v>
          </cell>
        </row>
        <row r="497">
          <cell r="J497" t="str">
            <v>Perfil C Metálico de aço carbono - NBR 14890</v>
          </cell>
          <cell r="K497">
            <v>2</v>
          </cell>
          <cell r="L497" t="str">
            <v>Chapa de Poliéster (PRFV)</v>
          </cell>
          <cell r="M497" t="str">
            <v>ABNT TIPO III</v>
          </cell>
          <cell r="N497">
            <v>5.25</v>
          </cell>
          <cell r="O497" t="str">
            <v>408BPE0170</v>
          </cell>
        </row>
        <row r="498">
          <cell r="J498" t="str">
            <v>Ecológico</v>
          </cell>
          <cell r="K498">
            <v>1</v>
          </cell>
          <cell r="L498" t="str">
            <v>Chapa de Poliéster (PRFV)</v>
          </cell>
          <cell r="M498" t="str">
            <v>ABNT TIPO III</v>
          </cell>
          <cell r="N498">
            <v>0.79</v>
          </cell>
          <cell r="O498" t="str">
            <v>408BPE0170</v>
          </cell>
        </row>
        <row r="499">
          <cell r="J499" t="str">
            <v>Ecológico</v>
          </cell>
          <cell r="K499">
            <v>1</v>
          </cell>
          <cell r="L499" t="str">
            <v>Chapa de Poliéster (PRFV)</v>
          </cell>
          <cell r="M499" t="str">
            <v>ABNT TIPO III</v>
          </cell>
          <cell r="N499">
            <v>1</v>
          </cell>
          <cell r="O499" t="str">
            <v>408BPE0170</v>
          </cell>
        </row>
        <row r="500">
          <cell r="J500" t="str">
            <v>Perfil C Metálico de aço carbono - NBR 14890</v>
          </cell>
          <cell r="K500">
            <v>2</v>
          </cell>
          <cell r="L500" t="str">
            <v>Chapa de Poliéster (PRFV)</v>
          </cell>
          <cell r="M500" t="str">
            <v>ABNT TIPO III</v>
          </cell>
          <cell r="N500">
            <v>3.75</v>
          </cell>
          <cell r="O500" t="str">
            <v>408BPE0170</v>
          </cell>
        </row>
        <row r="501">
          <cell r="J501" t="str">
            <v>Madeira</v>
          </cell>
          <cell r="K501">
            <v>1</v>
          </cell>
          <cell r="L501" t="str">
            <v>Chapa de Poliéster (PRFV)</v>
          </cell>
          <cell r="M501" t="str">
            <v>ABNT TIPO III</v>
          </cell>
          <cell r="N501">
            <v>0.51</v>
          </cell>
          <cell r="O501" t="str">
            <v>408BPE0170</v>
          </cell>
        </row>
        <row r="502">
          <cell r="J502" t="str">
            <v>Perfil C Metálico de aço carbono - NBR 14890</v>
          </cell>
          <cell r="K502">
            <v>2</v>
          </cell>
          <cell r="L502" t="str">
            <v>Chapa de Poliéster (PRFV)</v>
          </cell>
          <cell r="M502" t="str">
            <v>ABNT TIPO III</v>
          </cell>
          <cell r="N502">
            <v>7</v>
          </cell>
          <cell r="O502" t="str">
            <v>408BPE0170</v>
          </cell>
        </row>
        <row r="503">
          <cell r="J503" t="str">
            <v>Perfil C Metálico de aço carbono - NBR 14890</v>
          </cell>
          <cell r="K503">
            <v>2</v>
          </cell>
          <cell r="L503" t="str">
            <v>Chapa de Poliéster (PRFV)</v>
          </cell>
          <cell r="M503" t="str">
            <v>ABNT TIPO III</v>
          </cell>
          <cell r="N503">
            <v>7</v>
          </cell>
          <cell r="O503" t="str">
            <v>408BPE0170</v>
          </cell>
        </row>
        <row r="504">
          <cell r="J504" t="str">
            <v>Ecológico</v>
          </cell>
          <cell r="K504">
            <v>1</v>
          </cell>
          <cell r="L504" t="str">
            <v>Chapa de Poliéster (PRFV)</v>
          </cell>
          <cell r="M504" t="str">
            <v>ABNT TIPO III</v>
          </cell>
          <cell r="N504">
            <v>1</v>
          </cell>
          <cell r="O504" t="str">
            <v>408BPE0170</v>
          </cell>
        </row>
        <row r="505">
          <cell r="J505" t="str">
            <v>Ecológico</v>
          </cell>
          <cell r="K505">
            <v>1</v>
          </cell>
          <cell r="L505" t="str">
            <v>Chapa de Poliéster (PRFV)</v>
          </cell>
          <cell r="M505" t="str">
            <v>ABNT TIPO III</v>
          </cell>
          <cell r="N505">
            <v>0.79</v>
          </cell>
          <cell r="O505" t="str">
            <v>408BPE0170</v>
          </cell>
        </row>
        <row r="506">
          <cell r="J506" t="str">
            <v>Ecológico</v>
          </cell>
          <cell r="K506">
            <v>1</v>
          </cell>
          <cell r="L506" t="str">
            <v>Chapa de Poliéster (PRFV)</v>
          </cell>
          <cell r="M506" t="str">
            <v>ABNT TIPO III</v>
          </cell>
          <cell r="N506">
            <v>0.79</v>
          </cell>
          <cell r="O506" t="str">
            <v>408BPE0170</v>
          </cell>
        </row>
        <row r="507">
          <cell r="J507" t="str">
            <v>Ecológico</v>
          </cell>
          <cell r="K507">
            <v>1</v>
          </cell>
          <cell r="L507" t="str">
            <v>Chapa de Poliéster (PRFV)</v>
          </cell>
          <cell r="M507" t="str">
            <v>ABNT TIPO III</v>
          </cell>
          <cell r="N507">
            <v>0.79</v>
          </cell>
          <cell r="O507" t="str">
            <v>408BPE0170</v>
          </cell>
        </row>
        <row r="508">
          <cell r="J508" t="str">
            <v>Madeira</v>
          </cell>
          <cell r="K508">
            <v>1</v>
          </cell>
          <cell r="L508" t="str">
            <v>Chapa de Poliéster (PRFV)</v>
          </cell>
          <cell r="M508" t="str">
            <v>ABNT TIPO III</v>
          </cell>
          <cell r="N508">
            <v>0.51</v>
          </cell>
          <cell r="O508" t="str">
            <v>408BPE0170</v>
          </cell>
        </row>
        <row r="509">
          <cell r="J509" t="str">
            <v>Ecológico</v>
          </cell>
          <cell r="K509">
            <v>1</v>
          </cell>
          <cell r="L509" t="str">
            <v>Chapa de Poliéster (PRFV)</v>
          </cell>
          <cell r="M509" t="str">
            <v>ABNT TIPO III</v>
          </cell>
          <cell r="N509">
            <v>0.79</v>
          </cell>
          <cell r="O509" t="str">
            <v>408BPE0170</v>
          </cell>
        </row>
        <row r="510">
          <cell r="J510" t="str">
            <v>Ecológico</v>
          </cell>
          <cell r="K510">
            <v>1</v>
          </cell>
          <cell r="L510" t="str">
            <v>Chapa de Poliéster (PRFV)</v>
          </cell>
          <cell r="M510" t="str">
            <v>ABNT TIPO III</v>
          </cell>
          <cell r="N510">
            <v>0.79</v>
          </cell>
          <cell r="O510" t="str">
            <v>408BPE0170</v>
          </cell>
        </row>
        <row r="511">
          <cell r="J511" t="str">
            <v>Ecológico</v>
          </cell>
          <cell r="K511">
            <v>1</v>
          </cell>
          <cell r="L511" t="str">
            <v>Chapa de Poliéster (PRFV)</v>
          </cell>
          <cell r="M511" t="str">
            <v>ABNT TIPO III</v>
          </cell>
          <cell r="N511">
            <v>1</v>
          </cell>
          <cell r="O511" t="str">
            <v>408BPE0170</v>
          </cell>
        </row>
        <row r="512">
          <cell r="J512" t="str">
            <v>Ecológico</v>
          </cell>
          <cell r="K512">
            <v>1</v>
          </cell>
          <cell r="L512" t="str">
            <v>Chapa de Poliéster (PRFV)</v>
          </cell>
          <cell r="M512" t="str">
            <v>ABNT TIPO III</v>
          </cell>
          <cell r="N512">
            <v>0.79</v>
          </cell>
          <cell r="O512" t="str">
            <v>408BPE0170</v>
          </cell>
        </row>
        <row r="513">
          <cell r="J513" t="str">
            <v>Ecológico</v>
          </cell>
          <cell r="K513">
            <v>1</v>
          </cell>
          <cell r="L513" t="str">
            <v>Chapa de Poliéster (PRFV)</v>
          </cell>
          <cell r="M513" t="str">
            <v>ABNT TIPO III</v>
          </cell>
          <cell r="N513">
            <v>0.79</v>
          </cell>
          <cell r="O513" t="str">
            <v>408BPE0170</v>
          </cell>
        </row>
        <row r="514">
          <cell r="J514" t="str">
            <v>Madeira</v>
          </cell>
          <cell r="K514">
            <v>1</v>
          </cell>
          <cell r="L514" t="str">
            <v>Chapa de Poliéster (PRFV)</v>
          </cell>
          <cell r="M514" t="str">
            <v>ABNT TIPO III</v>
          </cell>
          <cell r="N514">
            <v>0.51</v>
          </cell>
          <cell r="O514" t="str">
            <v>408BPE0170</v>
          </cell>
        </row>
        <row r="515">
          <cell r="J515" t="str">
            <v>Ecológico</v>
          </cell>
          <cell r="K515">
            <v>1</v>
          </cell>
          <cell r="L515" t="str">
            <v>Chapa de Poliéster (PRFV)</v>
          </cell>
          <cell r="M515" t="str">
            <v>ABNT TIPO III</v>
          </cell>
          <cell r="N515">
            <v>1</v>
          </cell>
          <cell r="O515" t="str">
            <v>408BPE0170</v>
          </cell>
        </row>
        <row r="516">
          <cell r="J516" t="str">
            <v>Perfil C Metálico de aço carbono - NBR 14890</v>
          </cell>
          <cell r="K516">
            <v>2</v>
          </cell>
          <cell r="L516" t="str">
            <v>Chapa de Poliéster (PRFV)</v>
          </cell>
          <cell r="M516" t="str">
            <v>ABNT TIPO III</v>
          </cell>
          <cell r="N516">
            <v>3</v>
          </cell>
          <cell r="O516" t="str">
            <v>408BPE0170</v>
          </cell>
        </row>
        <row r="517">
          <cell r="J517" t="str">
            <v>Ecológico</v>
          </cell>
          <cell r="K517">
            <v>1</v>
          </cell>
          <cell r="L517" t="str">
            <v>Chapa de Poliéster (PRFV)</v>
          </cell>
          <cell r="M517" t="str">
            <v>ABNT TIPO III</v>
          </cell>
          <cell r="N517">
            <v>0.79</v>
          </cell>
          <cell r="O517" t="str">
            <v>408BPE0170</v>
          </cell>
        </row>
        <row r="518">
          <cell r="J518" t="str">
            <v>Ecológico</v>
          </cell>
          <cell r="K518">
            <v>1</v>
          </cell>
          <cell r="L518" t="str">
            <v>Chapa de Poliéster (PRFV)</v>
          </cell>
          <cell r="M518" t="str">
            <v>ABNT TIPO III</v>
          </cell>
          <cell r="N518">
            <v>0.79</v>
          </cell>
          <cell r="O518" t="str">
            <v>408BPE0170</v>
          </cell>
        </row>
        <row r="519">
          <cell r="J519" t="str">
            <v>Perfil C Metálico de aço carbono - NBR 14890</v>
          </cell>
          <cell r="K519">
            <v>2</v>
          </cell>
          <cell r="L519" t="str">
            <v>Chapa de Poliéster (PRFV)</v>
          </cell>
          <cell r="M519" t="str">
            <v>ABNT TIPO III</v>
          </cell>
          <cell r="N519">
            <v>3</v>
          </cell>
          <cell r="O519" t="str">
            <v>408BPE0170</v>
          </cell>
        </row>
        <row r="520">
          <cell r="J520" t="str">
            <v>Perfil C Metálico de aço carbono - NBR 14890</v>
          </cell>
          <cell r="K520">
            <v>2</v>
          </cell>
          <cell r="L520" t="str">
            <v>Chapa de Poliéster (PRFV)</v>
          </cell>
          <cell r="M520" t="str">
            <v>ABNT TIPO III</v>
          </cell>
          <cell r="N520">
            <v>3</v>
          </cell>
          <cell r="O520" t="str">
            <v>408BPE0170</v>
          </cell>
        </row>
        <row r="521">
          <cell r="J521" t="str">
            <v>Ecológico</v>
          </cell>
          <cell r="K521">
            <v>1</v>
          </cell>
          <cell r="L521" t="str">
            <v>Chapa de Poliéster (PRFV)</v>
          </cell>
          <cell r="M521" t="str">
            <v>ABNT TIPO III</v>
          </cell>
          <cell r="N521">
            <v>1</v>
          </cell>
          <cell r="O521" t="str">
            <v>408BPE0170</v>
          </cell>
        </row>
        <row r="522">
          <cell r="J522" t="str">
            <v>Madeira</v>
          </cell>
          <cell r="K522">
            <v>1</v>
          </cell>
          <cell r="L522" t="str">
            <v>Chapa de Poliéster (PRFV)</v>
          </cell>
          <cell r="M522" t="str">
            <v>ABNT TIPO III</v>
          </cell>
          <cell r="N522">
            <v>0.51</v>
          </cell>
          <cell r="O522" t="str">
            <v>408BPE0170</v>
          </cell>
        </row>
        <row r="523">
          <cell r="J523" t="str">
            <v>Ecológico</v>
          </cell>
          <cell r="K523">
            <v>1</v>
          </cell>
          <cell r="L523" t="str">
            <v>Chapa de Poliéster (PRFV)</v>
          </cell>
          <cell r="M523" t="str">
            <v>ABNT TIPO III</v>
          </cell>
          <cell r="N523">
            <v>1</v>
          </cell>
          <cell r="O523" t="str">
            <v>408BPE0170</v>
          </cell>
        </row>
        <row r="524">
          <cell r="J524" t="str">
            <v>Ecológico</v>
          </cell>
          <cell r="K524">
            <v>1</v>
          </cell>
          <cell r="L524" t="str">
            <v>Chapa de Poliéster (PRFV)</v>
          </cell>
          <cell r="M524" t="str">
            <v>ABNT TIPO III</v>
          </cell>
          <cell r="N524">
            <v>1</v>
          </cell>
          <cell r="O524" t="str">
            <v>408BPE0170</v>
          </cell>
        </row>
        <row r="525">
          <cell r="J525" t="str">
            <v>Ecológico</v>
          </cell>
          <cell r="K525">
            <v>1</v>
          </cell>
          <cell r="L525" t="str">
            <v>Chapa de Poliéster (PRFV)</v>
          </cell>
          <cell r="M525" t="str">
            <v>ABNT TIPO III</v>
          </cell>
          <cell r="N525">
            <v>1</v>
          </cell>
          <cell r="O525" t="str">
            <v>408BPE0170</v>
          </cell>
        </row>
        <row r="526">
          <cell r="J526" t="str">
            <v>PÓRTICO</v>
          </cell>
          <cell r="K526">
            <v>1</v>
          </cell>
          <cell r="L526" t="str">
            <v>Chapa de Poliéster (PRFV)</v>
          </cell>
          <cell r="M526" t="str">
            <v>ABNT TIPO X</v>
          </cell>
          <cell r="N526">
            <v>10</v>
          </cell>
          <cell r="O526" t="str">
            <v>408BPE0170</v>
          </cell>
        </row>
        <row r="527">
          <cell r="K527">
            <v>1</v>
          </cell>
          <cell r="L527" t="str">
            <v>Chapa de Poliéster (PRFV)</v>
          </cell>
          <cell r="M527" t="str">
            <v>ABNT TIPO X</v>
          </cell>
          <cell r="N527">
            <v>9</v>
          </cell>
          <cell r="O527" t="str">
            <v>408BPE0170</v>
          </cell>
        </row>
        <row r="528">
          <cell r="K528">
            <v>1</v>
          </cell>
          <cell r="L528" t="str">
            <v>Chapa de Poliéster (PRFV)</v>
          </cell>
          <cell r="M528" t="str">
            <v>ABNT TIPO X</v>
          </cell>
          <cell r="N528">
            <v>13.75</v>
          </cell>
          <cell r="O528" t="str">
            <v>408BPE0170</v>
          </cell>
        </row>
        <row r="529">
          <cell r="K529">
            <v>1</v>
          </cell>
          <cell r="L529" t="str">
            <v>Chapa de Poliéster (PRFV)</v>
          </cell>
          <cell r="M529" t="str">
            <v>ABNT TIPO X</v>
          </cell>
          <cell r="N529">
            <v>8</v>
          </cell>
          <cell r="O529" t="str">
            <v>408BPE0170</v>
          </cell>
        </row>
        <row r="530">
          <cell r="J530" t="str">
            <v>Perfil C Metálico de aço carbono - NBR 14890</v>
          </cell>
          <cell r="K530">
            <v>2</v>
          </cell>
          <cell r="L530" t="str">
            <v>Chapa de Poliéster (PRFV)</v>
          </cell>
          <cell r="M530" t="str">
            <v>ABNT TIPO III</v>
          </cell>
          <cell r="N530">
            <v>5.25</v>
          </cell>
          <cell r="O530" t="str">
            <v>408BPE0170</v>
          </cell>
        </row>
        <row r="531">
          <cell r="J531" t="str">
            <v>Perfil C Metálico de aço carbono - NBR 14890</v>
          </cell>
          <cell r="K531">
            <v>2</v>
          </cell>
          <cell r="L531" t="str">
            <v>Chapa de Poliéster (PRFV)</v>
          </cell>
          <cell r="M531" t="str">
            <v>ABNT TIPO III</v>
          </cell>
          <cell r="N531">
            <v>5.25</v>
          </cell>
          <cell r="O531" t="str">
            <v>408BPE0170</v>
          </cell>
        </row>
      </sheetData>
      <sheetData sheetId="30">
        <row r="13">
          <cell r="T13">
            <v>8</v>
          </cell>
          <cell r="X13">
            <v>11</v>
          </cell>
          <cell r="AK13" t="str">
            <v>SIM</v>
          </cell>
          <cell r="AL13" t="str">
            <v>408BPE0110</v>
          </cell>
        </row>
        <row r="14">
          <cell r="T14">
            <v>6</v>
          </cell>
          <cell r="X14">
            <v>6</v>
          </cell>
          <cell r="AK14" t="str">
            <v>SIM</v>
          </cell>
          <cell r="AL14" t="str">
            <v>408BPE0110</v>
          </cell>
        </row>
        <row r="15">
          <cell r="T15">
            <v>6</v>
          </cell>
          <cell r="X15">
            <v>10</v>
          </cell>
          <cell r="AK15" t="str">
            <v>SIM</v>
          </cell>
          <cell r="AL15" t="str">
            <v>408BPE0110</v>
          </cell>
        </row>
        <row r="16">
          <cell r="T16">
            <v>10</v>
          </cell>
          <cell r="X16">
            <v>11</v>
          </cell>
          <cell r="AK16" t="str">
            <v>SIM</v>
          </cell>
          <cell r="AL16" t="str">
            <v>408BPE0110</v>
          </cell>
        </row>
        <row r="17">
          <cell r="T17">
            <v>10</v>
          </cell>
          <cell r="X17">
            <v>11</v>
          </cell>
          <cell r="AK17" t="str">
            <v>SIM</v>
          </cell>
          <cell r="AL17" t="str">
            <v>408BPE0130</v>
          </cell>
        </row>
        <row r="18">
          <cell r="T18">
            <v>5</v>
          </cell>
          <cell r="X18">
            <v>10</v>
          </cell>
          <cell r="AK18" t="str">
            <v>SIM</v>
          </cell>
          <cell r="AL18" t="str">
            <v>408BPE0130</v>
          </cell>
        </row>
        <row r="19">
          <cell r="T19">
            <v>6</v>
          </cell>
          <cell r="X19">
            <v>10</v>
          </cell>
          <cell r="AK19" t="str">
            <v>SIM</v>
          </cell>
          <cell r="AL19" t="str">
            <v>408BPE0130</v>
          </cell>
        </row>
        <row r="20">
          <cell r="T20">
            <v>6</v>
          </cell>
          <cell r="X20">
            <v>11</v>
          </cell>
          <cell r="AK20" t="str">
            <v>SIM</v>
          </cell>
          <cell r="AL20" t="str">
            <v>408BPE0130</v>
          </cell>
        </row>
        <row r="21">
          <cell r="T21">
            <v>8</v>
          </cell>
          <cell r="X21">
            <v>10</v>
          </cell>
          <cell r="AK21" t="str">
            <v>SIM</v>
          </cell>
          <cell r="AL21" t="str">
            <v>408BPE0130</v>
          </cell>
        </row>
        <row r="22">
          <cell r="T22">
            <v>10</v>
          </cell>
          <cell r="X22">
            <v>11</v>
          </cell>
          <cell r="AK22" t="str">
            <v>SIM</v>
          </cell>
          <cell r="AL22" t="str">
            <v>408BPE0130</v>
          </cell>
        </row>
        <row r="23">
          <cell r="T23">
            <v>5</v>
          </cell>
          <cell r="X23">
            <v>10</v>
          </cell>
          <cell r="AK23" t="str">
            <v>SIM</v>
          </cell>
          <cell r="AL23" t="str">
            <v>408BPE0130</v>
          </cell>
        </row>
        <row r="24">
          <cell r="T24">
            <v>6</v>
          </cell>
          <cell r="X24">
            <v>10</v>
          </cell>
          <cell r="AK24" t="str">
            <v>SIM</v>
          </cell>
          <cell r="AL24" t="str">
            <v>408BPE0130</v>
          </cell>
        </row>
        <row r="25">
          <cell r="T25">
            <v>10</v>
          </cell>
          <cell r="X25">
            <v>10</v>
          </cell>
          <cell r="AK25" t="str">
            <v>SIM</v>
          </cell>
          <cell r="AL25" t="str">
            <v>408BPE0130</v>
          </cell>
        </row>
        <row r="26">
          <cell r="T26">
            <v>10</v>
          </cell>
          <cell r="X26">
            <v>11</v>
          </cell>
          <cell r="AK26" t="str">
            <v>SIM</v>
          </cell>
          <cell r="AL26" t="str">
            <v>408BPE0130</v>
          </cell>
        </row>
        <row r="27">
          <cell r="T27">
            <v>6</v>
          </cell>
          <cell r="X27">
            <v>11</v>
          </cell>
          <cell r="AK27" t="str">
            <v>SIM</v>
          </cell>
          <cell r="AL27" t="str">
            <v>408BPE0130</v>
          </cell>
        </row>
        <row r="28">
          <cell r="T28">
            <v>6</v>
          </cell>
          <cell r="X28">
            <v>10</v>
          </cell>
          <cell r="AK28" t="str">
            <v>SIM</v>
          </cell>
          <cell r="AL28" t="str">
            <v>408BPE0130</v>
          </cell>
        </row>
        <row r="29">
          <cell r="T29">
            <v>10</v>
          </cell>
          <cell r="X29">
            <v>10</v>
          </cell>
          <cell r="AK29" t="str">
            <v>SIM</v>
          </cell>
          <cell r="AL29" t="str">
            <v>408BPE0130</v>
          </cell>
        </row>
        <row r="30">
          <cell r="T30">
            <v>8</v>
          </cell>
          <cell r="X30">
            <v>11</v>
          </cell>
          <cell r="AK30" t="str">
            <v>SIM</v>
          </cell>
          <cell r="AL30" t="str">
            <v>408BPE0150</v>
          </cell>
        </row>
        <row r="31">
          <cell r="T31">
            <v>6</v>
          </cell>
          <cell r="X31">
            <v>10</v>
          </cell>
          <cell r="AK31" t="str">
            <v>SIM</v>
          </cell>
          <cell r="AL31" t="str">
            <v>408BPE0150</v>
          </cell>
        </row>
        <row r="32">
          <cell r="T32">
            <v>6</v>
          </cell>
          <cell r="X32">
            <v>11</v>
          </cell>
          <cell r="AK32" t="str">
            <v>SIM</v>
          </cell>
          <cell r="AL32" t="str">
            <v>408BPE0150</v>
          </cell>
        </row>
        <row r="33">
          <cell r="T33">
            <v>6</v>
          </cell>
          <cell r="X33">
            <v>10</v>
          </cell>
          <cell r="AK33" t="str">
            <v>SIM</v>
          </cell>
          <cell r="AL33" t="str">
            <v>408BPE0150</v>
          </cell>
        </row>
        <row r="34">
          <cell r="T34">
            <v>9</v>
          </cell>
          <cell r="X34">
            <v>11</v>
          </cell>
          <cell r="AK34" t="str">
            <v>SIM</v>
          </cell>
          <cell r="AL34" t="str">
            <v>408BPE0160</v>
          </cell>
        </row>
        <row r="35">
          <cell r="T35">
            <v>6</v>
          </cell>
          <cell r="X35">
            <v>10</v>
          </cell>
          <cell r="AK35" t="str">
            <v>SIM</v>
          </cell>
          <cell r="AL35" t="str">
            <v>408BPE0160</v>
          </cell>
        </row>
        <row r="36">
          <cell r="T36">
            <v>6</v>
          </cell>
          <cell r="X36">
            <v>10</v>
          </cell>
          <cell r="AK36" t="str">
            <v>SIM</v>
          </cell>
          <cell r="AL36" t="str">
            <v>408BPE0160</v>
          </cell>
        </row>
        <row r="37">
          <cell r="T37">
            <v>6</v>
          </cell>
          <cell r="X37">
            <v>11</v>
          </cell>
          <cell r="AK37" t="str">
            <v>SIM</v>
          </cell>
          <cell r="AL37" t="str">
            <v>408BPE0160</v>
          </cell>
        </row>
      </sheetData>
      <sheetData sheetId="31">
        <row r="15">
          <cell r="E15" t="str">
            <v>PÓRTICO</v>
          </cell>
          <cell r="J15">
            <v>1</v>
          </cell>
          <cell r="L15" t="str">
            <v>408BPE0110</v>
          </cell>
        </row>
      </sheetData>
      <sheetData sheetId="32">
        <row r="14">
          <cell r="H14" t="str">
            <v>PÓRTICO</v>
          </cell>
          <cell r="I14">
            <v>1</v>
          </cell>
          <cell r="L14">
            <v>28</v>
          </cell>
          <cell r="O14" t="str">
            <v>IMPLANTAÇÃO</v>
          </cell>
          <cell r="P14" t="str">
            <v>408BPE0110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408BPE0110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408BPE0130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408BPE0160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408BPE0170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408BPE0170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 (2)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sin_vertical_necessidades (2)"/>
      <sheetName val="sin_vertical_necessidades"/>
      <sheetName val="quantitativos_por_SNV"/>
      <sheetName val="sin_hor_necessidades_mec (2)"/>
      <sheetName val="tachas_necessidades (2)"/>
      <sheetName val="Defensas_necessidades"/>
      <sheetName val="quantitativos_rev 15 maio"/>
      <sheetName val="CRITÉRIO DE PAGAMENTO"/>
      <sheetName val="CLASSE1"/>
      <sheetName val="Plan3"/>
    </sheetNames>
    <sheetDataSet>
      <sheetData sheetId="0"/>
      <sheetData sheetId="1">
        <row r="1">
          <cell r="A1">
            <v>690600</v>
          </cell>
          <cell r="B1" t="str">
            <v>364BRO1380-0001</v>
          </cell>
        </row>
      </sheetData>
      <sheetData sheetId="2">
        <row r="1">
          <cell r="A1">
            <v>690600</v>
          </cell>
          <cell r="B1" t="str">
            <v>364BRO1380</v>
          </cell>
        </row>
        <row r="2">
          <cell r="A2">
            <v>693100</v>
          </cell>
          <cell r="B2" t="str">
            <v>364BRO1385</v>
          </cell>
        </row>
        <row r="3">
          <cell r="A3">
            <v>703700</v>
          </cell>
          <cell r="B3" t="str">
            <v>364BRO1388</v>
          </cell>
        </row>
        <row r="4">
          <cell r="A4">
            <v>712000</v>
          </cell>
          <cell r="B4" t="str">
            <v>364BRO1390</v>
          </cell>
        </row>
        <row r="5">
          <cell r="A5">
            <v>713400</v>
          </cell>
          <cell r="B5" t="str">
            <v>364BRO1410</v>
          </cell>
        </row>
        <row r="6">
          <cell r="A6">
            <v>715600</v>
          </cell>
          <cell r="B6" t="str">
            <v>364BRO1420</v>
          </cell>
        </row>
        <row r="7">
          <cell r="A7">
            <v>719000</v>
          </cell>
          <cell r="B7" t="str">
            <v>364BRO1425</v>
          </cell>
        </row>
        <row r="8">
          <cell r="A8">
            <v>723600</v>
          </cell>
          <cell r="B8" t="str">
            <v>364BRO1428</v>
          </cell>
        </row>
        <row r="9">
          <cell r="A9">
            <v>732000</v>
          </cell>
          <cell r="B9" t="str">
            <v>364BRO1430</v>
          </cell>
        </row>
        <row r="10">
          <cell r="A10">
            <v>800900</v>
          </cell>
          <cell r="B10" t="str">
            <v>364BRO1450</v>
          </cell>
        </row>
        <row r="11">
          <cell r="A11">
            <v>877300</v>
          </cell>
          <cell r="B11" t="str">
            <v>364BRO1470</v>
          </cell>
        </row>
        <row r="12">
          <cell r="A12">
            <v>910800</v>
          </cell>
          <cell r="B12" t="str">
            <v>364BRO1475</v>
          </cell>
        </row>
        <row r="13">
          <cell r="A13">
            <v>929300</v>
          </cell>
          <cell r="B13" t="str">
            <v>364BRO1480</v>
          </cell>
        </row>
        <row r="14">
          <cell r="A14">
            <v>938600</v>
          </cell>
          <cell r="B14" t="str">
            <v>364BRO1490</v>
          </cell>
        </row>
        <row r="15">
          <cell r="A15">
            <v>991500</v>
          </cell>
          <cell r="B15" t="str">
            <v>364BRO1510</v>
          </cell>
        </row>
      </sheetData>
      <sheetData sheetId="3"/>
      <sheetData sheetId="4"/>
      <sheetData sheetId="5"/>
      <sheetData sheetId="6">
        <row r="2">
          <cell r="A2" t="str">
            <v>A-51</v>
          </cell>
          <cell r="B2">
            <v>1</v>
          </cell>
        </row>
        <row r="3">
          <cell r="A3" t="str">
            <v>A-199</v>
          </cell>
          <cell r="B3">
            <v>2</v>
          </cell>
        </row>
        <row r="4">
          <cell r="A4" t="str">
            <v>I-90</v>
          </cell>
          <cell r="B4">
            <v>3</v>
          </cell>
        </row>
        <row r="5">
          <cell r="A5" t="str">
            <v>A-63</v>
          </cell>
          <cell r="B5">
            <v>4</v>
          </cell>
        </row>
        <row r="6">
          <cell r="A6" t="str">
            <v>A-64</v>
          </cell>
          <cell r="B6">
            <v>5</v>
          </cell>
        </row>
        <row r="7">
          <cell r="A7" t="str">
            <v>A-100</v>
          </cell>
          <cell r="B7">
            <v>6</v>
          </cell>
        </row>
        <row r="8">
          <cell r="A8" t="str">
            <v>E-23</v>
          </cell>
          <cell r="B8">
            <v>7</v>
          </cell>
        </row>
        <row r="9">
          <cell r="A9" t="str">
            <v>E-26</v>
          </cell>
          <cell r="B9">
            <v>8</v>
          </cell>
        </row>
        <row r="10">
          <cell r="A10" t="str">
            <v>I-43</v>
          </cell>
          <cell r="B10">
            <v>9</v>
          </cell>
        </row>
        <row r="11">
          <cell r="A11" t="str">
            <v>I-44</v>
          </cell>
          <cell r="B11">
            <v>10</v>
          </cell>
        </row>
        <row r="12">
          <cell r="A12" t="str">
            <v>I-45</v>
          </cell>
          <cell r="B12">
            <v>11</v>
          </cell>
        </row>
        <row r="13">
          <cell r="A13" t="str">
            <v>I-46</v>
          </cell>
          <cell r="B13">
            <v>12</v>
          </cell>
        </row>
        <row r="14">
          <cell r="A14" t="str">
            <v>I-47</v>
          </cell>
          <cell r="B14">
            <v>13</v>
          </cell>
        </row>
        <row r="15">
          <cell r="A15" t="str">
            <v>I-48</v>
          </cell>
          <cell r="B15">
            <v>14</v>
          </cell>
        </row>
        <row r="16">
          <cell r="A16" t="str">
            <v>I-49</v>
          </cell>
          <cell r="B16">
            <v>15</v>
          </cell>
        </row>
        <row r="17">
          <cell r="A17" t="str">
            <v>I-50</v>
          </cell>
          <cell r="B17">
            <v>16</v>
          </cell>
        </row>
        <row r="18">
          <cell r="A18" t="str">
            <v>I-51</v>
          </cell>
          <cell r="B18">
            <v>17</v>
          </cell>
        </row>
        <row r="19">
          <cell r="A19" t="str">
            <v>I-52</v>
          </cell>
          <cell r="B19">
            <v>18</v>
          </cell>
        </row>
        <row r="20">
          <cell r="A20" t="str">
            <v>I-53</v>
          </cell>
          <cell r="B20">
            <v>19</v>
          </cell>
        </row>
        <row r="21">
          <cell r="A21" t="str">
            <v>I-54</v>
          </cell>
          <cell r="B21">
            <v>20</v>
          </cell>
        </row>
        <row r="22">
          <cell r="A22" t="str">
            <v>I-55</v>
          </cell>
          <cell r="B22">
            <v>21</v>
          </cell>
        </row>
        <row r="23">
          <cell r="A23" t="str">
            <v>I-91</v>
          </cell>
          <cell r="B23">
            <v>22</v>
          </cell>
        </row>
        <row r="24">
          <cell r="A24" t="str">
            <v>I-57</v>
          </cell>
          <cell r="B24">
            <v>23</v>
          </cell>
        </row>
        <row r="25">
          <cell r="A25" t="str">
            <v>I-58</v>
          </cell>
          <cell r="B25">
            <v>24</v>
          </cell>
        </row>
        <row r="26">
          <cell r="A26" t="str">
            <v>I-59</v>
          </cell>
          <cell r="B26">
            <v>25</v>
          </cell>
        </row>
        <row r="27">
          <cell r="A27" t="str">
            <v>I-61</v>
          </cell>
          <cell r="B27">
            <v>27</v>
          </cell>
        </row>
        <row r="28">
          <cell r="A28" t="str">
            <v>I-62</v>
          </cell>
          <cell r="B28">
            <v>28</v>
          </cell>
        </row>
        <row r="29">
          <cell r="A29" t="str">
            <v>I-63</v>
          </cell>
          <cell r="B29">
            <v>29</v>
          </cell>
        </row>
        <row r="30">
          <cell r="A30" t="str">
            <v>I-64</v>
          </cell>
          <cell r="B30">
            <v>30</v>
          </cell>
        </row>
        <row r="31">
          <cell r="A31" t="str">
            <v>I-65</v>
          </cell>
          <cell r="B31">
            <v>31</v>
          </cell>
        </row>
        <row r="32">
          <cell r="A32" t="str">
            <v>I-66</v>
          </cell>
          <cell r="B32">
            <v>32</v>
          </cell>
        </row>
        <row r="33">
          <cell r="A33" t="str">
            <v>I-67</v>
          </cell>
          <cell r="B33">
            <v>33</v>
          </cell>
        </row>
        <row r="34">
          <cell r="A34" t="str">
            <v>I-68</v>
          </cell>
          <cell r="B34">
            <v>34</v>
          </cell>
        </row>
        <row r="35">
          <cell r="A35" t="str">
            <v>E-27</v>
          </cell>
          <cell r="B35">
            <v>35</v>
          </cell>
        </row>
        <row r="36">
          <cell r="A36" t="str">
            <v>I-70</v>
          </cell>
          <cell r="B36">
            <v>36</v>
          </cell>
        </row>
        <row r="37">
          <cell r="A37" t="str">
            <v>I-71</v>
          </cell>
          <cell r="B37">
            <v>37</v>
          </cell>
        </row>
        <row r="38">
          <cell r="A38" t="str">
            <v>I-72</v>
          </cell>
          <cell r="B38">
            <v>38</v>
          </cell>
        </row>
        <row r="39">
          <cell r="A39" t="str">
            <v>I-73</v>
          </cell>
          <cell r="B39">
            <v>39</v>
          </cell>
        </row>
        <row r="40">
          <cell r="A40" t="str">
            <v>I-74</v>
          </cell>
          <cell r="B40">
            <v>40</v>
          </cell>
        </row>
        <row r="41">
          <cell r="A41" t="str">
            <v>I-75</v>
          </cell>
          <cell r="B41">
            <v>41</v>
          </cell>
        </row>
        <row r="42">
          <cell r="A42" t="str">
            <v>I-76</v>
          </cell>
          <cell r="B42">
            <v>42</v>
          </cell>
        </row>
        <row r="43">
          <cell r="A43" t="str">
            <v>I-77</v>
          </cell>
          <cell r="B43">
            <v>43</v>
          </cell>
        </row>
        <row r="44">
          <cell r="A44" t="str">
            <v>I-78</v>
          </cell>
          <cell r="B44">
            <v>44</v>
          </cell>
        </row>
        <row r="45">
          <cell r="A45" t="str">
            <v>I-79</v>
          </cell>
          <cell r="B45">
            <v>45</v>
          </cell>
        </row>
        <row r="46">
          <cell r="A46" t="str">
            <v>MQ-BR070</v>
          </cell>
          <cell r="B46">
            <v>46</v>
          </cell>
        </row>
        <row r="47">
          <cell r="A47" t="str">
            <v>MQ2-BR070</v>
          </cell>
          <cell r="B47">
            <v>47</v>
          </cell>
        </row>
        <row r="48">
          <cell r="A48" t="str">
            <v>MQ-BR174</v>
          </cell>
          <cell r="B48">
            <v>48</v>
          </cell>
        </row>
        <row r="49">
          <cell r="A49" t="str">
            <v>MQ2-BR174</v>
          </cell>
          <cell r="B49">
            <v>49</v>
          </cell>
        </row>
        <row r="50">
          <cell r="A50" t="str">
            <v>MQ-BR364</v>
          </cell>
          <cell r="B50">
            <v>50</v>
          </cell>
        </row>
        <row r="51">
          <cell r="A51" t="str">
            <v>MQ2-BR364</v>
          </cell>
          <cell r="B51">
            <v>51</v>
          </cell>
        </row>
        <row r="52">
          <cell r="A52" t="str">
            <v>O-68</v>
          </cell>
          <cell r="B52">
            <v>52</v>
          </cell>
        </row>
        <row r="53">
          <cell r="A53" t="str">
            <v>O-69</v>
          </cell>
          <cell r="B53">
            <v>53</v>
          </cell>
        </row>
        <row r="54">
          <cell r="A54" t="str">
            <v>O-70</v>
          </cell>
          <cell r="B54">
            <v>54</v>
          </cell>
        </row>
        <row r="55">
          <cell r="A55" t="str">
            <v>O-71</v>
          </cell>
          <cell r="B55">
            <v>55</v>
          </cell>
        </row>
        <row r="56">
          <cell r="A56" t="str">
            <v>O-72</v>
          </cell>
          <cell r="B56">
            <v>56</v>
          </cell>
        </row>
        <row r="57">
          <cell r="A57" t="str">
            <v>O-73</v>
          </cell>
          <cell r="B57">
            <v>57</v>
          </cell>
        </row>
        <row r="58">
          <cell r="A58" t="str">
            <v>O-74</v>
          </cell>
          <cell r="B58">
            <v>58</v>
          </cell>
        </row>
        <row r="59">
          <cell r="A59" t="str">
            <v>O-75</v>
          </cell>
          <cell r="B59">
            <v>59</v>
          </cell>
        </row>
        <row r="60">
          <cell r="A60" t="str">
            <v>O-76</v>
          </cell>
          <cell r="B60">
            <v>60</v>
          </cell>
        </row>
        <row r="61">
          <cell r="A61" t="str">
            <v>O-77</v>
          </cell>
          <cell r="B61">
            <v>61</v>
          </cell>
        </row>
        <row r="62">
          <cell r="A62" t="str">
            <v>O-78</v>
          </cell>
          <cell r="B62">
            <v>62</v>
          </cell>
        </row>
        <row r="63">
          <cell r="A63" t="str">
            <v>O-79</v>
          </cell>
          <cell r="B63">
            <v>63</v>
          </cell>
        </row>
        <row r="64">
          <cell r="A64" t="str">
            <v>O-80</v>
          </cell>
          <cell r="B64">
            <v>64</v>
          </cell>
        </row>
        <row r="65">
          <cell r="A65" t="str">
            <v>O-81</v>
          </cell>
          <cell r="B65">
            <v>65</v>
          </cell>
        </row>
        <row r="66">
          <cell r="A66" t="str">
            <v>O-82</v>
          </cell>
          <cell r="B66">
            <v>66</v>
          </cell>
        </row>
        <row r="67">
          <cell r="A67" t="str">
            <v>O-83</v>
          </cell>
          <cell r="B67">
            <v>67</v>
          </cell>
        </row>
        <row r="68">
          <cell r="A68" t="str">
            <v>O-84</v>
          </cell>
          <cell r="B68">
            <v>68</v>
          </cell>
        </row>
        <row r="69">
          <cell r="A69" t="str">
            <v>O-85</v>
          </cell>
          <cell r="B69">
            <v>69</v>
          </cell>
        </row>
        <row r="70">
          <cell r="A70" t="str">
            <v>O-86</v>
          </cell>
          <cell r="B70">
            <v>70</v>
          </cell>
        </row>
        <row r="71">
          <cell r="A71" t="str">
            <v>O-87</v>
          </cell>
          <cell r="B71">
            <v>71</v>
          </cell>
        </row>
        <row r="72">
          <cell r="A72" t="str">
            <v>O-88</v>
          </cell>
          <cell r="B72">
            <v>72</v>
          </cell>
        </row>
        <row r="73">
          <cell r="A73" t="str">
            <v>O-89</v>
          </cell>
          <cell r="B73">
            <v>73</v>
          </cell>
        </row>
        <row r="74">
          <cell r="A74" t="str">
            <v>O-90</v>
          </cell>
          <cell r="B74">
            <v>74</v>
          </cell>
        </row>
        <row r="75">
          <cell r="A75" t="str">
            <v>O-91</v>
          </cell>
          <cell r="B75">
            <v>75</v>
          </cell>
        </row>
        <row r="76">
          <cell r="A76" t="str">
            <v>O-92</v>
          </cell>
          <cell r="B76">
            <v>76</v>
          </cell>
        </row>
        <row r="77">
          <cell r="A77" t="str">
            <v>O-93</v>
          </cell>
          <cell r="B77">
            <v>77</v>
          </cell>
        </row>
        <row r="78">
          <cell r="A78" t="str">
            <v>O-94</v>
          </cell>
          <cell r="B78">
            <v>78</v>
          </cell>
        </row>
        <row r="79">
          <cell r="A79" t="str">
            <v>O-95</v>
          </cell>
          <cell r="B79">
            <v>79</v>
          </cell>
        </row>
        <row r="80">
          <cell r="A80" t="str">
            <v>O-97</v>
          </cell>
          <cell r="B80">
            <v>80</v>
          </cell>
        </row>
        <row r="81">
          <cell r="A81" t="str">
            <v>O-98</v>
          </cell>
          <cell r="B81">
            <v>81</v>
          </cell>
        </row>
        <row r="82">
          <cell r="A82" t="str">
            <v>O-99</v>
          </cell>
          <cell r="B82">
            <v>82</v>
          </cell>
        </row>
        <row r="83">
          <cell r="A83" t="str">
            <v>O-100</v>
          </cell>
          <cell r="B83">
            <v>83</v>
          </cell>
        </row>
        <row r="84">
          <cell r="A84" t="str">
            <v>O-101</v>
          </cell>
          <cell r="B84">
            <v>84</v>
          </cell>
        </row>
        <row r="85">
          <cell r="A85" t="str">
            <v>O-102</v>
          </cell>
          <cell r="B85">
            <v>85</v>
          </cell>
        </row>
        <row r="86">
          <cell r="A86" t="str">
            <v>I-93</v>
          </cell>
          <cell r="B86">
            <v>86</v>
          </cell>
        </row>
        <row r="87">
          <cell r="A87" t="str">
            <v>O-104</v>
          </cell>
          <cell r="B87">
            <v>87</v>
          </cell>
        </row>
        <row r="88">
          <cell r="A88" t="str">
            <v>O-105</v>
          </cell>
          <cell r="B88">
            <v>88</v>
          </cell>
        </row>
        <row r="89">
          <cell r="A89" t="str">
            <v>O-106</v>
          </cell>
          <cell r="B89">
            <v>89</v>
          </cell>
        </row>
        <row r="90">
          <cell r="A90" t="str">
            <v>O-107</v>
          </cell>
          <cell r="B90">
            <v>90</v>
          </cell>
        </row>
        <row r="91">
          <cell r="A91" t="str">
            <v>O-108</v>
          </cell>
          <cell r="B91">
            <v>91</v>
          </cell>
        </row>
        <row r="92">
          <cell r="A92" t="str">
            <v>O-109</v>
          </cell>
          <cell r="B92">
            <v>92</v>
          </cell>
        </row>
        <row r="93">
          <cell r="A93" t="str">
            <v>O-111</v>
          </cell>
          <cell r="B93">
            <v>93</v>
          </cell>
        </row>
        <row r="94">
          <cell r="A94" t="str">
            <v>O-112</v>
          </cell>
          <cell r="B94">
            <v>94</v>
          </cell>
        </row>
        <row r="95">
          <cell r="A95" t="str">
            <v>O-113</v>
          </cell>
          <cell r="B95">
            <v>95</v>
          </cell>
        </row>
        <row r="96">
          <cell r="A96" t="str">
            <v>O-114</v>
          </cell>
          <cell r="B96">
            <v>96</v>
          </cell>
        </row>
        <row r="97">
          <cell r="A97" t="str">
            <v>O-116</v>
          </cell>
          <cell r="B97">
            <v>97</v>
          </cell>
        </row>
        <row r="98">
          <cell r="A98" t="str">
            <v>O-117</v>
          </cell>
          <cell r="B98">
            <v>98</v>
          </cell>
        </row>
        <row r="99">
          <cell r="A99" t="str">
            <v>O-118</v>
          </cell>
          <cell r="B99">
            <v>99</v>
          </cell>
        </row>
        <row r="100">
          <cell r="A100" t="str">
            <v>O-119</v>
          </cell>
          <cell r="B100">
            <v>100</v>
          </cell>
        </row>
        <row r="101">
          <cell r="A101" t="str">
            <v>O-184</v>
          </cell>
          <cell r="B101">
            <v>101</v>
          </cell>
        </row>
        <row r="102">
          <cell r="A102" t="str">
            <v>O-121</v>
          </cell>
          <cell r="B102">
            <v>102</v>
          </cell>
        </row>
        <row r="103">
          <cell r="A103" t="str">
            <v>O-123</v>
          </cell>
          <cell r="B103">
            <v>103</v>
          </cell>
        </row>
        <row r="104">
          <cell r="A104" t="str">
            <v>O-124</v>
          </cell>
          <cell r="B104">
            <v>104</v>
          </cell>
        </row>
        <row r="105">
          <cell r="A105" t="str">
            <v>O-149</v>
          </cell>
          <cell r="B105">
            <v>105</v>
          </cell>
        </row>
        <row r="106">
          <cell r="A106" t="str">
            <v>O-126</v>
          </cell>
          <cell r="B106">
            <v>106</v>
          </cell>
        </row>
        <row r="107">
          <cell r="A107" t="str">
            <v>O-127</v>
          </cell>
          <cell r="B107">
            <v>107</v>
          </cell>
        </row>
        <row r="108">
          <cell r="A108" t="str">
            <v>O-128</v>
          </cell>
          <cell r="B108">
            <v>108</v>
          </cell>
        </row>
        <row r="109">
          <cell r="A109" t="str">
            <v>O-129</v>
          </cell>
          <cell r="B109">
            <v>109</v>
          </cell>
        </row>
        <row r="110">
          <cell r="A110" t="str">
            <v>O-130</v>
          </cell>
          <cell r="B110">
            <v>110</v>
          </cell>
        </row>
        <row r="111">
          <cell r="A111" t="str">
            <v>O-131</v>
          </cell>
          <cell r="B111">
            <v>111</v>
          </cell>
        </row>
        <row r="112">
          <cell r="A112" t="str">
            <v>O-157</v>
          </cell>
          <cell r="B112">
            <v>112</v>
          </cell>
        </row>
        <row r="113">
          <cell r="A113" t="str">
            <v>O-133</v>
          </cell>
          <cell r="B113">
            <v>113</v>
          </cell>
        </row>
        <row r="114">
          <cell r="A114" t="str">
            <v>O-134</v>
          </cell>
          <cell r="B114">
            <v>114</v>
          </cell>
        </row>
        <row r="115">
          <cell r="A115" t="str">
            <v>O-135</v>
          </cell>
          <cell r="B115">
            <v>115</v>
          </cell>
        </row>
        <row r="116">
          <cell r="A116" t="str">
            <v>O-136</v>
          </cell>
          <cell r="B116">
            <v>116</v>
          </cell>
        </row>
        <row r="117">
          <cell r="A117" t="str">
            <v>O-137</v>
          </cell>
          <cell r="B117">
            <v>117</v>
          </cell>
        </row>
        <row r="118">
          <cell r="A118" t="str">
            <v>O-138</v>
          </cell>
          <cell r="B118">
            <v>118</v>
          </cell>
        </row>
        <row r="119">
          <cell r="A119" t="str">
            <v>O-139</v>
          </cell>
          <cell r="B119">
            <v>119</v>
          </cell>
        </row>
        <row r="120">
          <cell r="A120" t="str">
            <v>O-140</v>
          </cell>
          <cell r="B120">
            <v>120</v>
          </cell>
        </row>
        <row r="121">
          <cell r="A121" t="str">
            <v>O-141</v>
          </cell>
          <cell r="B121">
            <v>121</v>
          </cell>
        </row>
        <row r="122">
          <cell r="A122" t="str">
            <v>O-142</v>
          </cell>
          <cell r="B122">
            <v>122</v>
          </cell>
        </row>
        <row r="123">
          <cell r="A123" t="str">
            <v>O-143</v>
          </cell>
          <cell r="B123">
            <v>123</v>
          </cell>
        </row>
        <row r="124">
          <cell r="A124" t="str">
            <v>R-50</v>
          </cell>
          <cell r="B124">
            <v>124</v>
          </cell>
        </row>
        <row r="125">
          <cell r="A125" t="str">
            <v>S-4</v>
          </cell>
          <cell r="B125">
            <v>125</v>
          </cell>
        </row>
        <row r="126">
          <cell r="A126" t="str">
            <v>S-5</v>
          </cell>
          <cell r="B126">
            <v>126</v>
          </cell>
        </row>
        <row r="127">
          <cell r="A127" t="str">
            <v>S-6</v>
          </cell>
          <cell r="B127">
            <v>127</v>
          </cell>
        </row>
        <row r="128">
          <cell r="A128" t="str">
            <v>S-7</v>
          </cell>
          <cell r="B128">
            <v>128</v>
          </cell>
        </row>
        <row r="129">
          <cell r="A129" t="str">
            <v>T-15</v>
          </cell>
          <cell r="B129">
            <v>129</v>
          </cell>
        </row>
        <row r="130">
          <cell r="A130" t="str">
            <v>T-10</v>
          </cell>
          <cell r="B130">
            <v>130</v>
          </cell>
        </row>
        <row r="131">
          <cell r="A131" t="str">
            <v>T-17</v>
          </cell>
          <cell r="B131">
            <v>131</v>
          </cell>
        </row>
        <row r="132">
          <cell r="A132" t="str">
            <v>T-18</v>
          </cell>
          <cell r="B132">
            <v>132</v>
          </cell>
        </row>
        <row r="133">
          <cell r="A133" t="str">
            <v>T-19</v>
          </cell>
          <cell r="B133">
            <v>133</v>
          </cell>
        </row>
        <row r="134">
          <cell r="A134" t="str">
            <v>T-20</v>
          </cell>
          <cell r="B134">
            <v>134</v>
          </cell>
        </row>
        <row r="135">
          <cell r="A135" t="str">
            <v>A-17</v>
          </cell>
          <cell r="B135">
            <v>135</v>
          </cell>
        </row>
        <row r="136">
          <cell r="A136" t="str">
            <v>T-22</v>
          </cell>
          <cell r="B136">
            <v>136</v>
          </cell>
        </row>
        <row r="137">
          <cell r="A137" t="str">
            <v>T-23</v>
          </cell>
          <cell r="B137">
            <v>137</v>
          </cell>
        </row>
        <row r="138">
          <cell r="A138" t="str">
            <v>T-24</v>
          </cell>
          <cell r="B138">
            <v>138</v>
          </cell>
        </row>
        <row r="139">
          <cell r="A139" t="str">
            <v>T-25</v>
          </cell>
          <cell r="B139">
            <v>139</v>
          </cell>
        </row>
        <row r="140">
          <cell r="A140" t="str">
            <v>T-25</v>
          </cell>
          <cell r="B140">
            <v>140</v>
          </cell>
        </row>
        <row r="141">
          <cell r="A141" t="str">
            <v>T-32</v>
          </cell>
          <cell r="B141">
            <v>141</v>
          </cell>
        </row>
        <row r="142">
          <cell r="A142" t="str">
            <v>T-27</v>
          </cell>
          <cell r="B142">
            <v>142</v>
          </cell>
        </row>
        <row r="143">
          <cell r="A143" t="str">
            <v>T-28</v>
          </cell>
          <cell r="B143">
            <v>143</v>
          </cell>
        </row>
        <row r="144">
          <cell r="A144" t="str">
            <v>T-29</v>
          </cell>
          <cell r="B144">
            <v>144</v>
          </cell>
        </row>
        <row r="145">
          <cell r="A145" t="str">
            <v>T-30</v>
          </cell>
          <cell r="B145">
            <v>145</v>
          </cell>
        </row>
        <row r="146">
          <cell r="A146" t="str">
            <v>T-31</v>
          </cell>
          <cell r="B146">
            <v>146</v>
          </cell>
        </row>
        <row r="147">
          <cell r="A147" t="str">
            <v>MP-1</v>
          </cell>
          <cell r="B147">
            <v>147</v>
          </cell>
        </row>
        <row r="148">
          <cell r="A148" t="str">
            <v>MP-2</v>
          </cell>
          <cell r="B148">
            <v>148</v>
          </cell>
        </row>
        <row r="149">
          <cell r="A149" t="str">
            <v>MA</v>
          </cell>
          <cell r="B149">
            <v>149</v>
          </cell>
        </row>
        <row r="150">
          <cell r="A150" t="str">
            <v>A-50</v>
          </cell>
          <cell r="B150">
            <v>150</v>
          </cell>
        </row>
        <row r="151">
          <cell r="A151" t="str">
            <v>A-62</v>
          </cell>
          <cell r="B151">
            <v>151</v>
          </cell>
        </row>
        <row r="152">
          <cell r="A152" t="str">
            <v>A-66</v>
          </cell>
          <cell r="B152">
            <v>152</v>
          </cell>
        </row>
        <row r="153">
          <cell r="A153" t="str">
            <v>A-101</v>
          </cell>
          <cell r="B153">
            <v>153</v>
          </cell>
        </row>
        <row r="154">
          <cell r="A154" t="str">
            <v>A-102</v>
          </cell>
          <cell r="B154">
            <v>154</v>
          </cell>
        </row>
        <row r="155">
          <cell r="A155" t="str">
            <v>A-103</v>
          </cell>
          <cell r="B155">
            <v>155</v>
          </cell>
        </row>
        <row r="156">
          <cell r="A156" t="str">
            <v>A-104</v>
          </cell>
          <cell r="B156">
            <v>156</v>
          </cell>
        </row>
        <row r="157">
          <cell r="A157" t="str">
            <v>A-105</v>
          </cell>
          <cell r="B157">
            <v>157</v>
          </cell>
        </row>
        <row r="158">
          <cell r="A158" t="str">
            <v>I-121</v>
          </cell>
          <cell r="B158">
            <v>158</v>
          </cell>
        </row>
        <row r="159">
          <cell r="A159" t="str">
            <v>I-82</v>
          </cell>
          <cell r="B159">
            <v>159</v>
          </cell>
        </row>
        <row r="160">
          <cell r="A160" t="str">
            <v>I-84</v>
          </cell>
          <cell r="B160">
            <v>160</v>
          </cell>
        </row>
        <row r="161">
          <cell r="A161" t="str">
            <v>MQ-BR364-PV</v>
          </cell>
          <cell r="B161">
            <v>161</v>
          </cell>
        </row>
        <row r="162">
          <cell r="A162" t="str">
            <v>O-158</v>
          </cell>
          <cell r="B162">
            <v>162</v>
          </cell>
        </row>
        <row r="163">
          <cell r="A163" t="str">
            <v>O-159</v>
          </cell>
          <cell r="B163">
            <v>163</v>
          </cell>
        </row>
        <row r="164">
          <cell r="A164" t="str">
            <v>O-160</v>
          </cell>
          <cell r="B164">
            <v>164</v>
          </cell>
        </row>
        <row r="165">
          <cell r="A165" t="str">
            <v>O-161</v>
          </cell>
          <cell r="B165">
            <v>165</v>
          </cell>
        </row>
        <row r="166">
          <cell r="A166" t="str">
            <v>O-162</v>
          </cell>
          <cell r="B166">
            <v>166</v>
          </cell>
        </row>
        <row r="167">
          <cell r="A167" t="str">
            <v>O-163</v>
          </cell>
          <cell r="B167">
            <v>167</v>
          </cell>
        </row>
        <row r="168">
          <cell r="A168" t="str">
            <v>O-164</v>
          </cell>
          <cell r="B168">
            <v>168</v>
          </cell>
        </row>
        <row r="169">
          <cell r="A169" t="str">
            <v>O-165</v>
          </cell>
          <cell r="B169">
            <v>169</v>
          </cell>
        </row>
        <row r="170">
          <cell r="A170" t="str">
            <v>R-1</v>
          </cell>
          <cell r="B170">
            <v>170</v>
          </cell>
        </row>
        <row r="171">
          <cell r="A171" t="str">
            <v>R-2</v>
          </cell>
          <cell r="B171">
            <v>171</v>
          </cell>
        </row>
        <row r="172">
          <cell r="A172" t="str">
            <v>R-7</v>
          </cell>
          <cell r="B172">
            <v>172</v>
          </cell>
        </row>
        <row r="173">
          <cell r="A173" t="str">
            <v>A-171</v>
          </cell>
          <cell r="B173">
            <v>173</v>
          </cell>
        </row>
        <row r="174">
          <cell r="A174" t="str">
            <v>A-172</v>
          </cell>
          <cell r="B174">
            <v>174</v>
          </cell>
        </row>
        <row r="175">
          <cell r="A175" t="str">
            <v>A-173</v>
          </cell>
          <cell r="B175">
            <v>175</v>
          </cell>
        </row>
        <row r="176">
          <cell r="A176" t="str">
            <v>A-174</v>
          </cell>
          <cell r="B176">
            <v>176</v>
          </cell>
        </row>
        <row r="177">
          <cell r="A177" t="str">
            <v>O-168</v>
          </cell>
          <cell r="B177">
            <v>177</v>
          </cell>
        </row>
        <row r="178">
          <cell r="A178" t="str">
            <v>O-170</v>
          </cell>
          <cell r="B178">
            <v>178</v>
          </cell>
        </row>
        <row r="179">
          <cell r="A179" t="str">
            <v>O-172</v>
          </cell>
          <cell r="B179">
            <v>179</v>
          </cell>
        </row>
        <row r="180">
          <cell r="A180" t="str">
            <v>O-173</v>
          </cell>
          <cell r="B180">
            <v>180</v>
          </cell>
        </row>
        <row r="181">
          <cell r="A181" t="str">
            <v>O-178</v>
          </cell>
          <cell r="B181">
            <v>181</v>
          </cell>
        </row>
        <row r="182">
          <cell r="A182" t="str">
            <v>O-179</v>
          </cell>
          <cell r="B182">
            <v>182</v>
          </cell>
        </row>
        <row r="183">
          <cell r="A183" t="str">
            <v>O-180</v>
          </cell>
          <cell r="B183">
            <v>183</v>
          </cell>
        </row>
        <row r="184">
          <cell r="A184" t="str">
            <v>O-182</v>
          </cell>
          <cell r="B184">
            <v>184</v>
          </cell>
        </row>
        <row r="185">
          <cell r="A185" t="str">
            <v>O-183</v>
          </cell>
          <cell r="B185">
            <v>185</v>
          </cell>
        </row>
        <row r="186">
          <cell r="A186" t="str">
            <v>A-175</v>
          </cell>
          <cell r="B186">
            <v>186</v>
          </cell>
        </row>
        <row r="187">
          <cell r="A187" t="str">
            <v>A-178</v>
          </cell>
          <cell r="B187">
            <v>187</v>
          </cell>
        </row>
        <row r="188">
          <cell r="A188" t="str">
            <v>A-179</v>
          </cell>
          <cell r="B188">
            <v>188</v>
          </cell>
        </row>
        <row r="189">
          <cell r="A189" t="str">
            <v>A-180</v>
          </cell>
          <cell r="B189">
            <v>189</v>
          </cell>
        </row>
        <row r="190">
          <cell r="A190" t="str">
            <v>A-181</v>
          </cell>
          <cell r="B190">
            <v>190</v>
          </cell>
        </row>
        <row r="191">
          <cell r="A191" t="str">
            <v>A-182</v>
          </cell>
          <cell r="B191">
            <v>191</v>
          </cell>
        </row>
        <row r="192">
          <cell r="A192" t="str">
            <v>A-183</v>
          </cell>
          <cell r="B192">
            <v>192</v>
          </cell>
        </row>
        <row r="193">
          <cell r="A193" t="str">
            <v>O-185</v>
          </cell>
          <cell r="B193">
            <v>193</v>
          </cell>
        </row>
        <row r="194">
          <cell r="A194" t="str">
            <v>A-184</v>
          </cell>
          <cell r="B194">
            <v>194</v>
          </cell>
        </row>
        <row r="195">
          <cell r="A195" t="str">
            <v>A-185</v>
          </cell>
          <cell r="B195">
            <v>195</v>
          </cell>
        </row>
        <row r="196">
          <cell r="A196" t="str">
            <v>A-186</v>
          </cell>
          <cell r="B196">
            <v>196</v>
          </cell>
        </row>
        <row r="197">
          <cell r="A197" t="str">
            <v>A-187</v>
          </cell>
          <cell r="B197">
            <v>197</v>
          </cell>
        </row>
        <row r="198">
          <cell r="A198" t="str">
            <v>A-188</v>
          </cell>
          <cell r="B198">
            <v>198</v>
          </cell>
        </row>
        <row r="199">
          <cell r="A199" t="str">
            <v>A-189</v>
          </cell>
          <cell r="B199">
            <v>199</v>
          </cell>
        </row>
        <row r="200">
          <cell r="A200" t="str">
            <v>A-190</v>
          </cell>
          <cell r="B200">
            <v>200</v>
          </cell>
        </row>
        <row r="201">
          <cell r="A201" t="str">
            <v>A-192</v>
          </cell>
          <cell r="B201">
            <v>201</v>
          </cell>
        </row>
        <row r="202">
          <cell r="A202" t="str">
            <v>I-116</v>
          </cell>
          <cell r="B202">
            <v>202</v>
          </cell>
        </row>
        <row r="203">
          <cell r="A203" t="str">
            <v>I-117</v>
          </cell>
          <cell r="B203">
            <v>203</v>
          </cell>
        </row>
        <row r="204">
          <cell r="A204" t="str">
            <v>I-118</v>
          </cell>
          <cell r="B204">
            <v>204</v>
          </cell>
        </row>
        <row r="205">
          <cell r="A205" t="str">
            <v>I-95</v>
          </cell>
          <cell r="B205">
            <v>205</v>
          </cell>
        </row>
        <row r="206">
          <cell r="A206" t="str">
            <v>O-237</v>
          </cell>
          <cell r="B206">
            <v>206</v>
          </cell>
        </row>
        <row r="207">
          <cell r="A207" t="str">
            <v>O-238</v>
          </cell>
          <cell r="B207">
            <v>207</v>
          </cell>
        </row>
        <row r="208">
          <cell r="A208" t="str">
            <v>O-239</v>
          </cell>
          <cell r="B208">
            <v>208</v>
          </cell>
        </row>
        <row r="209">
          <cell r="A209" t="str">
            <v>O-240</v>
          </cell>
          <cell r="B209">
            <v>209</v>
          </cell>
        </row>
        <row r="210">
          <cell r="A210" t="str">
            <v>I-137</v>
          </cell>
          <cell r="B210">
            <v>210</v>
          </cell>
        </row>
        <row r="211">
          <cell r="A211" t="str">
            <v>O-300</v>
          </cell>
          <cell r="B211">
            <v>211</v>
          </cell>
        </row>
        <row r="212">
          <cell r="A212" t="str">
            <v>O-301</v>
          </cell>
          <cell r="B212">
            <v>212</v>
          </cell>
        </row>
        <row r="213">
          <cell r="A213" t="str">
            <v>O-302</v>
          </cell>
          <cell r="B213">
            <v>213</v>
          </cell>
        </row>
        <row r="214">
          <cell r="A214" t="str">
            <v>O-303</v>
          </cell>
          <cell r="B214">
            <v>214</v>
          </cell>
        </row>
        <row r="215">
          <cell r="A215" t="str">
            <v>O-304</v>
          </cell>
          <cell r="B215">
            <v>215</v>
          </cell>
        </row>
        <row r="216">
          <cell r="A216" t="str">
            <v>O-305</v>
          </cell>
          <cell r="B216">
            <v>216</v>
          </cell>
        </row>
        <row r="217">
          <cell r="A217" t="str">
            <v>O-306</v>
          </cell>
          <cell r="B217">
            <v>217</v>
          </cell>
        </row>
        <row r="218">
          <cell r="A218" t="str">
            <v>O-307</v>
          </cell>
          <cell r="B218">
            <v>218</v>
          </cell>
        </row>
        <row r="219">
          <cell r="A219" t="str">
            <v>O-308</v>
          </cell>
          <cell r="B219">
            <v>219</v>
          </cell>
        </row>
        <row r="220">
          <cell r="A220" t="str">
            <v>O-309</v>
          </cell>
          <cell r="B220">
            <v>220</v>
          </cell>
        </row>
        <row r="221">
          <cell r="A221" t="str">
            <v>O-186</v>
          </cell>
          <cell r="B221">
            <v>221</v>
          </cell>
        </row>
        <row r="222">
          <cell r="A222" t="str">
            <v>A-193</v>
          </cell>
          <cell r="B222">
            <v>222</v>
          </cell>
        </row>
        <row r="223">
          <cell r="A223" t="str">
            <v>A-194</v>
          </cell>
          <cell r="B223">
            <v>223</v>
          </cell>
        </row>
        <row r="224">
          <cell r="A224" t="str">
            <v>A-195</v>
          </cell>
          <cell r="B224">
            <v>224</v>
          </cell>
        </row>
        <row r="225">
          <cell r="A225" t="str">
            <v>A-196</v>
          </cell>
          <cell r="B225">
            <v>225</v>
          </cell>
        </row>
        <row r="226">
          <cell r="A226" t="str">
            <v>A-197</v>
          </cell>
          <cell r="B226">
            <v>226</v>
          </cell>
        </row>
        <row r="227">
          <cell r="A227" t="str">
            <v>A-198</v>
          </cell>
          <cell r="B227">
            <v>227</v>
          </cell>
        </row>
        <row r="228">
          <cell r="A228" t="str">
            <v>R-52</v>
          </cell>
          <cell r="B228">
            <v>228</v>
          </cell>
        </row>
        <row r="229">
          <cell r="A229" t="str">
            <v>I-10</v>
          </cell>
          <cell r="B229">
            <v>229</v>
          </cell>
        </row>
        <row r="230">
          <cell r="A230" t="str">
            <v>I-86</v>
          </cell>
          <cell r="B230">
            <v>230</v>
          </cell>
        </row>
        <row r="231">
          <cell r="A231" t="str">
            <v>I-106</v>
          </cell>
          <cell r="B231">
            <v>231</v>
          </cell>
        </row>
        <row r="232">
          <cell r="A232" t="str">
            <v>A-12</v>
          </cell>
          <cell r="B232">
            <v>232</v>
          </cell>
        </row>
        <row r="233">
          <cell r="A233" t="str">
            <v>R-24a</v>
          </cell>
          <cell r="B233">
            <v>233</v>
          </cell>
        </row>
        <row r="234">
          <cell r="A234" t="str">
            <v>R-24b</v>
          </cell>
          <cell r="B234">
            <v>234</v>
          </cell>
        </row>
        <row r="235">
          <cell r="A235" t="str">
            <v>R-19</v>
          </cell>
          <cell r="B235">
            <v>235</v>
          </cell>
        </row>
        <row r="236">
          <cell r="A236" t="str">
            <v>A-7a</v>
          </cell>
          <cell r="B236">
            <v>238</v>
          </cell>
        </row>
        <row r="237">
          <cell r="A237" t="str">
            <v>A-7b</v>
          </cell>
          <cell r="B237">
            <v>239</v>
          </cell>
        </row>
        <row r="238">
          <cell r="A238" t="str">
            <v>R-4a</v>
          </cell>
          <cell r="B238">
            <v>240</v>
          </cell>
        </row>
        <row r="239">
          <cell r="A239" t="str">
            <v>E-2</v>
          </cell>
          <cell r="B239">
            <v>241</v>
          </cell>
        </row>
        <row r="240">
          <cell r="A240" t="str">
            <v>R-27</v>
          </cell>
          <cell r="B240">
            <v>242</v>
          </cell>
        </row>
        <row r="241">
          <cell r="A241" t="str">
            <v>A-21a</v>
          </cell>
          <cell r="B241">
            <v>243</v>
          </cell>
        </row>
        <row r="242">
          <cell r="A242" t="str">
            <v>A-21b</v>
          </cell>
          <cell r="B242">
            <v>244</v>
          </cell>
        </row>
        <row r="243">
          <cell r="A243" t="str">
            <v>A-21c</v>
          </cell>
          <cell r="B243">
            <v>245</v>
          </cell>
        </row>
        <row r="244">
          <cell r="A244" t="str">
            <v>A-1a</v>
          </cell>
          <cell r="B244">
            <v>247</v>
          </cell>
        </row>
        <row r="245">
          <cell r="A245" t="str">
            <v>A-1b</v>
          </cell>
          <cell r="B245">
            <v>248</v>
          </cell>
        </row>
        <row r="246">
          <cell r="A246" t="str">
            <v>A-2a</v>
          </cell>
          <cell r="B246">
            <v>249</v>
          </cell>
        </row>
        <row r="247">
          <cell r="A247" t="str">
            <v>A-2b</v>
          </cell>
          <cell r="B247">
            <v>250</v>
          </cell>
        </row>
        <row r="248">
          <cell r="A248" t="str">
            <v>A-22</v>
          </cell>
          <cell r="B248">
            <v>251</v>
          </cell>
        </row>
        <row r="249">
          <cell r="A249" t="str">
            <v>I-122</v>
          </cell>
          <cell r="B249">
            <v>252</v>
          </cell>
        </row>
        <row r="250">
          <cell r="A250" t="str">
            <v>I-123</v>
          </cell>
          <cell r="B250">
            <v>253</v>
          </cell>
        </row>
        <row r="251">
          <cell r="A251" t="str">
            <v>I-124</v>
          </cell>
          <cell r="B251">
            <v>254</v>
          </cell>
        </row>
        <row r="252">
          <cell r="A252" t="str">
            <v>I-125</v>
          </cell>
          <cell r="B252">
            <v>255</v>
          </cell>
        </row>
        <row r="253">
          <cell r="A253" t="str">
            <v>O-250</v>
          </cell>
          <cell r="B253">
            <v>256</v>
          </cell>
        </row>
        <row r="254">
          <cell r="A254" t="str">
            <v>O-251</v>
          </cell>
          <cell r="B254">
            <v>257</v>
          </cell>
        </row>
        <row r="255">
          <cell r="A255" t="str">
            <v>O-252</v>
          </cell>
          <cell r="B255">
            <v>258</v>
          </cell>
        </row>
        <row r="256">
          <cell r="A256" t="str">
            <v>O-253</v>
          </cell>
          <cell r="B256">
            <v>259</v>
          </cell>
        </row>
        <row r="257">
          <cell r="A257" t="str">
            <v>O-254</v>
          </cell>
          <cell r="B257">
            <v>260</v>
          </cell>
        </row>
        <row r="258">
          <cell r="A258" t="str">
            <v>O-255</v>
          </cell>
          <cell r="B258">
            <v>261</v>
          </cell>
        </row>
        <row r="259">
          <cell r="A259" t="str">
            <v>O-150</v>
          </cell>
          <cell r="B259">
            <v>262</v>
          </cell>
        </row>
        <row r="260">
          <cell r="A260" t="str">
            <v>O-152</v>
          </cell>
          <cell r="B260">
            <v>263</v>
          </cell>
        </row>
        <row r="261">
          <cell r="A261" t="str">
            <v>O-153</v>
          </cell>
          <cell r="B261">
            <v>264</v>
          </cell>
        </row>
        <row r="262">
          <cell r="A262" t="str">
            <v>O-154</v>
          </cell>
          <cell r="B262">
            <v>265</v>
          </cell>
        </row>
        <row r="263">
          <cell r="A263" t="str">
            <v>A-145</v>
          </cell>
          <cell r="B263">
            <v>266</v>
          </cell>
        </row>
        <row r="264">
          <cell r="A264" t="str">
            <v>A-146</v>
          </cell>
          <cell r="B264">
            <v>267</v>
          </cell>
        </row>
        <row r="265">
          <cell r="A265" t="str">
            <v>O-110</v>
          </cell>
          <cell r="B265">
            <v>268</v>
          </cell>
        </row>
        <row r="266">
          <cell r="A266" t="str">
            <v>O-125</v>
          </cell>
          <cell r="B266">
            <v>269</v>
          </cell>
        </row>
        <row r="267">
          <cell r="A267" t="str">
            <v>A-253</v>
          </cell>
          <cell r="B267">
            <v>270</v>
          </cell>
        </row>
        <row r="268">
          <cell r="A268" t="str">
            <v>A-254</v>
          </cell>
          <cell r="B268">
            <v>271</v>
          </cell>
        </row>
        <row r="269">
          <cell r="A269" t="str">
            <v>A-255</v>
          </cell>
          <cell r="B269">
            <v>272</v>
          </cell>
        </row>
        <row r="270">
          <cell r="A270" t="str">
            <v>A-256</v>
          </cell>
          <cell r="B270">
            <v>273</v>
          </cell>
        </row>
        <row r="271">
          <cell r="A271" t="str">
            <v>I-97</v>
          </cell>
          <cell r="B271">
            <v>276</v>
          </cell>
        </row>
        <row r="272">
          <cell r="A272" t="str">
            <v>I-132</v>
          </cell>
          <cell r="B272">
            <v>277</v>
          </cell>
        </row>
        <row r="273">
          <cell r="A273" t="str">
            <v>O-191</v>
          </cell>
          <cell r="B273">
            <v>278</v>
          </cell>
        </row>
        <row r="274">
          <cell r="A274" t="str">
            <v>O-192</v>
          </cell>
          <cell r="B274">
            <v>279</v>
          </cell>
        </row>
        <row r="275">
          <cell r="A275" t="str">
            <v>O-218</v>
          </cell>
          <cell r="B275">
            <v>280</v>
          </cell>
        </row>
        <row r="276">
          <cell r="A276" t="str">
            <v>I-133</v>
          </cell>
          <cell r="B276">
            <v>281</v>
          </cell>
        </row>
        <row r="277">
          <cell r="A277" t="str">
            <v>I-134</v>
          </cell>
          <cell r="B277">
            <v>282</v>
          </cell>
        </row>
        <row r="278">
          <cell r="A278" t="str">
            <v>I-135</v>
          </cell>
          <cell r="B278">
            <v>283</v>
          </cell>
        </row>
        <row r="279">
          <cell r="A279" t="str">
            <v>I-136</v>
          </cell>
          <cell r="B279">
            <v>284</v>
          </cell>
        </row>
        <row r="280">
          <cell r="A280" t="str">
            <v>I-139</v>
          </cell>
          <cell r="B280">
            <v>285</v>
          </cell>
        </row>
        <row r="281">
          <cell r="A281" t="str">
            <v>O-314</v>
          </cell>
          <cell r="B281">
            <v>286</v>
          </cell>
        </row>
        <row r="282">
          <cell r="A282" t="str">
            <v>O-500</v>
          </cell>
          <cell r="B282">
            <v>287</v>
          </cell>
        </row>
        <row r="283">
          <cell r="A283" t="str">
            <v>O-501</v>
          </cell>
          <cell r="B283">
            <v>288</v>
          </cell>
        </row>
        <row r="284">
          <cell r="A284" t="str">
            <v>O-502</v>
          </cell>
          <cell r="B284">
            <v>289</v>
          </cell>
        </row>
        <row r="285">
          <cell r="A285" t="str">
            <v>T-33</v>
          </cell>
          <cell r="B285">
            <v>290</v>
          </cell>
        </row>
        <row r="286">
          <cell r="A286" t="str">
            <v>T-34</v>
          </cell>
          <cell r="B286">
            <v>291</v>
          </cell>
        </row>
        <row r="287">
          <cell r="A287" t="str">
            <v>T-6</v>
          </cell>
          <cell r="B287">
            <v>292</v>
          </cell>
        </row>
        <row r="288">
          <cell r="A288" t="str">
            <v>T-12</v>
          </cell>
          <cell r="B288">
            <v>293</v>
          </cell>
        </row>
        <row r="289">
          <cell r="A289" t="str">
            <v>X-2</v>
          </cell>
          <cell r="B289">
            <v>294</v>
          </cell>
        </row>
        <row r="290">
          <cell r="A290" t="str">
            <v>C-1</v>
          </cell>
          <cell r="B290">
            <v>295</v>
          </cell>
        </row>
        <row r="291">
          <cell r="A291" t="str">
            <v>C-2</v>
          </cell>
          <cell r="B291">
            <v>296</v>
          </cell>
        </row>
        <row r="292">
          <cell r="A292" t="str">
            <v>C-3</v>
          </cell>
          <cell r="B292">
            <v>297</v>
          </cell>
        </row>
        <row r="293">
          <cell r="A293" t="str">
            <v>C-4</v>
          </cell>
          <cell r="B293">
            <v>298</v>
          </cell>
        </row>
        <row r="294">
          <cell r="A294" t="str">
            <v>C-5</v>
          </cell>
          <cell r="B294">
            <v>299</v>
          </cell>
        </row>
        <row r="295">
          <cell r="A295" t="str">
            <v>C-6</v>
          </cell>
          <cell r="B295">
            <v>300</v>
          </cell>
        </row>
        <row r="296">
          <cell r="A296" t="str">
            <v>C-7</v>
          </cell>
          <cell r="B296">
            <v>301</v>
          </cell>
        </row>
        <row r="297">
          <cell r="A297" t="str">
            <v>C-8</v>
          </cell>
          <cell r="B297">
            <v>302</v>
          </cell>
        </row>
        <row r="298">
          <cell r="A298" t="str">
            <v>T-36</v>
          </cell>
          <cell r="B298">
            <v>304</v>
          </cell>
        </row>
        <row r="299">
          <cell r="A299" t="str">
            <v>A-18</v>
          </cell>
          <cell r="B299">
            <v>306</v>
          </cell>
        </row>
        <row r="300">
          <cell r="A300" t="str">
            <v>A-20a</v>
          </cell>
          <cell r="B300">
            <v>307</v>
          </cell>
        </row>
        <row r="301">
          <cell r="A301" t="str">
            <v>A-20b</v>
          </cell>
          <cell r="B301">
            <v>308</v>
          </cell>
        </row>
        <row r="302">
          <cell r="A302" t="str">
            <v>A-27</v>
          </cell>
          <cell r="B302">
            <v>309</v>
          </cell>
        </row>
        <row r="303">
          <cell r="A303" t="str">
            <v>A-29</v>
          </cell>
          <cell r="B303">
            <v>310</v>
          </cell>
        </row>
        <row r="304">
          <cell r="A304" t="str">
            <v>A-33b</v>
          </cell>
          <cell r="B304">
            <v>311</v>
          </cell>
        </row>
        <row r="305">
          <cell r="A305" t="str">
            <v>A-42a</v>
          </cell>
          <cell r="B305">
            <v>312</v>
          </cell>
        </row>
        <row r="306">
          <cell r="A306" t="str">
            <v>A-52</v>
          </cell>
          <cell r="B306">
            <v>313</v>
          </cell>
        </row>
        <row r="307">
          <cell r="A307" t="str">
            <v>E-7</v>
          </cell>
          <cell r="B307">
            <v>314</v>
          </cell>
        </row>
        <row r="308">
          <cell r="A308" t="str">
            <v>E-13</v>
          </cell>
          <cell r="B308">
            <v>315</v>
          </cell>
        </row>
        <row r="309">
          <cell r="A309" t="str">
            <v>E-32</v>
          </cell>
          <cell r="B309">
            <v>316</v>
          </cell>
        </row>
        <row r="310">
          <cell r="A310" t="str">
            <v>I-3</v>
          </cell>
          <cell r="B310">
            <v>317</v>
          </cell>
        </row>
        <row r="311">
          <cell r="A311" t="str">
            <v>I-115</v>
          </cell>
          <cell r="B311">
            <v>318</v>
          </cell>
        </row>
        <row r="312">
          <cell r="A312" t="str">
            <v>I-126</v>
          </cell>
          <cell r="B312">
            <v>319</v>
          </cell>
        </row>
        <row r="313">
          <cell r="A313" t="str">
            <v>MP-3</v>
          </cell>
          <cell r="B313">
            <v>320</v>
          </cell>
        </row>
        <row r="314">
          <cell r="A314" t="str">
            <v>O-147</v>
          </cell>
          <cell r="B314">
            <v>321</v>
          </cell>
        </row>
        <row r="315">
          <cell r="A315" t="str">
            <v>O-148</v>
          </cell>
          <cell r="B315">
            <v>322</v>
          </cell>
        </row>
        <row r="316">
          <cell r="A316" t="str">
            <v>O-231</v>
          </cell>
          <cell r="B316">
            <v>323</v>
          </cell>
        </row>
        <row r="317">
          <cell r="A317" t="str">
            <v>O-233</v>
          </cell>
          <cell r="B317">
            <v>324</v>
          </cell>
        </row>
        <row r="318">
          <cell r="A318" t="str">
            <v>O-236</v>
          </cell>
          <cell r="B318">
            <v>325</v>
          </cell>
        </row>
        <row r="319">
          <cell r="A319" t="str">
            <v>O-249</v>
          </cell>
          <cell r="B319">
            <v>326</v>
          </cell>
        </row>
        <row r="320">
          <cell r="A320" t="str">
            <v>R-3</v>
          </cell>
          <cell r="B320">
            <v>327</v>
          </cell>
        </row>
        <row r="321">
          <cell r="A321" t="str">
            <v>R-5a</v>
          </cell>
          <cell r="B321">
            <v>328</v>
          </cell>
        </row>
        <row r="322">
          <cell r="A322" t="str">
            <v>R-6c</v>
          </cell>
          <cell r="B322">
            <v>329</v>
          </cell>
        </row>
        <row r="323">
          <cell r="A323" t="str">
            <v>R-28</v>
          </cell>
          <cell r="B323">
            <v>330</v>
          </cell>
        </row>
        <row r="324">
          <cell r="A324" t="str">
            <v>R-25d</v>
          </cell>
          <cell r="B324">
            <v>331</v>
          </cell>
        </row>
        <row r="325">
          <cell r="A325" t="str">
            <v>A-30a</v>
          </cell>
          <cell r="B325">
            <v>332</v>
          </cell>
        </row>
        <row r="326">
          <cell r="A326" t="str">
            <v>A-32a</v>
          </cell>
          <cell r="B326">
            <v>333</v>
          </cell>
        </row>
        <row r="327">
          <cell r="A327" t="str">
            <v>A-251</v>
          </cell>
          <cell r="B327">
            <v>334</v>
          </cell>
        </row>
        <row r="328">
          <cell r="A328" t="str">
            <v>E-34</v>
          </cell>
          <cell r="B328">
            <v>335</v>
          </cell>
        </row>
        <row r="329">
          <cell r="A329" t="str">
            <v>I-129</v>
          </cell>
          <cell r="B329">
            <v>336</v>
          </cell>
        </row>
        <row r="330">
          <cell r="A330" t="str">
            <v>I-130</v>
          </cell>
          <cell r="B330">
            <v>337</v>
          </cell>
        </row>
        <row r="331">
          <cell r="A331" t="str">
            <v>I-131</v>
          </cell>
          <cell r="B331">
            <v>338</v>
          </cell>
        </row>
        <row r="332">
          <cell r="A332" t="str">
            <v>O-260</v>
          </cell>
          <cell r="B332">
            <v>339</v>
          </cell>
        </row>
        <row r="333">
          <cell r="A333" t="str">
            <v>O-261</v>
          </cell>
          <cell r="B333">
            <v>340</v>
          </cell>
        </row>
        <row r="334">
          <cell r="A334" t="str">
            <v>T-9</v>
          </cell>
          <cell r="B334">
            <v>341</v>
          </cell>
        </row>
        <row r="335">
          <cell r="A335" t="str">
            <v>R-6a</v>
          </cell>
          <cell r="B335">
            <v>342</v>
          </cell>
        </row>
        <row r="336">
          <cell r="A336" t="str">
            <v>R-25b</v>
          </cell>
          <cell r="B336">
            <v>343</v>
          </cell>
        </row>
        <row r="337">
          <cell r="A337" t="str">
            <v>A-252</v>
          </cell>
          <cell r="B337">
            <v>2</v>
          </cell>
        </row>
        <row r="338">
          <cell r="A338" t="str">
            <v>I-128</v>
          </cell>
          <cell r="B338">
            <v>252</v>
          </cell>
        </row>
        <row r="339">
          <cell r="A339" t="str">
            <v>I-24</v>
          </cell>
          <cell r="B339">
            <v>276</v>
          </cell>
        </row>
        <row r="340">
          <cell r="A340" t="str">
            <v>I-25</v>
          </cell>
          <cell r="B340">
            <v>276</v>
          </cell>
        </row>
        <row r="341">
          <cell r="A341" t="str">
            <v>I-26</v>
          </cell>
          <cell r="B341">
            <v>276</v>
          </cell>
        </row>
        <row r="342">
          <cell r="A342" t="str">
            <v>I-27</v>
          </cell>
          <cell r="B342">
            <v>276</v>
          </cell>
        </row>
        <row r="343">
          <cell r="A343" t="str">
            <v>I-28</v>
          </cell>
          <cell r="B343">
            <v>276</v>
          </cell>
        </row>
        <row r="344">
          <cell r="A344" t="str">
            <v>I-29</v>
          </cell>
          <cell r="B344">
            <v>276</v>
          </cell>
        </row>
        <row r="345">
          <cell r="A345" t="str">
            <v>I-30</v>
          </cell>
          <cell r="B345">
            <v>276</v>
          </cell>
        </row>
        <row r="346">
          <cell r="A346" t="str">
            <v>I-31</v>
          </cell>
          <cell r="B346">
            <v>276</v>
          </cell>
        </row>
        <row r="347">
          <cell r="A347" t="str">
            <v>I-32</v>
          </cell>
          <cell r="B347">
            <v>276</v>
          </cell>
        </row>
        <row r="348">
          <cell r="A348" t="str">
            <v>I-33</v>
          </cell>
          <cell r="B348">
            <v>276</v>
          </cell>
        </row>
        <row r="349">
          <cell r="A349" t="str">
            <v>I-34</v>
          </cell>
          <cell r="B349">
            <v>276</v>
          </cell>
        </row>
        <row r="350">
          <cell r="A350" t="str">
            <v>O-206</v>
          </cell>
          <cell r="B350">
            <v>344</v>
          </cell>
        </row>
        <row r="351">
          <cell r="A351" t="str">
            <v>A-36</v>
          </cell>
          <cell r="B351">
            <v>345</v>
          </cell>
        </row>
      </sheetData>
      <sheetData sheetId="7">
        <row r="4">
          <cell r="A4" t="str">
            <v>MT-C150 X 4.0M</v>
          </cell>
          <cell r="B4">
            <v>33</v>
          </cell>
        </row>
        <row r="5">
          <cell r="A5" t="str">
            <v>MT-C150 X 5.0M</v>
          </cell>
          <cell r="B5">
            <v>50</v>
          </cell>
        </row>
        <row r="6">
          <cell r="A6" t="str">
            <v>MT-C150 X 5.5M</v>
          </cell>
          <cell r="B6">
            <v>54</v>
          </cell>
        </row>
        <row r="7">
          <cell r="A7" t="str">
            <v>MT-C250 X 5.0M</v>
          </cell>
          <cell r="B7">
            <v>50.8</v>
          </cell>
        </row>
        <row r="8">
          <cell r="A8" t="str">
            <v>MT-C250 X 5.5M</v>
          </cell>
          <cell r="B8">
            <v>55</v>
          </cell>
        </row>
        <row r="9">
          <cell r="A9" t="str">
            <v>MT-C250 X 6.0M</v>
          </cell>
          <cell r="B9">
            <v>60.7</v>
          </cell>
        </row>
        <row r="10">
          <cell r="A10" t="str">
            <v>MT-C250 X 6.5M</v>
          </cell>
          <cell r="B10">
            <v>65</v>
          </cell>
        </row>
        <row r="11">
          <cell r="A11" t="str">
            <v>MT-C300 X 6.0M</v>
          </cell>
          <cell r="B11">
            <v>86.3</v>
          </cell>
        </row>
        <row r="12">
          <cell r="A12" t="str">
            <v>MT-C300 X 6.5M</v>
          </cell>
          <cell r="B12">
            <v>92</v>
          </cell>
        </row>
        <row r="13">
          <cell r="A13" t="str">
            <v>MT-C300 X 7.0M</v>
          </cell>
          <cell r="B13">
            <v>133</v>
          </cell>
        </row>
        <row r="14">
          <cell r="A14" t="str">
            <v>MT-C350 X 9.0M</v>
          </cell>
          <cell r="B14">
            <v>319.2</v>
          </cell>
        </row>
        <row r="15">
          <cell r="A15" t="str">
            <v>MT (C38) X 2.6M</v>
          </cell>
          <cell r="B15">
            <v>3</v>
          </cell>
        </row>
        <row r="16">
          <cell r="A16" t="str">
            <v>MT-PP 2,5 X 3.6M</v>
          </cell>
          <cell r="B16">
            <v>19</v>
          </cell>
        </row>
        <row r="17">
          <cell r="A17" t="str">
            <v>MD</v>
          </cell>
          <cell r="B17">
            <v>0</v>
          </cell>
        </row>
        <row r="18">
          <cell r="A18" t="str">
            <v>EC</v>
          </cell>
          <cell r="B18">
            <v>0</v>
          </cell>
        </row>
        <row r="19">
          <cell r="A19" t="str">
            <v>SMF</v>
          </cell>
          <cell r="B19">
            <v>0</v>
          </cell>
        </row>
        <row r="20">
          <cell r="A20" t="str">
            <v>PRT</v>
          </cell>
          <cell r="B20">
            <v>0</v>
          </cell>
        </row>
        <row r="21">
          <cell r="A21" t="str">
            <v>SPS</v>
          </cell>
          <cell r="B21">
            <v>0</v>
          </cell>
        </row>
        <row r="22">
          <cell r="A22" t="str">
            <v>SPD</v>
          </cell>
          <cell r="B22">
            <v>0</v>
          </cell>
        </row>
        <row r="23">
          <cell r="A23" t="str">
            <v>C6B4</v>
          </cell>
          <cell r="B23">
            <v>0</v>
          </cell>
        </row>
        <row r="24">
          <cell r="A24" t="str">
            <v>MT (C38) X 3.0M</v>
          </cell>
          <cell r="B24">
            <v>4</v>
          </cell>
        </row>
      </sheetData>
      <sheetData sheetId="8">
        <row r="6">
          <cell r="B6" t="str">
            <v>BR364</v>
          </cell>
        </row>
      </sheetData>
      <sheetData sheetId="9"/>
      <sheetData sheetId="10"/>
      <sheetData sheetId="11">
        <row r="20">
          <cell r="A20">
            <v>0</v>
          </cell>
          <cell r="B20" t="str">
            <v>MONTANHOSO</v>
          </cell>
        </row>
        <row r="21">
          <cell r="A21">
            <v>19500</v>
          </cell>
          <cell r="B21" t="str">
            <v>PLANO</v>
          </cell>
        </row>
        <row r="22">
          <cell r="A22">
            <v>436200</v>
          </cell>
          <cell r="B22" t="str">
            <v>MONTANHOSO</v>
          </cell>
        </row>
        <row r="23">
          <cell r="A23">
            <v>453101</v>
          </cell>
          <cell r="B23" t="str">
            <v>PLANO</v>
          </cell>
        </row>
        <row r="24">
          <cell r="A24">
            <v>693700</v>
          </cell>
          <cell r="B24" t="str">
            <v>MONTANHOSO</v>
          </cell>
        </row>
        <row r="25">
          <cell r="A25">
            <v>698300</v>
          </cell>
          <cell r="B25" t="str">
            <v>PLANO</v>
          </cell>
        </row>
        <row r="26">
          <cell r="A26">
            <v>706700</v>
          </cell>
          <cell r="B26" t="str">
            <v>MONTANHOSO</v>
          </cell>
        </row>
        <row r="27">
          <cell r="A27">
            <v>709500</v>
          </cell>
          <cell r="B27" t="str">
            <v>PLANO</v>
          </cell>
        </row>
        <row r="28">
          <cell r="A28">
            <v>711500</v>
          </cell>
          <cell r="B28" t="str">
            <v>MONTANHOSO</v>
          </cell>
        </row>
        <row r="29">
          <cell r="A29">
            <v>715900</v>
          </cell>
          <cell r="B29" t="str">
            <v>PLANO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Códigos"/>
      <sheetName val="Planilha"/>
      <sheetName val="QuQuant"/>
      <sheetName val="qorcamentodnerL1"/>
      <sheetName val="Teor"/>
      <sheetName val="Equipamentos"/>
      <sheetName val="PSCEGERAL"/>
      <sheetName val="consultoria"/>
      <sheetName val="Vínculo"/>
      <sheetName val="Custo MB - (1)"/>
      <sheetName val="BRASIL"/>
      <sheetName val="Fator Reajustes"/>
      <sheetName val="eq"/>
      <sheetName val="mo"/>
      <sheetName val="Desmat 0,15"/>
      <sheetName val="DMT modelo"/>
      <sheetName val="projeto"/>
      <sheetName val="p reaj x p atual"/>
      <sheetName val="resumo financeiro"/>
      <sheetName val="serviço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RELATÓRIO"/>
      <sheetName val="Ofício"/>
      <sheetName val="reaj"/>
      <sheetName val="alphaville"/>
      <sheetName val="Price List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F. MEDIÇAO"/>
      <sheetName val="LIMP.DESOB.BUE E ESCAVAÇ."/>
      <sheetName val="Tapa Buraco"/>
      <sheetName val="Transportes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PLANILHA ATUALIZADA"/>
      <sheetName val="Quadro Geral"/>
      <sheetName val="Plan1"/>
      <sheetName val="RESUMO DE MEDIÇÃO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C"/>
      <sheetName val="FV-DNER"/>
      <sheetName val="orçamento_global"/>
      <sheetName val="Vínculo"/>
      <sheetName val="FIDENS-R$mil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points"/>
      <sheetName val="Mat"/>
      <sheetName val="Plan 2.7"/>
      <sheetName val="COMPOS1"/>
      <sheetName val="PLANILHA CONTRATUAL"/>
      <sheetName val="Equipamentos"/>
      <sheetName val="8ª MP_BR_459"/>
      <sheetName val="CUSTO ZONA SUL"/>
      <sheetName val="Motores"/>
      <sheetName val="RESUMO BACIAS_IMPRESSÃO"/>
      <sheetName val="K"/>
      <sheetName val="QuQuant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  <sheetName val="MEDIÇÃO.XLS"/>
      <sheetName val="FICHA.XLS"/>
      <sheetName val="CONTROLE MEDIÇÕES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LISTAS (2)"/>
      <sheetName val="MATERIAIS (2)"/>
      <sheetName val="Índices de Reajustamento"/>
      <sheetName val="TB"/>
      <sheetName val="TB _BG_"/>
      <sheetName val="RemProf"/>
      <sheetName val="B - Captação_Elevação 1a Etapa 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C"/>
      <sheetName val="FV-DNER"/>
      <sheetName val="orçamento_global"/>
      <sheetName val="FIDENS-R$mil"/>
      <sheetName val="Vínculo"/>
      <sheetName val="points"/>
      <sheetName val="Mat"/>
      <sheetName val="Plan 2.7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FIDENS-R$mil"/>
      <sheetName val="RELAT610"/>
      <sheetName val="PQ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CARTA PROPOSTA"/>
      <sheetName val="PROJETO BR_146 (2)"/>
      <sheetName val="TABELA"/>
      <sheetName val="Quadro de qntd"/>
      <sheetName val="PLANILHA CONTRATUAL"/>
      <sheetName val="8ª MP_BR_459"/>
      <sheetName val="8ª MP_BR-459"/>
      <sheetName val="geral"/>
      <sheetName val="Mat. Betum. - Port. 1078.15"/>
      <sheetName val="Medição"/>
      <sheetName val="RESUMO"/>
      <sheetName val="TRANSP"/>
      <sheetName val="Orçamento"/>
      <sheetName val="PT"/>
      <sheetName val="TCB5"/>
      <sheetName val="Mat"/>
      <sheetName val="ficha medição"/>
      <sheetName val="Resumo Financeiro"/>
      <sheetName val="PLANILHA ATUALIZADA"/>
      <sheetName val="Produção x Medição"/>
      <sheetName val="dez00"/>
      <sheetName val="COMPOS1"/>
      <sheetName val="Equipament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CS#"/>
      <sheetName val="Solicitação Interna de Fab"/>
      <sheetName val="Serviços"/>
      <sheetName val="COMPOS1"/>
      <sheetName val="Clientes"/>
      <sheetName val="Mão de Obra"/>
      <sheetName val="Calendário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CUSTO INDIRE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rojeto"/>
      <sheetName val="[61MCBMI.DNIT.XLS]61M_CBMI_MA_2"/>
      <sheetName val="[61MCBMI.DNIT.XLS]61M-CBMI:MAT-"/>
      <sheetName val="[61MCBMI.DNIT.XLS][61MCBMI.DNIT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p a t o"/>
      <sheetName val="A"/>
      <sheetName val="p a t o 99 b"/>
      <sheetName val="plan1"/>
      <sheetName val="BANCO"/>
      <sheetName val="Listas"/>
      <sheetName val="Orçamentária"/>
      <sheetName val="SAÍDA BRITADOS"/>
      <sheetName val="SAÍDA MASSA"/>
      <sheetName val="PROD.PRIM."/>
      <sheetName val="PROD_REBRIT_"/>
      <sheetName val="RESUMO INDUSTRIAL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#REF"/>
      <sheetName val="RESUMO-DVOP"/>
      <sheetName val="Tabela mês"/>
      <sheetName val="REAJU"/>
      <sheetName val="Material"/>
      <sheetName val="pato"/>
      <sheetName val="CUSTO HORÁRIO"/>
      <sheetName val="pro-08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2">
          <cell r="U2" t="str">
            <v>FOLHA 01</v>
          </cell>
        </row>
      </sheetData>
      <sheetData sheetId="143">
        <row r="2">
          <cell r="U2" t="str">
            <v>FOLHA 01</v>
          </cell>
        </row>
      </sheetData>
      <sheetData sheetId="144">
        <row r="2">
          <cell r="U2" t="str">
            <v>FOLHA 01</v>
          </cell>
        </row>
      </sheetData>
      <sheetData sheetId="145">
        <row r="2">
          <cell r="U2" t="str">
            <v>FOLHA 01</v>
          </cell>
        </row>
      </sheetData>
      <sheetData sheetId="146">
        <row r="2">
          <cell r="U2" t="str">
            <v>FOLHA 01</v>
          </cell>
        </row>
      </sheetData>
      <sheetData sheetId="147">
        <row r="2">
          <cell r="U2" t="str">
            <v>FOLHA 01</v>
          </cell>
        </row>
      </sheetData>
      <sheetData sheetId="148">
        <row r="2">
          <cell r="U2" t="str">
            <v>FOLHA 01</v>
          </cell>
        </row>
      </sheetData>
      <sheetData sheetId="149">
        <row r="2">
          <cell r="U2" t="str">
            <v>FOLHA 01</v>
          </cell>
        </row>
      </sheetData>
      <sheetData sheetId="150">
        <row r="2">
          <cell r="U2" t="str">
            <v>FOLHA 01</v>
          </cell>
        </row>
      </sheetData>
      <sheetData sheetId="151">
        <row r="2">
          <cell r="U2" t="str">
            <v>FOLHA 01</v>
          </cell>
        </row>
      </sheetData>
      <sheetData sheetId="152">
        <row r="2">
          <cell r="U2" t="str">
            <v>FOLHA 01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  <sheetName val="RESUMO_AUT1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  <sheetName val="Orçamentária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  <sheetName val="TB"/>
      <sheetName val="TB _BG_"/>
    </sheetNames>
    <sheetDataSet>
      <sheetData sheetId="0" refreshError="1">
        <row r="1">
          <cell r="A1" t="str">
            <v xml:space="preserve"> </v>
          </cell>
          <cell r="B1" t="str">
            <v>DESCRIÇÃO</v>
          </cell>
          <cell r="C1" t="str">
            <v>UNIDADE</v>
          </cell>
          <cell r="D1" t="str">
            <v>VALOR</v>
          </cell>
        </row>
        <row r="2">
          <cell r="A2">
            <v>100</v>
          </cell>
          <cell r="B2" t="str">
            <v>DATA BASE</v>
          </cell>
          <cell r="C2" t="str">
            <v xml:space="preserve"> I o</v>
          </cell>
        </row>
        <row r="3">
          <cell r="A3">
            <v>200</v>
          </cell>
          <cell r="B3" t="str">
            <v>ENCARGOS SOCIAIS E TRABALHISTA</v>
          </cell>
          <cell r="C3" t="str">
            <v>%</v>
          </cell>
          <cell r="D3">
            <v>1.28</v>
          </cell>
        </row>
        <row r="4">
          <cell r="A4">
            <v>300</v>
          </cell>
          <cell r="B4" t="str">
            <v>BDI</v>
          </cell>
          <cell r="C4" t="str">
            <v>%</v>
          </cell>
        </row>
        <row r="5">
          <cell r="A5" t="str">
            <v>CODIGO</v>
          </cell>
          <cell r="B5" t="str">
            <v>MÃO DE OBRA</v>
          </cell>
        </row>
        <row r="6">
          <cell r="A6">
            <v>1000</v>
          </cell>
          <cell r="B6" t="str">
            <v>Ajudante</v>
          </cell>
          <cell r="C6" t="str">
            <v>h</v>
          </cell>
          <cell r="D6">
            <v>1.7</v>
          </cell>
        </row>
        <row r="7">
          <cell r="A7">
            <v>1005</v>
          </cell>
          <cell r="B7" t="str">
            <v>Servente</v>
          </cell>
          <cell r="C7" t="str">
            <v>h</v>
          </cell>
          <cell r="D7">
            <v>1.7</v>
          </cell>
        </row>
        <row r="8">
          <cell r="A8">
            <v>1010</v>
          </cell>
          <cell r="B8" t="str">
            <v>Armador</v>
          </cell>
          <cell r="C8" t="str">
            <v>h</v>
          </cell>
          <cell r="D8">
            <v>2.1</v>
          </cell>
        </row>
        <row r="9">
          <cell r="A9">
            <v>1020</v>
          </cell>
          <cell r="B9" t="str">
            <v>Carpinteiro</v>
          </cell>
          <cell r="C9" t="str">
            <v>h</v>
          </cell>
          <cell r="D9">
            <v>2.1</v>
          </cell>
        </row>
        <row r="10">
          <cell r="A10">
            <v>1030</v>
          </cell>
          <cell r="B10" t="str">
            <v>Eletricista de manutenção</v>
          </cell>
          <cell r="C10" t="str">
            <v>h</v>
          </cell>
          <cell r="D10">
            <v>3.23</v>
          </cell>
        </row>
        <row r="11">
          <cell r="A11">
            <v>1035</v>
          </cell>
          <cell r="B11" t="str">
            <v>Encanador industrial</v>
          </cell>
          <cell r="C11" t="str">
            <v>h</v>
          </cell>
          <cell r="D11">
            <v>2.75</v>
          </cell>
        </row>
        <row r="12">
          <cell r="A12">
            <v>1040</v>
          </cell>
          <cell r="B12" t="str">
            <v>Encarregado</v>
          </cell>
          <cell r="C12" t="str">
            <v>h</v>
          </cell>
          <cell r="D12">
            <v>10</v>
          </cell>
        </row>
        <row r="13">
          <cell r="A13">
            <v>1050</v>
          </cell>
          <cell r="B13" t="str">
            <v>Mecânico montador</v>
          </cell>
          <cell r="C13" t="str">
            <v>h</v>
          </cell>
          <cell r="D13">
            <v>3.23</v>
          </cell>
        </row>
        <row r="14">
          <cell r="A14">
            <v>1055</v>
          </cell>
          <cell r="B14" t="str">
            <v>Marteleteiro</v>
          </cell>
          <cell r="C14" t="str">
            <v>h</v>
          </cell>
          <cell r="D14">
            <v>2.1</v>
          </cell>
        </row>
        <row r="15">
          <cell r="A15">
            <v>1060</v>
          </cell>
          <cell r="B15" t="str">
            <v>Soldador de armação</v>
          </cell>
          <cell r="C15" t="str">
            <v>h</v>
          </cell>
          <cell r="D15">
            <v>2.75</v>
          </cell>
        </row>
        <row r="16">
          <cell r="A16">
            <v>1070</v>
          </cell>
          <cell r="B16" t="str">
            <v>Pedreiro</v>
          </cell>
          <cell r="C16" t="str">
            <v>h</v>
          </cell>
          <cell r="D16">
            <v>2.1</v>
          </cell>
        </row>
        <row r="17">
          <cell r="A17">
            <v>1080</v>
          </cell>
          <cell r="B17" t="str">
            <v>Motorista</v>
          </cell>
          <cell r="C17" t="str">
            <v>h</v>
          </cell>
          <cell r="D17">
            <v>2.75</v>
          </cell>
        </row>
        <row r="18">
          <cell r="A18">
            <v>1090</v>
          </cell>
          <cell r="B18" t="str">
            <v>Operador de compressor</v>
          </cell>
          <cell r="C18" t="str">
            <v>h</v>
          </cell>
          <cell r="D18">
            <v>2.16</v>
          </cell>
        </row>
        <row r="19">
          <cell r="A19">
            <v>1100</v>
          </cell>
          <cell r="B19" t="str">
            <v>Operador de trator de esteiras</v>
          </cell>
          <cell r="C19" t="str">
            <v>h</v>
          </cell>
          <cell r="D19">
            <v>2.72</v>
          </cell>
        </row>
        <row r="20">
          <cell r="A20">
            <v>1110</v>
          </cell>
          <cell r="B20" t="str">
            <v>Operador de trator agrícola</v>
          </cell>
          <cell r="C20" t="str">
            <v>h</v>
          </cell>
          <cell r="D20">
            <v>2.21</v>
          </cell>
        </row>
        <row r="21">
          <cell r="A21">
            <v>1120</v>
          </cell>
          <cell r="B21" t="str">
            <v>Operador de motoniveladora</v>
          </cell>
          <cell r="C21" t="str">
            <v>h</v>
          </cell>
          <cell r="D21">
            <v>3.23</v>
          </cell>
        </row>
        <row r="22">
          <cell r="A22">
            <v>1130</v>
          </cell>
          <cell r="B22" t="str">
            <v>Operador de irrigadeira</v>
          </cell>
          <cell r="C22" t="str">
            <v>h</v>
          </cell>
          <cell r="D22">
            <v>2.21</v>
          </cell>
        </row>
        <row r="23">
          <cell r="A23">
            <v>1140</v>
          </cell>
          <cell r="B23" t="str">
            <v>Operador de rolo compactador</v>
          </cell>
          <cell r="C23" t="str">
            <v>h</v>
          </cell>
          <cell r="D23">
            <v>2.21</v>
          </cell>
        </row>
        <row r="24">
          <cell r="A24">
            <v>1150</v>
          </cell>
          <cell r="B24" t="str">
            <v>Operador de distribuidor de agregados</v>
          </cell>
          <cell r="C24" t="str">
            <v>h</v>
          </cell>
          <cell r="D24">
            <v>2.38</v>
          </cell>
        </row>
        <row r="25">
          <cell r="A25">
            <v>1160</v>
          </cell>
          <cell r="B25" t="str">
            <v>Operador de espargidor de asfalto</v>
          </cell>
          <cell r="C25" t="str">
            <v>h</v>
          </cell>
          <cell r="D25">
            <v>2.38</v>
          </cell>
        </row>
        <row r="26">
          <cell r="A26">
            <v>1170</v>
          </cell>
          <cell r="B26" t="str">
            <v>Operador de carregadeira</v>
          </cell>
          <cell r="C26" t="str">
            <v>h</v>
          </cell>
          <cell r="D26">
            <v>2.38</v>
          </cell>
        </row>
        <row r="27">
          <cell r="A27">
            <v>1180</v>
          </cell>
          <cell r="B27" t="str">
            <v>Operador de vibroacabadora de asfalto</v>
          </cell>
          <cell r="C27" t="str">
            <v>h</v>
          </cell>
          <cell r="D27">
            <v>2.38</v>
          </cell>
        </row>
        <row r="28">
          <cell r="A28">
            <v>1190</v>
          </cell>
          <cell r="B28" t="str">
            <v>Operador de central de concreto</v>
          </cell>
          <cell r="C28" t="str">
            <v>h</v>
          </cell>
          <cell r="D28">
            <v>3.23</v>
          </cell>
        </row>
        <row r="29">
          <cell r="A29">
            <v>1200</v>
          </cell>
          <cell r="B29" t="str">
            <v xml:space="preserve">Operador de cam.  basculante </v>
          </cell>
          <cell r="C29" t="str">
            <v>h</v>
          </cell>
          <cell r="D29">
            <v>2.38</v>
          </cell>
        </row>
        <row r="30">
          <cell r="A30">
            <v>1210</v>
          </cell>
          <cell r="B30" t="str">
            <v>Operadro de usina de asfalto</v>
          </cell>
          <cell r="C30" t="str">
            <v>h</v>
          </cell>
          <cell r="D30">
            <v>2.38</v>
          </cell>
        </row>
        <row r="31">
          <cell r="A31">
            <v>1220</v>
          </cell>
          <cell r="B31" t="str">
            <v>Operador de usina de solo</v>
          </cell>
          <cell r="C31" t="str">
            <v>h</v>
          </cell>
          <cell r="D31">
            <v>2.38</v>
          </cell>
        </row>
        <row r="32">
          <cell r="A32">
            <v>1230</v>
          </cell>
          <cell r="B32" t="str">
            <v>Operador de britador</v>
          </cell>
          <cell r="C32" t="str">
            <v>h</v>
          </cell>
          <cell r="D32">
            <v>2.75</v>
          </cell>
        </row>
        <row r="33">
          <cell r="A33">
            <v>1240</v>
          </cell>
          <cell r="B33" t="str">
            <v>Operador de instalações industriais</v>
          </cell>
          <cell r="C33" t="str">
            <v>h</v>
          </cell>
          <cell r="D33">
            <v>2.75</v>
          </cell>
        </row>
        <row r="34">
          <cell r="A34">
            <v>1250</v>
          </cell>
          <cell r="B34" t="str">
            <v>Operador de refrigeração</v>
          </cell>
          <cell r="C34" t="str">
            <v>h</v>
          </cell>
          <cell r="D34">
            <v>3.23</v>
          </cell>
        </row>
        <row r="35">
          <cell r="A35">
            <v>1260</v>
          </cell>
          <cell r="B35" t="str">
            <v>Operador de perfuratriz manual</v>
          </cell>
          <cell r="C35" t="str">
            <v>h</v>
          </cell>
          <cell r="D35">
            <v>2.16</v>
          </cell>
        </row>
        <row r="36">
          <cell r="A36">
            <v>1270</v>
          </cell>
          <cell r="B36" t="str">
            <v>Operador de vibroacabadora de concreto</v>
          </cell>
          <cell r="C36" t="str">
            <v>h</v>
          </cell>
          <cell r="D36">
            <v>0</v>
          </cell>
        </row>
        <row r="37">
          <cell r="A37">
            <v>1280</v>
          </cell>
          <cell r="B37" t="str">
            <v>Operador de bomba d'água</v>
          </cell>
          <cell r="C37" t="str">
            <v>h</v>
          </cell>
          <cell r="D37">
            <v>2.16</v>
          </cell>
        </row>
        <row r="38">
          <cell r="A38">
            <v>1290</v>
          </cell>
          <cell r="B38" t="str">
            <v>Operador de caminhão betoneira</v>
          </cell>
          <cell r="C38" t="str">
            <v>h</v>
          </cell>
          <cell r="D38">
            <v>2.38</v>
          </cell>
        </row>
        <row r="39">
          <cell r="A39">
            <v>1300</v>
          </cell>
          <cell r="B39" t="str">
            <v>Operador de escavadeira</v>
          </cell>
          <cell r="C39" t="str">
            <v>h</v>
          </cell>
          <cell r="D39">
            <v>2.38</v>
          </cell>
        </row>
        <row r="40">
          <cell r="A40">
            <v>1310</v>
          </cell>
          <cell r="B40" t="str">
            <v>Operador de vibrador de concreto</v>
          </cell>
          <cell r="C40" t="str">
            <v>h</v>
          </cell>
          <cell r="D40">
            <v>2.38</v>
          </cell>
        </row>
        <row r="41">
          <cell r="A41">
            <v>1320</v>
          </cell>
          <cell r="B41" t="str">
            <v>Operador de guindaste</v>
          </cell>
          <cell r="C41" t="str">
            <v>h</v>
          </cell>
          <cell r="D41">
            <v>2.38</v>
          </cell>
        </row>
        <row r="42">
          <cell r="A42">
            <v>1330</v>
          </cell>
          <cell r="B42" t="str">
            <v>Operador de caminhão betoneira</v>
          </cell>
          <cell r="C42" t="str">
            <v>h</v>
          </cell>
          <cell r="D42">
            <v>2.38</v>
          </cell>
        </row>
        <row r="43">
          <cell r="A43">
            <v>1340</v>
          </cell>
          <cell r="B43" t="str">
            <v>Técnico de refrigeração</v>
          </cell>
          <cell r="C43" t="str">
            <v>h</v>
          </cell>
          <cell r="D43">
            <v>5.44</v>
          </cell>
        </row>
        <row r="44">
          <cell r="A44">
            <v>1350</v>
          </cell>
          <cell r="B44" t="str">
            <v>Auxiliar técnico</v>
          </cell>
          <cell r="C44" t="str">
            <v>h</v>
          </cell>
          <cell r="D44">
            <v>4.25</v>
          </cell>
        </row>
        <row r="45">
          <cell r="A45">
            <v>1360</v>
          </cell>
          <cell r="B45" t="str">
            <v>Pintor</v>
          </cell>
          <cell r="C45" t="str">
            <v>h</v>
          </cell>
          <cell r="D45">
            <v>2.75</v>
          </cell>
        </row>
        <row r="46">
          <cell r="A46">
            <v>1370</v>
          </cell>
          <cell r="B46" t="str">
            <v>Maçariqueiro</v>
          </cell>
          <cell r="C46" t="str">
            <v>h</v>
          </cell>
          <cell r="D46">
            <v>2.75</v>
          </cell>
        </row>
        <row r="47">
          <cell r="A47">
            <v>1380</v>
          </cell>
          <cell r="B47" t="str">
            <v>Supervisor</v>
          </cell>
          <cell r="C47" t="str">
            <v>h</v>
          </cell>
          <cell r="D47">
            <v>21.59</v>
          </cell>
        </row>
        <row r="50">
          <cell r="A50" t="str">
            <v>CODIGO</v>
          </cell>
          <cell r="B50" t="str">
            <v>EQUIPAMENTO</v>
          </cell>
        </row>
        <row r="51">
          <cell r="A51">
            <v>2000</v>
          </cell>
          <cell r="B51" t="str">
            <v>Compressor XA -175</v>
          </cell>
          <cell r="C51" t="str">
            <v>h</v>
          </cell>
          <cell r="D51">
            <v>24.15</v>
          </cell>
        </row>
        <row r="52">
          <cell r="A52">
            <v>2001</v>
          </cell>
          <cell r="B52" t="str">
            <v>Compressor XA -125</v>
          </cell>
          <cell r="C52" t="str">
            <v>h</v>
          </cell>
          <cell r="D52">
            <v>18.55</v>
          </cell>
        </row>
        <row r="53">
          <cell r="A53">
            <v>2010</v>
          </cell>
          <cell r="B53" t="str">
            <v>Compressor GA-1407</v>
          </cell>
          <cell r="C53" t="str">
            <v>h</v>
          </cell>
          <cell r="D53">
            <v>0</v>
          </cell>
        </row>
        <row r="54">
          <cell r="A54">
            <v>2020</v>
          </cell>
          <cell r="B54" t="str">
            <v>Caminhão dumpcret 3 m3</v>
          </cell>
          <cell r="C54" t="str">
            <v>h</v>
          </cell>
          <cell r="D54">
            <v>0</v>
          </cell>
        </row>
        <row r="55">
          <cell r="A55">
            <v>2030</v>
          </cell>
          <cell r="B55" t="str">
            <v>Caminhão basculante 6 m3</v>
          </cell>
          <cell r="C55" t="str">
            <v>h</v>
          </cell>
          <cell r="D55">
            <v>26.53</v>
          </cell>
        </row>
        <row r="56">
          <cell r="A56">
            <v>2031</v>
          </cell>
          <cell r="B56" t="str">
            <v>Caminhão basculante 10 m3</v>
          </cell>
          <cell r="C56" t="str">
            <v>h</v>
          </cell>
          <cell r="D56">
            <v>32.5</v>
          </cell>
        </row>
        <row r="57">
          <cell r="A57">
            <v>2032</v>
          </cell>
          <cell r="B57" t="str">
            <v>Caminhão basculante 15 m3</v>
          </cell>
          <cell r="C57" t="str">
            <v>h</v>
          </cell>
          <cell r="D57">
            <v>36.4</v>
          </cell>
        </row>
        <row r="58">
          <cell r="A58">
            <v>2035</v>
          </cell>
          <cell r="B58" t="str">
            <v>Caminhão Munck</v>
          </cell>
          <cell r="C58" t="str">
            <v>h</v>
          </cell>
          <cell r="D58">
            <v>0</v>
          </cell>
        </row>
        <row r="59">
          <cell r="A59">
            <v>2040</v>
          </cell>
          <cell r="B59" t="str">
            <v>Caminhão BROOKS</v>
          </cell>
          <cell r="C59" t="str">
            <v>h</v>
          </cell>
          <cell r="D59">
            <v>0</v>
          </cell>
        </row>
        <row r="60">
          <cell r="A60">
            <v>2045</v>
          </cell>
          <cell r="B60" t="str">
            <v>Caminhão espargidor de asfalto - 6000 l</v>
          </cell>
          <cell r="C60" t="str">
            <v>h</v>
          </cell>
          <cell r="D60">
            <v>38.93</v>
          </cell>
        </row>
        <row r="61">
          <cell r="A61">
            <v>2050</v>
          </cell>
          <cell r="B61" t="str">
            <v>Caminhão betoneira 7 m3</v>
          </cell>
          <cell r="C61" t="str">
            <v>h</v>
          </cell>
          <cell r="D61">
            <v>0</v>
          </cell>
        </row>
        <row r="62">
          <cell r="A62">
            <v>2055</v>
          </cell>
          <cell r="B62" t="str">
            <v>Caminhão irrigadeira 8000 l</v>
          </cell>
          <cell r="C62" t="str">
            <v>h</v>
          </cell>
          <cell r="D62">
            <v>27.49</v>
          </cell>
        </row>
        <row r="63">
          <cell r="A63">
            <v>2060</v>
          </cell>
          <cell r="B63" t="str">
            <v>Carregadeira CAT - 966</v>
          </cell>
          <cell r="C63" t="str">
            <v>h</v>
          </cell>
          <cell r="D63">
            <v>50</v>
          </cell>
        </row>
        <row r="64">
          <cell r="A64">
            <v>2070</v>
          </cell>
          <cell r="B64" t="str">
            <v>Central de concreto JOHNSON 750</v>
          </cell>
          <cell r="C64" t="str">
            <v>h</v>
          </cell>
          <cell r="D64">
            <v>0</v>
          </cell>
        </row>
        <row r="65">
          <cell r="A65">
            <v>2072</v>
          </cell>
          <cell r="B65" t="str">
            <v>Central de concreto rolado</v>
          </cell>
          <cell r="C65" t="str">
            <v>h</v>
          </cell>
          <cell r="D65">
            <v>0</v>
          </cell>
        </row>
        <row r="66">
          <cell r="A66">
            <v>2075</v>
          </cell>
          <cell r="B66" t="str">
            <v>Sistema de armazenamento e transilagem</v>
          </cell>
          <cell r="C66" t="str">
            <v>h</v>
          </cell>
          <cell r="D66">
            <v>0</v>
          </cell>
        </row>
        <row r="67">
          <cell r="A67">
            <v>2080</v>
          </cell>
          <cell r="B67" t="str">
            <v>Sistema de refrigeração de concreto</v>
          </cell>
          <cell r="C67" t="str">
            <v>h</v>
          </cell>
          <cell r="D67">
            <v>0</v>
          </cell>
        </row>
        <row r="68">
          <cell r="A68">
            <v>2090</v>
          </cell>
          <cell r="B68" t="str">
            <v>Sistema de filtragem</v>
          </cell>
          <cell r="C68" t="str">
            <v>h</v>
          </cell>
          <cell r="D68">
            <v>0</v>
          </cell>
        </row>
        <row r="69">
          <cell r="A69">
            <v>2100</v>
          </cell>
          <cell r="B69" t="str">
            <v>Guindaste AMERICAN 5530</v>
          </cell>
          <cell r="C69" t="str">
            <v>h</v>
          </cell>
          <cell r="D69">
            <v>0</v>
          </cell>
        </row>
        <row r="70">
          <cell r="A70">
            <v>2105</v>
          </cell>
          <cell r="B70" t="str">
            <v>Instalação de britagem IPB-752</v>
          </cell>
          <cell r="C70" t="str">
            <v>h</v>
          </cell>
          <cell r="D70">
            <v>0</v>
          </cell>
        </row>
        <row r="71">
          <cell r="A71">
            <v>2110</v>
          </cell>
          <cell r="B71" t="str">
            <v>Motoniveladora CAT - 140</v>
          </cell>
          <cell r="C71" t="str">
            <v>h</v>
          </cell>
          <cell r="D71">
            <v>49.78</v>
          </cell>
        </row>
        <row r="72">
          <cell r="A72">
            <v>2120</v>
          </cell>
          <cell r="B72" t="str">
            <v>Conjunto oxiacetileno</v>
          </cell>
          <cell r="C72" t="str">
            <v>h</v>
          </cell>
          <cell r="D72">
            <v>0</v>
          </cell>
        </row>
        <row r="73">
          <cell r="A73">
            <v>2130</v>
          </cell>
          <cell r="B73" t="str">
            <v>Conjunto de maquinas de carpintaria</v>
          </cell>
          <cell r="C73" t="str">
            <v>h</v>
          </cell>
          <cell r="D73">
            <v>0</v>
          </cell>
        </row>
        <row r="74">
          <cell r="A74">
            <v>2140</v>
          </cell>
          <cell r="B74" t="str">
            <v>Conjunto de máquinas de armação</v>
          </cell>
          <cell r="C74" t="str">
            <v>h</v>
          </cell>
          <cell r="D74">
            <v>0</v>
          </cell>
        </row>
        <row r="75">
          <cell r="A75">
            <v>2150</v>
          </cell>
          <cell r="B75" t="str">
            <v>Perfuratriz manual RH - 658</v>
          </cell>
          <cell r="C75" t="str">
            <v>h</v>
          </cell>
          <cell r="D75">
            <v>0</v>
          </cell>
        </row>
        <row r="76">
          <cell r="A76">
            <v>2160</v>
          </cell>
          <cell r="B76" t="str">
            <v>Ponte rolante</v>
          </cell>
          <cell r="C76" t="str">
            <v>h</v>
          </cell>
          <cell r="D76">
            <v>0</v>
          </cell>
        </row>
        <row r="77">
          <cell r="A77">
            <v>2170</v>
          </cell>
          <cell r="B77" t="str">
            <v>Rompedor TEX-41</v>
          </cell>
          <cell r="C77" t="str">
            <v>h</v>
          </cell>
          <cell r="D77">
            <v>0</v>
          </cell>
        </row>
        <row r="78">
          <cell r="A78">
            <v>2180</v>
          </cell>
          <cell r="B78" t="str">
            <v>Bomba de corte de concreto WATER BLASTER</v>
          </cell>
          <cell r="C78" t="str">
            <v>h</v>
          </cell>
          <cell r="D78">
            <v>0</v>
          </cell>
        </row>
        <row r="79">
          <cell r="A79">
            <v>2190</v>
          </cell>
          <cell r="B79" t="str">
            <v>Retroescavadeira MF-86</v>
          </cell>
          <cell r="C79" t="str">
            <v>h</v>
          </cell>
          <cell r="D79">
            <v>0</v>
          </cell>
        </row>
        <row r="80">
          <cell r="A80">
            <v>2200</v>
          </cell>
          <cell r="B80" t="str">
            <v>Bomba de alta pressão</v>
          </cell>
          <cell r="C80" t="str">
            <v>h</v>
          </cell>
          <cell r="D80">
            <v>0</v>
          </cell>
        </row>
        <row r="81">
          <cell r="A81">
            <v>2210</v>
          </cell>
          <cell r="B81" t="str">
            <v>Bomba de concreto SCHWING BP-550</v>
          </cell>
          <cell r="C81" t="str">
            <v>h</v>
          </cell>
          <cell r="D81">
            <v>0</v>
          </cell>
        </row>
        <row r="82">
          <cell r="A82">
            <v>2220</v>
          </cell>
          <cell r="B82" t="str">
            <v>Mastro SCHWING KVM 31/27</v>
          </cell>
          <cell r="C82" t="str">
            <v>h</v>
          </cell>
          <cell r="D82">
            <v>0</v>
          </cell>
        </row>
        <row r="83">
          <cell r="A83">
            <v>2230</v>
          </cell>
          <cell r="B83" t="str">
            <v>Conjunto oxi-acetilênico</v>
          </cell>
          <cell r="C83" t="str">
            <v>h</v>
          </cell>
          <cell r="D83">
            <v>0</v>
          </cell>
        </row>
        <row r="84">
          <cell r="A84">
            <v>2240</v>
          </cell>
          <cell r="B84" t="str">
            <v>Bomba elétrica 200 m3/h</v>
          </cell>
          <cell r="C84" t="str">
            <v>h</v>
          </cell>
          <cell r="D84">
            <v>0</v>
          </cell>
        </row>
        <row r="85">
          <cell r="A85">
            <v>2250</v>
          </cell>
          <cell r="B85" t="str">
            <v>Bomba de injeção BETOMAC B-25</v>
          </cell>
          <cell r="C85" t="str">
            <v>h</v>
          </cell>
          <cell r="D85">
            <v>0</v>
          </cell>
        </row>
        <row r="86">
          <cell r="A86">
            <v>2260</v>
          </cell>
          <cell r="B86" t="str">
            <v>Caminhao carroceria 7 t</v>
          </cell>
          <cell r="C86" t="str">
            <v>h</v>
          </cell>
          <cell r="D86">
            <v>24.74</v>
          </cell>
        </row>
        <row r="87">
          <cell r="A87">
            <v>2270</v>
          </cell>
          <cell r="B87" t="str">
            <v>Trator de esteiras CAT - D6</v>
          </cell>
          <cell r="C87" t="str">
            <v>h</v>
          </cell>
          <cell r="D87">
            <v>40.71</v>
          </cell>
        </row>
        <row r="88">
          <cell r="A88">
            <v>2280</v>
          </cell>
          <cell r="B88" t="str">
            <v>Trator agrícola MF-296</v>
          </cell>
          <cell r="C88" t="str">
            <v>h</v>
          </cell>
          <cell r="D88">
            <v>17.96</v>
          </cell>
        </row>
        <row r="89">
          <cell r="A89">
            <v>2285</v>
          </cell>
          <cell r="B89" t="str">
            <v>Grade de discos  20 x 24</v>
          </cell>
          <cell r="C89" t="str">
            <v>h</v>
          </cell>
          <cell r="D89">
            <v>1.1100000000000001</v>
          </cell>
        </row>
        <row r="90">
          <cell r="A90">
            <v>2290</v>
          </cell>
          <cell r="B90" t="str">
            <v>Rolo liso  CC-43</v>
          </cell>
          <cell r="C90" t="str">
            <v>h</v>
          </cell>
          <cell r="D90">
            <v>0</v>
          </cell>
        </row>
        <row r="91">
          <cell r="A91">
            <v>2300</v>
          </cell>
          <cell r="B91" t="str">
            <v>Rolo liso  CG-11</v>
          </cell>
          <cell r="C91" t="str">
            <v>h</v>
          </cell>
          <cell r="D91">
            <v>0</v>
          </cell>
        </row>
        <row r="92">
          <cell r="A92">
            <v>2302</v>
          </cell>
          <cell r="B92" t="str">
            <v>Rolo tandem liso TH-10</v>
          </cell>
          <cell r="C92" t="str">
            <v>h</v>
          </cell>
          <cell r="D92">
            <v>38.53</v>
          </cell>
        </row>
        <row r="93">
          <cell r="A93">
            <v>2304</v>
          </cell>
          <cell r="B93" t="str">
            <v>Rolo de pneus CP-30</v>
          </cell>
          <cell r="C93" t="str">
            <v>h</v>
          </cell>
          <cell r="D93">
            <v>36.909999999999997</v>
          </cell>
        </row>
        <row r="94">
          <cell r="A94">
            <v>2306</v>
          </cell>
          <cell r="B94" t="str">
            <v>Rolo liso vibratório CA-25D</v>
          </cell>
          <cell r="C94" t="str">
            <v>h</v>
          </cell>
          <cell r="D94">
            <v>30.63</v>
          </cell>
        </row>
        <row r="95">
          <cell r="A95">
            <v>2308</v>
          </cell>
          <cell r="B95" t="str">
            <v>Rolo pé de carneiro CA-25PD</v>
          </cell>
          <cell r="C95" t="str">
            <v>h</v>
          </cell>
          <cell r="D95">
            <v>30.94</v>
          </cell>
        </row>
        <row r="96">
          <cell r="A96">
            <v>2310</v>
          </cell>
          <cell r="B96" t="str">
            <v>Compactador CM-20D</v>
          </cell>
          <cell r="C96" t="str">
            <v>h</v>
          </cell>
          <cell r="D96">
            <v>0</v>
          </cell>
        </row>
        <row r="97">
          <cell r="A97">
            <v>2320</v>
          </cell>
          <cell r="B97" t="str">
            <v>Central de concreto PERSONAL P-5</v>
          </cell>
          <cell r="C97" t="str">
            <v>h</v>
          </cell>
          <cell r="D97">
            <v>0</v>
          </cell>
        </row>
        <row r="98">
          <cell r="A98">
            <v>2321</v>
          </cell>
          <cell r="B98" t="str">
            <v>Usina de asfalto 40/60 t/h</v>
          </cell>
          <cell r="C98" t="str">
            <v>h</v>
          </cell>
          <cell r="D98">
            <v>50</v>
          </cell>
        </row>
        <row r="99">
          <cell r="A99">
            <v>2322</v>
          </cell>
          <cell r="B99" t="str">
            <v>Usina de asfalto 60/80 t/h</v>
          </cell>
          <cell r="C99" t="str">
            <v>h</v>
          </cell>
          <cell r="D99">
            <v>350</v>
          </cell>
        </row>
        <row r="100">
          <cell r="A100">
            <v>2323</v>
          </cell>
          <cell r="B100" t="str">
            <v>Usina de solos USC-2</v>
          </cell>
          <cell r="C100" t="str">
            <v>h</v>
          </cell>
          <cell r="D100">
            <v>49.79</v>
          </cell>
        </row>
        <row r="101">
          <cell r="A101">
            <v>2324</v>
          </cell>
          <cell r="B101" t="str">
            <v>Grupo gerador 150 kva</v>
          </cell>
          <cell r="C101" t="str">
            <v>h</v>
          </cell>
          <cell r="D101">
            <v>27.81</v>
          </cell>
        </row>
        <row r="102">
          <cell r="A102">
            <v>2325</v>
          </cell>
          <cell r="B102" t="str">
            <v>Grupo gerador 100 kva</v>
          </cell>
          <cell r="C102" t="str">
            <v>h</v>
          </cell>
          <cell r="D102">
            <v>20.13</v>
          </cell>
        </row>
        <row r="103">
          <cell r="A103">
            <v>2326</v>
          </cell>
          <cell r="B103" t="str">
            <v xml:space="preserve">Tanque de asfalto </v>
          </cell>
          <cell r="C103" t="str">
            <v>h</v>
          </cell>
          <cell r="D103">
            <v>60.35</v>
          </cell>
        </row>
        <row r="104">
          <cell r="A104">
            <v>2328</v>
          </cell>
        </row>
        <row r="105">
          <cell r="A105">
            <v>2330</v>
          </cell>
          <cell r="B105" t="str">
            <v>Distribuidor de agregados SD-1</v>
          </cell>
          <cell r="C105" t="str">
            <v>h</v>
          </cell>
          <cell r="D105">
            <v>24.99</v>
          </cell>
        </row>
        <row r="106">
          <cell r="A106">
            <v>2332</v>
          </cell>
          <cell r="B106" t="str">
            <v>Distribuidor de agregados SS-31</v>
          </cell>
          <cell r="C106" t="str">
            <v>h</v>
          </cell>
          <cell r="D106">
            <v>30.54</v>
          </cell>
        </row>
        <row r="107">
          <cell r="A107">
            <v>2340</v>
          </cell>
          <cell r="B107" t="str">
            <v>Vibroacabadora de asfalto SA-41</v>
          </cell>
          <cell r="C107" t="str">
            <v>h</v>
          </cell>
          <cell r="D107">
            <v>53</v>
          </cell>
        </row>
        <row r="108">
          <cell r="A108">
            <v>2350</v>
          </cell>
          <cell r="B108" t="str">
            <v>Vassoura mecânica VM-7</v>
          </cell>
          <cell r="C108" t="str">
            <v>h</v>
          </cell>
          <cell r="D108">
            <v>2.99</v>
          </cell>
        </row>
        <row r="109">
          <cell r="A109">
            <v>2400</v>
          </cell>
          <cell r="B109" t="str">
            <v>Escavadeira CAT 320</v>
          </cell>
          <cell r="C109" t="str">
            <v>h</v>
          </cell>
          <cell r="D109">
            <v>60</v>
          </cell>
        </row>
        <row r="110">
          <cell r="A110">
            <v>2410</v>
          </cell>
          <cell r="B110" t="str">
            <v>Escavadeira FIAT FE-105</v>
          </cell>
          <cell r="C110" t="str">
            <v>h</v>
          </cell>
          <cell r="D110">
            <v>60</v>
          </cell>
        </row>
        <row r="111">
          <cell r="A111">
            <v>2500</v>
          </cell>
          <cell r="B111" t="str">
            <v>Rompedor BIG-JOE</v>
          </cell>
          <cell r="C111" t="str">
            <v>h</v>
          </cell>
          <cell r="D111">
            <v>0</v>
          </cell>
        </row>
        <row r="112">
          <cell r="A112">
            <v>2600</v>
          </cell>
          <cell r="B112" t="str">
            <v>Guindaste AMERICAN 7530</v>
          </cell>
          <cell r="C112" t="str">
            <v>h</v>
          </cell>
          <cell r="D112">
            <v>0</v>
          </cell>
        </row>
        <row r="113">
          <cell r="A113">
            <v>2700</v>
          </cell>
          <cell r="B113" t="str">
            <v>Guindaste VILLARES 22 VG</v>
          </cell>
          <cell r="C113" t="str">
            <v>h</v>
          </cell>
          <cell r="D113">
            <v>0</v>
          </cell>
        </row>
        <row r="114">
          <cell r="A114">
            <v>2800</v>
          </cell>
          <cell r="B114" t="str">
            <v xml:space="preserve">Carreta 50 t </v>
          </cell>
          <cell r="C114" t="str">
            <v>h</v>
          </cell>
          <cell r="D114">
            <v>0</v>
          </cell>
        </row>
        <row r="115">
          <cell r="A115">
            <v>2900</v>
          </cell>
          <cell r="B115" t="str">
            <v>Equipamentos diversos</v>
          </cell>
          <cell r="C115" t="str">
            <v>vb</v>
          </cell>
          <cell r="D115">
            <v>1</v>
          </cell>
        </row>
        <row r="118">
          <cell r="A118" t="str">
            <v>CODIGO</v>
          </cell>
          <cell r="B118" t="str">
            <v>MATERIAIS</v>
          </cell>
        </row>
        <row r="119">
          <cell r="A119">
            <v>3000</v>
          </cell>
          <cell r="B119" t="str">
            <v>Madeira de 1a.</v>
          </cell>
          <cell r="C119" t="str">
            <v>m3</v>
          </cell>
          <cell r="D119">
            <v>562.5</v>
          </cell>
        </row>
        <row r="120">
          <cell r="A120">
            <v>3010</v>
          </cell>
          <cell r="B120" t="str">
            <v>Madeira de 3a.</v>
          </cell>
          <cell r="C120" t="str">
            <v>m3</v>
          </cell>
          <cell r="D120">
            <v>312.5</v>
          </cell>
        </row>
        <row r="121">
          <cell r="A121">
            <v>3020</v>
          </cell>
          <cell r="B121" t="str">
            <v>Cimento tipo CP IV-32</v>
          </cell>
          <cell r="C121" t="str">
            <v>t</v>
          </cell>
          <cell r="D121">
            <v>210</v>
          </cell>
        </row>
        <row r="122">
          <cell r="A122">
            <v>3022</v>
          </cell>
          <cell r="B122" t="str">
            <v>Cimento portland comum</v>
          </cell>
          <cell r="C122" t="str">
            <v>kg</v>
          </cell>
          <cell r="D122">
            <v>0.2</v>
          </cell>
        </row>
        <row r="123">
          <cell r="A123">
            <v>3023</v>
          </cell>
          <cell r="B123" t="str">
            <v>Cimento pozolânico</v>
          </cell>
          <cell r="C123" t="str">
            <v>t</v>
          </cell>
          <cell r="D123">
            <v>220</v>
          </cell>
        </row>
        <row r="124">
          <cell r="A124">
            <v>3025</v>
          </cell>
          <cell r="B124" t="str">
            <v>Bonpav</v>
          </cell>
          <cell r="C124" t="str">
            <v>l</v>
          </cell>
          <cell r="D124">
            <v>11.25</v>
          </cell>
        </row>
        <row r="125">
          <cell r="A125">
            <v>3026</v>
          </cell>
          <cell r="B125" t="str">
            <v>Propav</v>
          </cell>
          <cell r="C125" t="str">
            <v>l</v>
          </cell>
          <cell r="D125">
            <v>6.25</v>
          </cell>
        </row>
        <row r="126">
          <cell r="A126">
            <v>3030</v>
          </cell>
          <cell r="B126" t="str">
            <v>Cal hidratada</v>
          </cell>
          <cell r="C126" t="str">
            <v>kg</v>
          </cell>
          <cell r="D126">
            <v>0.18</v>
          </cell>
        </row>
        <row r="127">
          <cell r="A127">
            <v>3040</v>
          </cell>
          <cell r="B127" t="str">
            <v>Estabilizante DS-328</v>
          </cell>
          <cell r="C127" t="str">
            <v>kg</v>
          </cell>
          <cell r="D127">
            <v>4.5</v>
          </cell>
        </row>
        <row r="128">
          <cell r="A128">
            <v>3050</v>
          </cell>
          <cell r="B128" t="str">
            <v>Sulfato de Alumínio</v>
          </cell>
          <cell r="C128" t="str">
            <v>kg</v>
          </cell>
          <cell r="D128">
            <v>0.75</v>
          </cell>
        </row>
        <row r="129">
          <cell r="A129">
            <v>3060</v>
          </cell>
          <cell r="B129" t="str">
            <v>Consolid C444</v>
          </cell>
          <cell r="C129" t="str">
            <v>l</v>
          </cell>
          <cell r="D129">
            <v>31.25</v>
          </cell>
        </row>
        <row r="130">
          <cell r="A130">
            <v>3070</v>
          </cell>
          <cell r="B130" t="str">
            <v>Solidry</v>
          </cell>
          <cell r="C130" t="str">
            <v>kg</v>
          </cell>
          <cell r="D130">
            <v>1.5</v>
          </cell>
        </row>
        <row r="131">
          <cell r="A131">
            <v>3080</v>
          </cell>
          <cell r="B131" t="str">
            <v>Conservex</v>
          </cell>
          <cell r="C131" t="str">
            <v>l</v>
          </cell>
          <cell r="D131">
            <v>1.88</v>
          </cell>
        </row>
        <row r="132">
          <cell r="A132">
            <v>3090</v>
          </cell>
          <cell r="B132" t="str">
            <v>Oxigênio</v>
          </cell>
          <cell r="C132" t="str">
            <v>m3</v>
          </cell>
          <cell r="D132">
            <v>4.38</v>
          </cell>
        </row>
        <row r="133">
          <cell r="A133">
            <v>3100</v>
          </cell>
          <cell r="B133" t="str">
            <v xml:space="preserve">Compensado resinado 18 mm  </v>
          </cell>
          <cell r="C133" t="str">
            <v>m2</v>
          </cell>
          <cell r="D133">
            <v>9.3800000000000008</v>
          </cell>
        </row>
        <row r="134">
          <cell r="A134">
            <v>3105</v>
          </cell>
          <cell r="B134" t="str">
            <v xml:space="preserve">Compensado resinado 6 mm  </v>
          </cell>
          <cell r="C134" t="str">
            <v>m2</v>
          </cell>
          <cell r="D134">
            <v>4.93</v>
          </cell>
        </row>
        <row r="135">
          <cell r="A135">
            <v>3110</v>
          </cell>
          <cell r="B135" t="str">
            <v>Sika AER</v>
          </cell>
          <cell r="C135" t="str">
            <v>kg</v>
          </cell>
          <cell r="D135">
            <v>1.5</v>
          </cell>
        </row>
        <row r="136">
          <cell r="A136">
            <v>3120</v>
          </cell>
          <cell r="B136" t="str">
            <v>Plastiment VZ</v>
          </cell>
          <cell r="C136" t="str">
            <v>kg</v>
          </cell>
          <cell r="D136">
            <v>2.25</v>
          </cell>
        </row>
        <row r="137">
          <cell r="A137">
            <v>3130</v>
          </cell>
          <cell r="B137" t="str">
            <v>Lixa carbureto de silício 7"</v>
          </cell>
          <cell r="C137" t="str">
            <v>un</v>
          </cell>
          <cell r="D137">
            <v>0</v>
          </cell>
        </row>
        <row r="138">
          <cell r="A138">
            <v>3140</v>
          </cell>
          <cell r="B138" t="str">
            <v>Desmoldante</v>
          </cell>
          <cell r="C138" t="str">
            <v>kg</v>
          </cell>
          <cell r="D138">
            <v>3.16</v>
          </cell>
        </row>
        <row r="139">
          <cell r="A139">
            <v>3150</v>
          </cell>
          <cell r="B139" t="str">
            <v>Aço CA-50</v>
          </cell>
          <cell r="C139" t="str">
            <v>t</v>
          </cell>
          <cell r="D139">
            <v>950</v>
          </cell>
        </row>
        <row r="140">
          <cell r="A140">
            <v>3160</v>
          </cell>
          <cell r="B140" t="str">
            <v>Arame  recozido</v>
          </cell>
          <cell r="C140" t="str">
            <v>kg</v>
          </cell>
          <cell r="D140">
            <v>1.74</v>
          </cell>
        </row>
        <row r="141">
          <cell r="A141">
            <v>3170</v>
          </cell>
          <cell r="B141" t="str">
            <v xml:space="preserve">Compensado plastificado 18 mm  </v>
          </cell>
          <cell r="C141" t="str">
            <v>m2</v>
          </cell>
          <cell r="D141">
            <v>16.2</v>
          </cell>
        </row>
        <row r="142">
          <cell r="A142">
            <v>3180</v>
          </cell>
          <cell r="B142" t="str">
            <v>Pregos</v>
          </cell>
          <cell r="C142" t="str">
            <v>kg</v>
          </cell>
          <cell r="D142">
            <v>1.32</v>
          </cell>
        </row>
        <row r="143">
          <cell r="A143">
            <v>3200</v>
          </cell>
          <cell r="B143" t="str">
            <v>Materiais diversos</v>
          </cell>
          <cell r="C143" t="str">
            <v>vb</v>
          </cell>
          <cell r="D143">
            <v>1.25</v>
          </cell>
        </row>
        <row r="144">
          <cell r="A144">
            <v>3300</v>
          </cell>
          <cell r="B144" t="str">
            <v>Serv.Terc.: Polimento de concreto</v>
          </cell>
          <cell r="C144" t="str">
            <v>m2</v>
          </cell>
          <cell r="D144">
            <v>43.75</v>
          </cell>
        </row>
        <row r="145">
          <cell r="A145">
            <v>3400</v>
          </cell>
          <cell r="B145" t="str">
            <v>Tinta latex</v>
          </cell>
          <cell r="C145" t="str">
            <v>l</v>
          </cell>
          <cell r="D145">
            <v>5.2</v>
          </cell>
        </row>
        <row r="146">
          <cell r="A146">
            <v>3500</v>
          </cell>
          <cell r="B146" t="str">
            <v>Elevador de serviço 30 m</v>
          </cell>
          <cell r="C146" t="str">
            <v>mes</v>
          </cell>
          <cell r="D146">
            <v>0</v>
          </cell>
        </row>
        <row r="147">
          <cell r="A147">
            <v>3600</v>
          </cell>
          <cell r="B147" t="str">
            <v>Forma metalica montante/lateral</v>
          </cell>
          <cell r="C147" t="str">
            <v>m2</v>
          </cell>
          <cell r="D147">
            <v>5</v>
          </cell>
        </row>
        <row r="148">
          <cell r="A148">
            <v>3610</v>
          </cell>
          <cell r="B148" t="str">
            <v>Forma metalica jusante</v>
          </cell>
          <cell r="C148" t="str">
            <v>m2</v>
          </cell>
          <cell r="D148">
            <v>3.13</v>
          </cell>
        </row>
        <row r="149">
          <cell r="A149">
            <v>3700</v>
          </cell>
          <cell r="B149" t="str">
            <v>CAP 20</v>
          </cell>
          <cell r="C149" t="str">
            <v>t</v>
          </cell>
          <cell r="D149">
            <v>450</v>
          </cell>
        </row>
        <row r="150">
          <cell r="A150">
            <v>3702</v>
          </cell>
          <cell r="B150" t="str">
            <v>CAP 7</v>
          </cell>
          <cell r="C150" t="str">
            <v>t</v>
          </cell>
          <cell r="D150">
            <v>440</v>
          </cell>
        </row>
        <row r="151">
          <cell r="A151">
            <v>3710</v>
          </cell>
          <cell r="B151" t="str">
            <v>Emulsão asfáltica RR-2C</v>
          </cell>
          <cell r="C151" t="str">
            <v>t</v>
          </cell>
          <cell r="D151">
            <v>503</v>
          </cell>
        </row>
        <row r="152">
          <cell r="A152">
            <v>3712</v>
          </cell>
          <cell r="B152" t="str">
            <v>Emulsão asfáltica RM-2C</v>
          </cell>
          <cell r="C152" t="str">
            <v>t</v>
          </cell>
          <cell r="D152">
            <v>560</v>
          </cell>
        </row>
        <row r="153">
          <cell r="A153">
            <v>3714</v>
          </cell>
          <cell r="B153" t="str">
            <v>Emulsão asfáltica RM-1C</v>
          </cell>
          <cell r="C153" t="str">
            <v>t</v>
          </cell>
          <cell r="D153">
            <v>560</v>
          </cell>
        </row>
        <row r="154">
          <cell r="A154">
            <v>3720</v>
          </cell>
          <cell r="B154" t="str">
            <v>Asfalto diluído CM-30</v>
          </cell>
          <cell r="C154" t="str">
            <v>t</v>
          </cell>
          <cell r="D154">
            <v>560</v>
          </cell>
        </row>
        <row r="155">
          <cell r="A155">
            <v>3730</v>
          </cell>
          <cell r="B155" t="str">
            <v>Filler</v>
          </cell>
          <cell r="C155" t="str">
            <v>t</v>
          </cell>
          <cell r="D155">
            <v>80</v>
          </cell>
        </row>
        <row r="156">
          <cell r="A156">
            <v>3740</v>
          </cell>
          <cell r="B156" t="str">
            <v xml:space="preserve">Brita </v>
          </cell>
          <cell r="C156" t="str">
            <v>m3</v>
          </cell>
          <cell r="D156">
            <v>17</v>
          </cell>
        </row>
        <row r="157">
          <cell r="A157">
            <v>3750</v>
          </cell>
          <cell r="B157" t="str">
            <v>Pedrisco</v>
          </cell>
          <cell r="C157" t="str">
            <v>m3</v>
          </cell>
          <cell r="D157">
            <v>17</v>
          </cell>
        </row>
        <row r="158">
          <cell r="A158">
            <v>3760</v>
          </cell>
          <cell r="B158" t="str">
            <v>Pó de pedra</v>
          </cell>
          <cell r="C158" t="str">
            <v>m3</v>
          </cell>
          <cell r="D158">
            <v>16</v>
          </cell>
        </row>
        <row r="159">
          <cell r="A159">
            <v>3770</v>
          </cell>
          <cell r="B159" t="str">
            <v>Areia</v>
          </cell>
          <cell r="C159" t="str">
            <v>m3</v>
          </cell>
          <cell r="D159">
            <v>20</v>
          </cell>
        </row>
        <row r="160">
          <cell r="A160">
            <v>3771</v>
          </cell>
          <cell r="B160" t="str">
            <v>Areia</v>
          </cell>
          <cell r="C160" t="str">
            <v>m3</v>
          </cell>
          <cell r="D160">
            <v>15</v>
          </cell>
        </row>
        <row r="161">
          <cell r="A161">
            <v>3772</v>
          </cell>
          <cell r="B161" t="str">
            <v>Areia</v>
          </cell>
          <cell r="C161" t="str">
            <v>m3</v>
          </cell>
          <cell r="D161">
            <v>10</v>
          </cell>
        </row>
        <row r="162">
          <cell r="A162">
            <v>3780</v>
          </cell>
          <cell r="B162" t="str">
            <v>Emulsão asfáltica RL</v>
          </cell>
          <cell r="C162" t="str">
            <v>t</v>
          </cell>
          <cell r="D162">
            <v>560</v>
          </cell>
        </row>
        <row r="163">
          <cell r="A163">
            <v>3790</v>
          </cell>
          <cell r="B163" t="str">
            <v xml:space="preserve">Emulsão asfáltica </v>
          </cell>
          <cell r="C163" t="str">
            <v>t</v>
          </cell>
          <cell r="D163">
            <v>800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  <sheetName val="projeto"/>
      <sheetName val="p a t o 99 b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3">
          <cell r="M43" t="str">
            <v>Lucro e Despesas Indiretas (23,90%)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RESUMO_AUT1"/>
      <sheetName val="CUSTO HORÁRIO"/>
      <sheetName val="Mão de obra"/>
      <sheetName val="Material"/>
      <sheetName val="Resumo Financeiro"/>
      <sheetName val="B M Pl04"/>
      <sheetName val="Listas"/>
      <sheetName val="BR-230 POMBAL-S.GONÇALO"/>
      <sheetName val="RELATÓRIO"/>
      <sheetName val="RESUMO-DVOP"/>
      <sheetName val="RESUMO_DVOP"/>
      <sheetName val="PLANILHA"/>
      <sheetName val="Plan1"/>
      <sheetName val="Medição"/>
      <sheetName val="Geral"/>
      <sheetName val="Mat Asf"/>
      <sheetName val="rosto"/>
      <sheetName val="matbet"/>
      <sheetName val="matbet aterro"/>
      <sheetName val="DG"/>
      <sheetName val="aterro"/>
      <sheetName val="CAP2"/>
      <sheetName val="cap resumo aterro"/>
      <sheetName val="cap resumo"/>
      <sheetName val="rosto i"/>
      <sheetName val="CSV"/>
      <sheetName val="CONT NE"/>
      <sheetName val="FRESA2"/>
      <sheetName val="FRESA RESUMO"/>
      <sheetName val="MOBCANT"/>
      <sheetName val="MICRO"/>
      <sheetName val="MAN"/>
      <sheetName val="P_LIGAÇÃO2"/>
      <sheetName val="P_LIGAÇÃO RESUMO ATERRO"/>
      <sheetName val="P_LIGAÇÃO RESUMO"/>
      <sheetName val="tachas reflet"/>
      <sheetName val="REP SUP2"/>
      <sheetName val="DADOS"/>
      <sheetName val="mat"/>
      <sheetName val="compos1"/>
      <sheetName val="Tabela"/>
      <sheetName val="Preços_BSTC"/>
      <sheetName val="p a t o 99 b"/>
      <sheetName val="61M-CBMI"/>
      <sheetName val="PROJ.CBUQ F-B-11606022000"/>
      <sheetName val="inventário"/>
      <sheetName val="Conversão"/>
      <sheetName val="Página 16"/>
      <sheetName val="composições"/>
      <sheetName val="P_ Ligação  _2_"/>
      <sheetName val="1.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  <sheetName val="BSTC 0,60"/>
      <sheetName val="BOCA BSTC 0,60"/>
      <sheetName val="traço cbuq faixa c Carpizza CON"/>
      <sheetName val="Resumo Financeiro"/>
      <sheetName val="Mat Asf"/>
      <sheetName val="Desmat 0,15"/>
      <sheetName val="alteração"/>
      <sheetName val="eq"/>
      <sheetName val="mo"/>
      <sheetName val="pro-08"/>
      <sheetName val="#REF"/>
      <sheetName val="RESUMO-DVOP"/>
      <sheetName val="planilha"/>
      <sheetName val="Tabela mês"/>
      <sheetName val="REAJU"/>
      <sheetName val="planilha do plano"/>
      <sheetName val="CUSTO HORÁRIO"/>
      <sheetName val="Material"/>
      <sheetName val="Mão de obra"/>
      <sheetName val="relatório"/>
      <sheetName val="A"/>
      <sheetName val="medição"/>
      <sheetName val="INVENTÁRIO"/>
      <sheetName val="compunit"/>
      <sheetName val="Orçamentária"/>
      <sheetName val="Página 15"/>
      <sheetName val="rmle157"/>
      <sheetName val="Vínculo (2)"/>
      <sheetName val="Transportes -IN37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_R$"/>
      <sheetName val="Report_US$"/>
      <sheetName val="GRAPHS"/>
      <sheetName val="Prem-IS"/>
      <sheetName val="Prem-BS"/>
      <sheetName val="Anual_R$"/>
      <sheetName val="Anual_US$"/>
      <sheetName val="multiples"/>
      <sheetName val="WACC"/>
      <sheetName val="dados"/>
      <sheetName val="Celular"/>
      <sheetName val="tabela1"/>
      <sheetName val="tabela2"/>
      <sheetName val="tabela3"/>
      <sheetName val="tabela4"/>
      <sheetName val="market"/>
      <sheetName val="results"/>
      <sheetName val="CPU"/>
      <sheetName val="GerRel"/>
      <sheetName val="Composições"/>
      <sheetName val="Insumos"/>
      <sheetName val="Serviços"/>
      <sheetName val="Configuration"/>
      <sheetName val="Funding"/>
      <sheetName val="Macroeconomics"/>
      <sheetName val="BUDGET"/>
      <sheetName val="DO NOT USE PRINT! Macro Data"/>
      <sheetName val="Sheet1"/>
      <sheetName val="Control"/>
      <sheetName val="Profit &amp; Loss"/>
      <sheetName val="Project Enigma Valuation V01  "/>
      <sheetName val="gráfico"/>
      <sheetName val="BRP_1Q01"/>
      <sheetName val="RBE ACT mi"/>
      <sheetName val="Economias SANSYS"/>
      <sheetName val="9.1 - GERAL - Comex"/>
      <sheetName val="Painel de Contro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2">
          <cell r="E12" t="str">
            <v>a=blpH(E10,"EQY_WEIGHTED_AVG_PX,PX_LAST,PX_VOLUME","1/1/1998"," ",0,TRUE,"D","C","C",TRUE,1296,4)</v>
          </cell>
          <cell r="J12" t="str">
            <v>a=blpH(J10,"EQY_WEIGHTED_AVG_PX,PX_LAST,PX_VOLUME","1/1/1998"," ",0,TRUE,"D","C","C",TRUE,1296,4)</v>
          </cell>
          <cell r="O12" t="str">
            <v>a=blpH(O10,"EQY_WEIGHTED_AVG_PX,PX_LAST,PX_VOLUME","1/1/1998"," ",0,TRUE,"D","C","C",TRUE,1296,4)</v>
          </cell>
          <cell r="T12" t="str">
            <v>a=blpH(T10,"EQY_WEIGHTED_AVG_PX,PX_LAST,PX_VOLUME","1/1/1998"," ",0,TRUE,"D","C","C",TRUE,1296,4)</v>
          </cell>
          <cell r="Y12" t="str">
            <v>a=blpH(Y10,"EQY_WEIGHTED_AVG_PX,PX_LAST,PX_VOLUME","1/1/1998"," ",0,TRUE,"D","C","C",TRUE,1296,4)</v>
          </cell>
          <cell r="AD12" t="str">
            <v>a=blpH(AD10,"EQY_WEIGHTED_AVG_PX,PX_LAST,PX_VOLUME","1/1/1998"," ",0,TRUE,"D","C","C",TRUE,1296,4)</v>
          </cell>
          <cell r="AI12" t="str">
            <v>a=blpH(AI10,"EQY_WEIGHTED_AVG_PX,PX_LAST,PX_VOLUME","1/1/1998"," ",0,TRUE,"D","C","C",TRUE,1296,4)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p a t o 99 b"/>
      <sheetName val="DADOS"/>
      <sheetName val="calendári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COMPOS1"/>
      <sheetName val="Clientes"/>
      <sheetName val="Solicitação Interna de Fab"/>
      <sheetName val="Mão de Obra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limp. ponte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2">
          <cell r="U2" t="str">
            <v>FOLHA 01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T_OBRAS"/>
      <sheetName val="AQU TERRENO-"/>
      <sheetName val="ESTA ELEVATÓRIA_"/>
      <sheetName val="EMISSÁRIO_"/>
      <sheetName val="ligação predial"/>
      <sheetName val="REDE COLETO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Sumário"/>
      <sheetName val="Características"/>
      <sheetName val="Percentual"/>
      <sheetName val="Manut. 1º ano"/>
      <sheetName val="Manut. demais anos"/>
      <sheetName val="Orçamento Total"/>
      <sheetName val="Orçamento por Kmf"/>
      <sheetName val="Crono. Financ. (kmf)"/>
    </sheetNames>
    <sheetDataSet>
      <sheetData sheetId="0"/>
      <sheetData sheetId="1"/>
      <sheetData sheetId="2"/>
      <sheetData sheetId="3">
        <row r="3">
          <cell r="B3" t="str">
            <v>Nº</v>
          </cell>
          <cell r="C3" t="str">
            <v>km           Inicial</v>
          </cell>
          <cell r="D3" t="str">
            <v>km              Final</v>
          </cell>
          <cell r="E3" t="str">
            <v>Extensão (km)</v>
          </cell>
          <cell r="F3" t="str">
            <v>Reparo Superficial (m²)</v>
          </cell>
          <cell r="G3" t="str">
            <v>Remendo Profundo (m²)</v>
          </cell>
          <cell r="H3" t="str">
            <v>Selagem de Trinca
(A, M, B)</v>
          </cell>
          <cell r="I3" t="str">
            <v xml:space="preserve">RL         </v>
          </cell>
          <cell r="J3" t="str">
            <v>RP</v>
          </cell>
          <cell r="K3" t="e">
            <v>#REF!</v>
          </cell>
          <cell r="N3" t="e">
            <v>#REF!</v>
          </cell>
          <cell r="Q3" t="e">
            <v>#REF!</v>
          </cell>
          <cell r="T3" t="e">
            <v>#REF!</v>
          </cell>
          <cell r="W3" t="str">
            <v>Tipo Fresagem</v>
          </cell>
          <cell r="Z3" t="e">
            <v>#REF!</v>
          </cell>
          <cell r="AA3" t="e">
            <v>#REF!</v>
          </cell>
          <cell r="AB3" t="e">
            <v>#REF!</v>
          </cell>
          <cell r="AC3" t="e">
            <v>#REF!</v>
          </cell>
          <cell r="AD3" t="e">
            <v>#REF!</v>
          </cell>
          <cell r="AE3" t="str">
            <v>MICRO</v>
          </cell>
          <cell r="AF3" t="str">
            <v>LAMA</v>
          </cell>
          <cell r="AG3" t="str">
            <v>REP</v>
          </cell>
          <cell r="AH3" t="e">
            <v>#REF!</v>
          </cell>
          <cell r="AI3" t="e">
            <v>#REF!</v>
          </cell>
          <cell r="AJ3" t="e">
            <v>#REF!</v>
          </cell>
          <cell r="AK3" t="e">
            <v>#REF!</v>
          </cell>
          <cell r="AL3" t="e">
            <v>#REF!</v>
          </cell>
          <cell r="AM3" t="e">
            <v>#REF!</v>
          </cell>
          <cell r="AN3" t="e">
            <v>#REF!</v>
          </cell>
          <cell r="AO3" t="e">
            <v>#REF!</v>
          </cell>
          <cell r="AP3" t="e">
            <v>#REF!</v>
          </cell>
          <cell r="AQ3" t="e">
            <v>#REF!</v>
          </cell>
          <cell r="AR3" t="e">
            <v>#REF!</v>
          </cell>
          <cell r="AS3" t="e">
            <v>#REF!</v>
          </cell>
          <cell r="AT3" t="e">
            <v>#REF!</v>
          </cell>
          <cell r="AU3" t="str">
            <v>Fresagem</v>
          </cell>
          <cell r="AW3" t="e">
            <v>#REF!</v>
          </cell>
          <cell r="AX3" t="e">
            <v>#REF!</v>
          </cell>
          <cell r="AY3" t="e">
            <v>#REF!</v>
          </cell>
          <cell r="AZ3" t="e">
            <v>#REF!</v>
          </cell>
          <cell r="BA3" t="str">
            <v>RBSM</v>
          </cell>
          <cell r="BB3" t="str">
            <v>RBAM</v>
          </cell>
          <cell r="BC3" t="str">
            <v>RBAM (FS)</v>
          </cell>
          <cell r="BD3" t="str">
            <v>REC</v>
          </cell>
          <cell r="BE3" t="str">
            <v>MICRO</v>
          </cell>
          <cell r="BF3" t="str">
            <v>LAMA</v>
          </cell>
          <cell r="BG3" t="str">
            <v>REP</v>
          </cell>
          <cell r="BH3" t="e">
            <v>#REF!</v>
          </cell>
          <cell r="BI3" t="e">
            <v>#REF!</v>
          </cell>
          <cell r="BJ3" t="e">
            <v>#REF!</v>
          </cell>
          <cell r="BK3" t="e">
            <v>#REF!</v>
          </cell>
          <cell r="BL3" t="e">
            <v>#REF!</v>
          </cell>
          <cell r="BM3" t="e">
            <v>#REF!</v>
          </cell>
          <cell r="BN3" t="e">
            <v>#REF!</v>
          </cell>
          <cell r="BO3" t="e">
            <v>#REF!</v>
          </cell>
          <cell r="BP3" t="e">
            <v>#REF!</v>
          </cell>
          <cell r="BQ3" t="e">
            <v>#REF!</v>
          </cell>
          <cell r="BR3" t="e">
            <v>#REF!</v>
          </cell>
          <cell r="BS3" t="e">
            <v>#REF!</v>
          </cell>
          <cell r="BT3" t="e">
            <v>#REF!</v>
          </cell>
          <cell r="BU3" t="str">
            <v>Fresagem</v>
          </cell>
          <cell r="BW3" t="e">
            <v>#REF!</v>
          </cell>
          <cell r="BX3" t="e">
            <v>#REF!</v>
          </cell>
          <cell r="BY3" t="e">
            <v>#REF!</v>
          </cell>
          <cell r="BZ3" t="e">
            <v>#REF!</v>
          </cell>
          <cell r="CA3" t="str">
            <v>RBSM</v>
          </cell>
          <cell r="CB3" t="str">
            <v>RBAM</v>
          </cell>
          <cell r="CC3" t="str">
            <v>RBAM (FS)</v>
          </cell>
          <cell r="CD3" t="str">
            <v>REC</v>
          </cell>
          <cell r="CE3" t="str">
            <v>MICRO</v>
          </cell>
          <cell r="CF3" t="str">
            <v>LAMA</v>
          </cell>
          <cell r="CG3" t="str">
            <v>REP</v>
          </cell>
          <cell r="CH3" t="e">
            <v>#REF!</v>
          </cell>
          <cell r="CI3" t="e">
            <v>#REF!</v>
          </cell>
          <cell r="CJ3" t="e">
            <v>#REF!</v>
          </cell>
          <cell r="CK3" t="e">
            <v>#REF!</v>
          </cell>
          <cell r="CL3" t="e">
            <v>#REF!</v>
          </cell>
          <cell r="CM3" t="e">
            <v>#REF!</v>
          </cell>
          <cell r="CN3" t="e">
            <v>#REF!</v>
          </cell>
          <cell r="CO3" t="e">
            <v>#REF!</v>
          </cell>
          <cell r="CP3" t="e">
            <v>#REF!</v>
          </cell>
          <cell r="CQ3" t="e">
            <v>#REF!</v>
          </cell>
          <cell r="CR3" t="e">
            <v>#REF!</v>
          </cell>
          <cell r="CS3" t="e">
            <v>#REF!</v>
          </cell>
          <cell r="CT3" t="e">
            <v>#REF!</v>
          </cell>
          <cell r="CU3" t="str">
            <v>Segmentação e Características</v>
          </cell>
          <cell r="DZ3" t="str">
            <v>Apresentação</v>
          </cell>
        </row>
        <row r="4">
          <cell r="K4" t="str">
            <v>3ª FX ESQ</v>
          </cell>
          <cell r="L4" t="str">
            <v>PISTA</v>
          </cell>
          <cell r="M4" t="str">
            <v>3ª FX DIR</v>
          </cell>
          <cell r="N4" t="str">
            <v>3ª FX ESQ</v>
          </cell>
          <cell r="O4" t="str">
            <v>PISTA</v>
          </cell>
          <cell r="P4" t="str">
            <v>3ª FX DIR</v>
          </cell>
          <cell r="Q4" t="str">
            <v>3ª FX ESQ</v>
          </cell>
          <cell r="R4" t="str">
            <v>PISTA</v>
          </cell>
          <cell r="S4" t="str">
            <v>3ª FX DIR</v>
          </cell>
          <cell r="T4" t="str">
            <v>3ª FX ESQ</v>
          </cell>
          <cell r="U4" t="str">
            <v>PISTA</v>
          </cell>
          <cell r="V4" t="str">
            <v>3ª FX DIR</v>
          </cell>
          <cell r="W4" t="str">
            <v>3ª FX ESQ</v>
          </cell>
          <cell r="X4" t="str">
            <v>PISTA</v>
          </cell>
          <cell r="Y4" t="str">
            <v>3ª FX DIR</v>
          </cell>
          <cell r="AU4" t="e">
            <v>#REF!</v>
          </cell>
          <cell r="AV4" t="str">
            <v>Tipo
Cont.
 Descont.</v>
          </cell>
          <cell r="BU4" t="e">
            <v>#REF!</v>
          </cell>
          <cell r="BV4" t="str">
            <v>Tipo
Cont.
 Descont.</v>
          </cell>
          <cell r="CU4" t="str">
            <v>Tipo</v>
          </cell>
          <cell r="CV4" t="str">
            <v>Nº de faixas</v>
          </cell>
          <cell r="CW4" t="str">
            <v>Largura Pista</v>
          </cell>
          <cell r="CX4" t="str">
            <v>Largura 3ª Faixa LE</v>
          </cell>
          <cell r="CY4" t="str">
            <v>Largura Faixa</v>
          </cell>
          <cell r="CZ4" t="str">
            <v>Largura 3ª Faixa LD</v>
          </cell>
          <cell r="DA4" t="str">
            <v>Larg. Acost. LE</v>
          </cell>
          <cell r="DB4" t="str">
            <v>Larg. Acost. LD</v>
          </cell>
          <cell r="DC4" t="str">
            <v>Exten. Le</v>
          </cell>
          <cell r="DD4" t="str">
            <v>Exten. Ld</v>
          </cell>
          <cell r="DE4" t="str">
            <v>Hr Para 3 Anos</v>
          </cell>
          <cell r="DF4" t="str">
            <v>Hr Para 5 Anos</v>
          </cell>
          <cell r="DG4" t="str">
            <v>IGG</v>
          </cell>
          <cell r="DH4" t="str">
            <v>IGGE</v>
          </cell>
          <cell r="DI4" t="str">
            <v>Degrau médio existente LE</v>
          </cell>
          <cell r="DJ4" t="str">
            <v>Degrau médio existente LD</v>
          </cell>
          <cell r="DL4" t="str">
            <v>Sol Pista</v>
          </cell>
          <cell r="DP4" t="str">
            <v>Acostamento LE</v>
          </cell>
          <cell r="DT4" t="str">
            <v>Acostamento LD</v>
          </cell>
          <cell r="DZ4" t="str">
            <v>Mapa</v>
          </cell>
        </row>
        <row r="6">
          <cell r="A6" t="str">
            <v>BR-/RN</v>
          </cell>
        </row>
        <row r="7">
          <cell r="A7" t="str">
            <v>BR-/RN</v>
          </cell>
        </row>
        <row r="8">
          <cell r="A8" t="str">
            <v>BR-/RN</v>
          </cell>
        </row>
        <row r="9">
          <cell r="A9" t="str">
            <v>BR-/RN</v>
          </cell>
        </row>
        <row r="10">
          <cell r="A10" t="str">
            <v>BR-/RN</v>
          </cell>
        </row>
        <row r="11">
          <cell r="A11" t="str">
            <v>BR-/RN</v>
          </cell>
        </row>
        <row r="12">
          <cell r="A12" t="str">
            <v>BR-/RN</v>
          </cell>
        </row>
        <row r="13">
          <cell r="A13" t="str">
            <v>BR-/RN</v>
          </cell>
        </row>
        <row r="14">
          <cell r="A14" t="str">
            <v>BR-/RN</v>
          </cell>
        </row>
        <row r="15">
          <cell r="A15" t="str">
            <v>BR-/RN</v>
          </cell>
        </row>
        <row r="16">
          <cell r="A16" t="str">
            <v>BR-/RN</v>
          </cell>
        </row>
        <row r="17">
          <cell r="A17" t="str">
            <v>BR-/RN</v>
          </cell>
        </row>
        <row r="18">
          <cell r="A18" t="str">
            <v>BR-/RN</v>
          </cell>
        </row>
        <row r="19">
          <cell r="A19" t="str">
            <v>BR-/RN</v>
          </cell>
        </row>
        <row r="20">
          <cell r="A20" t="str">
            <v>BR-/RN</v>
          </cell>
        </row>
        <row r="21">
          <cell r="A21" t="str">
            <v>BR-/RN</v>
          </cell>
        </row>
        <row r="22">
          <cell r="A22" t="str">
            <v>BR-/RN</v>
          </cell>
        </row>
        <row r="23">
          <cell r="A23" t="str">
            <v>BR-/RN</v>
          </cell>
        </row>
        <row r="24">
          <cell r="A24" t="str">
            <v>BR-/RN</v>
          </cell>
        </row>
        <row r="25">
          <cell r="A25" t="str">
            <v>BR-/RN</v>
          </cell>
        </row>
        <row r="26">
          <cell r="A26" t="str">
            <v>BR-/RN</v>
          </cell>
        </row>
        <row r="27">
          <cell r="A27" t="str">
            <v>BR-/RN</v>
          </cell>
        </row>
        <row r="28">
          <cell r="A28" t="str">
            <v>BR-/RN</v>
          </cell>
        </row>
        <row r="29">
          <cell r="A29" t="str">
            <v>BR-/RN</v>
          </cell>
        </row>
        <row r="30">
          <cell r="A30" t="str">
            <v>BR-/RN</v>
          </cell>
        </row>
        <row r="31">
          <cell r="A31" t="str">
            <v>BR-/RN</v>
          </cell>
        </row>
        <row r="32">
          <cell r="A32" t="str">
            <v>BR-/RN</v>
          </cell>
        </row>
        <row r="33">
          <cell r="A33" t="str">
            <v>BR-/RN</v>
          </cell>
        </row>
        <row r="34">
          <cell r="A34" t="str">
            <v>BR-/RN</v>
          </cell>
        </row>
        <row r="35">
          <cell r="A35" t="str">
            <v>BR-/RN</v>
          </cell>
        </row>
        <row r="36">
          <cell r="A36" t="str">
            <v>BR-/RN</v>
          </cell>
        </row>
        <row r="37">
          <cell r="A37" t="str">
            <v>BR-/RN</v>
          </cell>
        </row>
        <row r="38">
          <cell r="A38" t="str">
            <v>BR-/RN</v>
          </cell>
        </row>
        <row r="39">
          <cell r="A39" t="str">
            <v>BR-/RN</v>
          </cell>
        </row>
        <row r="40">
          <cell r="A40" t="str">
            <v>BR-/RN</v>
          </cell>
        </row>
        <row r="41">
          <cell r="A41" t="str">
            <v>BR-/RN</v>
          </cell>
        </row>
        <row r="42">
          <cell r="A42" t="str">
            <v>BR-/RN</v>
          </cell>
        </row>
        <row r="43">
          <cell r="A43" t="str">
            <v>BR-/RN</v>
          </cell>
        </row>
        <row r="44">
          <cell r="A44" t="str">
            <v>BR-/RN</v>
          </cell>
        </row>
        <row r="45">
          <cell r="A45" t="str">
            <v>BR-/RN</v>
          </cell>
        </row>
        <row r="46">
          <cell r="A46" t="str">
            <v>BR-/RN</v>
          </cell>
        </row>
        <row r="47">
          <cell r="A47" t="str">
            <v>BR-/RN</v>
          </cell>
        </row>
        <row r="48">
          <cell r="A48" t="str">
            <v>BR-/RN</v>
          </cell>
        </row>
        <row r="49">
          <cell r="A49" t="str">
            <v>BR-/RN</v>
          </cell>
        </row>
        <row r="50">
          <cell r="A50" t="str">
            <v>BR-/RN</v>
          </cell>
        </row>
        <row r="51">
          <cell r="A51" t="str">
            <v>BR-/RN</v>
          </cell>
        </row>
        <row r="52">
          <cell r="A52" t="str">
            <v>BR-/RN</v>
          </cell>
        </row>
        <row r="53">
          <cell r="A53" t="str">
            <v>BR-/RN</v>
          </cell>
        </row>
        <row r="54">
          <cell r="A54" t="str">
            <v>BR-/RN</v>
          </cell>
        </row>
        <row r="55">
          <cell r="A55" t="str">
            <v>BR-/RN</v>
          </cell>
        </row>
        <row r="56">
          <cell r="A56" t="str">
            <v>BR-/RN</v>
          </cell>
        </row>
        <row r="57">
          <cell r="A57" t="str">
            <v>BR-/RN</v>
          </cell>
        </row>
        <row r="58">
          <cell r="A58" t="str">
            <v>BR-/RN</v>
          </cell>
        </row>
        <row r="59">
          <cell r="A59" t="str">
            <v>BR-/RN</v>
          </cell>
        </row>
        <row r="60">
          <cell r="A60" t="str">
            <v>BR-/RN</v>
          </cell>
        </row>
        <row r="61">
          <cell r="A61" t="str">
            <v>BR-/RN</v>
          </cell>
        </row>
        <row r="62">
          <cell r="A62" t="str">
            <v>BR-/RN</v>
          </cell>
        </row>
        <row r="63">
          <cell r="A63" t="str">
            <v>BR-/RN</v>
          </cell>
        </row>
        <row r="64">
          <cell r="A64" t="str">
            <v>BR-/RN</v>
          </cell>
        </row>
        <row r="65">
          <cell r="A65" t="str">
            <v>BR-/RN</v>
          </cell>
        </row>
        <row r="66">
          <cell r="A66" t="str">
            <v>BR-/RN</v>
          </cell>
        </row>
        <row r="67">
          <cell r="A67" t="str">
            <v>BR-/RN</v>
          </cell>
        </row>
        <row r="68">
          <cell r="A68" t="str">
            <v>BR-/RN</v>
          </cell>
        </row>
        <row r="69">
          <cell r="A69" t="str">
            <v>BR-/RN</v>
          </cell>
        </row>
        <row r="70">
          <cell r="A70" t="str">
            <v>BR-/RN</v>
          </cell>
        </row>
        <row r="71">
          <cell r="A71" t="str">
            <v>BR-/RN</v>
          </cell>
        </row>
        <row r="72">
          <cell r="A72" t="str">
            <v>BR-/RN</v>
          </cell>
        </row>
        <row r="73">
          <cell r="A73" t="str">
            <v>BR-/RN</v>
          </cell>
        </row>
        <row r="74">
          <cell r="A74" t="str">
            <v>BR-/RN</v>
          </cell>
        </row>
        <row r="75">
          <cell r="A75" t="str">
            <v>BR-/RN</v>
          </cell>
        </row>
        <row r="76">
          <cell r="A76" t="str">
            <v>BR-/RN</v>
          </cell>
        </row>
        <row r="77">
          <cell r="A77" t="str">
            <v>BR-/RN</v>
          </cell>
        </row>
        <row r="78">
          <cell r="A78" t="str">
            <v>BR-/RN</v>
          </cell>
        </row>
        <row r="79">
          <cell r="A79" t="str">
            <v>BR-/RN</v>
          </cell>
        </row>
        <row r="80">
          <cell r="A80" t="str">
            <v>BR-/RN</v>
          </cell>
        </row>
        <row r="81">
          <cell r="A81" t="str">
            <v>BR-/RN</v>
          </cell>
        </row>
        <row r="82">
          <cell r="A82" t="str">
            <v>BR-/RN</v>
          </cell>
        </row>
        <row r="83">
          <cell r="A83" t="str">
            <v>BR-/RN</v>
          </cell>
        </row>
        <row r="84">
          <cell r="A84" t="str">
            <v>BR-/RN</v>
          </cell>
        </row>
        <row r="85">
          <cell r="A85" t="str">
            <v>BR-/RN</v>
          </cell>
        </row>
        <row r="86">
          <cell r="A86" t="str">
            <v>BR-/RN</v>
          </cell>
        </row>
        <row r="87">
          <cell r="A87" t="str">
            <v>BR-/RN</v>
          </cell>
        </row>
        <row r="88">
          <cell r="A88" t="str">
            <v>BR-/RN</v>
          </cell>
        </row>
        <row r="89">
          <cell r="A89" t="str">
            <v>BR-/RN</v>
          </cell>
        </row>
        <row r="90">
          <cell r="A90" t="str">
            <v>BR-/RN</v>
          </cell>
        </row>
        <row r="91">
          <cell r="A91" t="str">
            <v>BR-/RN</v>
          </cell>
        </row>
        <row r="92">
          <cell r="A92" t="str">
            <v>BR-/RN</v>
          </cell>
        </row>
        <row r="93">
          <cell r="A93" t="str">
            <v>BR-/RN</v>
          </cell>
        </row>
        <row r="94">
          <cell r="A94" t="str">
            <v>BR-/RN</v>
          </cell>
        </row>
        <row r="95">
          <cell r="A95" t="str">
            <v>BR-/RN</v>
          </cell>
        </row>
        <row r="96">
          <cell r="A96" t="str">
            <v>BR-/RN</v>
          </cell>
        </row>
        <row r="97">
          <cell r="A97" t="str">
            <v>BR-/RN</v>
          </cell>
        </row>
        <row r="98">
          <cell r="A98" t="str">
            <v>BR-/RN</v>
          </cell>
        </row>
        <row r="99">
          <cell r="A99" t="str">
            <v>BR-/RN</v>
          </cell>
        </row>
        <row r="100">
          <cell r="A100" t="str">
            <v>BR-/RN</v>
          </cell>
        </row>
        <row r="101">
          <cell r="A101" t="str">
            <v>BR-/RN</v>
          </cell>
        </row>
        <row r="102">
          <cell r="A102" t="str">
            <v>BR-/RN</v>
          </cell>
        </row>
        <row r="103">
          <cell r="A103" t="str">
            <v>BR-/RN</v>
          </cell>
        </row>
        <row r="104">
          <cell r="A104" t="str">
            <v>BR-/RN</v>
          </cell>
        </row>
        <row r="105">
          <cell r="A105" t="str">
            <v>BR-/RN</v>
          </cell>
        </row>
      </sheetData>
      <sheetData sheetId="4"/>
      <sheetData sheetId="5"/>
      <sheetData sheetId="6">
        <row r="1">
          <cell r="C1" t="str">
            <v>Planilha de Preços Unitários</v>
          </cell>
        </row>
        <row r="3">
          <cell r="C3" t="str">
            <v>Descrição</v>
          </cell>
        </row>
        <row r="4">
          <cell r="A4">
            <v>1</v>
          </cell>
          <cell r="B4">
            <v>1</v>
          </cell>
          <cell r="C4" t="str">
            <v>PISTA ROLAMENTO</v>
          </cell>
        </row>
        <row r="5">
          <cell r="C5" t="str">
            <v>Reparo Profundo</v>
          </cell>
        </row>
        <row r="6">
          <cell r="C6" t="str">
            <v>Remendo profundo com imprimação com emulsão asfáltica - demolição mecânica e serra</v>
          </cell>
        </row>
        <row r="7">
          <cell r="C7" t="str">
            <v>Fresagem Contínua do Pav. (e=3,0cm)</v>
          </cell>
        </row>
        <row r="8">
          <cell r="C8" t="str">
            <v>Pintura de Ligação</v>
          </cell>
        </row>
        <row r="9">
          <cell r="C9" t="str">
            <v>CBUQ - Faixa C (e=3,0cm)</v>
          </cell>
        </row>
        <row r="10">
          <cell r="C10" t="str">
            <v>FS (4,0) - Fresagem com recomposição</v>
          </cell>
        </row>
        <row r="11">
          <cell r="C11" t="str">
            <v>Fresagem Descontínua do Pav. (e=4,0cm)</v>
          </cell>
        </row>
        <row r="12">
          <cell r="C12" t="str">
            <v>Fresagem Contínua do Pav. (e=4,0cm)</v>
          </cell>
        </row>
        <row r="13">
          <cell r="C13" t="str">
            <v>Pintura de Ligação</v>
          </cell>
        </row>
        <row r="14">
          <cell r="C14" t="str">
            <v>CBUQ - Faixa C (e=4,0cm)</v>
          </cell>
        </row>
        <row r="15">
          <cell r="C15" t="str">
            <v>FS (5,0) - Fresagem sem recomposição</v>
          </cell>
        </row>
        <row r="16">
          <cell r="C16" t="str">
            <v>Fresagem Descontínua do Pav. (e=5,0cm)</v>
          </cell>
        </row>
        <row r="17">
          <cell r="C17" t="str">
            <v>Fresagem Contínua do Pav. (e=5,0cm)</v>
          </cell>
        </row>
        <row r="18">
          <cell r="C18" t="str">
            <v>Pintura de Ligação</v>
          </cell>
        </row>
        <row r="19">
          <cell r="C19" t="str">
            <v>CBUQ - Faixa C (e=5,0cm)</v>
          </cell>
        </row>
        <row r="20">
          <cell r="C20" t="str">
            <v>FS (6,0) - Fresagem sem recomposição</v>
          </cell>
        </row>
        <row r="21">
          <cell r="C21" t="str">
            <v>Fresagem Descontínua do Pav. (e=6,0cm)</v>
          </cell>
        </row>
        <row r="22">
          <cell r="C22" t="str">
            <v>Fresagem Contínua do Pav. (e=6,0cm)</v>
          </cell>
        </row>
        <row r="23">
          <cell r="C23" t="str">
            <v>Pintura de Ligação</v>
          </cell>
        </row>
        <row r="24">
          <cell r="C24" t="str">
            <v>CBUQ - Faixa C (e=6,0cm)</v>
          </cell>
        </row>
        <row r="25">
          <cell r="C25" t="str">
            <v>Micro</v>
          </cell>
        </row>
        <row r="26">
          <cell r="C26" t="str">
            <v>Micro revestimento a frio - Microflex 1,5 cm BC c/ cal</v>
          </cell>
        </row>
        <row r="27">
          <cell r="C27" t="str">
            <v>Lama</v>
          </cell>
        </row>
        <row r="28">
          <cell r="C28" t="str">
            <v>Lama asfáltica - faixa III</v>
          </cell>
        </row>
        <row r="29">
          <cell r="C29" t="str">
            <v>TSS Serviço</v>
          </cell>
        </row>
        <row r="30">
          <cell r="C30" t="str">
            <v>Tratamento superficial simples c/ emulsão BC</v>
          </cell>
        </row>
        <row r="31">
          <cell r="C31" t="str">
            <v>TSD Serviço</v>
          </cell>
        </row>
        <row r="32">
          <cell r="C32" t="str">
            <v>Tratamento superficial duplo c/ emulsão BC</v>
          </cell>
        </row>
        <row r="33">
          <cell r="C33" t="str">
            <v>TSDp Serviço</v>
          </cell>
        </row>
        <row r="34">
          <cell r="C34" t="str">
            <v>Tratamento superficial duplo com polímero</v>
          </cell>
        </row>
        <row r="35">
          <cell r="C35" t="str">
            <v>Reperfilagem</v>
          </cell>
        </row>
        <row r="36">
          <cell r="C36" t="str">
            <v>Pintura de Ligação</v>
          </cell>
        </row>
        <row r="37">
          <cell r="C37" t="str">
            <v>CBUQ - Massa Fina (e=2,0cm)</v>
          </cell>
        </row>
        <row r="38">
          <cell r="C38" t="str">
            <v>CBUQ - FAIXA B (4,0)</v>
          </cell>
        </row>
        <row r="39">
          <cell r="C39" t="str">
            <v>Pintura de Ligação</v>
          </cell>
        </row>
        <row r="40">
          <cell r="C40" t="str">
            <v>CBUQ - Faixa B (e=4,0cm)</v>
          </cell>
        </row>
        <row r="41">
          <cell r="C41" t="str">
            <v>CBUQ - FAIXA B (4,5)</v>
          </cell>
        </row>
        <row r="42">
          <cell r="C42" t="str">
            <v>Pintura de Ligação</v>
          </cell>
        </row>
        <row r="43">
          <cell r="C43" t="str">
            <v>CBUQ - Faixa B (e=4,5cm)</v>
          </cell>
        </row>
        <row r="44">
          <cell r="C44" t="str">
            <v>CBUQ - FAIXA B (5,0)</v>
          </cell>
        </row>
        <row r="45">
          <cell r="C45" t="str">
            <v>Pintura de Ligação</v>
          </cell>
        </row>
        <row r="46">
          <cell r="C46" t="str">
            <v>CBUQ - Faixa B (e=5,0cm)</v>
          </cell>
        </row>
        <row r="47">
          <cell r="C47" t="str">
            <v>CBUQ - FAIXA B (6,5)</v>
          </cell>
        </row>
        <row r="48">
          <cell r="C48" t="str">
            <v>Pintura de Ligação</v>
          </cell>
        </row>
        <row r="49">
          <cell r="C49" t="str">
            <v>CBUQ - Faixa B (e=6,5cm)</v>
          </cell>
        </row>
        <row r="50">
          <cell r="C50" t="str">
            <v>CBUQ - FAIXA C (3,0)</v>
          </cell>
        </row>
        <row r="51">
          <cell r="C51" t="str">
            <v>Pintura de Ligação</v>
          </cell>
        </row>
        <row r="52">
          <cell r="C52" t="str">
            <v>CBUQ - Faixa C (e=3,0cm)</v>
          </cell>
        </row>
        <row r="53">
          <cell r="C53" t="str">
            <v>CBUQ - FAIXA C (4,0)</v>
          </cell>
        </row>
        <row r="54">
          <cell r="C54" t="str">
            <v>Pintura de Ligação</v>
          </cell>
        </row>
        <row r="55">
          <cell r="C55" t="str">
            <v>CBUQ - Faixa C (e=4,0cm)</v>
          </cell>
        </row>
        <row r="56">
          <cell r="C56" t="str">
            <v>CBUQ - FAIXA C (4,5)</v>
          </cell>
        </row>
        <row r="57">
          <cell r="C57" t="str">
            <v>Pintura de Ligação</v>
          </cell>
        </row>
        <row r="58">
          <cell r="C58" t="str">
            <v>CBUQ - Faixa C (e=4,5cm)</v>
          </cell>
        </row>
        <row r="59">
          <cell r="C59" t="str">
            <v>CBUQ - FAIXA C (5,0)</v>
          </cell>
        </row>
        <row r="60">
          <cell r="C60" t="str">
            <v>Pintura de Ligação</v>
          </cell>
        </row>
        <row r="61">
          <cell r="C61" t="str">
            <v>CBUQ - Faixa C (e=5,0cm)</v>
          </cell>
        </row>
        <row r="62">
          <cell r="C62" t="str">
            <v>CBUQ - FAIXA C (6,0)</v>
          </cell>
        </row>
        <row r="63">
          <cell r="C63" t="str">
            <v>Pintura de Ligação</v>
          </cell>
        </row>
        <row r="64">
          <cell r="C64" t="str">
            <v>CBUQ - Faixa C (e=6,0cm)</v>
          </cell>
        </row>
        <row r="65">
          <cell r="C65" t="str">
            <v>CBUQ - FAIXA C (6,5)</v>
          </cell>
        </row>
        <row r="66">
          <cell r="C66" t="str">
            <v>Pintura de Ligação</v>
          </cell>
        </row>
        <row r="67">
          <cell r="C67" t="str">
            <v>CBUQ - Faixa C (e=6,5cm)</v>
          </cell>
        </row>
        <row r="68">
          <cell r="C68" t="str">
            <v>CBUQ - FAIXA C (7,0)</v>
          </cell>
        </row>
        <row r="69">
          <cell r="C69" t="str">
            <v>Pintura de Ligação</v>
          </cell>
        </row>
        <row r="70">
          <cell r="C70" t="str">
            <v>CBUQ - Faixa C (e=7,0cm)</v>
          </cell>
        </row>
        <row r="71">
          <cell r="C71" t="str">
            <v>CBUQ - FAIXA C (7,5)</v>
          </cell>
        </row>
        <row r="72">
          <cell r="C72" t="str">
            <v>Pintura de Ligação</v>
          </cell>
        </row>
        <row r="73">
          <cell r="C73" t="str">
            <v>CBUQ - Faixa C (e=7,5cm)</v>
          </cell>
        </row>
        <row r="74">
          <cell r="C74" t="str">
            <v>Reciclagem de base simples</v>
          </cell>
        </row>
        <row r="75">
          <cell r="C75" t="str">
            <v>Reciclagem de base simples (e=15,0cm)</v>
          </cell>
        </row>
        <row r="76">
          <cell r="C76" t="str">
            <v>Imprimação Asfáltica (EAI)</v>
          </cell>
        </row>
        <row r="77">
          <cell r="C77" t="str">
            <v>Pintura de Ligação</v>
          </cell>
        </row>
        <row r="78">
          <cell r="C78" t="str">
            <v>Tratamento superficial simples c/ emulsão BC</v>
          </cell>
        </row>
        <row r="79">
          <cell r="C79" t="str">
            <v>Tratamento superficial duplo c/ emulsão BC</v>
          </cell>
        </row>
        <row r="80">
          <cell r="C80" t="str">
            <v>Tratamento superficial duplo com polímero</v>
          </cell>
        </row>
        <row r="81">
          <cell r="C81" t="str">
            <v>CBUQ - Faixa B (e=5,0cm)</v>
          </cell>
        </row>
        <row r="82">
          <cell r="C82" t="str">
            <v>CBUQ - Faixa C (e=5,0cm)</v>
          </cell>
        </row>
        <row r="83">
          <cell r="C83" t="str">
            <v>Reciclagem de base com adição de brita</v>
          </cell>
        </row>
        <row r="84">
          <cell r="C84" t="str">
            <v>Reciclagem de base com adição de brita (e=0,0cm)</v>
          </cell>
        </row>
        <row r="85">
          <cell r="C85" t="str">
            <v>Imprimação Asfáltica (EAI)</v>
          </cell>
        </row>
        <row r="86">
          <cell r="C86" t="str">
            <v>Pintura de Ligação</v>
          </cell>
        </row>
        <row r="87">
          <cell r="C87" t="str">
            <v>Tratamento superficial simples c/ emulsão BC</v>
          </cell>
        </row>
        <row r="88">
          <cell r="C88" t="str">
            <v>Tratamento superficial duplo c/ emulsão BC</v>
          </cell>
        </row>
        <row r="89">
          <cell r="C89" t="str">
            <v>Tratamento Superficial Duplo com polímero</v>
          </cell>
        </row>
        <row r="90">
          <cell r="C90" t="str">
            <v>CBUQ - Faixa B  (e=0,0cm)</v>
          </cell>
        </row>
        <row r="91">
          <cell r="C91" t="str">
            <v>CBUQ - Faixa C (e=0,0cm)</v>
          </cell>
        </row>
        <row r="92">
          <cell r="C92" t="str">
            <v>Reciclagem de base com adição de cimento</v>
          </cell>
        </row>
        <row r="93">
          <cell r="C93" t="str">
            <v>Reciclagem de base com adição de cimento (e=15,0cm)</v>
          </cell>
        </row>
        <row r="94">
          <cell r="C94" t="str">
            <v>Imprimação Asfáltica (EAI)</v>
          </cell>
        </row>
        <row r="95">
          <cell r="C95" t="str">
            <v>Pintura de Ligação</v>
          </cell>
        </row>
        <row r="96">
          <cell r="C96" t="str">
            <v>Tratamento superficial simples c/ emulsão BC</v>
          </cell>
        </row>
        <row r="97">
          <cell r="C97" t="str">
            <v>Tratamento superficial duplo c/ emulsão BC</v>
          </cell>
        </row>
        <row r="98">
          <cell r="C98" t="str">
            <v>Tratamento superficial duplo com polímero</v>
          </cell>
        </row>
        <row r="99">
          <cell r="C99" t="str">
            <v>CBUQ - Faixa B  (e=0,0cm)</v>
          </cell>
        </row>
        <row r="100">
          <cell r="C100" t="str">
            <v>CBUQ - Faixa C  (e=5,0cm)</v>
          </cell>
        </row>
        <row r="101">
          <cell r="C101" t="str">
            <v>Reciclagem de base com adição de brita e cimento</v>
          </cell>
        </row>
        <row r="102">
          <cell r="C102" t="str">
            <v>Reciclagem de base com adição de brita e cimento (e=15,0cm)</v>
          </cell>
        </row>
        <row r="103">
          <cell r="C103" t="str">
            <v>Imprimação Asfáltica (EAI)</v>
          </cell>
        </row>
        <row r="104">
          <cell r="C104" t="str">
            <v>Pintura de Ligação</v>
          </cell>
        </row>
        <row r="105">
          <cell r="C105" t="str">
            <v>Tratamento superficial simples c/ emulsão BC</v>
          </cell>
        </row>
        <row r="106">
          <cell r="C106" t="str">
            <v>Tratamento superficial duplo c/ emulsão BC</v>
          </cell>
        </row>
        <row r="107">
          <cell r="C107" t="str">
            <v>Tratamento superficial duplo com polímero</v>
          </cell>
        </row>
        <row r="108">
          <cell r="C108" t="str">
            <v>CBUQ - Faixa B  (e=0,0cm)</v>
          </cell>
        </row>
        <row r="109">
          <cell r="C109" t="str">
            <v>CBUQ - Faixa C  (e=5,0cm)</v>
          </cell>
        </row>
        <row r="110">
          <cell r="C110" t="str">
            <v>Recuperação de pavimento</v>
          </cell>
        </row>
        <row r="111">
          <cell r="C111" t="str">
            <v>Remoção de Material asfáltico (e=5,0cm)</v>
          </cell>
        </row>
        <row r="112">
          <cell r="C112" t="str">
            <v>Remoção de Base Granular (e=47,0cm)</v>
          </cell>
        </row>
        <row r="113">
          <cell r="C113" t="str">
            <v>Solo estabilizado (e=20,0cm)</v>
          </cell>
        </row>
        <row r="114">
          <cell r="C114" t="str">
            <v>BGS (e=20,0cm)</v>
          </cell>
        </row>
        <row r="115">
          <cell r="C115" t="str">
            <v>BGTC (e=0,0cm)</v>
          </cell>
        </row>
        <row r="116">
          <cell r="C116" t="str">
            <v>Imprimação Asfáltica (EAI)</v>
          </cell>
        </row>
        <row r="117">
          <cell r="C117" t="str">
            <v>Pintura de Ligação</v>
          </cell>
        </row>
        <row r="118">
          <cell r="C118" t="str">
            <v>Tratamento superficial simples c/ emulsão BC</v>
          </cell>
        </row>
        <row r="119">
          <cell r="C119" t="str">
            <v>Tratamento superficial duplo c/ emulsão BC</v>
          </cell>
        </row>
        <row r="120">
          <cell r="C120" t="str">
            <v>Tratamento superficial duplo com polímero</v>
          </cell>
        </row>
        <row r="121">
          <cell r="C121" t="str">
            <v>CBUQ - Faixa B  (e=5,0cm)</v>
          </cell>
        </row>
        <row r="122">
          <cell r="C122" t="str">
            <v>CBUQ - Faixa C  (e=5,0cm)</v>
          </cell>
        </row>
        <row r="123">
          <cell r="C123" t="str">
            <v>ACOSTAMENTO</v>
          </cell>
        </row>
        <row r="124">
          <cell r="C124" t="str">
            <v>FS (4,0) - Fresagem com recomposição em CBUQ</v>
          </cell>
        </row>
        <row r="125">
          <cell r="C125" t="str">
            <v>Fresagem Descontínua do Pav. (e=4,0cm)</v>
          </cell>
        </row>
        <row r="126">
          <cell r="C126" t="str">
            <v>Fresagem Contínua do Pav. (e=4,0cm)</v>
          </cell>
        </row>
        <row r="127">
          <cell r="C127" t="str">
            <v>Pintura de Ligação</v>
          </cell>
        </row>
        <row r="128">
          <cell r="C128" t="str">
            <v>CBUQ - Faixa C (e=4,0cm)</v>
          </cell>
        </row>
        <row r="129">
          <cell r="C129" t="str">
            <v>Reest. de Base sem adição de material</v>
          </cell>
        </row>
        <row r="130">
          <cell r="C130" t="str">
            <v>Reest. de Base sem adição de material</v>
          </cell>
        </row>
        <row r="131">
          <cell r="C131" t="str">
            <v>Imprimação asfáltica (EAI)</v>
          </cell>
        </row>
        <row r="132">
          <cell r="C132" t="str">
            <v>Reest. de Base com adição de material</v>
          </cell>
        </row>
        <row r="133">
          <cell r="C133" t="str">
            <v>Reest. de Base com adição de brita (e=15,0 cm)</v>
          </cell>
        </row>
        <row r="134">
          <cell r="C134" t="str">
            <v>Imprimação asfáltica (EAI)</v>
          </cell>
        </row>
        <row r="135">
          <cell r="C135" t="str">
            <v>Reest. de Base com adição de material fresado</v>
          </cell>
        </row>
        <row r="136">
          <cell r="C136" t="str">
            <v>Estabi. de Base com adição de mat. fresado  (e=15,0 cm)</v>
          </cell>
        </row>
        <row r="137">
          <cell r="C137" t="str">
            <v>Imprimação asfáltica (EAI)</v>
          </cell>
        </row>
        <row r="138">
          <cell r="C138" t="str">
            <v>Micro</v>
          </cell>
        </row>
        <row r="139">
          <cell r="C139" t="str">
            <v>Micro revestimento a frio - Microflex 1,5 cm BC c/ cal</v>
          </cell>
        </row>
        <row r="140">
          <cell r="C140" t="str">
            <v>Lama</v>
          </cell>
        </row>
        <row r="141">
          <cell r="C141" t="str">
            <v>Lama asfáltica - faixa III</v>
          </cell>
        </row>
        <row r="142">
          <cell r="C142" t="str">
            <v>TSD Serviço</v>
          </cell>
        </row>
        <row r="143">
          <cell r="C143" t="str">
            <v>Tratamento superficial duplo c/ emulsão BC</v>
          </cell>
        </row>
        <row r="144">
          <cell r="C144" t="str">
            <v>TSS Serviço</v>
          </cell>
        </row>
        <row r="145">
          <cell r="C145" t="str">
            <v>Tratamento superficial simples c/ emulsão BC</v>
          </cell>
        </row>
        <row r="146">
          <cell r="C146" t="str">
            <v>Reperfilagem</v>
          </cell>
        </row>
        <row r="147">
          <cell r="C147" t="str">
            <v>Pintura de Ligação</v>
          </cell>
        </row>
        <row r="148">
          <cell r="C148" t="str">
            <v>CBUQ - Massa Fina (e=2,0cm)</v>
          </cell>
        </row>
        <row r="149">
          <cell r="C149" t="str">
            <v>CBUQ - FAIXA B (4,0)</v>
          </cell>
        </row>
        <row r="150">
          <cell r="C150" t="str">
            <v>Pintura de Ligação</v>
          </cell>
        </row>
        <row r="151">
          <cell r="C151" t="str">
            <v>CBUQ - Faixa B  (e=4,0cm)</v>
          </cell>
        </row>
        <row r="152">
          <cell r="C152" t="str">
            <v>CBUQ - FAIXA B (4,5)</v>
          </cell>
        </row>
        <row r="153">
          <cell r="C153" t="str">
            <v>Pintura de Ligação</v>
          </cell>
        </row>
        <row r="154">
          <cell r="C154" t="str">
            <v>CBUQ - Faixa B  (e=4,5cm)</v>
          </cell>
        </row>
        <row r="155">
          <cell r="C155" t="str">
            <v>CBUQ - FAIXA B (5,0)</v>
          </cell>
        </row>
        <row r="156">
          <cell r="C156" t="str">
            <v>Pintura de Ligação</v>
          </cell>
        </row>
        <row r="157">
          <cell r="C157" t="str">
            <v>CBUQ - Faixa B  (e=5,0cm)</v>
          </cell>
        </row>
        <row r="158">
          <cell r="C158" t="str">
            <v>CBUQ - FAIXA B (6,5)</v>
          </cell>
        </row>
        <row r="159">
          <cell r="C159" t="str">
            <v>Pintura de Ligação</v>
          </cell>
        </row>
        <row r="160">
          <cell r="C160" t="str">
            <v>CBUQ - Faixa B  (e=6,5cm)</v>
          </cell>
        </row>
        <row r="161">
          <cell r="C161" t="str">
            <v>CBUQ - FAIXA C (3,0)</v>
          </cell>
        </row>
        <row r="162">
          <cell r="C162" t="str">
            <v>Pintura de Ligação</v>
          </cell>
        </row>
        <row r="163">
          <cell r="C163" t="str">
            <v>CBUQ - Faixa C  (e=3,0cm)</v>
          </cell>
        </row>
        <row r="164">
          <cell r="C164" t="str">
            <v>CBUQ - FAIXA C (4,0)</v>
          </cell>
        </row>
        <row r="165">
          <cell r="C165" t="str">
            <v>Pintura de Ligação</v>
          </cell>
        </row>
        <row r="166">
          <cell r="C166" t="str">
            <v>CBUQ - Faixa C  (e=4,0cm)</v>
          </cell>
        </row>
        <row r="167">
          <cell r="C167" t="str">
            <v>CBUQ - FAIXA C (4,5)</v>
          </cell>
        </row>
        <row r="168">
          <cell r="C168" t="str">
            <v>Pintura de Ligação</v>
          </cell>
        </row>
        <row r="169">
          <cell r="C169" t="str">
            <v>CBUQ - Faixa C  (e=4,5cm)</v>
          </cell>
        </row>
        <row r="170">
          <cell r="C170" t="str">
            <v>CBUQ - FAIXA C (5,0)</v>
          </cell>
        </row>
        <row r="171">
          <cell r="C171" t="str">
            <v>Pintura de Ligação</v>
          </cell>
        </row>
        <row r="172">
          <cell r="C172" t="str">
            <v>CBUQ - Faixa C  (e=5,0cm)</v>
          </cell>
        </row>
        <row r="173">
          <cell r="C173" t="str">
            <v>CBUQ - FAIXA C (6,0)</v>
          </cell>
        </row>
        <row r="174">
          <cell r="C174" t="str">
            <v>Pintura de Ligação</v>
          </cell>
        </row>
        <row r="175">
          <cell r="C175" t="str">
            <v>CBUQ - Faixa C  (e=6,0cm)</v>
          </cell>
        </row>
        <row r="176">
          <cell r="C176" t="str">
            <v>CBUQ - FAIXA C (6,5)</v>
          </cell>
        </row>
        <row r="177">
          <cell r="C177" t="str">
            <v>Pintura de Ligação</v>
          </cell>
        </row>
        <row r="178">
          <cell r="C178" t="str">
            <v>CBUQ - Faixa C  (e=6,5cm)</v>
          </cell>
        </row>
        <row r="179">
          <cell r="C179" t="str">
            <v>CBUQ - FAIXA C (7,0)</v>
          </cell>
        </row>
        <row r="180">
          <cell r="C180" t="str">
            <v>Pintura de Ligação</v>
          </cell>
        </row>
        <row r="181">
          <cell r="C181" t="str">
            <v>CBUQ - Faixa C  (e=7,0cm)</v>
          </cell>
        </row>
        <row r="182">
          <cell r="C182" t="str">
            <v>CBUQ - FAIXA C (7,5)</v>
          </cell>
        </row>
        <row r="183">
          <cell r="C183" t="str">
            <v>Pintura de Ligação</v>
          </cell>
        </row>
        <row r="184">
          <cell r="C184" t="str">
            <v>CBUQ - Faixa C  (e=7,5cm)</v>
          </cell>
        </row>
        <row r="185">
          <cell r="C185" t="str">
            <v>Reciclagem de Base Simples</v>
          </cell>
        </row>
        <row r="186">
          <cell r="C186" t="str">
            <v>Reciclagem de base simples  (e=0,0cm)</v>
          </cell>
        </row>
        <row r="187">
          <cell r="C187" t="str">
            <v>Imprimação Asfáltica (EAI)</v>
          </cell>
        </row>
        <row r="188">
          <cell r="C188" t="str">
            <v>Pintura de Ligação</v>
          </cell>
        </row>
        <row r="189">
          <cell r="C189" t="str">
            <v>Tratamento superficial simples c/ emulsão BC</v>
          </cell>
        </row>
        <row r="190">
          <cell r="C190" t="str">
            <v>Tratamento superficial duplo c/ emulsão BC</v>
          </cell>
        </row>
        <row r="191">
          <cell r="C191" t="str">
            <v>CBUQ - Faixa B  (e=0,0cm)</v>
          </cell>
        </row>
        <row r="192">
          <cell r="C192" t="str">
            <v>CBUQ - Faixa C  (e=0,0cm)</v>
          </cell>
        </row>
        <row r="193">
          <cell r="C193" t="str">
            <v>Reciclagem de Base com adição de Brita</v>
          </cell>
        </row>
        <row r="194">
          <cell r="C194" t="str">
            <v>Reciclagem de base com adição de brita (e=0,0cm)</v>
          </cell>
        </row>
        <row r="195">
          <cell r="C195" t="str">
            <v>Imprimação Asfáltica (EAI)</v>
          </cell>
        </row>
        <row r="196">
          <cell r="C196" t="str">
            <v>Pintura de Ligação</v>
          </cell>
        </row>
        <row r="197">
          <cell r="C197" t="str">
            <v>Tratamento superficial simples c/ emulsão BC</v>
          </cell>
        </row>
        <row r="198">
          <cell r="C198" t="str">
            <v>Tratamento superficial duplo c/ emulsão BC</v>
          </cell>
        </row>
        <row r="199">
          <cell r="C199" t="str">
            <v>CBUQ - Faixa B  (e=0,0cm)</v>
          </cell>
        </row>
        <row r="200">
          <cell r="C200" t="str">
            <v>CBUQ - Faixa C  (e=0,0cm)</v>
          </cell>
        </row>
        <row r="201">
          <cell r="C201" t="str">
            <v>Reciclagem de Base com adição de cimento</v>
          </cell>
        </row>
        <row r="202">
          <cell r="C202" t="str">
            <v>Reciclagem de base com adição de cimento  (e=0,0cm)</v>
          </cell>
        </row>
        <row r="203">
          <cell r="C203" t="str">
            <v>Imprimação Asfáltica (EAI)</v>
          </cell>
        </row>
        <row r="204">
          <cell r="C204" t="str">
            <v>Pintura de Ligação</v>
          </cell>
        </row>
        <row r="205">
          <cell r="C205" t="str">
            <v>Tratamento superficial simples c/ emulsão BC</v>
          </cell>
        </row>
        <row r="206">
          <cell r="C206" t="str">
            <v>Tratamento superficial duplo c/ emulsão BC</v>
          </cell>
        </row>
        <row r="207">
          <cell r="C207" t="str">
            <v>CBUQ - Faixa B  (e=0,0cm)</v>
          </cell>
        </row>
        <row r="208">
          <cell r="C208" t="str">
            <v>CBUQ - Faixa C  (e=0,0cm)</v>
          </cell>
        </row>
        <row r="209">
          <cell r="C209" t="str">
            <v>Reciclagem de Base com adição de brita e cimento</v>
          </cell>
        </row>
        <row r="210">
          <cell r="C210" t="str">
            <v>Reciclagem de base com adição de brita e cimento  (e=0,0cm)</v>
          </cell>
        </row>
        <row r="211">
          <cell r="C211" t="str">
            <v>Imprimação Asfáltica (EAI)</v>
          </cell>
        </row>
        <row r="212">
          <cell r="C212" t="str">
            <v>Pintura de Ligação</v>
          </cell>
        </row>
        <row r="213">
          <cell r="C213" t="str">
            <v>Tratamento superficial simples c/ emulsão BC</v>
          </cell>
        </row>
        <row r="214">
          <cell r="C214" t="str">
            <v>Tratamento superficial duplo c/ emulsão BC</v>
          </cell>
        </row>
        <row r="215">
          <cell r="C215" t="str">
            <v>CBUQ - Faixa B  (e=0,0cm)</v>
          </cell>
        </row>
        <row r="216">
          <cell r="C216" t="str">
            <v>CBUQ - Faixa C  (e=0,0cm)</v>
          </cell>
        </row>
        <row r="217">
          <cell r="C217" t="str">
            <v>Recuperação de pavimento</v>
          </cell>
        </row>
        <row r="218">
          <cell r="C218" t="str">
            <v>Remoção de Material asfáltico (e=0,0cm)</v>
          </cell>
        </row>
        <row r="219">
          <cell r="C219" t="str">
            <v>Remoção de Base Granular (e=0,0cm)</v>
          </cell>
        </row>
        <row r="220">
          <cell r="C220" t="str">
            <v>Solo estabilizado (e=0,0cm)</v>
          </cell>
        </row>
        <row r="221">
          <cell r="C221" t="str">
            <v>BGS (e=0,0cm)</v>
          </cell>
        </row>
        <row r="222">
          <cell r="C222" t="str">
            <v>BGTC (e=0,0cm)</v>
          </cell>
        </row>
        <row r="223">
          <cell r="C223" t="str">
            <v>Imprimação Asfáltica (EAI)</v>
          </cell>
        </row>
        <row r="224">
          <cell r="C224" t="str">
            <v>Pintura de Ligação</v>
          </cell>
        </row>
        <row r="225">
          <cell r="C225" t="str">
            <v>Tratamento superficial simples c/ emulsão BC</v>
          </cell>
        </row>
        <row r="226">
          <cell r="C226" t="str">
            <v>Tratamento superficial duplo c/ emulsão BC</v>
          </cell>
        </row>
        <row r="227">
          <cell r="C227" t="str">
            <v>CBUQ - Faixa B  (e=0,0cm)</v>
          </cell>
        </row>
        <row r="228">
          <cell r="C228" t="str">
            <v>CBUQ - Faixa C  (e=0,0cm)</v>
          </cell>
        </row>
        <row r="229">
          <cell r="C229" t="str">
            <v>DRENAGEM SUPERFICIAL</v>
          </cell>
        </row>
        <row r="230">
          <cell r="C230" t="str">
            <v>Meio fio de concreto - MFC 01</v>
          </cell>
        </row>
        <row r="231">
          <cell r="C231" t="str">
            <v>Meio fio de concreto - MFC 04</v>
          </cell>
        </row>
        <row r="232">
          <cell r="C232" t="str">
            <v>Meio fio de concreto - MFC 05</v>
          </cell>
        </row>
        <row r="233">
          <cell r="C233" t="str">
            <v>Sarjeta triangular de concreto - STC 01</v>
          </cell>
        </row>
        <row r="234">
          <cell r="C234" t="str">
            <v>Sarjeta triangular de concreto - STC 02</v>
          </cell>
        </row>
        <row r="235">
          <cell r="C235" t="str">
            <v>Sarjeta triangular de concreto - STC 03</v>
          </cell>
        </row>
        <row r="236">
          <cell r="C236" t="str">
            <v>Sarjeta trapezoidal de concreto - SZC 01</v>
          </cell>
        </row>
        <row r="237">
          <cell r="C237" t="str">
            <v>Sarjeta de canteiro central de concreto - SCC 04</v>
          </cell>
        </row>
        <row r="238">
          <cell r="C238" t="str">
            <v>Transposição de segmentos de sarjeta - TSS 03</v>
          </cell>
        </row>
        <row r="239">
          <cell r="C239" t="str">
            <v>Entrada para descida d'água - EDA 01</v>
          </cell>
        </row>
        <row r="240">
          <cell r="C240" t="str">
            <v>Entrada para descida d'água - EDA 02</v>
          </cell>
        </row>
        <row r="241">
          <cell r="C241" t="str">
            <v>Descida d'água de aterros tipo rápido - DAR 01</v>
          </cell>
        </row>
        <row r="242">
          <cell r="C242" t="str">
            <v>Descida d'água de aterros tipo rápido - DAR 02</v>
          </cell>
        </row>
        <row r="243">
          <cell r="C243" t="str">
            <v>Descida d'água de aterros tipo rápido - DAR 03</v>
          </cell>
        </row>
        <row r="244">
          <cell r="C244" t="str">
            <v>Dreno longitudinal profundo para corte em solo - DPS 01</v>
          </cell>
        </row>
        <row r="245">
          <cell r="C245" t="str">
            <v>Dreno longitudinal profundo para corte em solo - DPS 03</v>
          </cell>
        </row>
        <row r="246">
          <cell r="C246" t="str">
            <v>Dreno longitudinal profundo para corte em rocha - DPR 01</v>
          </cell>
        </row>
        <row r="247">
          <cell r="C247" t="str">
            <v>Boca de saída para dreno longitudinal profundo - BSD 01</v>
          </cell>
        </row>
        <row r="248">
          <cell r="C248" t="str">
            <v>Boca de saída para dreno sub-superficial - BSD 03</v>
          </cell>
        </row>
        <row r="249">
          <cell r="C249" t="str">
            <v>Valeta de proteção de aterros com revestimento vegetal - VPA 01</v>
          </cell>
        </row>
        <row r="250">
          <cell r="C250" t="str">
            <v>Valeta de proteção de cortes com revestimento vegetal - VPC 01</v>
          </cell>
        </row>
        <row r="251">
          <cell r="C251" t="str">
            <v>Valeta de proteção de aterros com revestimento de concreto - VPA 03</v>
          </cell>
        </row>
        <row r="252">
          <cell r="C252" t="str">
            <v>Valeta de proteção de cortes com revestimento de concreto - VPC 03</v>
          </cell>
        </row>
        <row r="253">
          <cell r="C253" t="str">
            <v>Corpo BSCC 1,50 x 1,50 m - moldado no local - altura do aterro 0,00 a 1,00 m</v>
          </cell>
        </row>
        <row r="254">
          <cell r="C254" t="str">
            <v>Boca BSCC 1,50 x 1,50 m - esconsidade 0°</v>
          </cell>
        </row>
        <row r="255">
          <cell r="C255" t="str">
            <v>Corpo BSCC 2,00 x 2,00 m - moldado no local - altura do aterro 0,00 a 1,00 m</v>
          </cell>
        </row>
        <row r="256">
          <cell r="C256" t="str">
            <v>Boca BSCC 2,00 x 2,00 m - esconsidade 0°</v>
          </cell>
        </row>
        <row r="257">
          <cell r="C257" t="str">
            <v>Corpo BSCC 2,50 x 2,50 m - moldado no local - altura do aterro 0,00 a 1,00 m</v>
          </cell>
        </row>
        <row r="258">
          <cell r="C258" t="str">
            <v>Boca BSCC 2,50 x 2,50 m - esconsidade 0°</v>
          </cell>
        </row>
        <row r="259">
          <cell r="C259" t="str">
            <v>Corpo BSCC 3,00 x 3,00 m - moldado no local - altura do aterro 0,00 a 1,00 m</v>
          </cell>
        </row>
        <row r="260">
          <cell r="C260" t="str">
            <v>Boca BSCC 3,00 x 3,00 m - esconsidade 0°</v>
          </cell>
        </row>
        <row r="261">
          <cell r="C261" t="str">
            <v>Hidrossemeadura</v>
          </cell>
        </row>
        <row r="262">
          <cell r="C262" t="str">
            <v>OBRAS DE ARTE ESPECIAIS</v>
          </cell>
        </row>
        <row r="263">
          <cell r="C263" t="str">
            <v>Recomposição de defensa metálica</v>
          </cell>
        </row>
        <row r="264">
          <cell r="C264" t="str">
            <v>Recomposição de guarda-corpo</v>
          </cell>
        </row>
        <row r="265">
          <cell r="C265" t="str">
            <v>Recomposição de Barreira New Jersey simples</v>
          </cell>
        </row>
        <row r="266">
          <cell r="C266" t="str">
            <v>OBRAS COMPLEMENTARES</v>
          </cell>
        </row>
        <row r="267">
          <cell r="C267" t="str">
            <v>Recomposição de defensa metálica</v>
          </cell>
        </row>
        <row r="268">
          <cell r="C268" t="str">
            <v>Recomposição de Talude - Erosão</v>
          </cell>
        </row>
        <row r="269">
          <cell r="C269" t="str">
            <v>TERRAPLANAGEM</v>
          </cell>
        </row>
        <row r="270">
          <cell r="C270" t="str">
            <v>Recomposição de erosão em corte ou aterro com material de jazida</v>
          </cell>
        </row>
        <row r="271">
          <cell r="C271" t="str">
            <v>DRENAGEM SUPERFICIAL</v>
          </cell>
        </row>
        <row r="272">
          <cell r="C272" t="str">
            <v>Meio fio de concreto - MFC 01</v>
          </cell>
        </row>
        <row r="273">
          <cell r="C273" t="str">
            <v>Entrada para descida d'água - EDA 02</v>
          </cell>
        </row>
        <row r="274">
          <cell r="C274" t="str">
            <v>Descida d'água de aterros em degraus - DAD 01</v>
          </cell>
        </row>
        <row r="275">
          <cell r="C275" t="str">
            <v>Dissipador de energia - DEB 02</v>
          </cell>
        </row>
        <row r="276">
          <cell r="C276" t="str">
            <v>SERVIÇOS AMBIENTAIS</v>
          </cell>
        </row>
        <row r="277">
          <cell r="C277" t="str">
            <v>Enleivamento</v>
          </cell>
        </row>
        <row r="278">
          <cell r="C278" t="str">
            <v>SINALIZAÇÃO</v>
          </cell>
        </row>
        <row r="279">
          <cell r="C279" t="str">
            <v>Sinalização Provisória</v>
          </cell>
        </row>
        <row r="280">
          <cell r="C280" t="str">
            <v>Pintura de faixa (sinalização provisória)</v>
          </cell>
        </row>
        <row r="281">
          <cell r="C281" t="str">
            <v>Sinalização Horizontal</v>
          </cell>
        </row>
        <row r="282">
          <cell r="C282" t="str">
            <v>Tachas Refletivas Bidirecionais</v>
          </cell>
        </row>
        <row r="283">
          <cell r="C283" t="str">
            <v>Implantação de tachão</v>
          </cell>
        </row>
        <row r="284">
          <cell r="C284" t="str">
            <v>MANUTENÇÃO E CONSERVAÇÃO</v>
          </cell>
        </row>
        <row r="285">
          <cell r="C285" t="str">
            <v>Pavimento e Faixa de Domínio</v>
          </cell>
        </row>
        <row r="286">
          <cell r="C286" t="str">
            <v>Serviços de Manutenção e Conservação do Pavimento e Faixa de Domínio (1º ano)</v>
          </cell>
        </row>
        <row r="287">
          <cell r="C287" t="str">
            <v>Serviços de Manutenção e Conservação do Pavimento e Faixa de Domínio (2º ano)</v>
          </cell>
        </row>
        <row r="288">
          <cell r="C288" t="str">
            <v>Serviços de Manutenção e Conservação do Pavimento e Faixa de Domínio (3º ano)</v>
          </cell>
        </row>
        <row r="289">
          <cell r="C289" t="str">
            <v>Serviços de Manutenção e Conservação do Pavimento e Faixa de Domínio (4º ano)</v>
          </cell>
        </row>
        <row r="290">
          <cell r="C290" t="str">
            <v>Serviços de Manutenção e Conservação do Pavimento e Faixa de Domínio (5º ano)</v>
          </cell>
        </row>
        <row r="291">
          <cell r="C291" t="str">
            <v>Sinalização e Segurança</v>
          </cell>
        </row>
        <row r="292">
          <cell r="C292" t="str">
            <v>Serviços de Manutenção e Conservação dos Dispositivos de Sinalização e Segurança</v>
          </cell>
        </row>
        <row r="293">
          <cell r="C293" t="str">
            <v>Sinalização e Segurança</v>
          </cell>
        </row>
        <row r="294">
          <cell r="C294" t="str">
            <v>Serviços de Manutenção e Conservação dos Dispositivos de Sinalização e Segurança</v>
          </cell>
        </row>
        <row r="298">
          <cell r="C298" t="str">
            <v>MATERIAL BETUMINOSO</v>
          </cell>
        </row>
        <row r="299">
          <cell r="C299" t="str">
            <v>Aquisição</v>
          </cell>
        </row>
        <row r="300">
          <cell r="C300" t="str">
            <v>Aquisição CAP 50 70</v>
          </cell>
        </row>
        <row r="301">
          <cell r="C301" t="str">
            <v>Aquisição EAI</v>
          </cell>
        </row>
        <row r="302">
          <cell r="C302" t="str">
            <v>Aquisição CM 30</v>
          </cell>
        </row>
        <row r="303">
          <cell r="C303" t="str">
            <v>Aquisição RL 1C</v>
          </cell>
        </row>
        <row r="304">
          <cell r="C304" t="str">
            <v>Aquisição RR 1C</v>
          </cell>
        </row>
        <row r="305">
          <cell r="C305" t="str">
            <v>Aquisição RR 2C</v>
          </cell>
        </row>
        <row r="306">
          <cell r="C306" t="str">
            <v>Aquisição RM 1C</v>
          </cell>
        </row>
        <row r="307">
          <cell r="C307" t="str">
            <v>Aquisição RC 1C - E</v>
          </cell>
        </row>
        <row r="308">
          <cell r="C308" t="str">
            <v>Aquisição RR 2C - E</v>
          </cell>
        </row>
        <row r="309">
          <cell r="C309" t="str">
            <v>Aquisição SBS 55 75</v>
          </cell>
        </row>
        <row r="310">
          <cell r="C310" t="str">
            <v>Transporte  (DMT = 0 km)</v>
          </cell>
        </row>
        <row r="311">
          <cell r="C311" t="str">
            <v>Transporte CAP 50 70</v>
          </cell>
        </row>
        <row r="312">
          <cell r="C312" t="str">
            <v>Transporte  (DMT = 0 km)</v>
          </cell>
        </row>
        <row r="313">
          <cell r="C313" t="str">
            <v>Transporte EAI</v>
          </cell>
        </row>
        <row r="314">
          <cell r="C314" t="str">
            <v>Transporte  (DMT = 0 km)</v>
          </cell>
        </row>
        <row r="315">
          <cell r="C315" t="str">
            <v>Transporte CM 30</v>
          </cell>
        </row>
        <row r="316">
          <cell r="C316" t="str">
            <v>Transporte  (DMT = 0 km)</v>
          </cell>
        </row>
        <row r="317">
          <cell r="C317" t="str">
            <v>Transporte RL 1C</v>
          </cell>
        </row>
        <row r="318">
          <cell r="C318" t="str">
            <v>Transporte  (DMT = 0 km)</v>
          </cell>
        </row>
        <row r="319">
          <cell r="C319" t="str">
            <v>Transporte RR 1C</v>
          </cell>
        </row>
        <row r="320">
          <cell r="C320" t="str">
            <v>Transporte  (DMT = 0 km)</v>
          </cell>
        </row>
        <row r="321">
          <cell r="C321" t="str">
            <v>Transporte RR 2C</v>
          </cell>
        </row>
        <row r="322">
          <cell r="C322" t="str">
            <v>Transporte  (DMT = 0 km)</v>
          </cell>
        </row>
        <row r="323">
          <cell r="C323" t="str">
            <v>Transporte RM 1C</v>
          </cell>
        </row>
        <row r="324">
          <cell r="C324" t="str">
            <v>Transporte  (DMT = 0 km)</v>
          </cell>
        </row>
        <row r="325">
          <cell r="C325" t="str">
            <v>Transporte RC 1C - E</v>
          </cell>
        </row>
        <row r="326">
          <cell r="C326" t="str">
            <v>Transporte  (DMT = 0 km)</v>
          </cell>
        </row>
        <row r="327">
          <cell r="C327" t="str">
            <v>Transporte RR 2C - E</v>
          </cell>
        </row>
        <row r="328">
          <cell r="C328" t="str">
            <v>Transporte  (DMT = 0 km)</v>
          </cell>
        </row>
        <row r="329">
          <cell r="C329" t="str">
            <v>Transporte SBS 55 75</v>
          </cell>
        </row>
        <row r="330">
          <cell r="C330" t="str">
            <v>ADMINISTRAÇÃO LOCAL</v>
          </cell>
        </row>
        <row r="331">
          <cell r="C331" t="str">
            <v>Parcela Fixa - Recuperação</v>
          </cell>
        </row>
        <row r="332">
          <cell r="C332" t="str">
            <v>Mão de Obra</v>
          </cell>
        </row>
        <row r="333">
          <cell r="C333" t="str">
            <v>Veículos</v>
          </cell>
        </row>
        <row r="334">
          <cell r="C334" t="str">
            <v>Parcela Fixa - Manutenção e Conservação</v>
          </cell>
        </row>
        <row r="335">
          <cell r="C335" t="str">
            <v>Mão de Obra</v>
          </cell>
        </row>
        <row r="336">
          <cell r="C336" t="str">
            <v>Veículos</v>
          </cell>
        </row>
        <row r="337">
          <cell r="C337" t="str">
            <v xml:space="preserve">Parcela Vinculada </v>
          </cell>
        </row>
        <row r="338">
          <cell r="C338" t="str">
            <v xml:space="preserve">Equipe de produção de terraplenagem </v>
          </cell>
        </row>
        <row r="339">
          <cell r="C339" t="str">
            <v xml:space="preserve">Equipe de produção de pavimentação </v>
          </cell>
        </row>
        <row r="340">
          <cell r="C340" t="str">
            <v xml:space="preserve">Equipe de topografia </v>
          </cell>
        </row>
        <row r="341">
          <cell r="C341" t="str">
            <v>Equipe de medicina e segurança do trabalho - Nº func. &gt; 100</v>
          </cell>
        </row>
        <row r="342">
          <cell r="C342" t="str">
            <v>Equipe de medicina e segurança do trabalho - Nº func. ≤ 100</v>
          </cell>
        </row>
        <row r="343">
          <cell r="C343" t="str">
            <v xml:space="preserve">Técnicos especializados </v>
          </cell>
        </row>
        <row r="344">
          <cell r="C344" t="str">
            <v>Equipe de conservação rodoviária</v>
          </cell>
        </row>
        <row r="345">
          <cell r="C345" t="str">
            <v xml:space="preserve">Parcela Variável </v>
          </cell>
        </row>
        <row r="346">
          <cell r="C346" t="str">
            <v xml:space="preserve">Equipes de frente de serviço </v>
          </cell>
        </row>
        <row r="347">
          <cell r="C347" t="str">
            <v xml:space="preserve">Laboratório de solos </v>
          </cell>
        </row>
        <row r="348">
          <cell r="C348" t="str">
            <v xml:space="preserve">Laboratório de asfaltos </v>
          </cell>
        </row>
        <row r="349">
          <cell r="C349" t="str">
            <v xml:space="preserve">Laboratório de concreto </v>
          </cell>
        </row>
        <row r="350">
          <cell r="C350" t="str">
            <v xml:space="preserve">Manejo florestal </v>
          </cell>
        </row>
        <row r="351">
          <cell r="C351" t="str">
            <v xml:space="preserve">Manutenção do Canteiro de Obras e Acampamentos </v>
          </cell>
        </row>
        <row r="352">
          <cell r="C352" t="str">
            <v xml:space="preserve">Equipe de manutenção </v>
          </cell>
        </row>
        <row r="353">
          <cell r="C353" t="str">
            <v xml:space="preserve">Despesas Diversas </v>
          </cell>
        </row>
        <row r="354">
          <cell r="C354" t="str">
            <v>CANTEIRO E MOBILIZAÇÃO</v>
          </cell>
        </row>
        <row r="355">
          <cell r="C355" t="str">
            <v>Mobilização</v>
          </cell>
        </row>
        <row r="356">
          <cell r="C356" t="str">
            <v>Desmobilização</v>
          </cell>
        </row>
        <row r="357">
          <cell r="C357" t="str">
            <v>Canteiro Principal</v>
          </cell>
        </row>
        <row r="358">
          <cell r="C358" t="str">
            <v>Escritório e seção téc.</v>
          </cell>
        </row>
        <row r="359">
          <cell r="C359" t="str">
            <v>Refeitório e cozinha</v>
          </cell>
        </row>
        <row r="360">
          <cell r="C360" t="str">
            <v>Alojamentos</v>
          </cell>
        </row>
        <row r="361">
          <cell r="C361" t="str">
            <v>Banheiros e vestiário</v>
          </cell>
        </row>
        <row r="362">
          <cell r="C362" t="str">
            <v>Ambulatório</v>
          </cell>
        </row>
        <row r="363">
          <cell r="C363" t="str">
            <v>Área de recreação</v>
          </cell>
        </row>
        <row r="364">
          <cell r="C364" t="str">
            <v>Residências</v>
          </cell>
        </row>
        <row r="365">
          <cell r="C365" t="str">
            <v>Almoxarifado</v>
          </cell>
        </row>
        <row r="366">
          <cell r="C366" t="str">
            <v>Depósito de cimento</v>
          </cell>
        </row>
        <row r="367">
          <cell r="C367" t="str">
            <v>Oficina</v>
          </cell>
        </row>
        <row r="368">
          <cell r="C368" t="str">
            <v>Sala de topografia</v>
          </cell>
        </row>
        <row r="369">
          <cell r="C369" t="str">
            <v>Guarita</v>
          </cell>
        </row>
        <row r="370">
          <cell r="C370" t="str">
            <v>Áreas descobertas</v>
          </cell>
        </row>
        <row r="371">
          <cell r="C371" t="str">
            <v>Instalações Industriais</v>
          </cell>
        </row>
        <row r="372">
          <cell r="C372" t="str">
            <v>Laboratório</v>
          </cell>
        </row>
        <row r="373">
          <cell r="C373" t="str">
            <v>Instalação da usina misturadora de solos com capacidade de 300 t/h</v>
          </cell>
        </row>
        <row r="374">
          <cell r="C374" t="str">
            <v>Instalação da usina de asfalto a quente capacidade de 120 t/h</v>
          </cell>
        </row>
        <row r="375">
          <cell r="C375" t="str">
            <v>Posto de combustivel</v>
          </cell>
        </row>
        <row r="376">
          <cell r="C376" t="str">
            <v xml:space="preserve">Depósito de óleo enterrado para oficina			</v>
          </cell>
        </row>
        <row r="377">
          <cell r="C377" t="str">
            <v>Sistema separador água e óleo</v>
          </cell>
        </row>
        <row r="378">
          <cell r="C378" t="str">
            <v>Rampa de lavagem</v>
          </cell>
        </row>
        <row r="381">
          <cell r="C381" t="str">
            <v>BR-/RN</v>
          </cell>
        </row>
        <row r="382">
          <cell r="C382" t="str">
            <v xml:space="preserve"> - </v>
          </cell>
        </row>
        <row r="383">
          <cell r="C383">
            <v>100</v>
          </cell>
        </row>
      </sheetData>
      <sheetData sheetId="7">
        <row r="1">
          <cell r="B1" t="str">
            <v>Planilha de Medição de Serviços</v>
          </cell>
        </row>
        <row r="3">
          <cell r="B3" t="str">
            <v>DISCRIMINAÇÃO</v>
          </cell>
        </row>
        <row r="4">
          <cell r="B4" t="str">
            <v>PISTA ROLAMENTO</v>
          </cell>
        </row>
        <row r="5">
          <cell r="B5" t="str">
            <v>FR (3,0) (100%) (L=3,50m) - (Ext. =0 Kmf, Preço Unit. = R$ 0,00)</v>
          </cell>
        </row>
        <row r="6">
          <cell r="B6" t="str">
            <v>Fresagem Contínua do Pav. (e=3,0cm)</v>
          </cell>
        </row>
        <row r="7">
          <cell r="B7" t="str">
            <v>Pintura de Ligação</v>
          </cell>
        </row>
        <row r="8">
          <cell r="B8" t="str">
            <v>Aquisição RR 1C</v>
          </cell>
        </row>
        <row r="9">
          <cell r="B9" t="str">
            <v>Transporte RR 1C</v>
          </cell>
        </row>
        <row r="10">
          <cell r="B10" t="str">
            <v>CBUQ - Faixa C (e=3,0cm)</v>
          </cell>
        </row>
        <row r="11">
          <cell r="B11" t="str">
            <v>Aquisição CAP 50 70</v>
          </cell>
        </row>
        <row r="12">
          <cell r="B12" t="str">
            <v>Transporte CAP 50 70</v>
          </cell>
        </row>
        <row r="14">
          <cell r="B14" t="str">
            <v>FR (3,0) (90%) (L=3,50m) - (Ext. =0 Kmf, Preço Unit. = R$ 0,00)</v>
          </cell>
        </row>
        <row r="15">
          <cell r="B15" t="str">
            <v>Fresagem Contínua do Pav. (e=3,0cm)</v>
          </cell>
        </row>
        <row r="16">
          <cell r="B16" t="str">
            <v>Pintura de Ligação</v>
          </cell>
        </row>
        <row r="17">
          <cell r="B17" t="str">
            <v>Aquisição RR 1C</v>
          </cell>
        </row>
        <row r="18">
          <cell r="B18" t="str">
            <v>Transporte RR 1C</v>
          </cell>
        </row>
        <row r="19">
          <cell r="B19" t="str">
            <v>CBUQ - Faixa C (e=3,0cm)</v>
          </cell>
        </row>
        <row r="20">
          <cell r="B20" t="str">
            <v>Aquisição CAP 50 70</v>
          </cell>
        </row>
        <row r="21">
          <cell r="B21" t="str">
            <v>Transporte CAP 50 70</v>
          </cell>
        </row>
        <row r="23">
          <cell r="B23" t="str">
            <v>FR (3,0) (80%) (L=3,50m) - (Ext. =0 Kmf, Preço Unit. = R$ 0,00)</v>
          </cell>
        </row>
        <row r="24">
          <cell r="B24" t="str">
            <v>Fresagem Contínua do Pav. (e=3,0cm)</v>
          </cell>
        </row>
        <row r="25">
          <cell r="B25" t="str">
            <v>Pintura de Ligação</v>
          </cell>
        </row>
        <row r="26">
          <cell r="B26" t="str">
            <v>Aquisição RR 1C</v>
          </cell>
        </row>
        <row r="27">
          <cell r="B27" t="str">
            <v>Transporte RR 1C</v>
          </cell>
        </row>
        <row r="28">
          <cell r="B28" t="str">
            <v>CBUQ - Faixa C (e=3,0cm)</v>
          </cell>
        </row>
        <row r="29">
          <cell r="B29" t="str">
            <v>Aquisição CAP 50 70</v>
          </cell>
        </row>
        <row r="30">
          <cell r="B30" t="str">
            <v>Transporte CAP 50 70</v>
          </cell>
        </row>
        <row r="32">
          <cell r="B32" t="str">
            <v>FR (3,0) (70%) (L=3,50m) - (Ext. =0 Kmf, Preço Unit. = R$ 0,00)</v>
          </cell>
        </row>
        <row r="33">
          <cell r="B33" t="str">
            <v>Fresagem Contínua do Pav. (e=3,0cm)</v>
          </cell>
        </row>
        <row r="34">
          <cell r="B34" t="str">
            <v>Pintura de Ligação</v>
          </cell>
        </row>
        <row r="35">
          <cell r="B35" t="str">
            <v>Aquisição RR 1C</v>
          </cell>
        </row>
        <row r="36">
          <cell r="B36" t="str">
            <v>Transporte RR 1C</v>
          </cell>
        </row>
        <row r="37">
          <cell r="B37" t="str">
            <v>CBUQ - Faixa C (e=3,0cm)</v>
          </cell>
        </row>
        <row r="38">
          <cell r="B38" t="str">
            <v>Aquisição CAP 50 70</v>
          </cell>
        </row>
        <row r="39">
          <cell r="B39" t="str">
            <v>Transporte CAP 50 70</v>
          </cell>
        </row>
        <row r="41">
          <cell r="B41" t="str">
            <v>FR (3,0) (60%) (L=3,50m) - (Ext. =0 Kmf, Preço Unit. = R$ 0,00)</v>
          </cell>
        </row>
        <row r="42">
          <cell r="B42" t="str">
            <v>Fresagem Contínua do Pav. (e=3,0cm)</v>
          </cell>
        </row>
        <row r="43">
          <cell r="B43" t="str">
            <v>Pintura de Ligação</v>
          </cell>
        </row>
        <row r="44">
          <cell r="B44" t="str">
            <v>Aquisição RR 1C</v>
          </cell>
        </row>
        <row r="45">
          <cell r="B45" t="str">
            <v>Transporte RR 1C</v>
          </cell>
        </row>
        <row r="46">
          <cell r="B46" t="str">
            <v>CBUQ - Faixa C (e=3,0cm)</v>
          </cell>
        </row>
        <row r="47">
          <cell r="B47" t="str">
            <v>Aquisição CAP 50 70</v>
          </cell>
        </row>
        <row r="48">
          <cell r="B48" t="str">
            <v>Transporte CAP 50 70</v>
          </cell>
        </row>
        <row r="50">
          <cell r="B50" t="str">
            <v>FR (3,0) (50%) (L=3,50m) - (Ext. =0 Kmf, Preço Unit. = R$ 0,00)</v>
          </cell>
        </row>
        <row r="51">
          <cell r="B51" t="str">
            <v>Fresagem Contínua do Pav. (e=3,0cm)</v>
          </cell>
        </row>
        <row r="52">
          <cell r="B52" t="str">
            <v>Pintura de Ligação</v>
          </cell>
        </row>
        <row r="53">
          <cell r="B53" t="str">
            <v>Aquisição RR 1C</v>
          </cell>
        </row>
        <row r="54">
          <cell r="B54" t="str">
            <v>Transporte RR 1C</v>
          </cell>
        </row>
        <row r="55">
          <cell r="B55" t="str">
            <v>CBUQ - Faixa C (e=3,0cm)</v>
          </cell>
        </row>
        <row r="56">
          <cell r="B56" t="str">
            <v>Aquisição CAP 50 70</v>
          </cell>
        </row>
        <row r="57">
          <cell r="B57" t="str">
            <v>Transporte CAP 50 70</v>
          </cell>
        </row>
        <row r="59">
          <cell r="B59" t="str">
            <v>FR (3,0) (40%) (L=3,50m) - (Ext. =0 Kmf, Preço Unit. = R$ 0,00)</v>
          </cell>
        </row>
        <row r="60">
          <cell r="B60" t="str">
            <v>Fresagem Contínua do Pav. (e=3,0cm)</v>
          </cell>
        </row>
        <row r="61">
          <cell r="B61" t="str">
            <v>Pintura de Ligação</v>
          </cell>
        </row>
        <row r="62">
          <cell r="B62" t="str">
            <v>Aquisição RR 1C</v>
          </cell>
        </row>
        <row r="63">
          <cell r="B63" t="str">
            <v>Transporte RR 1C</v>
          </cell>
        </row>
        <row r="64">
          <cell r="B64" t="str">
            <v>CBUQ - Faixa C (e=3,0cm)</v>
          </cell>
        </row>
        <row r="65">
          <cell r="B65" t="str">
            <v>Aquisição CAP 50 70</v>
          </cell>
        </row>
        <row r="66">
          <cell r="B66" t="str">
            <v>Transporte CAP 50 70</v>
          </cell>
        </row>
        <row r="68">
          <cell r="B68" t="str">
            <v>FR (3,0) (30%) (L=3,50m) - (Ext. =0 Kmf, Preço Unit. = R$ 0,00)</v>
          </cell>
        </row>
        <row r="69">
          <cell r="B69" t="str">
            <v>Fresagem Contínua do Pav. (e=3,0cm)</v>
          </cell>
        </row>
        <row r="70">
          <cell r="B70" t="str">
            <v>Pintura de Ligação</v>
          </cell>
        </row>
        <row r="71">
          <cell r="B71" t="str">
            <v>Aquisição RR 1C</v>
          </cell>
        </row>
        <row r="72">
          <cell r="B72" t="str">
            <v>Transporte RR 1C</v>
          </cell>
        </row>
        <row r="73">
          <cell r="B73" t="str">
            <v>CBUQ - Faixa C (e=3,0cm)</v>
          </cell>
        </row>
        <row r="74">
          <cell r="B74" t="str">
            <v>Aquisição CAP 50 70</v>
          </cell>
        </row>
        <row r="75">
          <cell r="B75" t="str">
            <v>Transporte CAP 50 70</v>
          </cell>
        </row>
        <row r="77">
          <cell r="B77" t="str">
            <v>FR (3,0) (25%) (L=3,50m) - (Ext. =0 Kmf, Preço Unit. = R$ 0,00)</v>
          </cell>
        </row>
        <row r="78">
          <cell r="B78" t="str">
            <v>Fresagem Contínua do Pav. (e=3,0cm)</v>
          </cell>
        </row>
        <row r="79">
          <cell r="B79" t="str">
            <v>Pintura de Ligação</v>
          </cell>
        </row>
        <row r="80">
          <cell r="B80" t="str">
            <v>Aquisição RR 1C</v>
          </cell>
        </row>
        <row r="81">
          <cell r="B81" t="str">
            <v>Transporte RR 1C</v>
          </cell>
        </row>
        <row r="82">
          <cell r="B82" t="str">
            <v>CBUQ - Faixa C (e=3,0cm)</v>
          </cell>
        </row>
        <row r="83">
          <cell r="B83" t="str">
            <v>Aquisição CAP 50 70</v>
          </cell>
        </row>
        <row r="84">
          <cell r="B84" t="str">
            <v>Transporte CAP 50 70</v>
          </cell>
        </row>
        <row r="86">
          <cell r="B86" t="str">
            <v>FR (3,0) (20%) (L=3,50m) - (Ext. =0 Kmf, Preço Unit. = R$ 0,00)</v>
          </cell>
        </row>
        <row r="87">
          <cell r="B87" t="str">
            <v>Fresagem Descontínua do Pav. (e=3,0cm)</v>
          </cell>
        </row>
        <row r="88">
          <cell r="B88" t="str">
            <v>Pintura de Ligação</v>
          </cell>
        </row>
        <row r="89">
          <cell r="B89" t="str">
            <v>Aquisição RR 1C</v>
          </cell>
        </row>
        <row r="90">
          <cell r="B90" t="str">
            <v>Transporte RR 1C</v>
          </cell>
        </row>
        <row r="91">
          <cell r="B91" t="str">
            <v>CBUQ - Faixa C (e=3,0cm)</v>
          </cell>
        </row>
        <row r="92">
          <cell r="B92" t="str">
            <v>Aquisição CAP 50 70</v>
          </cell>
        </row>
        <row r="93">
          <cell r="B93" t="str">
            <v>Transporte CAP 50 70</v>
          </cell>
        </row>
        <row r="95">
          <cell r="B95" t="str">
            <v>FR (3,0) (15%) (L=3,50m) - (Ext. =0 Kmf, Preço Unit. = R$ 0,00)</v>
          </cell>
        </row>
        <row r="96">
          <cell r="B96" t="str">
            <v>Fresagem Descontínua do Pav. (e=3,0cm)</v>
          </cell>
        </row>
        <row r="97">
          <cell r="B97" t="str">
            <v>Pintura de Ligação</v>
          </cell>
        </row>
        <row r="98">
          <cell r="B98" t="str">
            <v>Aquisição RR 1C</v>
          </cell>
        </row>
        <row r="99">
          <cell r="B99" t="str">
            <v>Transporte RR 1C</v>
          </cell>
        </row>
        <row r="100">
          <cell r="B100" t="str">
            <v>CBUQ - Faixa C (e=3,0cm)</v>
          </cell>
        </row>
        <row r="101">
          <cell r="B101" t="str">
            <v>Aquisição CAP 50 70</v>
          </cell>
        </row>
        <row r="102">
          <cell r="B102" t="str">
            <v>Transporte CAP 50 70</v>
          </cell>
        </row>
        <row r="104">
          <cell r="B104" t="str">
            <v>FR (3,0) (10%) (L=3,50m) - (Ext. =0 Kmf, Preço Unit. = R$ 0,00)</v>
          </cell>
        </row>
        <row r="105">
          <cell r="B105" t="str">
            <v>Fresagem Descontínua do Pav. (e=3,0cm)</v>
          </cell>
        </row>
        <row r="106">
          <cell r="B106" t="str">
            <v>Pintura de Ligação</v>
          </cell>
        </row>
        <row r="107">
          <cell r="B107" t="str">
            <v>Aquisição RR 1C</v>
          </cell>
        </row>
        <row r="108">
          <cell r="B108" t="str">
            <v>Transporte RR 1C</v>
          </cell>
        </row>
        <row r="109">
          <cell r="B109" t="str">
            <v>CBUQ - Faixa C (e=3,0cm)</v>
          </cell>
        </row>
        <row r="110">
          <cell r="B110" t="str">
            <v>Aquisição CAP 50 70</v>
          </cell>
        </row>
        <row r="111">
          <cell r="B111" t="str">
            <v>Transporte CAP 50 70</v>
          </cell>
        </row>
        <row r="113">
          <cell r="B113" t="str">
            <v>FR (3,0) (5%) (L=3,50m) - (Ext. =0 Kmf, Preço Unit. = R$ 0,00)</v>
          </cell>
        </row>
        <row r="114">
          <cell r="B114" t="str">
            <v>Fresagem Descontínua do Pav. (e=3,0cm)</v>
          </cell>
        </row>
        <row r="115">
          <cell r="B115" t="str">
            <v>Pintura de Ligação</v>
          </cell>
        </row>
        <row r="116">
          <cell r="B116" t="str">
            <v>Aquisição RR 1C</v>
          </cell>
        </row>
        <row r="117">
          <cell r="B117" t="str">
            <v>Transporte RR 1C</v>
          </cell>
        </row>
        <row r="118">
          <cell r="B118" t="str">
            <v>CBUQ - Faixa C (e=3,0cm)</v>
          </cell>
        </row>
        <row r="119">
          <cell r="B119" t="str">
            <v>Aquisição CAP 50 70</v>
          </cell>
        </row>
        <row r="120">
          <cell r="B120" t="str">
            <v>Transporte CAP 50 70</v>
          </cell>
        </row>
        <row r="122">
          <cell r="B122" t="str">
            <v>FS (4,0) (100%) (L=3,50m) - (Ext. =0 Kmf, Preço Unit. = R$ 0,00)</v>
          </cell>
        </row>
        <row r="123">
          <cell r="B123" t="str">
            <v>Fresagem Contínua do Pav. (e=4,0cm)</v>
          </cell>
        </row>
        <row r="124">
          <cell r="B124" t="str">
            <v>Pintura de Ligação</v>
          </cell>
        </row>
        <row r="125">
          <cell r="B125" t="str">
            <v>Aquisição RR 1C</v>
          </cell>
        </row>
        <row r="126">
          <cell r="B126" t="str">
            <v>Transporte RR 1C</v>
          </cell>
        </row>
        <row r="127">
          <cell r="B127" t="str">
            <v>CBUQ - Faixa C (e=4,0cm)</v>
          </cell>
        </row>
        <row r="128">
          <cell r="B128" t="str">
            <v>Aquisição CAP 50 70</v>
          </cell>
        </row>
        <row r="129">
          <cell r="B129" t="str">
            <v>Transporte CAP 50 70</v>
          </cell>
        </row>
        <row r="131">
          <cell r="B131" t="str">
            <v>FS (4,0) (90%) (L=3,50m) - (Ext. =0 Kmf, Preço Unit. = R$ 0,00)</v>
          </cell>
        </row>
        <row r="132">
          <cell r="B132" t="str">
            <v>Fresagem Contínua do Pav. (e=4,0cm)</v>
          </cell>
        </row>
        <row r="133">
          <cell r="B133" t="str">
            <v>Pintura de Ligação</v>
          </cell>
        </row>
        <row r="134">
          <cell r="B134" t="str">
            <v>Aquisição RR 1C</v>
          </cell>
        </row>
        <row r="135">
          <cell r="B135" t="str">
            <v>Transporte RR 1C</v>
          </cell>
        </row>
        <row r="136">
          <cell r="B136" t="str">
            <v>CBUQ - Faixa C (e=4,0cm)</v>
          </cell>
        </row>
        <row r="137">
          <cell r="B137" t="str">
            <v>Aquisição CAP 50 70</v>
          </cell>
        </row>
        <row r="138">
          <cell r="B138" t="str">
            <v>Transporte CAP 50 70</v>
          </cell>
        </row>
        <row r="140">
          <cell r="B140" t="str">
            <v>FS (4,0) (80%) (L=3,50m) - (Ext. =0 Kmf, Preço Unit. = R$ 0,00)</v>
          </cell>
        </row>
        <row r="141">
          <cell r="B141" t="str">
            <v>Fresagem Contínua do Pav. (e=4,0cm)</v>
          </cell>
        </row>
        <row r="142">
          <cell r="B142" t="str">
            <v>Pintura de Ligação</v>
          </cell>
        </row>
        <row r="143">
          <cell r="B143" t="str">
            <v>Aquisição RR 1C</v>
          </cell>
        </row>
        <row r="144">
          <cell r="B144" t="str">
            <v>Transporte RR 1C</v>
          </cell>
        </row>
        <row r="145">
          <cell r="B145" t="str">
            <v>CBUQ - Faixa C (e=4,0cm)</v>
          </cell>
        </row>
        <row r="146">
          <cell r="B146" t="str">
            <v>Aquisição CAP 50 70</v>
          </cell>
        </row>
        <row r="147">
          <cell r="B147" t="str">
            <v>Transporte CAP 50 70</v>
          </cell>
        </row>
        <row r="149">
          <cell r="B149" t="str">
            <v>FS (4,0) (70%) (L=3,50m) - (Ext. =0 Kmf, Preço Unit. = R$ 0,00)</v>
          </cell>
        </row>
        <row r="150">
          <cell r="B150" t="str">
            <v>Fresagem Contínua do Pav. (e=4,0cm)</v>
          </cell>
        </row>
        <row r="151">
          <cell r="B151" t="str">
            <v>Pintura de Ligação</v>
          </cell>
        </row>
        <row r="152">
          <cell r="B152" t="str">
            <v>Aquisição RR 1C</v>
          </cell>
        </row>
        <row r="153">
          <cell r="B153" t="str">
            <v>Transporte RR 1C</v>
          </cell>
        </row>
        <row r="154">
          <cell r="B154" t="str">
            <v>CBUQ - Faixa C (e=4,0cm)</v>
          </cell>
        </row>
        <row r="155">
          <cell r="B155" t="str">
            <v>Aquisição CAP 50 70</v>
          </cell>
        </row>
        <row r="156">
          <cell r="B156" t="str">
            <v>Transporte CAP 50 70</v>
          </cell>
        </row>
        <row r="158">
          <cell r="B158" t="str">
            <v>FS (4,0) (60%) (L=3,50m) - (Ext. =0 Kmf, Preço Unit. = R$ 0,00)</v>
          </cell>
        </row>
        <row r="159">
          <cell r="B159" t="str">
            <v>Fresagem Contínua do Pav. (e=4,0cm)</v>
          </cell>
        </row>
        <row r="160">
          <cell r="B160" t="str">
            <v>Pintura de Ligação</v>
          </cell>
        </row>
        <row r="161">
          <cell r="B161" t="str">
            <v>Aquisição RR 1C</v>
          </cell>
        </row>
        <row r="162">
          <cell r="B162" t="str">
            <v>Transporte RR 1C</v>
          </cell>
        </row>
        <row r="163">
          <cell r="B163" t="str">
            <v>CBUQ - Faixa C (e=4,0cm)</v>
          </cell>
        </row>
        <row r="164">
          <cell r="B164" t="str">
            <v>Aquisição CAP 50 70</v>
          </cell>
        </row>
        <row r="165">
          <cell r="B165" t="str">
            <v>Transporte CAP 50 70</v>
          </cell>
        </row>
        <row r="167">
          <cell r="B167" t="str">
            <v>FS (4,0) (50%) (L=3,50m) - (Ext. =0 Kmf, Preço Unit. = R$ 0,00)</v>
          </cell>
        </row>
        <row r="168">
          <cell r="B168" t="str">
            <v>Fresagem Contínua do Pav. (e=4,0cm)</v>
          </cell>
        </row>
        <row r="169">
          <cell r="B169" t="str">
            <v>Pintura de Ligação</v>
          </cell>
        </row>
        <row r="170">
          <cell r="B170" t="str">
            <v>Aquisição RR 1C</v>
          </cell>
        </row>
        <row r="171">
          <cell r="B171" t="str">
            <v>Transporte RR 1C</v>
          </cell>
        </row>
        <row r="172">
          <cell r="B172" t="str">
            <v>CBUQ - Faixa C (e=4,0cm)</v>
          </cell>
        </row>
        <row r="173">
          <cell r="B173" t="str">
            <v>Aquisição CAP 50 70</v>
          </cell>
        </row>
        <row r="174">
          <cell r="B174" t="str">
            <v>Transporte CAP 50 70</v>
          </cell>
        </row>
        <row r="176">
          <cell r="B176" t="str">
            <v>FS (4,0) (40%) (L=3,50m) - (Ext. =0 Kmf, Preço Unit. = R$ 0,00)</v>
          </cell>
        </row>
        <row r="177">
          <cell r="B177" t="str">
            <v>Fresagem Contínua do Pav. (e=4,0cm)</v>
          </cell>
        </row>
        <row r="178">
          <cell r="B178" t="str">
            <v>Pintura de Ligação</v>
          </cell>
        </row>
        <row r="179">
          <cell r="B179" t="str">
            <v>Aquisição RR 1C</v>
          </cell>
        </row>
        <row r="180">
          <cell r="B180" t="str">
            <v>Transporte RR 1C</v>
          </cell>
        </row>
        <row r="181">
          <cell r="B181" t="str">
            <v>CBUQ - Faixa C (e=4,0cm)</v>
          </cell>
        </row>
        <row r="182">
          <cell r="B182" t="str">
            <v>Aquisição CAP 50 70</v>
          </cell>
        </row>
        <row r="183">
          <cell r="B183" t="str">
            <v>Transporte CAP 50 70</v>
          </cell>
        </row>
        <row r="185">
          <cell r="B185" t="str">
            <v>FS (4,0) (30%) (L=3,50m) - (Ext. =0 Kmf, Preço Unit. = R$ 0,00)</v>
          </cell>
        </row>
        <row r="186">
          <cell r="B186" t="str">
            <v>Fresagem Contínua do Pav. (e=4,0cm)</v>
          </cell>
        </row>
        <row r="187">
          <cell r="B187" t="str">
            <v>Pintura de Ligação</v>
          </cell>
        </row>
        <row r="188">
          <cell r="B188" t="str">
            <v>Aquisição RR 1C</v>
          </cell>
        </row>
        <row r="189">
          <cell r="B189" t="str">
            <v>Transporte RR 1C</v>
          </cell>
        </row>
        <row r="190">
          <cell r="B190" t="str">
            <v>CBUQ - Faixa C (e=4,0cm)</v>
          </cell>
        </row>
        <row r="191">
          <cell r="B191" t="str">
            <v>Aquisição CAP 50 70</v>
          </cell>
        </row>
        <row r="192">
          <cell r="B192" t="str">
            <v>Transporte CAP 50 70</v>
          </cell>
        </row>
        <row r="194">
          <cell r="B194" t="str">
            <v>FS (4,0) (25%) (L=3,50m) - (Ext. =0 Kmf, Preço Unit. = R$ 0,00)</v>
          </cell>
        </row>
        <row r="195">
          <cell r="B195" t="str">
            <v>Fresagem Contínua do Pav. (e=4,0cm)</v>
          </cell>
        </row>
        <row r="196">
          <cell r="B196" t="str">
            <v>Pintura de Ligação</v>
          </cell>
        </row>
        <row r="197">
          <cell r="B197" t="str">
            <v>Aquisição RR 1C</v>
          </cell>
        </row>
        <row r="198">
          <cell r="B198" t="str">
            <v>Transporte RR 1C</v>
          </cell>
        </row>
        <row r="199">
          <cell r="B199" t="str">
            <v>CBUQ - Faixa C (e=4,0cm)</v>
          </cell>
        </row>
        <row r="200">
          <cell r="B200" t="str">
            <v>Aquisição CAP 50 70</v>
          </cell>
        </row>
        <row r="201">
          <cell r="B201" t="str">
            <v>Transporte CAP 50 70</v>
          </cell>
        </row>
        <row r="203">
          <cell r="B203" t="str">
            <v>FS (4,0) (20%) (L=3,50m) - (Ext. =0 Kmf, Preço Unit. = R$ 0,00)</v>
          </cell>
        </row>
        <row r="204">
          <cell r="B204" t="str">
            <v>Fresagem Descontínua do Pav. (e=4,0cm)</v>
          </cell>
        </row>
        <row r="205">
          <cell r="B205" t="str">
            <v>Pintura de Ligação</v>
          </cell>
        </row>
        <row r="206">
          <cell r="B206" t="str">
            <v>Aquisição RR 1C</v>
          </cell>
        </row>
        <row r="207">
          <cell r="B207" t="str">
            <v>Transporte RR 1C</v>
          </cell>
        </row>
        <row r="208">
          <cell r="B208" t="str">
            <v>CBUQ - Faixa C (e=4,0cm)</v>
          </cell>
        </row>
        <row r="209">
          <cell r="B209" t="str">
            <v>Aquisição CAP 50 70</v>
          </cell>
        </row>
        <row r="210">
          <cell r="B210" t="str">
            <v>Transporte CAP 50 70</v>
          </cell>
        </row>
        <row r="212">
          <cell r="B212" t="str">
            <v>FS (4,0) (15%) (L=3,50m) - (Ext. =0 Kmf, Preço Unit. = R$ 0,00)</v>
          </cell>
        </row>
        <row r="213">
          <cell r="B213" t="str">
            <v>Fresagem Descontínua do Pav. (e=4,0cm)</v>
          </cell>
        </row>
        <row r="214">
          <cell r="B214" t="str">
            <v>Pintura de Ligação</v>
          </cell>
        </row>
        <row r="215">
          <cell r="B215" t="str">
            <v>Aquisição RR 1C</v>
          </cell>
        </row>
        <row r="216">
          <cell r="B216" t="str">
            <v>Transporte RR 1C</v>
          </cell>
        </row>
        <row r="217">
          <cell r="B217" t="str">
            <v>CBUQ - Faixa C (e=4,0cm)</v>
          </cell>
        </row>
        <row r="218">
          <cell r="B218" t="str">
            <v>Aquisição CAP 50 70</v>
          </cell>
        </row>
        <row r="219">
          <cell r="B219" t="str">
            <v>Transporte CAP 50 70</v>
          </cell>
        </row>
        <row r="221">
          <cell r="B221" t="str">
            <v>FS (4,0) (10%) (L=3,50m) - (Ext. =0 Kmf, Preço Unit. = R$ 0,00)</v>
          </cell>
        </row>
        <row r="222">
          <cell r="B222" t="str">
            <v>Fresagem Descontínua do Pav. (e=4,0cm)</v>
          </cell>
        </row>
        <row r="223">
          <cell r="B223" t="str">
            <v>Pintura de Ligação</v>
          </cell>
        </row>
        <row r="224">
          <cell r="B224" t="str">
            <v>Aquisição RR 1C</v>
          </cell>
        </row>
        <row r="225">
          <cell r="B225" t="str">
            <v>Transporte RR 1C</v>
          </cell>
        </row>
        <row r="226">
          <cell r="B226" t="str">
            <v>CBUQ - Faixa C (e=4,0cm)</v>
          </cell>
        </row>
        <row r="227">
          <cell r="B227" t="str">
            <v>Aquisição CAP 50 70</v>
          </cell>
        </row>
        <row r="228">
          <cell r="B228" t="str">
            <v>Transporte CAP 50 70</v>
          </cell>
        </row>
        <row r="230">
          <cell r="B230" t="str">
            <v>FS (4,0) (5%) (L=3,50m) - (Ext. =0 Kmf, Preço Unit. = R$ 0,00)</v>
          </cell>
        </row>
        <row r="231">
          <cell r="B231" t="str">
            <v>Fresagem Descontínua do Pav. (e=4,0cm)</v>
          </cell>
        </row>
        <row r="232">
          <cell r="B232" t="str">
            <v>Pintura de Ligação</v>
          </cell>
        </row>
        <row r="233">
          <cell r="B233" t="str">
            <v>Aquisição RR 1C</v>
          </cell>
        </row>
        <row r="234">
          <cell r="B234" t="str">
            <v>Transporte RR 1C</v>
          </cell>
        </row>
        <row r="235">
          <cell r="B235" t="str">
            <v>CBUQ - Faixa C (e=4,0cm)</v>
          </cell>
        </row>
        <row r="236">
          <cell r="B236" t="str">
            <v>Aquisição CAP 50 70</v>
          </cell>
        </row>
        <row r="237">
          <cell r="B237" t="str">
            <v>Transporte CAP 50 70</v>
          </cell>
        </row>
        <row r="239">
          <cell r="B239" t="str">
            <v>FS (5,0) (100%) (L=3,50m) - (Ext. =0 Kmf, Preço Unit. = R$ 0,00)</v>
          </cell>
        </row>
        <row r="240">
          <cell r="B240" t="str">
            <v>Fresagem Contínua do Pav. (e=5,0cm)</v>
          </cell>
        </row>
        <row r="241">
          <cell r="B241" t="str">
            <v>Pintura de Ligação</v>
          </cell>
        </row>
        <row r="242">
          <cell r="B242" t="str">
            <v>Aquisição RR 1C</v>
          </cell>
        </row>
        <row r="243">
          <cell r="B243" t="str">
            <v>Transporte RR 1C</v>
          </cell>
        </row>
        <row r="244">
          <cell r="B244" t="str">
            <v>CBUQ - Faixa C (e=5,0cm)</v>
          </cell>
        </row>
        <row r="245">
          <cell r="B245" t="str">
            <v>Aquisição CAP 50 70</v>
          </cell>
        </row>
        <row r="246">
          <cell r="B246" t="str">
            <v>Transporte CAP 50 70</v>
          </cell>
        </row>
        <row r="248">
          <cell r="B248" t="str">
            <v>FS (5,0) (90%) (L=3,50m) - (Ext. =0 Kmf, Preço Unit. = R$ 0,00)</v>
          </cell>
        </row>
        <row r="249">
          <cell r="B249" t="str">
            <v>Fresagem Contínua do Pav. (e=5,0cm)</v>
          </cell>
        </row>
        <row r="250">
          <cell r="B250" t="str">
            <v>Pintura de Ligação</v>
          </cell>
        </row>
        <row r="251">
          <cell r="B251" t="str">
            <v>Aquisição RR 1C</v>
          </cell>
        </row>
        <row r="252">
          <cell r="B252" t="str">
            <v>Transporte RR 1C</v>
          </cell>
        </row>
        <row r="253">
          <cell r="B253" t="str">
            <v>CBUQ - Faixa C (e=5,0cm)</v>
          </cell>
        </row>
        <row r="254">
          <cell r="B254" t="str">
            <v>Aquisição CAP 50 70</v>
          </cell>
        </row>
        <row r="255">
          <cell r="B255" t="str">
            <v>Transporte CAP 50 70</v>
          </cell>
        </row>
        <row r="257">
          <cell r="B257" t="str">
            <v>FS (5,0) (80%) (L=3,50m) - (Ext. =0 Kmf, Preço Unit. = R$ 0,00)</v>
          </cell>
        </row>
        <row r="258">
          <cell r="B258" t="str">
            <v>Fresagem Contínua do Pav. (e=5,0cm)</v>
          </cell>
        </row>
        <row r="259">
          <cell r="B259" t="str">
            <v>Pintura de Ligação</v>
          </cell>
        </row>
        <row r="260">
          <cell r="B260" t="str">
            <v>Aquisição RR 1C</v>
          </cell>
        </row>
        <row r="261">
          <cell r="B261" t="str">
            <v>Transporte RR 1C</v>
          </cell>
        </row>
        <row r="262">
          <cell r="B262" t="str">
            <v>CBUQ - Faixa C (e=5,0cm)</v>
          </cell>
        </row>
        <row r="263">
          <cell r="B263" t="str">
            <v>Aquisição CAP 50 70</v>
          </cell>
        </row>
        <row r="264">
          <cell r="B264" t="str">
            <v>Transporte CAP 50 70</v>
          </cell>
        </row>
        <row r="266">
          <cell r="B266" t="str">
            <v>FS (5,0) (70%) (L=3,50m) - (Ext. =0 Kmf, Preço Unit. = R$ 0,00)</v>
          </cell>
        </row>
        <row r="267">
          <cell r="B267" t="str">
            <v>Fresagem Contínua do Pav. (e=5,0cm)</v>
          </cell>
        </row>
        <row r="268">
          <cell r="B268" t="str">
            <v>Pintura de Ligação</v>
          </cell>
        </row>
        <row r="269">
          <cell r="B269" t="str">
            <v>Aquisição RR 1C</v>
          </cell>
        </row>
        <row r="270">
          <cell r="B270" t="str">
            <v>Transporte RR 1C</v>
          </cell>
        </row>
        <row r="271">
          <cell r="B271" t="str">
            <v>CBUQ - Faixa C (e=5,0cm)</v>
          </cell>
        </row>
        <row r="272">
          <cell r="B272" t="str">
            <v>Aquisição CAP 50 70</v>
          </cell>
        </row>
        <row r="273">
          <cell r="B273" t="str">
            <v>Transporte CAP 50 70</v>
          </cell>
        </row>
        <row r="275">
          <cell r="B275" t="str">
            <v>FS (5,0) (60%) (L=3,50m) - (Ext. =0 Kmf, Preço Unit. = R$ 0,00)</v>
          </cell>
        </row>
        <row r="276">
          <cell r="B276" t="str">
            <v>Fresagem Contínua do Pav. (e=5,0cm)</v>
          </cell>
        </row>
        <row r="277">
          <cell r="B277" t="str">
            <v>Pintura de Ligação</v>
          </cell>
        </row>
        <row r="278">
          <cell r="B278" t="str">
            <v>Aquisição RR 1C</v>
          </cell>
        </row>
        <row r="279">
          <cell r="B279" t="str">
            <v>Transporte RR 1C</v>
          </cell>
        </row>
        <row r="280">
          <cell r="B280" t="str">
            <v>CBUQ - Faixa C (e=5,0cm)</v>
          </cell>
        </row>
        <row r="281">
          <cell r="B281" t="str">
            <v>Aquisição CAP 50 70</v>
          </cell>
        </row>
        <row r="282">
          <cell r="B282" t="str">
            <v>Transporte CAP 50 70</v>
          </cell>
        </row>
        <row r="284">
          <cell r="B284" t="str">
            <v>FS (5,0) (50%) (L=3,50m) - (Ext. =0 Kmf, Preço Unit. = R$ 0,00)</v>
          </cell>
        </row>
        <row r="285">
          <cell r="B285" t="str">
            <v>Fresagem Contínua do Pav. (e=5,0cm)</v>
          </cell>
        </row>
        <row r="286">
          <cell r="B286" t="str">
            <v>Pintura de Ligação</v>
          </cell>
        </row>
        <row r="287">
          <cell r="B287" t="str">
            <v>Aquisição RR 1C</v>
          </cell>
        </row>
        <row r="288">
          <cell r="B288" t="str">
            <v>Transporte RR 1C</v>
          </cell>
        </row>
        <row r="289">
          <cell r="B289" t="str">
            <v>CBUQ - Faixa C (e=5,0cm)</v>
          </cell>
        </row>
        <row r="290">
          <cell r="B290" t="str">
            <v>Aquisição CAP 50 70</v>
          </cell>
        </row>
        <row r="291">
          <cell r="B291" t="str">
            <v>Transporte CAP 50 70</v>
          </cell>
        </row>
        <row r="293">
          <cell r="B293" t="str">
            <v>FS (5,0) (40%) (L=3,50m) - (Ext. =0 Kmf, Preço Unit. = R$ 0,00)</v>
          </cell>
        </row>
        <row r="294">
          <cell r="B294" t="str">
            <v>Fresagem Contínua do Pav. (e=5,0cm)</v>
          </cell>
        </row>
        <row r="295">
          <cell r="B295" t="str">
            <v>Pintura de Ligação</v>
          </cell>
        </row>
        <row r="296">
          <cell r="B296" t="str">
            <v>Aquisição RR 1C</v>
          </cell>
        </row>
        <row r="297">
          <cell r="B297" t="str">
            <v>Transporte RR 1C</v>
          </cell>
        </row>
        <row r="298">
          <cell r="B298" t="str">
            <v>CBUQ - Faixa C (e=5,0cm)</v>
          </cell>
        </row>
        <row r="299">
          <cell r="B299" t="str">
            <v>Aquisição CAP 50 70</v>
          </cell>
        </row>
        <row r="300">
          <cell r="B300" t="str">
            <v>Transporte CAP 50 70</v>
          </cell>
        </row>
        <row r="302">
          <cell r="B302" t="str">
            <v>FS (5,0) (30%) (L=3,50m) - (Ext. =0 Kmf, Preço Unit. = R$ 0,00)</v>
          </cell>
        </row>
        <row r="303">
          <cell r="B303" t="str">
            <v>Fresagem Contínua do Pav. (e=5,0cm)</v>
          </cell>
        </row>
        <row r="304">
          <cell r="B304" t="str">
            <v>Pintura de Ligação</v>
          </cell>
        </row>
        <row r="305">
          <cell r="B305" t="str">
            <v>Aquisição RR 1C</v>
          </cell>
        </row>
        <row r="306">
          <cell r="B306" t="str">
            <v>Transporte RR 1C</v>
          </cell>
        </row>
        <row r="307">
          <cell r="B307" t="str">
            <v>CBUQ - Faixa C (e=5,0cm)</v>
          </cell>
        </row>
        <row r="308">
          <cell r="B308" t="str">
            <v>Aquisição CAP 50 70</v>
          </cell>
        </row>
        <row r="309">
          <cell r="B309" t="str">
            <v>Transporte CAP 50 70</v>
          </cell>
        </row>
        <row r="311">
          <cell r="B311" t="str">
            <v>FS (5,0) (25%) (L=3,50m) - (Ext. =0 Kmf, Preço Unit. = R$ 0,00)</v>
          </cell>
        </row>
        <row r="312">
          <cell r="B312" t="str">
            <v>Fresagem Contínua do Pav. (e=5,0cm)</v>
          </cell>
        </row>
        <row r="313">
          <cell r="B313" t="str">
            <v>Pintura de Ligação</v>
          </cell>
        </row>
        <row r="314">
          <cell r="B314" t="str">
            <v>Aquisição RR 1C</v>
          </cell>
        </row>
        <row r="315">
          <cell r="B315" t="str">
            <v>Transporte RR 1C</v>
          </cell>
        </row>
        <row r="316">
          <cell r="B316" t="str">
            <v>CBUQ - Faixa C (e=5,0cm)</v>
          </cell>
        </row>
        <row r="317">
          <cell r="B317" t="str">
            <v>Aquisição CAP 50 70</v>
          </cell>
        </row>
        <row r="318">
          <cell r="B318" t="str">
            <v>Transporte CAP 50 70</v>
          </cell>
        </row>
        <row r="320">
          <cell r="B320" t="str">
            <v>FS (5,0) (20%) (L=3,50m) - (Ext. =0 Kmf, Preço Unit. = R$ 0,00)</v>
          </cell>
        </row>
        <row r="321">
          <cell r="B321" t="str">
            <v>Fresagem Descontínua do Pav. (e=5,0cm)</v>
          </cell>
        </row>
        <row r="322">
          <cell r="B322" t="str">
            <v>Pintura de Ligação</v>
          </cell>
        </row>
        <row r="323">
          <cell r="B323" t="str">
            <v>Aquisição RR 1C</v>
          </cell>
        </row>
        <row r="324">
          <cell r="B324" t="str">
            <v>Transporte RR 1C</v>
          </cell>
        </row>
        <row r="325">
          <cell r="B325" t="str">
            <v>CBUQ - Faixa C (e=5,0cm)</v>
          </cell>
        </row>
        <row r="326">
          <cell r="B326" t="str">
            <v>Aquisição CAP 50 70</v>
          </cell>
        </row>
        <row r="327">
          <cell r="B327" t="str">
            <v>Transporte CAP 50 70</v>
          </cell>
        </row>
        <row r="329">
          <cell r="B329" t="str">
            <v>FS (5,0) (15%) (L=3,50m) - (Ext. =0 Kmf, Preço Unit. = R$ 0,00)</v>
          </cell>
        </row>
        <row r="330">
          <cell r="B330" t="str">
            <v>Fresagem Descontínua do Pav. (e=5,0cm)</v>
          </cell>
        </row>
        <row r="331">
          <cell r="B331" t="str">
            <v>Pintura de Ligação</v>
          </cell>
        </row>
        <row r="332">
          <cell r="B332" t="str">
            <v>Aquisição RR 1C</v>
          </cell>
        </row>
        <row r="333">
          <cell r="B333" t="str">
            <v>Transporte RR 1C</v>
          </cell>
        </row>
        <row r="334">
          <cell r="B334" t="str">
            <v>CBUQ - Faixa C (e=5,0cm)</v>
          </cell>
        </row>
        <row r="335">
          <cell r="B335" t="str">
            <v>Aquisição CAP 50 70</v>
          </cell>
        </row>
        <row r="336">
          <cell r="B336" t="str">
            <v>Transporte CAP 50 70</v>
          </cell>
        </row>
        <row r="338">
          <cell r="B338" t="str">
            <v>FS (5,0) (10%) (L=3,50m) - (Ext. =0 Kmf, Preço Unit. = R$ 0,00)</v>
          </cell>
        </row>
        <row r="339">
          <cell r="B339" t="str">
            <v>Fresagem Descontínua do Pav. (e=5,0cm)</v>
          </cell>
        </row>
        <row r="340">
          <cell r="B340" t="str">
            <v>Pintura de Ligação</v>
          </cell>
        </row>
        <row r="341">
          <cell r="B341" t="str">
            <v>Aquisição RR 1C</v>
          </cell>
        </row>
        <row r="342">
          <cell r="B342" t="str">
            <v>Transporte RR 1C</v>
          </cell>
        </row>
        <row r="343">
          <cell r="B343" t="str">
            <v>CBUQ - Faixa C (e=5,0cm)</v>
          </cell>
        </row>
        <row r="344">
          <cell r="B344" t="str">
            <v>Aquisição CAP 50 70</v>
          </cell>
        </row>
        <row r="345">
          <cell r="B345" t="str">
            <v>Transporte CAP 50 70</v>
          </cell>
        </row>
        <row r="347">
          <cell r="B347" t="str">
            <v>FS (5,0) (5%) (L=3,50m) - (Ext. =0 Kmf, Preço Unit. = R$ 0,00)</v>
          </cell>
        </row>
        <row r="348">
          <cell r="B348" t="str">
            <v>Fresagem Descontínua do Pav. (e=5,0cm)</v>
          </cell>
        </row>
        <row r="349">
          <cell r="B349" t="str">
            <v>Pintura de Ligação</v>
          </cell>
        </row>
        <row r="350">
          <cell r="B350" t="str">
            <v>Aquisição RR 1C</v>
          </cell>
        </row>
        <row r="351">
          <cell r="B351" t="str">
            <v>Transporte RR 1C</v>
          </cell>
        </row>
        <row r="352">
          <cell r="B352" t="str">
            <v>CBUQ - Faixa C (e=5,0cm)</v>
          </cell>
        </row>
        <row r="353">
          <cell r="B353" t="str">
            <v>Aquisição CAP 50 70</v>
          </cell>
        </row>
        <row r="354">
          <cell r="B354" t="str">
            <v>Transporte CAP 50 70</v>
          </cell>
        </row>
        <row r="356">
          <cell r="B356" t="str">
            <v>FS (6,0) (100%) (L=3,50m) - (Ext. =0 Kmf, Preço Unit. = R$ 0,00)</v>
          </cell>
        </row>
        <row r="357">
          <cell r="B357" t="str">
            <v>Fresagem Contínua do Pav. (e=6,0cm)</v>
          </cell>
        </row>
        <row r="358">
          <cell r="B358" t="str">
            <v>Pintura de Ligação</v>
          </cell>
        </row>
        <row r="359">
          <cell r="B359" t="str">
            <v>Aquisição RR 1C</v>
          </cell>
        </row>
        <row r="360">
          <cell r="B360" t="str">
            <v>Transporte RR 1C</v>
          </cell>
        </row>
        <row r="361">
          <cell r="B361" t="str">
            <v>CBUQ - Faixa C (e=6,0cm)</v>
          </cell>
        </row>
        <row r="362">
          <cell r="B362" t="str">
            <v>Aquisição CAP 50 70</v>
          </cell>
        </row>
        <row r="363">
          <cell r="B363" t="str">
            <v>Transporte CAP 50 70</v>
          </cell>
        </row>
        <row r="365">
          <cell r="B365" t="str">
            <v>FS (6,0) (90%) (L=3,50m) - (Ext. =0 Kmf, Preço Unit. = R$ 0,00)</v>
          </cell>
        </row>
        <row r="366">
          <cell r="B366" t="str">
            <v>Fresagem Contínua do Pav. (e=6,0cm)</v>
          </cell>
        </row>
        <row r="367">
          <cell r="B367" t="str">
            <v>Pintura de Ligação</v>
          </cell>
        </row>
        <row r="368">
          <cell r="B368" t="str">
            <v>Aquisição RR 1C</v>
          </cell>
        </row>
        <row r="369">
          <cell r="B369" t="str">
            <v>Transporte RR 1C</v>
          </cell>
        </row>
        <row r="370">
          <cell r="B370" t="str">
            <v>CBUQ - Faixa C (e=6,0cm)</v>
          </cell>
        </row>
        <row r="371">
          <cell r="B371" t="str">
            <v>Aquisição CAP 50 70</v>
          </cell>
        </row>
        <row r="372">
          <cell r="B372" t="str">
            <v>Transporte CAP 50 70</v>
          </cell>
        </row>
        <row r="374">
          <cell r="B374" t="str">
            <v>FS (6,0) (80%) (L=3,50m) - (Ext. =0 Kmf, Preço Unit. = R$ 0,00)</v>
          </cell>
        </row>
        <row r="375">
          <cell r="B375" t="str">
            <v>Fresagem Contínua do Pav. (e=6,0cm)</v>
          </cell>
        </row>
        <row r="376">
          <cell r="B376" t="str">
            <v>Pintura de Ligação</v>
          </cell>
        </row>
        <row r="377">
          <cell r="B377" t="str">
            <v>Aquisição RR 1C</v>
          </cell>
        </row>
        <row r="378">
          <cell r="B378" t="str">
            <v>Transporte RR 1C</v>
          </cell>
        </row>
        <row r="379">
          <cell r="B379" t="str">
            <v>CBUQ - Faixa C (e=6,0cm)</v>
          </cell>
        </row>
        <row r="380">
          <cell r="B380" t="str">
            <v>Aquisição CAP 50 70</v>
          </cell>
        </row>
        <row r="381">
          <cell r="B381" t="str">
            <v>Transporte CAP 50 70</v>
          </cell>
        </row>
        <row r="383">
          <cell r="B383" t="str">
            <v>FS (6,0) (70%) (L=3,50m) - (Ext. =0 Kmf, Preço Unit. = R$ 0,00)</v>
          </cell>
        </row>
        <row r="384">
          <cell r="B384" t="str">
            <v>Fresagem Contínua do Pav. (e=6,0cm)</v>
          </cell>
        </row>
        <row r="385">
          <cell r="B385" t="str">
            <v>Pintura de Ligação</v>
          </cell>
        </row>
        <row r="386">
          <cell r="B386" t="str">
            <v>Aquisição RR 1C</v>
          </cell>
        </row>
        <row r="387">
          <cell r="B387" t="str">
            <v>Transporte RR 1C</v>
          </cell>
        </row>
        <row r="388">
          <cell r="B388" t="str">
            <v>CBUQ - Faixa C (e=6,0cm)</v>
          </cell>
        </row>
        <row r="389">
          <cell r="B389" t="str">
            <v>Aquisição CAP 50 70</v>
          </cell>
        </row>
        <row r="390">
          <cell r="B390" t="str">
            <v>Transporte CAP 50 70</v>
          </cell>
        </row>
        <row r="392">
          <cell r="B392" t="str">
            <v>FS (6,0) (60%) (L=3,50m) - (Ext. =0 Kmf, Preço Unit. = R$ 0,00)</v>
          </cell>
        </row>
        <row r="393">
          <cell r="B393" t="str">
            <v>Fresagem Contínua do Pav. (e=6,0cm)</v>
          </cell>
        </row>
        <row r="394">
          <cell r="B394" t="str">
            <v>Pintura de Ligação</v>
          </cell>
        </row>
        <row r="395">
          <cell r="B395" t="str">
            <v>Aquisição RR 1C</v>
          </cell>
        </row>
        <row r="396">
          <cell r="B396" t="str">
            <v>Transporte RR 1C</v>
          </cell>
        </row>
        <row r="397">
          <cell r="B397" t="str">
            <v>CBUQ - Faixa C (e=6,0cm)</v>
          </cell>
        </row>
        <row r="398">
          <cell r="B398" t="str">
            <v>Aquisição CAP 50 70</v>
          </cell>
        </row>
        <row r="399">
          <cell r="B399" t="str">
            <v>Transporte CAP 50 70</v>
          </cell>
        </row>
        <row r="401">
          <cell r="B401" t="str">
            <v>FS (6,0) (50%) (L=3,50m) - (Ext. =0 Kmf, Preço Unit. = R$ 0,00)</v>
          </cell>
        </row>
        <row r="402">
          <cell r="B402" t="str">
            <v>Fresagem Contínua do Pav. (e=6,0cm)</v>
          </cell>
        </row>
        <row r="403">
          <cell r="B403" t="str">
            <v>Pintura de Ligação</v>
          </cell>
        </row>
        <row r="404">
          <cell r="B404" t="str">
            <v>Aquisição RR 1C</v>
          </cell>
        </row>
        <row r="405">
          <cell r="B405" t="str">
            <v>Transporte RR 1C</v>
          </cell>
        </row>
        <row r="406">
          <cell r="B406" t="str">
            <v>CBUQ - Faixa C (e=6,0cm)</v>
          </cell>
        </row>
        <row r="407">
          <cell r="B407" t="str">
            <v>Aquisição CAP 50 70</v>
          </cell>
        </row>
        <row r="408">
          <cell r="B408" t="str">
            <v>Transporte CAP 50 70</v>
          </cell>
        </row>
        <row r="410">
          <cell r="B410" t="str">
            <v>FS (6,0) (40%) (L=3,50m) - (Ext. =0 Kmf, Preço Unit. = R$ 0,00)</v>
          </cell>
        </row>
        <row r="411">
          <cell r="B411" t="str">
            <v>Fresagem Contínua do Pav. (e=6,0cm)</v>
          </cell>
        </row>
        <row r="412">
          <cell r="B412" t="str">
            <v>Pintura de Ligação</v>
          </cell>
        </row>
        <row r="413">
          <cell r="B413" t="str">
            <v>Aquisição RR 1C</v>
          </cell>
        </row>
        <row r="414">
          <cell r="B414" t="str">
            <v>Transporte RR 1C</v>
          </cell>
        </row>
        <row r="415">
          <cell r="B415" t="str">
            <v>CBUQ - Faixa C (e=6,0cm)</v>
          </cell>
        </row>
        <row r="416">
          <cell r="B416" t="str">
            <v>Aquisição CAP 50 70</v>
          </cell>
        </row>
        <row r="417">
          <cell r="B417" t="str">
            <v>Transporte CAP 50 70</v>
          </cell>
        </row>
        <row r="419">
          <cell r="B419" t="str">
            <v>FS (6,0) (30%) (L=3,50m) - (Ext. =0 Kmf, Preço Unit. = R$ 0,00)</v>
          </cell>
        </row>
        <row r="420">
          <cell r="B420" t="str">
            <v>Fresagem Contínua do Pav. (e=6,0cm)</v>
          </cell>
        </row>
        <row r="421">
          <cell r="B421" t="str">
            <v>Pintura de Ligação</v>
          </cell>
        </row>
        <row r="422">
          <cell r="B422" t="str">
            <v>Aquisição RR 1C</v>
          </cell>
        </row>
        <row r="423">
          <cell r="B423" t="str">
            <v>Transporte RR 1C</v>
          </cell>
        </row>
        <row r="424">
          <cell r="B424" t="str">
            <v>CBUQ - Faixa C (e=6,0cm)</v>
          </cell>
        </row>
        <row r="425">
          <cell r="B425" t="str">
            <v>Aquisição CAP 50 70</v>
          </cell>
        </row>
        <row r="426">
          <cell r="B426" t="str">
            <v>Transporte CAP 50 70</v>
          </cell>
        </row>
        <row r="428">
          <cell r="B428" t="str">
            <v>FS (6,0) (25%) (L=3,50m) - (Ext. =0 Kmf, Preço Unit. = R$ 0,00)</v>
          </cell>
        </row>
        <row r="429">
          <cell r="B429" t="str">
            <v>Fresagem Contínua do Pav. (e=6,0cm)</v>
          </cell>
        </row>
        <row r="430">
          <cell r="B430" t="str">
            <v>Pintura de Ligação</v>
          </cell>
        </row>
        <row r="431">
          <cell r="B431" t="str">
            <v>Aquisição RR 1C</v>
          </cell>
        </row>
        <row r="432">
          <cell r="B432" t="str">
            <v>Transporte RR 1C</v>
          </cell>
        </row>
        <row r="433">
          <cell r="B433" t="str">
            <v>CBUQ - Faixa C (e=6,0cm)</v>
          </cell>
        </row>
        <row r="434">
          <cell r="B434" t="str">
            <v>Aquisição CAP 50 70</v>
          </cell>
        </row>
        <row r="435">
          <cell r="B435" t="str">
            <v>Transporte CAP 50 70</v>
          </cell>
        </row>
        <row r="437">
          <cell r="B437" t="str">
            <v>FS (6,0) (20%) (L=3,50m) - (Ext. =0 Kmf, Preço Unit. = R$ 0,00)</v>
          </cell>
        </row>
        <row r="438">
          <cell r="B438" t="str">
            <v>Fresagem Descontínua do Pav. (e=6,0cm)</v>
          </cell>
        </row>
        <row r="439">
          <cell r="B439" t="str">
            <v>Pintura de Ligação</v>
          </cell>
        </row>
        <row r="440">
          <cell r="B440" t="str">
            <v>Aquisição RR 1C</v>
          </cell>
        </row>
        <row r="441">
          <cell r="B441" t="str">
            <v>Transporte RR 1C</v>
          </cell>
        </row>
        <row r="442">
          <cell r="B442" t="str">
            <v>CBUQ - Faixa C (e=6,0cm)</v>
          </cell>
        </row>
        <row r="443">
          <cell r="B443" t="str">
            <v>Aquisição CAP 50 70</v>
          </cell>
        </row>
        <row r="444">
          <cell r="B444" t="str">
            <v>Transporte CAP 50 70</v>
          </cell>
        </row>
        <row r="446">
          <cell r="B446" t="str">
            <v>FS (6,0) (15%) (L=3,50m) - (Ext. =0 Kmf, Preço Unit. = R$ 0,00)</v>
          </cell>
        </row>
        <row r="447">
          <cell r="B447" t="str">
            <v>Fresagem Descontínua do Pav. (e=6,0cm)</v>
          </cell>
        </row>
        <row r="448">
          <cell r="B448" t="str">
            <v>Pintura de Ligação</v>
          </cell>
        </row>
        <row r="449">
          <cell r="B449" t="str">
            <v>Aquisição RR 1C</v>
          </cell>
        </row>
        <row r="450">
          <cell r="B450" t="str">
            <v>Transporte RR 1C</v>
          </cell>
        </row>
        <row r="451">
          <cell r="B451" t="str">
            <v>CBUQ - Faixa C (e=6,0cm)</v>
          </cell>
        </row>
        <row r="452">
          <cell r="B452" t="str">
            <v>Aquisição CAP 50 70</v>
          </cell>
        </row>
        <row r="453">
          <cell r="B453" t="str">
            <v>Transporte CAP 50 70</v>
          </cell>
        </row>
        <row r="455">
          <cell r="B455" t="str">
            <v>FS (6,0) (10%) (L=3,50m) - (Ext. =0 Kmf, Preço Unit. = R$ 0,00)</v>
          </cell>
        </row>
        <row r="456">
          <cell r="B456" t="str">
            <v>Fresagem Descontínua do Pav. (e=6,0cm)</v>
          </cell>
        </row>
        <row r="457">
          <cell r="B457" t="str">
            <v>Pintura de Ligação</v>
          </cell>
        </row>
        <row r="458">
          <cell r="B458" t="str">
            <v>Aquisição RR 1C</v>
          </cell>
        </row>
        <row r="459">
          <cell r="B459" t="str">
            <v>Transporte RR 1C</v>
          </cell>
        </row>
        <row r="460">
          <cell r="B460" t="str">
            <v>CBUQ - Faixa C (e=6,0cm)</v>
          </cell>
        </row>
        <row r="461">
          <cell r="B461" t="str">
            <v>Aquisição CAP 50 70</v>
          </cell>
        </row>
        <row r="462">
          <cell r="B462" t="str">
            <v>Transporte CAP 50 70</v>
          </cell>
        </row>
        <row r="464">
          <cell r="B464" t="str">
            <v>FS (6,0) (5%) (L=3,50m) - (Ext. =0 Kmf, Preço Unit. = R$ 0,00)</v>
          </cell>
        </row>
        <row r="465">
          <cell r="B465" t="str">
            <v>Fresagem Descontínua do Pav. (e=6,0cm)</v>
          </cell>
        </row>
        <row r="466">
          <cell r="B466" t="str">
            <v>Pintura de Ligação</v>
          </cell>
        </row>
        <row r="467">
          <cell r="B467" t="str">
            <v>Aquisição RR 1C</v>
          </cell>
        </row>
        <row r="468">
          <cell r="B468" t="str">
            <v>Transporte RR 1C</v>
          </cell>
        </row>
        <row r="469">
          <cell r="B469" t="str">
            <v>CBUQ - Faixa C (e=6,0cm)</v>
          </cell>
        </row>
        <row r="470">
          <cell r="B470" t="str">
            <v>Aquisição CAP 50 70</v>
          </cell>
        </row>
        <row r="471">
          <cell r="B471" t="str">
            <v>Transporte CAP 50 70</v>
          </cell>
        </row>
        <row r="473">
          <cell r="B473" t="str">
            <v>MICRO (L=3,50m) - (Ext. =0 Kmf, Preço Unit. = R$ 0,00)</v>
          </cell>
        </row>
        <row r="474">
          <cell r="B474" t="str">
            <v>Micro revestimento a frio - Microflex 1,5 cm BC c/ cal</v>
          </cell>
        </row>
        <row r="475">
          <cell r="B475" t="str">
            <v>Aquisição RC 1C - E</v>
          </cell>
        </row>
        <row r="476">
          <cell r="B476" t="str">
            <v>Transporte RC 1C - E</v>
          </cell>
        </row>
        <row r="478">
          <cell r="B478" t="str">
            <v>LAMA (L=3,50m) - (Ext. =0 Kmf, Preço Unit. = R$ 0,00)</v>
          </cell>
        </row>
        <row r="479">
          <cell r="B479" t="str">
            <v>Lama asfáltica - faixa III</v>
          </cell>
        </row>
        <row r="480">
          <cell r="B480" t="str">
            <v>Aquisição RL 1C</v>
          </cell>
        </row>
        <row r="481">
          <cell r="B481" t="str">
            <v>Transporte RL 1C</v>
          </cell>
        </row>
        <row r="483">
          <cell r="B483" t="str">
            <v>TSS (L=3,50m) - (Ext. =0 Kmf, Preço Unit. = R$ 0,00)</v>
          </cell>
        </row>
        <row r="484">
          <cell r="B484" t="str">
            <v>Tratamento superficial simples c/ emulsão BC</v>
          </cell>
        </row>
        <row r="485">
          <cell r="B485" t="str">
            <v>Aquisição RR 2C</v>
          </cell>
        </row>
        <row r="486">
          <cell r="B486" t="str">
            <v>Transporte RR 2C</v>
          </cell>
        </row>
        <row r="488">
          <cell r="B488" t="str">
            <v>TSD (L=3,50m) - (Ext. =0 Kmf, Preço Unit. = R$ 0,00)</v>
          </cell>
        </row>
        <row r="489">
          <cell r="B489" t="str">
            <v>Tratamento superficial duplo c/ emulsão BC</v>
          </cell>
        </row>
        <row r="490">
          <cell r="B490" t="str">
            <v>Aquisição RR 2C</v>
          </cell>
        </row>
        <row r="491">
          <cell r="B491" t="str">
            <v>Transporte RR 2C</v>
          </cell>
        </row>
        <row r="493">
          <cell r="B493" t="str">
            <v>TSDp (L=3,50m) - (Ext. =0 Kmf, Preço Unit. = R$ 0,00)</v>
          </cell>
        </row>
        <row r="494">
          <cell r="B494" t="str">
            <v>Tratamento superficial duplo com polímero</v>
          </cell>
        </row>
        <row r="495">
          <cell r="B495" t="str">
            <v>Aquisição RR 2C - E</v>
          </cell>
        </row>
        <row r="496">
          <cell r="B496" t="str">
            <v>Transporte RR 2C - E</v>
          </cell>
        </row>
        <row r="498">
          <cell r="B498" t="str">
            <v>REP (L=3,50m) - (Ext. =0 Kmf, Preço Unit. = R$ 0,00)</v>
          </cell>
        </row>
        <row r="499">
          <cell r="B499" t="str">
            <v>Pintura de Ligação</v>
          </cell>
        </row>
        <row r="500">
          <cell r="B500" t="str">
            <v>Aquisição RR 1C</v>
          </cell>
        </row>
        <row r="501">
          <cell r="B501" t="str">
            <v>Transporte RR 1C</v>
          </cell>
        </row>
        <row r="502">
          <cell r="B502" t="str">
            <v>CBUQ - Massa Fina (e=2,0cm)</v>
          </cell>
        </row>
        <row r="503">
          <cell r="B503" t="str">
            <v>Aquisição CAP 50 70</v>
          </cell>
        </row>
        <row r="504">
          <cell r="B504" t="str">
            <v>Transporte CAP 50 70</v>
          </cell>
        </row>
        <row r="506">
          <cell r="B506" t="str">
            <v>CBUQ - FAIXA B (4,0) (L=3,50m) - (Ext. =0 Kmf, Preço Unit. = R$ 0,00)</v>
          </cell>
        </row>
        <row r="507">
          <cell r="B507" t="str">
            <v>Pintura de Ligação</v>
          </cell>
        </row>
        <row r="508">
          <cell r="B508" t="str">
            <v>Aquisição RR 1C</v>
          </cell>
        </row>
        <row r="509">
          <cell r="B509" t="str">
            <v>Transporte RR 1C</v>
          </cell>
        </row>
        <row r="510">
          <cell r="B510" t="str">
            <v>CBUQ - Faixa B (e=4,0cm)</v>
          </cell>
        </row>
        <row r="511">
          <cell r="B511" t="str">
            <v>Aquisição CAP 50 70</v>
          </cell>
        </row>
        <row r="512">
          <cell r="B512" t="str">
            <v>Transporte CAP 50 70</v>
          </cell>
        </row>
        <row r="514">
          <cell r="B514" t="str">
            <v>CBUQ - FAIXA B (4,5) (L=3,50m) - (Ext. =0 Kmf, Preço Unit. = R$ 0,00)</v>
          </cell>
        </row>
        <row r="515">
          <cell r="B515" t="str">
            <v>Pintura de Ligação</v>
          </cell>
        </row>
        <row r="516">
          <cell r="B516" t="str">
            <v>Aquisição RR 1C</v>
          </cell>
        </row>
        <row r="517">
          <cell r="B517" t="str">
            <v>Transporte RR 1C</v>
          </cell>
        </row>
        <row r="518">
          <cell r="B518" t="str">
            <v>CBUQ - Faixa B (e=4,5cm)</v>
          </cell>
        </row>
        <row r="519">
          <cell r="B519" t="str">
            <v>Aquisição CAP 50 70</v>
          </cell>
        </row>
        <row r="520">
          <cell r="B520" t="str">
            <v>Transporte CAP 50 70</v>
          </cell>
        </row>
        <row r="522">
          <cell r="B522" t="str">
            <v>CBUQ - FAIXA B (5,0) (L=3,50m) - (Ext. =0 Kmf, Preço Unit. = R$ 0,00)</v>
          </cell>
        </row>
        <row r="523">
          <cell r="B523" t="str">
            <v>Pintura de Ligação</v>
          </cell>
        </row>
        <row r="524">
          <cell r="B524" t="str">
            <v>Aquisição RR 1C</v>
          </cell>
        </row>
        <row r="525">
          <cell r="B525" t="str">
            <v>Transporte RR 1C</v>
          </cell>
        </row>
        <row r="526">
          <cell r="B526" t="str">
            <v>CBUQ - Faixa B (e=5,0cm)</v>
          </cell>
        </row>
        <row r="527">
          <cell r="B527" t="str">
            <v>Aquisição CAP 50 70</v>
          </cell>
        </row>
        <row r="528">
          <cell r="B528" t="str">
            <v>Transporte CAP 50 70</v>
          </cell>
        </row>
        <row r="530">
          <cell r="B530" t="str">
            <v>CBUQ - FAIXA B (6,5) (L=3,50m) - (Ext. =0 Kmf, Preço Unit. = R$ 0,00)</v>
          </cell>
        </row>
        <row r="531">
          <cell r="B531" t="str">
            <v>Pintura de Ligação</v>
          </cell>
        </row>
        <row r="532">
          <cell r="B532" t="str">
            <v>Aquisição RR 1C</v>
          </cell>
        </row>
        <row r="533">
          <cell r="B533" t="str">
            <v>Transporte RR 1C</v>
          </cell>
        </row>
        <row r="534">
          <cell r="B534" t="str">
            <v>CBUQ - Faixa B (e=6,5cm)</v>
          </cell>
        </row>
        <row r="535">
          <cell r="B535" t="str">
            <v>Aquisição CAP 50 70</v>
          </cell>
        </row>
        <row r="536">
          <cell r="B536" t="str">
            <v>Transporte CAP 50 70</v>
          </cell>
        </row>
        <row r="538">
          <cell r="B538" t="str">
            <v>CBUQ - FAIXA C (3,0) (L=3,50m) - (Ext. =0 Kmf, Preço Unit. = R$ 0,00)</v>
          </cell>
        </row>
        <row r="539">
          <cell r="B539" t="str">
            <v>Pintura de Ligação</v>
          </cell>
        </row>
        <row r="540">
          <cell r="B540" t="str">
            <v>Aquisição RR 1C</v>
          </cell>
        </row>
        <row r="541">
          <cell r="B541" t="str">
            <v>Transporte RR 1C</v>
          </cell>
        </row>
        <row r="542">
          <cell r="B542" t="str">
            <v>CBUQ - Faixa C (e=3,0cm)</v>
          </cell>
        </row>
        <row r="543">
          <cell r="B543" t="str">
            <v>Aquisição CAP 50 70</v>
          </cell>
        </row>
        <row r="544">
          <cell r="B544" t="str">
            <v>Transporte CAP 50 70</v>
          </cell>
        </row>
        <row r="546">
          <cell r="B546" t="str">
            <v>CBUQ - FAIXA C (4,0) (L=3,50m) - (Ext. =0 Kmf, Preço Unit. = R$ 0,00)</v>
          </cell>
        </row>
        <row r="547">
          <cell r="B547" t="str">
            <v>Pintura de Ligação</v>
          </cell>
        </row>
        <row r="548">
          <cell r="B548" t="str">
            <v>Aquisição RR 1C</v>
          </cell>
        </row>
        <row r="549">
          <cell r="B549" t="str">
            <v>Transporte RR 1C</v>
          </cell>
        </row>
        <row r="550">
          <cell r="B550" t="str">
            <v>CBUQ - Faixa C (e=4,0cm)</v>
          </cell>
        </row>
        <row r="551">
          <cell r="B551" t="str">
            <v>Aquisição CAP 50 70</v>
          </cell>
        </row>
        <row r="552">
          <cell r="B552" t="str">
            <v>Transporte CAP 50 70</v>
          </cell>
        </row>
        <row r="554">
          <cell r="B554" t="str">
            <v>CBUQ - FAIXA C (4,5) (L=3,50m) - (Ext. =0 Kmf, Preço Unit. = R$ 0,00)</v>
          </cell>
        </row>
        <row r="555">
          <cell r="B555" t="str">
            <v>Pintura de Ligação</v>
          </cell>
        </row>
        <row r="556">
          <cell r="B556" t="str">
            <v>Aquisição RR 1C</v>
          </cell>
        </row>
        <row r="557">
          <cell r="B557" t="str">
            <v>Transporte RR 1C</v>
          </cell>
        </row>
        <row r="558">
          <cell r="B558" t="str">
            <v>CBUQ - Faixa C (e=4,5cm)</v>
          </cell>
        </row>
        <row r="559">
          <cell r="B559" t="str">
            <v>Aquisição CAP 50 70</v>
          </cell>
        </row>
        <row r="560">
          <cell r="B560" t="str">
            <v>Transporte CAP 50 70</v>
          </cell>
        </row>
        <row r="562">
          <cell r="B562" t="str">
            <v>CBUQ - FAIXA C (5,0) (L=3,50m) - (Ext. =0 Kmf, Preço Unit. = R$ 0,00)</v>
          </cell>
        </row>
        <row r="563">
          <cell r="B563" t="str">
            <v>Pintura de Ligação</v>
          </cell>
        </row>
        <row r="564">
          <cell r="B564" t="str">
            <v>Aquisição RR 1C</v>
          </cell>
        </row>
        <row r="565">
          <cell r="B565" t="str">
            <v>Transporte RR 1C</v>
          </cell>
        </row>
        <row r="566">
          <cell r="B566" t="str">
            <v>CBUQ - Faixa C (e=5,0cm)</v>
          </cell>
        </row>
        <row r="567">
          <cell r="B567" t="str">
            <v>Aquisição CAP 50 70</v>
          </cell>
        </row>
        <row r="568">
          <cell r="B568" t="str">
            <v>Transporte CAP 50 70</v>
          </cell>
        </row>
        <row r="570">
          <cell r="B570" t="str">
            <v>CBUQ - FAIXA C (6,0) (L=3,50m) - (Ext. =0 Kmf, Preço Unit. = R$ 0,00)</v>
          </cell>
        </row>
        <row r="571">
          <cell r="B571" t="str">
            <v>Pintura de Ligação</v>
          </cell>
        </row>
        <row r="572">
          <cell r="B572" t="str">
            <v>Aquisição RR 1C</v>
          </cell>
        </row>
        <row r="573">
          <cell r="B573" t="str">
            <v>Transporte RR 1C</v>
          </cell>
        </row>
        <row r="574">
          <cell r="B574" t="str">
            <v>CBUQ - Faixa C (e=6,0cm)</v>
          </cell>
        </row>
        <row r="575">
          <cell r="B575" t="str">
            <v>Aquisição CAP 50 70</v>
          </cell>
        </row>
        <row r="576">
          <cell r="B576" t="str">
            <v>Transporte CAP 50 70</v>
          </cell>
        </row>
        <row r="578">
          <cell r="B578" t="str">
            <v>CBUQ - FAIXA C (6,5) (L=3,50m) - (Ext. =0 Kmf, Preço Unit. = R$ 0,00)</v>
          </cell>
        </row>
        <row r="579">
          <cell r="B579" t="str">
            <v>Pintura de Ligação</v>
          </cell>
        </row>
        <row r="580">
          <cell r="B580" t="str">
            <v>Aquisição RR 1C</v>
          </cell>
        </row>
        <row r="581">
          <cell r="B581" t="str">
            <v>Transporte RR 1C</v>
          </cell>
        </row>
        <row r="582">
          <cell r="B582" t="str">
            <v>CBUQ - Faixa C (e=6,5cm)</v>
          </cell>
        </row>
        <row r="583">
          <cell r="B583" t="str">
            <v>Aquisição CAP 50 70</v>
          </cell>
        </row>
        <row r="584">
          <cell r="B584" t="str">
            <v>Transporte CAP 50 70</v>
          </cell>
        </row>
        <row r="586">
          <cell r="B586" t="str">
            <v>CBUQ - FAIXA C (7,0) (L=3,50m) - (Ext. =0 Kmf, Preço Unit. = R$ 0,00)</v>
          </cell>
        </row>
        <row r="587">
          <cell r="B587" t="str">
            <v>Pintura de Ligação</v>
          </cell>
        </row>
        <row r="588">
          <cell r="B588" t="str">
            <v>Aquisição RR 1C</v>
          </cell>
        </row>
        <row r="589">
          <cell r="B589" t="str">
            <v>Transporte RR 1C</v>
          </cell>
        </row>
        <row r="590">
          <cell r="B590" t="str">
            <v>CBUQ - Faixa C (e=7,0cm)</v>
          </cell>
        </row>
        <row r="591">
          <cell r="B591" t="str">
            <v>Aquisição CAP 50 70</v>
          </cell>
        </row>
        <row r="592">
          <cell r="B592" t="str">
            <v>Transporte CAP 50 70</v>
          </cell>
        </row>
        <row r="594">
          <cell r="B594" t="str">
            <v>CBUQ - FAIXA C (7,5) (L=3,50m) - (Ext. =0 Kmf, Preço Unit. = R$ 0,00)</v>
          </cell>
        </row>
        <row r="595">
          <cell r="B595" t="str">
            <v>Pintura de Ligação</v>
          </cell>
        </row>
        <row r="596">
          <cell r="B596" t="str">
            <v>Aquisição RR 1C</v>
          </cell>
        </row>
        <row r="597">
          <cell r="B597" t="str">
            <v>Transporte RR 1C</v>
          </cell>
        </row>
        <row r="598">
          <cell r="B598" t="str">
            <v>CBUQ - Faixa C (e=7,5cm)</v>
          </cell>
        </row>
        <row r="599">
          <cell r="B599" t="str">
            <v>Aquisição CAP 50 70</v>
          </cell>
        </row>
        <row r="600">
          <cell r="B600" t="str">
            <v>Transporte CAP 50 70</v>
          </cell>
        </row>
        <row r="602">
          <cell r="B602" t="str">
            <v>RB (L=3,50m) - (Ext. =0 Kmf, Preço Unit. = R$ 0,00)</v>
          </cell>
        </row>
        <row r="603">
          <cell r="B603" t="str">
            <v>Reciclagem de base simples (e=15,0cm)</v>
          </cell>
        </row>
        <row r="604">
          <cell r="B604" t="str">
            <v>Imprimação Asfáltica (EAI)</v>
          </cell>
        </row>
        <row r="605">
          <cell r="B605" t="str">
            <v>Aquisição EAI</v>
          </cell>
        </row>
        <row r="606">
          <cell r="B606" t="str">
            <v>Transporte EAI</v>
          </cell>
        </row>
        <row r="607">
          <cell r="B607" t="str">
            <v>Tratamento superficial simples c/ emulsão BC</v>
          </cell>
        </row>
        <row r="608">
          <cell r="B608" t="str">
            <v>Tratamento superficial duplo c/ emulsão BC</v>
          </cell>
        </row>
        <row r="609">
          <cell r="B609" t="str">
            <v>Aquisição RR 2C</v>
          </cell>
        </row>
        <row r="610">
          <cell r="B610" t="str">
            <v>Transporte RR 2C</v>
          </cell>
        </row>
        <row r="611">
          <cell r="B611" t="str">
            <v>Tratamento superficial duplo com polímero</v>
          </cell>
        </row>
        <row r="612">
          <cell r="B612" t="str">
            <v>Aquisição RR 2C - E</v>
          </cell>
        </row>
        <row r="613">
          <cell r="B613" t="str">
            <v>Transporte RR 2C - E</v>
          </cell>
        </row>
        <row r="614">
          <cell r="B614" t="str">
            <v>CBUQ - FAIXA B (5,0) (L=3,50m) - (Ext. =0 Kmf, Preço Unit. = R$ 0,00)</v>
          </cell>
        </row>
        <row r="615">
          <cell r="B615" t="str">
            <v>Pintura de Ligação</v>
          </cell>
        </row>
        <row r="616">
          <cell r="B616" t="str">
            <v>Aquisição RR 1C</v>
          </cell>
        </row>
        <row r="617">
          <cell r="B617" t="str">
            <v>Transporte RR 1C</v>
          </cell>
        </row>
        <row r="618">
          <cell r="B618" t="str">
            <v>CBUQ - Faixa B (e=5,0cm)</v>
          </cell>
        </row>
        <row r="619">
          <cell r="B619" t="str">
            <v>Aquisição CAP 50 70</v>
          </cell>
        </row>
        <row r="620">
          <cell r="B620" t="str">
            <v>Transporte CAP 50 70</v>
          </cell>
        </row>
        <row r="621">
          <cell r="B621" t="str">
            <v>CBUQ - FAIXA C (5,0) (L=3,50m) - (Ext. =0 Kmf, Preço Unit. = R$ 0,00)</v>
          </cell>
        </row>
        <row r="622">
          <cell r="B622" t="str">
            <v>Pintura de Ligação</v>
          </cell>
        </row>
        <row r="623">
          <cell r="B623" t="str">
            <v>Aquisição RR 1C</v>
          </cell>
        </row>
        <row r="624">
          <cell r="B624" t="str">
            <v>Transporte RR 1C</v>
          </cell>
        </row>
        <row r="625">
          <cell r="B625" t="str">
            <v>CBUQ - Faixa C (e=5,0cm)</v>
          </cell>
        </row>
        <row r="626">
          <cell r="B626" t="str">
            <v>Aquisição CAP 50 70</v>
          </cell>
        </row>
        <row r="627">
          <cell r="B627" t="str">
            <v>Transporte CAP 50 70</v>
          </cell>
        </row>
        <row r="629">
          <cell r="B629" t="str">
            <v>RB BRITA (L=3,50m) - (Ext. =0 Kmf, Preço Unit. = R$ 0,00)</v>
          </cell>
        </row>
        <row r="630">
          <cell r="B630" t="str">
            <v>Reciclagem de base com adição de brita (e=0,0cm)</v>
          </cell>
        </row>
        <row r="631">
          <cell r="B631" t="str">
            <v>Imprimação Asfáltica (EAI)</v>
          </cell>
        </row>
        <row r="632">
          <cell r="B632" t="str">
            <v>Aquisição EAI</v>
          </cell>
        </row>
        <row r="633">
          <cell r="B633" t="str">
            <v>Transporte EAI</v>
          </cell>
        </row>
        <row r="634">
          <cell r="B634" t="str">
            <v>Tratamento superficial simples c/ emulsão BC</v>
          </cell>
        </row>
        <row r="635">
          <cell r="B635" t="str">
            <v>Tratamento superficial duplo c/ emulsão BC</v>
          </cell>
        </row>
        <row r="636">
          <cell r="B636" t="str">
            <v>Aquisição RR 2C</v>
          </cell>
        </row>
        <row r="637">
          <cell r="B637" t="str">
            <v>Transporte RR 2C</v>
          </cell>
        </row>
        <row r="638">
          <cell r="B638" t="str">
            <v>Tratamento Superficial Duplo com polímero</v>
          </cell>
        </row>
        <row r="639">
          <cell r="B639" t="str">
            <v>Aquisição RR 2C - E</v>
          </cell>
        </row>
        <row r="640">
          <cell r="B640" t="str">
            <v>Transporte RR 2C - E</v>
          </cell>
        </row>
        <row r="641">
          <cell r="B641" t="str">
            <v>CBUQ - FAIXA B (0,0) (L=3,50m) - (Ext. =0 Kmf, Preço Unit. = R$ 0,00)</v>
          </cell>
        </row>
        <row r="642">
          <cell r="B642" t="str">
            <v>Pintura de Ligação</v>
          </cell>
        </row>
        <row r="643">
          <cell r="B643" t="str">
            <v>Aquisição RR 1C</v>
          </cell>
        </row>
        <row r="644">
          <cell r="B644" t="str">
            <v>Transporte RR 1C</v>
          </cell>
        </row>
        <row r="645">
          <cell r="B645" t="str">
            <v>CBUQ - Faixa B  (e=0,0cm)</v>
          </cell>
        </row>
        <row r="646">
          <cell r="B646" t="str">
            <v>Aquisição CAP 50 70</v>
          </cell>
        </row>
        <row r="647">
          <cell r="B647" t="str">
            <v>Transporte CAP 50 70</v>
          </cell>
        </row>
        <row r="648">
          <cell r="B648" t="str">
            <v>CBUQ - FAIXA C (0,0) (L=3,50m) - (Ext. =0 Kmf, Preço Unit. = R$ 0,00)</v>
          </cell>
        </row>
        <row r="649">
          <cell r="B649" t="str">
            <v>Pintura de Ligação</v>
          </cell>
        </row>
        <row r="650">
          <cell r="B650" t="str">
            <v>Aquisição RR 1C</v>
          </cell>
        </row>
        <row r="651">
          <cell r="B651" t="str">
            <v>Transporte RR 1C</v>
          </cell>
        </row>
        <row r="652">
          <cell r="B652" t="str">
            <v>CBUQ - Faixa C (e=0,0cm)</v>
          </cell>
        </row>
        <row r="653">
          <cell r="B653" t="str">
            <v>Aquisição CAP 50 70</v>
          </cell>
        </row>
        <row r="654">
          <cell r="B654" t="str">
            <v>Transporte CAP 50 70</v>
          </cell>
        </row>
        <row r="656">
          <cell r="B656" t="str">
            <v>RB CIMENTO (L=3,50m) - (Ext. =4 Kmf, Preço Unit. = R$ 60.315,50)</v>
          </cell>
        </row>
        <row r="657">
          <cell r="B657" t="str">
            <v>Reciclagem de base com adição de cimento (e=15,0cm)</v>
          </cell>
        </row>
        <row r="658">
          <cell r="B658" t="str">
            <v>Imprimação Asfáltica (EAI)</v>
          </cell>
        </row>
        <row r="659">
          <cell r="B659" t="str">
            <v>Aquisição EAI</v>
          </cell>
        </row>
        <row r="660">
          <cell r="B660" t="str">
            <v>Transporte EAI</v>
          </cell>
        </row>
        <row r="661">
          <cell r="B661" t="str">
            <v>Tratamento superficial simples c/ emulsão BC</v>
          </cell>
        </row>
        <row r="662">
          <cell r="B662" t="str">
            <v>Tratamento superficial duplo c/ emulsão BC</v>
          </cell>
        </row>
        <row r="663">
          <cell r="B663" t="str">
            <v>Aquisição RR 2C</v>
          </cell>
        </row>
        <row r="664">
          <cell r="B664" t="str">
            <v>Transporte RR 2C</v>
          </cell>
        </row>
        <row r="665">
          <cell r="B665" t="str">
            <v>Tratamento superficial duplo com polímero</v>
          </cell>
        </row>
        <row r="666">
          <cell r="B666" t="str">
            <v>Aquisição RR 2C - E</v>
          </cell>
        </row>
        <row r="667">
          <cell r="B667" t="str">
            <v>Transporte RR 2C - E</v>
          </cell>
        </row>
        <row r="668">
          <cell r="B668" t="str">
            <v>CBUQ - FAIXA B (0,0) (L=3,50m) - (Ext. =4 Kmf, Preço Unit. = R$ 0,00)</v>
          </cell>
        </row>
        <row r="669">
          <cell r="B669" t="str">
            <v>Pintura de Ligação</v>
          </cell>
        </row>
        <row r="670">
          <cell r="B670" t="str">
            <v>Aquisição RR 1C</v>
          </cell>
        </row>
        <row r="671">
          <cell r="B671" t="str">
            <v>Transporte RR 1C</v>
          </cell>
        </row>
        <row r="672">
          <cell r="B672" t="str">
            <v>CBUQ - Faixa B  (e=0,0cm)</v>
          </cell>
        </row>
        <row r="673">
          <cell r="B673" t="str">
            <v>Aquisição CAP 50 70</v>
          </cell>
        </row>
        <row r="674">
          <cell r="B674" t="str">
            <v>Transporte CAP 50 70</v>
          </cell>
        </row>
        <row r="675">
          <cell r="B675" t="str">
            <v>CBUQ - FAIXA C (5,0) (L=3,50m) - (Ext. =4 Kmf, Preço Unit. = R$ 62.454,00)</v>
          </cell>
        </row>
        <row r="676">
          <cell r="B676" t="str">
            <v>Pintura de Ligação</v>
          </cell>
        </row>
        <row r="677">
          <cell r="B677" t="str">
            <v>Aquisição RR 1C</v>
          </cell>
        </row>
        <row r="678">
          <cell r="B678" t="str">
            <v>Transporte RR 1C</v>
          </cell>
        </row>
        <row r="679">
          <cell r="B679" t="str">
            <v>CBUQ - Faixa C  (e=5,0cm)</v>
          </cell>
        </row>
        <row r="680">
          <cell r="B680" t="str">
            <v>Aquisição CAP 50 70</v>
          </cell>
        </row>
        <row r="681">
          <cell r="B681" t="str">
            <v>Transporte CAP 50 70</v>
          </cell>
        </row>
        <row r="683">
          <cell r="B683" t="str">
            <v>RB CIMENTO (L=3,50m) - (Ext. =0 Kmf, Preço Unit. = R$ 0,00)</v>
          </cell>
        </row>
        <row r="684">
          <cell r="B684" t="str">
            <v>Reciclagem de base com adição de brita e cimento (e=15,0cm)</v>
          </cell>
        </row>
        <row r="685">
          <cell r="B685" t="str">
            <v>Imprimação Asfáltica (EAI)</v>
          </cell>
        </row>
        <row r="686">
          <cell r="B686" t="str">
            <v>Aquisição EAI</v>
          </cell>
        </row>
        <row r="687">
          <cell r="B687" t="str">
            <v>Transporte EAI</v>
          </cell>
        </row>
        <row r="688">
          <cell r="B688" t="str">
            <v>Tratamento superficial simples c/ emulsão BC</v>
          </cell>
        </row>
        <row r="689">
          <cell r="B689" t="str">
            <v>Tratamento superficial duplo c/ emulsão BC</v>
          </cell>
        </row>
        <row r="690">
          <cell r="B690" t="str">
            <v>Aquisição RR 2C</v>
          </cell>
        </row>
        <row r="691">
          <cell r="B691" t="str">
            <v>Transporte RR 2C</v>
          </cell>
        </row>
        <row r="692">
          <cell r="B692" t="str">
            <v>Tratamento superficial duplo com polímero</v>
          </cell>
        </row>
        <row r="693">
          <cell r="B693" t="str">
            <v>Aquisição RR 2C - E</v>
          </cell>
        </row>
        <row r="694">
          <cell r="B694" t="str">
            <v>Transporte RR 2C - E</v>
          </cell>
        </row>
        <row r="695">
          <cell r="B695" t="str">
            <v>CBUQ - FAIXA B (0,0) (L=3,50m) - (Ext. =0 Kmf, Preço Unit. = R$ 0,00)</v>
          </cell>
        </row>
        <row r="696">
          <cell r="B696" t="str">
            <v>Pintura de Ligação</v>
          </cell>
        </row>
        <row r="697">
          <cell r="B697" t="str">
            <v>Aquisição RR 1C</v>
          </cell>
        </row>
        <row r="698">
          <cell r="B698" t="str">
            <v>Transporte RR 1C</v>
          </cell>
        </row>
        <row r="699">
          <cell r="B699" t="str">
            <v>CBUQ - Faixa B  (e=0,0cm)</v>
          </cell>
        </row>
        <row r="700">
          <cell r="B700" t="str">
            <v>Aquisição CAP 50 70</v>
          </cell>
        </row>
        <row r="701">
          <cell r="B701" t="str">
            <v>Transporte CAP 50 70</v>
          </cell>
        </row>
        <row r="702">
          <cell r="B702" t="str">
            <v>CBUQ - FAIXA C (5,0) (L=3,50m) - (Ext. =0 Kmf, Preço Unit. = R$ 0,00)</v>
          </cell>
        </row>
        <row r="703">
          <cell r="B703" t="str">
            <v>Pintura de Ligação</v>
          </cell>
        </row>
        <row r="704">
          <cell r="B704" t="str">
            <v>Aquisição RR 1C</v>
          </cell>
        </row>
        <row r="705">
          <cell r="B705" t="str">
            <v>Transporte RR 1C</v>
          </cell>
        </row>
        <row r="706">
          <cell r="B706" t="str">
            <v>CBUQ - Faixa C  (e=5,0cm)</v>
          </cell>
        </row>
        <row r="707">
          <cell r="B707" t="str">
            <v>Aquisição CAP 50 70</v>
          </cell>
        </row>
        <row r="708">
          <cell r="B708" t="str">
            <v>Transporte CAP 50 70</v>
          </cell>
        </row>
        <row r="710">
          <cell r="B710" t="str">
            <v>RECUPERAÇÃO DE PAVIMENTO</v>
          </cell>
        </row>
        <row r="711">
          <cell r="B711" t="str">
            <v>RECUPERAÇÃO DE PAVIMENTO - (L=3,50m) - (Ext. =0 Kmf, Preço Unit. = R$ 0,00)</v>
          </cell>
        </row>
        <row r="712">
          <cell r="B712" t="str">
            <v>Remoção de Material asfáltico (e=5,0cm)</v>
          </cell>
        </row>
        <row r="713">
          <cell r="B713" t="str">
            <v>Remoção de Base Granular (e=47,0cm)</v>
          </cell>
        </row>
        <row r="714">
          <cell r="B714" t="str">
            <v>Solo estabilizado (e=20,0cm)</v>
          </cell>
        </row>
        <row r="715">
          <cell r="B715" t="str">
            <v>BGS (e=20,0cm)</v>
          </cell>
        </row>
        <row r="716">
          <cell r="B716" t="str">
            <v>Imprimação Asfáltica (EAI)</v>
          </cell>
        </row>
        <row r="717">
          <cell r="B717" t="str">
            <v>Aquisição EAI</v>
          </cell>
        </row>
        <row r="718">
          <cell r="B718" t="str">
            <v>Transporte EAI</v>
          </cell>
        </row>
        <row r="719">
          <cell r="B719" t="str">
            <v>BGTC (e=0,0cm)</v>
          </cell>
        </row>
        <row r="720">
          <cell r="B720" t="str">
            <v>Pintura de Ligação</v>
          </cell>
        </row>
        <row r="721">
          <cell r="B721" t="str">
            <v>Aquisição RR 1C</v>
          </cell>
        </row>
        <row r="722">
          <cell r="B722" t="str">
            <v>Transporte RR 1C</v>
          </cell>
        </row>
        <row r="723">
          <cell r="B723" t="str">
            <v>Tratamento superficial simples c/ emulsão BC</v>
          </cell>
        </row>
        <row r="724">
          <cell r="B724" t="str">
            <v>Tratamento superficial duplo c/ emulsão BC</v>
          </cell>
        </row>
        <row r="725">
          <cell r="B725" t="str">
            <v>Aquisição RR 2C</v>
          </cell>
        </row>
        <row r="726">
          <cell r="B726" t="str">
            <v>Transporte RR 2C</v>
          </cell>
        </row>
        <row r="727">
          <cell r="B727" t="str">
            <v>Tratamento superficial duplo com polímero</v>
          </cell>
        </row>
        <row r="728">
          <cell r="B728" t="str">
            <v>Aquisição RR 2C - E</v>
          </cell>
        </row>
        <row r="729">
          <cell r="B729" t="str">
            <v>Transporte RR 2C - E</v>
          </cell>
        </row>
        <row r="730">
          <cell r="B730" t="str">
            <v>Pintura de Ligação</v>
          </cell>
        </row>
        <row r="731">
          <cell r="B731" t="str">
            <v>Aquisição RR 1C</v>
          </cell>
        </row>
        <row r="732">
          <cell r="B732" t="str">
            <v>Transporte RR 1C</v>
          </cell>
        </row>
        <row r="733">
          <cell r="B733" t="str">
            <v>CBUQ - Faixa B  (e=5,0cm)</v>
          </cell>
        </row>
        <row r="734">
          <cell r="B734" t="str">
            <v>Aquisição CAP 50 70</v>
          </cell>
        </row>
        <row r="735">
          <cell r="B735" t="str">
            <v>Transporte CAP 50 70</v>
          </cell>
        </row>
        <row r="736">
          <cell r="B736" t="str">
            <v>Pintura de Ligação</v>
          </cell>
        </row>
        <row r="737">
          <cell r="B737" t="str">
            <v>Aquisição RR 1C</v>
          </cell>
        </row>
        <row r="738">
          <cell r="B738" t="str">
            <v>Transporte RR 1C</v>
          </cell>
        </row>
        <row r="739">
          <cell r="B739" t="str">
            <v>CBUQ - Faixa C  (e=5,0cm)</v>
          </cell>
        </row>
        <row r="740">
          <cell r="B740" t="str">
            <v>Aquisição CAP 50 70</v>
          </cell>
        </row>
        <row r="741">
          <cell r="B741" t="str">
            <v>Transporte CAP 50 70</v>
          </cell>
        </row>
        <row r="743">
          <cell r="B743" t="str">
            <v>3ª FAIXA</v>
          </cell>
        </row>
        <row r="744">
          <cell r="B744" t="str">
            <v>FR (3,0) (100%) (L=0,00m) - (Ext. =0 Kmf, Preço Unit. = R$ 0,00)</v>
          </cell>
        </row>
        <row r="745">
          <cell r="B745" t="str">
            <v>Fresagem Contínua do Pav. (e=3,0cm)</v>
          </cell>
        </row>
        <row r="746">
          <cell r="B746" t="str">
            <v>Pintura de Ligação</v>
          </cell>
        </row>
        <row r="747">
          <cell r="B747" t="str">
            <v>Aquisição RR 1C</v>
          </cell>
        </row>
        <row r="748">
          <cell r="B748" t="str">
            <v>Transporte RR 1C</v>
          </cell>
        </row>
        <row r="749">
          <cell r="B749" t="str">
            <v>CBUQ - Faixa C (e=3,0cm)</v>
          </cell>
        </row>
        <row r="750">
          <cell r="B750" t="str">
            <v>Aquisição CAP 50 70</v>
          </cell>
        </row>
        <row r="751">
          <cell r="B751" t="str">
            <v>Transporte CAP 50 70</v>
          </cell>
        </row>
        <row r="753">
          <cell r="B753" t="str">
            <v>FR (3,0) (90%) (L=0,00m) - (Ext. =0 Kmf, Preço Unit. = R$ 0,00)</v>
          </cell>
        </row>
        <row r="754">
          <cell r="B754" t="str">
            <v>Fresagem Contínua do Pav. (e=3,0cm)</v>
          </cell>
        </row>
        <row r="755">
          <cell r="B755" t="str">
            <v>Pintura de Ligação</v>
          </cell>
        </row>
        <row r="756">
          <cell r="B756" t="str">
            <v>Aquisição RR 1C</v>
          </cell>
        </row>
        <row r="757">
          <cell r="B757" t="str">
            <v>Transporte RR 1C</v>
          </cell>
        </row>
        <row r="758">
          <cell r="B758" t="str">
            <v>CBUQ - Faixa C (e=3,0cm)</v>
          </cell>
        </row>
        <row r="759">
          <cell r="B759" t="str">
            <v>Aquisição CAP 50 70</v>
          </cell>
        </row>
        <row r="760">
          <cell r="B760" t="str">
            <v>Transporte CAP 50 70</v>
          </cell>
        </row>
        <row r="762">
          <cell r="B762" t="str">
            <v>FR (3,0) (80%) (L=0,00m) - (Ext. =0 Kmf, Preço Unit. = R$ 0,00)</v>
          </cell>
        </row>
        <row r="763">
          <cell r="B763" t="str">
            <v>Fresagem Contínua do Pav. (e=3,0cm)</v>
          </cell>
        </row>
        <row r="764">
          <cell r="B764" t="str">
            <v>Pintura de Ligação</v>
          </cell>
        </row>
        <row r="765">
          <cell r="B765" t="str">
            <v>Aquisição RR 1C</v>
          </cell>
        </row>
        <row r="766">
          <cell r="B766" t="str">
            <v>Transporte RR 1C</v>
          </cell>
        </row>
        <row r="767">
          <cell r="B767" t="str">
            <v>CBUQ - Faixa C (e=3,0cm)</v>
          </cell>
        </row>
        <row r="768">
          <cell r="B768" t="str">
            <v>Aquisição CAP 50 70</v>
          </cell>
        </row>
        <row r="769">
          <cell r="B769" t="str">
            <v>Transporte CAP 50 70</v>
          </cell>
        </row>
        <row r="771">
          <cell r="B771" t="str">
            <v>FR (3,0) (70%) (L=0,00m) - (Ext. =0 Kmf, Preço Unit. = R$ 0,00)</v>
          </cell>
        </row>
        <row r="772">
          <cell r="B772" t="str">
            <v>Fresagem Contínua do Pav. (e=3,0cm)</v>
          </cell>
        </row>
        <row r="773">
          <cell r="B773" t="str">
            <v>Pintura de Ligação</v>
          </cell>
        </row>
        <row r="774">
          <cell r="B774" t="str">
            <v>Aquisição RR 1C</v>
          </cell>
        </row>
        <row r="775">
          <cell r="B775" t="str">
            <v>Transporte RR 1C</v>
          </cell>
        </row>
        <row r="776">
          <cell r="B776" t="str">
            <v>CBUQ - Faixa C (e=3,0cm)</v>
          </cell>
        </row>
        <row r="777">
          <cell r="B777" t="str">
            <v>Aquisição CAP 50 70</v>
          </cell>
        </row>
        <row r="778">
          <cell r="B778" t="str">
            <v>Transporte CAP 50 70</v>
          </cell>
        </row>
        <row r="780">
          <cell r="B780" t="str">
            <v>FR (3,0) (60%) (L=0,00m) - (Ext. =0 Kmf, Preço Unit. = R$ 0,00)</v>
          </cell>
        </row>
        <row r="781">
          <cell r="B781" t="str">
            <v>Fresagem Contínua do Pav. (e=3,0cm)</v>
          </cell>
        </row>
        <row r="782">
          <cell r="B782" t="str">
            <v>Pintura de Ligação</v>
          </cell>
        </row>
        <row r="783">
          <cell r="B783" t="str">
            <v>Aquisição RR 1C</v>
          </cell>
        </row>
        <row r="784">
          <cell r="B784" t="str">
            <v>Transporte RR 1C</v>
          </cell>
        </row>
        <row r="785">
          <cell r="B785" t="str">
            <v>CBUQ - Faixa C (e=3,0cm)</v>
          </cell>
        </row>
        <row r="786">
          <cell r="B786" t="str">
            <v>Aquisição CAP 50 70</v>
          </cell>
        </row>
        <row r="787">
          <cell r="B787" t="str">
            <v>Transporte CAP 50 70</v>
          </cell>
        </row>
        <row r="789">
          <cell r="B789" t="str">
            <v>FR (3,0) (50%) (L=0,00m) - (Ext. =0 Kmf, Preço Unit. = R$ 0,00)</v>
          </cell>
        </row>
        <row r="790">
          <cell r="B790" t="str">
            <v>Fresagem Contínua do Pav. (e=3,0cm)</v>
          </cell>
        </row>
        <row r="791">
          <cell r="B791" t="str">
            <v>Pintura de Ligação</v>
          </cell>
        </row>
        <row r="792">
          <cell r="B792" t="str">
            <v>Aquisição RR 1C</v>
          </cell>
        </row>
        <row r="793">
          <cell r="B793" t="str">
            <v>Transporte RR 1C</v>
          </cell>
        </row>
        <row r="794">
          <cell r="B794" t="str">
            <v>CBUQ - Faixa C (e=3,0cm)</v>
          </cell>
        </row>
        <row r="795">
          <cell r="B795" t="str">
            <v>Aquisição CAP 50 70</v>
          </cell>
        </row>
        <row r="796">
          <cell r="B796" t="str">
            <v>Transporte CAP 50 70</v>
          </cell>
        </row>
        <row r="798">
          <cell r="B798" t="str">
            <v>FR (3,0) (40%) (L=0,00m) - (Ext. =0 Kmf, Preço Unit. = R$ 0,00)</v>
          </cell>
        </row>
        <row r="799">
          <cell r="B799" t="str">
            <v>Fresagem Contínua do Pav. (e=3,0cm)</v>
          </cell>
        </row>
        <row r="800">
          <cell r="B800" t="str">
            <v>Pintura de Ligação</v>
          </cell>
        </row>
        <row r="801">
          <cell r="B801" t="str">
            <v>Aquisição RR 1C</v>
          </cell>
        </row>
        <row r="802">
          <cell r="B802" t="str">
            <v>Transporte RR 1C</v>
          </cell>
        </row>
        <row r="803">
          <cell r="B803" t="str">
            <v>CBUQ - Faixa C (e=3,0cm)</v>
          </cell>
        </row>
        <row r="804">
          <cell r="B804" t="str">
            <v>Aquisição CAP 50 70</v>
          </cell>
        </row>
        <row r="805">
          <cell r="B805" t="str">
            <v>Transporte CAP 50 70</v>
          </cell>
        </row>
        <row r="807">
          <cell r="B807" t="str">
            <v>FR (3,0) (30%) (L=0,00m) - (Ext. =0 Kmf, Preço Unit. = R$ 0,00)</v>
          </cell>
        </row>
        <row r="808">
          <cell r="B808" t="str">
            <v>Fresagem Contínua do Pav. (e=3,0cm)</v>
          </cell>
        </row>
        <row r="809">
          <cell r="B809" t="str">
            <v>Pintura de Ligação</v>
          </cell>
        </row>
        <row r="810">
          <cell r="B810" t="str">
            <v>Aquisição RR 1C</v>
          </cell>
        </row>
        <row r="811">
          <cell r="B811" t="str">
            <v>Transporte RR 1C</v>
          </cell>
        </row>
        <row r="812">
          <cell r="B812" t="str">
            <v>CBUQ - Faixa C (e=3,0cm)</v>
          </cell>
        </row>
        <row r="813">
          <cell r="B813" t="str">
            <v>Aquisição CAP 50 70</v>
          </cell>
        </row>
        <row r="814">
          <cell r="B814" t="str">
            <v>Transporte CAP 50 70</v>
          </cell>
        </row>
        <row r="816">
          <cell r="B816" t="str">
            <v>FR (3,0) (25%) (L=0,00m) - (Ext. =0 Kmf, Preço Unit. = R$ 0,00)</v>
          </cell>
        </row>
        <row r="817">
          <cell r="B817" t="str">
            <v>Fresagem Contínua do Pav. (e=3,0cm)</v>
          </cell>
        </row>
        <row r="818">
          <cell r="B818" t="str">
            <v>Pintura de Ligação</v>
          </cell>
        </row>
        <row r="819">
          <cell r="B819" t="str">
            <v>Aquisição RR 1C</v>
          </cell>
        </row>
        <row r="820">
          <cell r="B820" t="str">
            <v>Transporte RR 1C</v>
          </cell>
        </row>
        <row r="821">
          <cell r="B821" t="str">
            <v>CBUQ - Faixa C (e=3,0cm)</v>
          </cell>
        </row>
        <row r="822">
          <cell r="B822" t="str">
            <v>Aquisição CAP 50 70</v>
          </cell>
        </row>
        <row r="823">
          <cell r="B823" t="str">
            <v>Transporte CAP 50 70</v>
          </cell>
        </row>
        <row r="825">
          <cell r="B825" t="str">
            <v>FR (3,0) (20%) (L=0,00m) - (Ext. =0 Kmf, Preço Unit. = R$ 0,00)</v>
          </cell>
        </row>
        <row r="826">
          <cell r="B826" t="str">
            <v>Fresagem Descontínua do Pav. (e=3,0cm)</v>
          </cell>
        </row>
        <row r="827">
          <cell r="B827" t="str">
            <v>Pintura de Ligação</v>
          </cell>
        </row>
        <row r="828">
          <cell r="B828" t="str">
            <v>Aquisição RR 1C</v>
          </cell>
        </row>
        <row r="829">
          <cell r="B829" t="str">
            <v>Transporte RR 1C</v>
          </cell>
        </row>
        <row r="830">
          <cell r="B830" t="str">
            <v>CBUQ - Faixa C (e=3,0cm)</v>
          </cell>
        </row>
        <row r="831">
          <cell r="B831" t="str">
            <v>Aquisição CAP 50 70</v>
          </cell>
        </row>
        <row r="832">
          <cell r="B832" t="str">
            <v>Transporte CAP 50 70</v>
          </cell>
        </row>
        <row r="834">
          <cell r="B834" t="str">
            <v>FR (3,0) (15%) (L=0,00m) - (Ext. =0 Kmf, Preço Unit. = R$ 0,00)</v>
          </cell>
        </row>
        <row r="835">
          <cell r="B835" t="str">
            <v>Fresagem Descontínua do Pav. (e=3,0cm)</v>
          </cell>
        </row>
        <row r="836">
          <cell r="B836" t="str">
            <v>Pintura de Ligação</v>
          </cell>
        </row>
        <row r="837">
          <cell r="B837" t="str">
            <v>Aquisição RR 1C</v>
          </cell>
        </row>
        <row r="838">
          <cell r="B838" t="str">
            <v>Transporte RR 1C</v>
          </cell>
        </row>
        <row r="839">
          <cell r="B839" t="str">
            <v>CBUQ - Faixa C (e=3,0cm)</v>
          </cell>
        </row>
        <row r="840">
          <cell r="B840" t="str">
            <v>Aquisição CAP 50 70</v>
          </cell>
        </row>
        <row r="841">
          <cell r="B841" t="str">
            <v>Transporte CAP 50 70</v>
          </cell>
        </row>
        <row r="843">
          <cell r="B843" t="str">
            <v>FR (3,0) (10%) (L=0,00m) - (Ext. =0 Kmf, Preço Unit. = R$ 0,00)</v>
          </cell>
        </row>
        <row r="844">
          <cell r="B844" t="str">
            <v>Fresagem Descontínua do Pav. (e=3,0cm)</v>
          </cell>
        </row>
        <row r="845">
          <cell r="B845" t="str">
            <v>Pintura de Ligação</v>
          </cell>
        </row>
        <row r="846">
          <cell r="B846" t="str">
            <v>Aquisição RR 1C</v>
          </cell>
        </row>
        <row r="847">
          <cell r="B847" t="str">
            <v>Transporte RR 1C</v>
          </cell>
        </row>
        <row r="848">
          <cell r="B848" t="str">
            <v>CBUQ - Faixa C (e=3,0cm)</v>
          </cell>
        </row>
        <row r="849">
          <cell r="B849" t="str">
            <v>Aquisição CAP 50 70</v>
          </cell>
        </row>
        <row r="850">
          <cell r="B850" t="str">
            <v>Transporte CAP 50 70</v>
          </cell>
        </row>
        <row r="852">
          <cell r="B852" t="str">
            <v>FR (3,0) (5%) (L=0,00m) - (Ext. =0 Kmf, Preço Unit. = R$ 0,00)</v>
          </cell>
        </row>
        <row r="853">
          <cell r="B853" t="str">
            <v>Fresagem Descontínua do Pav. (e=3,0cm)</v>
          </cell>
        </row>
        <row r="854">
          <cell r="B854" t="str">
            <v>Pintura de Ligação</v>
          </cell>
        </row>
        <row r="855">
          <cell r="B855" t="str">
            <v>Aquisição RR 1C</v>
          </cell>
        </row>
        <row r="856">
          <cell r="B856" t="str">
            <v>Transporte RR 1C</v>
          </cell>
        </row>
        <row r="857">
          <cell r="B857" t="str">
            <v>CBUQ - Faixa C (e=3,0cm)</v>
          </cell>
        </row>
        <row r="858">
          <cell r="B858" t="str">
            <v>Aquisição CAP 50 70</v>
          </cell>
        </row>
        <row r="859">
          <cell r="B859" t="str">
            <v>Transporte CAP 50 70</v>
          </cell>
        </row>
        <row r="861">
          <cell r="B861" t="str">
            <v>FS (4,0) (100%) (L=0,00m) - (Ext. =0 Kmf, Preço Unit. = R$ 0,00)</v>
          </cell>
        </row>
        <row r="862">
          <cell r="B862" t="str">
            <v>Fresagem Contínua do Pav. (e=4,0cm)</v>
          </cell>
        </row>
        <row r="863">
          <cell r="B863" t="str">
            <v>Pintura de Ligação</v>
          </cell>
        </row>
        <row r="864">
          <cell r="B864" t="str">
            <v>Aquisição RR 1C</v>
          </cell>
        </row>
        <row r="865">
          <cell r="B865" t="str">
            <v>Transporte RR 1C</v>
          </cell>
        </row>
        <row r="866">
          <cell r="B866" t="str">
            <v>CBUQ - Faixa C (e=4,0cm)</v>
          </cell>
        </row>
        <row r="867">
          <cell r="B867" t="str">
            <v>Aquisição CAP 50 70</v>
          </cell>
        </row>
        <row r="868">
          <cell r="B868" t="str">
            <v>Transporte CAP 50 70</v>
          </cell>
        </row>
        <row r="870">
          <cell r="B870" t="str">
            <v>FS (4,0) (90%) (L=0,00m) - (Ext. =0 Kmf, Preço Unit. = R$ 0,00)</v>
          </cell>
        </row>
        <row r="871">
          <cell r="B871" t="str">
            <v>Fresagem Contínua do Pav. (e=4,0cm)</v>
          </cell>
        </row>
        <row r="872">
          <cell r="B872" t="str">
            <v>Pintura de Ligação</v>
          </cell>
        </row>
        <row r="873">
          <cell r="B873" t="str">
            <v>Aquisição RR 1C</v>
          </cell>
        </row>
        <row r="874">
          <cell r="B874" t="str">
            <v>Transporte RR 1C</v>
          </cell>
        </row>
        <row r="875">
          <cell r="B875" t="str">
            <v>CBUQ - Faixa C (e=4,0cm)</v>
          </cell>
        </row>
        <row r="876">
          <cell r="B876" t="str">
            <v>Aquisição CAP 50 70</v>
          </cell>
        </row>
        <row r="877">
          <cell r="B877" t="str">
            <v>Transporte CAP 50 70</v>
          </cell>
        </row>
        <row r="879">
          <cell r="B879" t="str">
            <v>FS (4,0) (80%) (L=0,00m) - (Ext. =0 Kmf, Preço Unit. = R$ 0,00)</v>
          </cell>
        </row>
        <row r="880">
          <cell r="B880" t="str">
            <v>Fresagem Contínua do Pav. (e=4,0cm)</v>
          </cell>
        </row>
        <row r="881">
          <cell r="B881" t="str">
            <v>Pintura de Ligação</v>
          </cell>
        </row>
        <row r="882">
          <cell r="B882" t="str">
            <v>Aquisição RR 1C</v>
          </cell>
        </row>
        <row r="883">
          <cell r="B883" t="str">
            <v>Transporte RR 1C</v>
          </cell>
        </row>
        <row r="884">
          <cell r="B884" t="str">
            <v>CBUQ - Faixa C (e=4,0cm)</v>
          </cell>
        </row>
        <row r="885">
          <cell r="B885" t="str">
            <v>Aquisição CAP 50 70</v>
          </cell>
        </row>
        <row r="886">
          <cell r="B886" t="str">
            <v>Transporte CAP 50 70</v>
          </cell>
        </row>
        <row r="888">
          <cell r="B888" t="str">
            <v>FS (4,0) (70%) (L=0,00m) - (Ext. =0 Kmf, Preço Unit. = R$ 0,00)</v>
          </cell>
        </row>
        <row r="889">
          <cell r="B889" t="str">
            <v>Fresagem Contínua do Pav. (e=4,0cm)</v>
          </cell>
        </row>
        <row r="890">
          <cell r="B890" t="str">
            <v>Pintura de Ligação</v>
          </cell>
        </row>
        <row r="891">
          <cell r="B891" t="str">
            <v>Aquisição RR 1C</v>
          </cell>
        </row>
        <row r="892">
          <cell r="B892" t="str">
            <v>Transporte RR 1C</v>
          </cell>
        </row>
        <row r="893">
          <cell r="B893" t="str">
            <v>CBUQ - Faixa C (e=4,0cm)</v>
          </cell>
        </row>
        <row r="894">
          <cell r="B894" t="str">
            <v>Aquisição CAP 50 70</v>
          </cell>
        </row>
        <row r="895">
          <cell r="B895" t="str">
            <v>Transporte CAP 50 70</v>
          </cell>
        </row>
        <row r="897">
          <cell r="B897" t="str">
            <v>FS (4,0) (60%) (L=0,00m) - (Ext. =0 Kmf, Preço Unit. = R$ 0,00)</v>
          </cell>
        </row>
        <row r="898">
          <cell r="B898" t="str">
            <v>Fresagem Contínua do Pav. (e=4,0cm)</v>
          </cell>
        </row>
        <row r="899">
          <cell r="B899" t="str">
            <v>Pintura de Ligação</v>
          </cell>
        </row>
        <row r="900">
          <cell r="B900" t="str">
            <v>Aquisição RR 1C</v>
          </cell>
        </row>
        <row r="901">
          <cell r="B901" t="str">
            <v>Transporte RR 1C</v>
          </cell>
        </row>
        <row r="902">
          <cell r="B902" t="str">
            <v>CBUQ - Faixa C (e=4,0cm)</v>
          </cell>
        </row>
        <row r="903">
          <cell r="B903" t="str">
            <v>Aquisição CAP 50 70</v>
          </cell>
        </row>
        <row r="904">
          <cell r="B904" t="str">
            <v>Transporte CAP 50 70</v>
          </cell>
        </row>
        <row r="906">
          <cell r="B906" t="str">
            <v>FS (4,0) (50%) (L=0,00m) - (Ext. =0 Kmf, Preço Unit. = R$ 0,00)</v>
          </cell>
        </row>
        <row r="907">
          <cell r="B907" t="str">
            <v>Fresagem Contínua do Pav. (e=4,0cm)</v>
          </cell>
        </row>
        <row r="908">
          <cell r="B908" t="str">
            <v>Pintura de Ligação</v>
          </cell>
        </row>
        <row r="909">
          <cell r="B909" t="str">
            <v>Aquisição RR 1C</v>
          </cell>
        </row>
        <row r="910">
          <cell r="B910" t="str">
            <v>Transporte RR 1C</v>
          </cell>
        </row>
        <row r="911">
          <cell r="B911" t="str">
            <v>CBUQ - Faixa C (e=4,0cm)</v>
          </cell>
        </row>
        <row r="912">
          <cell r="B912" t="str">
            <v>Aquisição CAP 50 70</v>
          </cell>
        </row>
        <row r="913">
          <cell r="B913" t="str">
            <v>Transporte CAP 50 70</v>
          </cell>
        </row>
        <row r="915">
          <cell r="B915" t="str">
            <v>FS (4,0) (40%) (L=0,00m) - (Ext. =0 Kmf, Preço Unit. = R$ 0,00)</v>
          </cell>
        </row>
        <row r="916">
          <cell r="B916" t="str">
            <v>Fresagem Contínua do Pav. (e=4,0cm)</v>
          </cell>
        </row>
        <row r="917">
          <cell r="B917" t="str">
            <v>Pintura de Ligação</v>
          </cell>
        </row>
        <row r="918">
          <cell r="B918" t="str">
            <v>Aquisição RR 1C</v>
          </cell>
        </row>
        <row r="919">
          <cell r="B919" t="str">
            <v>Transporte RR 1C</v>
          </cell>
        </row>
        <row r="920">
          <cell r="B920" t="str">
            <v>CBUQ - Faixa C (e=4,0cm)</v>
          </cell>
        </row>
        <row r="921">
          <cell r="B921" t="str">
            <v>Aquisição CAP 50 70</v>
          </cell>
        </row>
        <row r="922">
          <cell r="B922" t="str">
            <v>Transporte CAP 50 70</v>
          </cell>
        </row>
        <row r="924">
          <cell r="B924" t="str">
            <v>FS (4,0) (30%) (L=0,00m) - (Ext. =0 Kmf, Preço Unit. = R$ 0,00)</v>
          </cell>
        </row>
        <row r="925">
          <cell r="B925" t="str">
            <v>Fresagem Contínua do Pav. (e=4,0cm)</v>
          </cell>
        </row>
        <row r="926">
          <cell r="B926" t="str">
            <v>Pintura de Ligação</v>
          </cell>
        </row>
        <row r="927">
          <cell r="B927" t="str">
            <v>Aquisição RR 1C</v>
          </cell>
        </row>
        <row r="928">
          <cell r="B928" t="str">
            <v>Transporte RR 1C</v>
          </cell>
        </row>
        <row r="929">
          <cell r="B929" t="str">
            <v>CBUQ - Faixa C (e=4,0cm)</v>
          </cell>
        </row>
        <row r="930">
          <cell r="B930" t="str">
            <v>Aquisição CAP 50 70</v>
          </cell>
        </row>
        <row r="931">
          <cell r="B931" t="str">
            <v>Transporte CAP 50 70</v>
          </cell>
        </row>
        <row r="933">
          <cell r="B933" t="str">
            <v>FS (4,0) (25%) (L=0,00m) - (Ext. =0 Kmf, Preço Unit. = R$ 0,00)</v>
          </cell>
        </row>
        <row r="934">
          <cell r="B934" t="str">
            <v>Fresagem Contínua do Pav. (e=4,0cm)</v>
          </cell>
        </row>
        <row r="935">
          <cell r="B935" t="str">
            <v>Pintura de Ligação</v>
          </cell>
        </row>
        <row r="936">
          <cell r="B936" t="str">
            <v>Aquisição RR 1C</v>
          </cell>
        </row>
        <row r="937">
          <cell r="B937" t="str">
            <v>Transporte RR 1C</v>
          </cell>
        </row>
        <row r="938">
          <cell r="B938" t="str">
            <v>CBUQ - Faixa C (e=4,0cm)</v>
          </cell>
        </row>
        <row r="939">
          <cell r="B939" t="str">
            <v>Aquisição CAP 50 70</v>
          </cell>
        </row>
        <row r="940">
          <cell r="B940" t="str">
            <v>Transporte CAP 50 70</v>
          </cell>
        </row>
        <row r="942">
          <cell r="B942" t="str">
            <v>FS (4,0) (20%) (L=0,00m) - (Ext. =0 Kmf, Preço Unit. = R$ 0,00)</v>
          </cell>
        </row>
        <row r="943">
          <cell r="B943" t="str">
            <v>Fresagem Descontínua do Pav. (e=4,0cm)</v>
          </cell>
        </row>
        <row r="944">
          <cell r="B944" t="str">
            <v>Pintura de Ligação</v>
          </cell>
        </row>
        <row r="945">
          <cell r="B945" t="str">
            <v>Aquisição RR 1C</v>
          </cell>
        </row>
        <row r="946">
          <cell r="B946" t="str">
            <v>Transporte RR 1C</v>
          </cell>
        </row>
        <row r="947">
          <cell r="B947" t="str">
            <v>CBUQ - Faixa C (e=4,0cm)</v>
          </cell>
        </row>
        <row r="948">
          <cell r="B948" t="str">
            <v>Aquisição CAP 50 70</v>
          </cell>
        </row>
        <row r="949">
          <cell r="B949" t="str">
            <v>Transporte CAP 50 70</v>
          </cell>
        </row>
        <row r="951">
          <cell r="B951" t="str">
            <v>FS (4,0) (15%) (L=0,00m) - (Ext. =0 Kmf, Preço Unit. = R$ 0,00)</v>
          </cell>
        </row>
        <row r="952">
          <cell r="B952" t="str">
            <v>Fresagem Descontínua do Pav. (e=4,0cm)</v>
          </cell>
        </row>
        <row r="953">
          <cell r="B953" t="str">
            <v>Pintura de Ligação</v>
          </cell>
        </row>
        <row r="954">
          <cell r="B954" t="str">
            <v>Aquisição RR 1C</v>
          </cell>
        </row>
        <row r="955">
          <cell r="B955" t="str">
            <v>Transporte RR 1C</v>
          </cell>
        </row>
        <row r="956">
          <cell r="B956" t="str">
            <v>CBUQ - Faixa C (e=4,0cm)</v>
          </cell>
        </row>
        <row r="957">
          <cell r="B957" t="str">
            <v>Aquisição CAP 50 70</v>
          </cell>
        </row>
        <row r="958">
          <cell r="B958" t="str">
            <v>Transporte CAP 50 70</v>
          </cell>
        </row>
        <row r="960">
          <cell r="B960" t="str">
            <v>FS (4,0) (10%) (L=0,00m) - (Ext. =0 Kmf, Preço Unit. = R$ 0,00)</v>
          </cell>
        </row>
        <row r="961">
          <cell r="B961" t="str">
            <v>Fresagem Descontínua do Pav. (e=4,0cm)</v>
          </cell>
        </row>
        <row r="962">
          <cell r="B962" t="str">
            <v>Pintura de Ligação</v>
          </cell>
        </row>
        <row r="963">
          <cell r="B963" t="str">
            <v>Aquisição RR 1C</v>
          </cell>
        </row>
        <row r="964">
          <cell r="B964" t="str">
            <v>Transporte RR 1C</v>
          </cell>
        </row>
        <row r="965">
          <cell r="B965" t="str">
            <v>CBUQ - Faixa C (e=4,0cm)</v>
          </cell>
        </row>
        <row r="966">
          <cell r="B966" t="str">
            <v>Aquisição CAP 50 70</v>
          </cell>
        </row>
        <row r="967">
          <cell r="B967" t="str">
            <v>Transporte CAP 50 70</v>
          </cell>
        </row>
        <row r="969">
          <cell r="B969" t="str">
            <v>FS (4,0) (5%) (L=0,00m) - (Ext. =0 Kmf, Preço Unit. = R$ 0,00)</v>
          </cell>
        </row>
        <row r="970">
          <cell r="B970" t="str">
            <v>Fresagem Descontínua do Pav. (e=4,0cm)</v>
          </cell>
        </row>
        <row r="971">
          <cell r="B971" t="str">
            <v>Pintura de Ligação</v>
          </cell>
        </row>
        <row r="972">
          <cell r="B972" t="str">
            <v>Aquisição RR 1C</v>
          </cell>
        </row>
        <row r="973">
          <cell r="B973" t="str">
            <v>Transporte RR 1C</v>
          </cell>
        </row>
        <row r="974">
          <cell r="B974" t="str">
            <v>CBUQ - Faixa C (e=4,0cm)</v>
          </cell>
        </row>
        <row r="975">
          <cell r="B975" t="str">
            <v>Aquisição CAP 50 70</v>
          </cell>
        </row>
        <row r="976">
          <cell r="B976" t="str">
            <v>Transporte CAP 50 70</v>
          </cell>
        </row>
        <row r="978">
          <cell r="B978" t="str">
            <v>FS (5,0) (100%) (L=0,00m) - (Ext. =0 Kmf, Preço Unit. = R$ 0,00)</v>
          </cell>
        </row>
        <row r="979">
          <cell r="B979" t="str">
            <v>Fresagem Contínua do Pav. (e=5,0cm)</v>
          </cell>
        </row>
        <row r="980">
          <cell r="B980" t="str">
            <v>Pintura de Ligação</v>
          </cell>
        </row>
        <row r="981">
          <cell r="B981" t="str">
            <v>Aquisição RR 1C</v>
          </cell>
        </row>
        <row r="982">
          <cell r="B982" t="str">
            <v>Transporte RR 1C</v>
          </cell>
        </row>
        <row r="983">
          <cell r="B983" t="str">
            <v>CBUQ - Faixa C (e=5,0cm)</v>
          </cell>
        </row>
        <row r="984">
          <cell r="B984" t="str">
            <v>Aquisição CAP 50 70</v>
          </cell>
        </row>
        <row r="985">
          <cell r="B985" t="str">
            <v>Transporte CAP 50 70</v>
          </cell>
        </row>
        <row r="987">
          <cell r="B987" t="str">
            <v>FS (5,0) (90%) (L=0,00m) - (Ext. =0 Kmf, Preço Unit. = R$ 0,00)</v>
          </cell>
        </row>
        <row r="988">
          <cell r="B988" t="str">
            <v>Fresagem Contínua do Pav. (e=5,0cm)</v>
          </cell>
        </row>
        <row r="989">
          <cell r="B989" t="str">
            <v>Pintura de Ligação</v>
          </cell>
        </row>
        <row r="990">
          <cell r="B990" t="str">
            <v>Aquisição RR 1C</v>
          </cell>
        </row>
        <row r="991">
          <cell r="B991" t="str">
            <v>Transporte RR 1C</v>
          </cell>
        </row>
        <row r="992">
          <cell r="B992" t="str">
            <v>CBUQ - Faixa C (e=5,0cm)</v>
          </cell>
        </row>
        <row r="993">
          <cell r="B993" t="str">
            <v>Aquisição CAP 50 70</v>
          </cell>
        </row>
        <row r="994">
          <cell r="B994" t="str">
            <v>Transporte CAP 50 70</v>
          </cell>
        </row>
        <row r="996">
          <cell r="B996" t="str">
            <v>FS (5,0) (80%) (L=0,00m) - (Ext. =0 Kmf, Preço Unit. = R$ 0,00)</v>
          </cell>
        </row>
        <row r="997">
          <cell r="B997" t="str">
            <v>Fresagem Contínua do Pav. (e=5,0cm)</v>
          </cell>
        </row>
        <row r="998">
          <cell r="B998" t="str">
            <v>Pintura de Ligação</v>
          </cell>
        </row>
        <row r="999">
          <cell r="B999" t="str">
            <v>Aquisição RR 1C</v>
          </cell>
        </row>
        <row r="1000">
          <cell r="B1000" t="str">
            <v>Transporte RR 1C</v>
          </cell>
        </row>
        <row r="1001">
          <cell r="B1001" t="str">
            <v>CBUQ - Faixa C (e=5,0cm)</v>
          </cell>
        </row>
        <row r="1002">
          <cell r="B1002" t="str">
            <v>Aquisição CAP 50 70</v>
          </cell>
        </row>
        <row r="1003">
          <cell r="B1003" t="str">
            <v>Transporte CAP 50 70</v>
          </cell>
        </row>
        <row r="1005">
          <cell r="B1005" t="str">
            <v>FS (5,0) (70%) (L=0,00m) - (Ext. =0 Kmf, Preço Unit. = R$ 0,00)</v>
          </cell>
        </row>
        <row r="1006">
          <cell r="B1006" t="str">
            <v>Fresagem Contínua do Pav. (e=5,0cm)</v>
          </cell>
        </row>
        <row r="1007">
          <cell r="B1007" t="str">
            <v>Pintura de Ligação</v>
          </cell>
        </row>
        <row r="1008">
          <cell r="B1008" t="str">
            <v>Aquisição RR 1C</v>
          </cell>
        </row>
        <row r="1009">
          <cell r="B1009" t="str">
            <v>Transporte RR 1C</v>
          </cell>
        </row>
        <row r="1010">
          <cell r="B1010" t="str">
            <v>CBUQ - Faixa C (e=5,0cm)</v>
          </cell>
        </row>
        <row r="1011">
          <cell r="B1011" t="str">
            <v>Aquisição CAP 50 70</v>
          </cell>
        </row>
        <row r="1012">
          <cell r="B1012" t="str">
            <v>Transporte CAP 50 70</v>
          </cell>
        </row>
        <row r="1014">
          <cell r="B1014" t="str">
            <v>FS (5,0) (60%) (L=0,00m) - (Ext. =0 Kmf, Preço Unit. = R$ 0,00)</v>
          </cell>
        </row>
        <row r="1015">
          <cell r="B1015" t="str">
            <v>Fresagem Contínua do Pav. (e=5,0cm)</v>
          </cell>
        </row>
        <row r="1016">
          <cell r="B1016" t="str">
            <v>Pintura de Ligação</v>
          </cell>
        </row>
        <row r="1017">
          <cell r="B1017" t="str">
            <v>Aquisição RR 1C</v>
          </cell>
        </row>
        <row r="1018">
          <cell r="B1018" t="str">
            <v>Transporte RR 1C</v>
          </cell>
        </row>
        <row r="1019">
          <cell r="B1019" t="str">
            <v>CBUQ - Faixa C (e=5,0cm)</v>
          </cell>
        </row>
        <row r="1020">
          <cell r="B1020" t="str">
            <v>Aquisição CAP 50 70</v>
          </cell>
        </row>
        <row r="1021">
          <cell r="B1021" t="str">
            <v>Transporte CAP 50 70</v>
          </cell>
        </row>
        <row r="1023">
          <cell r="B1023" t="str">
            <v>FS (5,0) (50%) (L=0,00m) - (Ext. =0 Kmf, Preço Unit. = R$ 0,00)</v>
          </cell>
        </row>
        <row r="1024">
          <cell r="B1024" t="str">
            <v>Fresagem Contínua do Pav. (e=5,0cm)</v>
          </cell>
        </row>
        <row r="1025">
          <cell r="B1025" t="str">
            <v>Pintura de Ligação</v>
          </cell>
        </row>
        <row r="1026">
          <cell r="B1026" t="str">
            <v>Aquisição RR 1C</v>
          </cell>
        </row>
        <row r="1027">
          <cell r="B1027" t="str">
            <v>Transporte RR 1C</v>
          </cell>
        </row>
        <row r="1028">
          <cell r="B1028" t="str">
            <v>CBUQ - Faixa C (e=5,0cm)</v>
          </cell>
        </row>
        <row r="1029">
          <cell r="B1029" t="str">
            <v>Aquisição CAP 50 70</v>
          </cell>
        </row>
        <row r="1030">
          <cell r="B1030" t="str">
            <v>Transporte CAP 50 70</v>
          </cell>
        </row>
        <row r="1032">
          <cell r="B1032" t="str">
            <v>FS (5,0) (40%) (L=0,00m) - (Ext. =0 Kmf, Preço Unit. = R$ 0,00)</v>
          </cell>
        </row>
        <row r="1033">
          <cell r="B1033" t="str">
            <v>Fresagem Contínua do Pav. (e=5,0cm)</v>
          </cell>
        </row>
        <row r="1034">
          <cell r="B1034" t="str">
            <v>Pintura de Ligação</v>
          </cell>
        </row>
        <row r="1035">
          <cell r="B1035" t="str">
            <v>Aquisição RR 1C</v>
          </cell>
        </row>
        <row r="1036">
          <cell r="B1036" t="str">
            <v>Transporte RR 1C</v>
          </cell>
        </row>
        <row r="1037">
          <cell r="B1037" t="str">
            <v>CBUQ - Faixa C (e=5,0cm)</v>
          </cell>
        </row>
        <row r="1038">
          <cell r="B1038" t="str">
            <v>Aquisição CAP 50 70</v>
          </cell>
        </row>
        <row r="1039">
          <cell r="B1039" t="str">
            <v>Transporte CAP 50 70</v>
          </cell>
        </row>
        <row r="1041">
          <cell r="B1041" t="str">
            <v>FS (5,0) (30%) (L=0,00m) - (Ext. =0 Kmf, Preço Unit. = R$ 0,00)</v>
          </cell>
        </row>
        <row r="1042">
          <cell r="B1042" t="str">
            <v>Fresagem Contínua do Pav. (e=5,0cm)</v>
          </cell>
        </row>
        <row r="1043">
          <cell r="B1043" t="str">
            <v>Pintura de Ligação</v>
          </cell>
        </row>
        <row r="1044">
          <cell r="B1044" t="str">
            <v>Aquisição RR 1C</v>
          </cell>
        </row>
        <row r="1045">
          <cell r="B1045" t="str">
            <v>Transporte RR 1C</v>
          </cell>
        </row>
        <row r="1046">
          <cell r="B1046" t="str">
            <v>CBUQ - Faixa C (e=5,0cm)</v>
          </cell>
        </row>
        <row r="1047">
          <cell r="B1047" t="str">
            <v>Aquisição CAP 50 70</v>
          </cell>
        </row>
        <row r="1048">
          <cell r="B1048" t="str">
            <v>Transporte CAP 50 70</v>
          </cell>
        </row>
        <row r="1050">
          <cell r="B1050" t="str">
            <v>FS (5,0) (25%) (L=0,00m) - (Ext. =0 Kmf, Preço Unit. = R$ 0,00)</v>
          </cell>
        </row>
        <row r="1051">
          <cell r="B1051" t="str">
            <v>Fresagem Contínua do Pav. (e=5,0cm)</v>
          </cell>
        </row>
        <row r="1052">
          <cell r="B1052" t="str">
            <v>Pintura de Ligação</v>
          </cell>
        </row>
        <row r="1053">
          <cell r="B1053" t="str">
            <v>Aquisição RR 1C</v>
          </cell>
        </row>
        <row r="1054">
          <cell r="B1054" t="str">
            <v>Transporte RR 1C</v>
          </cell>
        </row>
        <row r="1055">
          <cell r="B1055" t="str">
            <v>CBUQ - Faixa C (e=5,0cm)</v>
          </cell>
        </row>
        <row r="1056">
          <cell r="B1056" t="str">
            <v>Aquisição CAP 50 70</v>
          </cell>
        </row>
        <row r="1057">
          <cell r="B1057" t="str">
            <v>Transporte CAP 50 70</v>
          </cell>
        </row>
        <row r="1059">
          <cell r="B1059" t="str">
            <v>FS (5,0) (20%) (L=0,00m) - (Ext. =0 Kmf, Preço Unit. = R$ 0,00)</v>
          </cell>
        </row>
        <row r="1060">
          <cell r="B1060" t="str">
            <v>Fresagem Descontínua do Pav. (e=5,0cm)</v>
          </cell>
        </row>
        <row r="1061">
          <cell r="B1061" t="str">
            <v>Pintura de Ligação</v>
          </cell>
        </row>
        <row r="1062">
          <cell r="B1062" t="str">
            <v>Aquisição RR 1C</v>
          </cell>
        </row>
        <row r="1063">
          <cell r="B1063" t="str">
            <v>Transporte RR 1C</v>
          </cell>
        </row>
        <row r="1064">
          <cell r="B1064" t="str">
            <v>CBUQ - Faixa C (e=5,0cm)</v>
          </cell>
        </row>
        <row r="1065">
          <cell r="B1065" t="str">
            <v>Aquisição CAP 50 70</v>
          </cell>
        </row>
        <row r="1066">
          <cell r="B1066" t="str">
            <v>Transporte CAP 50 70</v>
          </cell>
        </row>
        <row r="1068">
          <cell r="B1068" t="str">
            <v>FS (5,0) (15%) (L=0,00m) - (Ext. =0 Kmf, Preço Unit. = R$ 0,00)</v>
          </cell>
        </row>
        <row r="1069">
          <cell r="B1069" t="str">
            <v>Fresagem Descontínua do Pav. (e=5,0cm)</v>
          </cell>
        </row>
        <row r="1070">
          <cell r="B1070" t="str">
            <v>Pintura de Ligação</v>
          </cell>
        </row>
        <row r="1071">
          <cell r="B1071" t="str">
            <v>Aquisição RR 1C</v>
          </cell>
        </row>
        <row r="1072">
          <cell r="B1072" t="str">
            <v>Transporte RR 1C</v>
          </cell>
        </row>
        <row r="1073">
          <cell r="B1073" t="str">
            <v>CBUQ - Faixa C (e=5,0cm)</v>
          </cell>
        </row>
        <row r="1074">
          <cell r="B1074" t="str">
            <v>Aquisição CAP 50 70</v>
          </cell>
        </row>
        <row r="1075">
          <cell r="B1075" t="str">
            <v>Transporte CAP 50 70</v>
          </cell>
        </row>
        <row r="1077">
          <cell r="B1077" t="str">
            <v>FS (5,0) (10%) (L=0,00m) - (Ext. =0 Kmf, Preço Unit. = R$ 0,00)</v>
          </cell>
        </row>
        <row r="1078">
          <cell r="B1078" t="str">
            <v>Fresagem Descontínua do Pav. (e=5,0cm)</v>
          </cell>
        </row>
        <row r="1079">
          <cell r="B1079" t="str">
            <v>Pintura de Ligação</v>
          </cell>
        </row>
        <row r="1080">
          <cell r="B1080" t="str">
            <v>Aquisição RR 1C</v>
          </cell>
        </row>
        <row r="1081">
          <cell r="B1081" t="str">
            <v>Transporte RR 1C</v>
          </cell>
        </row>
        <row r="1082">
          <cell r="B1082" t="str">
            <v>CBUQ - Faixa C (e=5,0cm)</v>
          </cell>
        </row>
        <row r="1083">
          <cell r="B1083" t="str">
            <v>Aquisição CAP 50 70</v>
          </cell>
        </row>
        <row r="1084">
          <cell r="B1084" t="str">
            <v>Transporte CAP 50 70</v>
          </cell>
        </row>
        <row r="1086">
          <cell r="B1086" t="str">
            <v>FS (5,0) (5%) (L=0,00m) - (Ext. =0 Kmf, Preço Unit. = R$ 0,00)</v>
          </cell>
        </row>
        <row r="1087">
          <cell r="B1087" t="str">
            <v>Fresagem Descontínua do Pav. (e=5,0cm)</v>
          </cell>
        </row>
        <row r="1088">
          <cell r="B1088" t="str">
            <v>Pintura de Ligação</v>
          </cell>
        </row>
        <row r="1089">
          <cell r="B1089" t="str">
            <v>Aquisição RR 1C</v>
          </cell>
        </row>
        <row r="1090">
          <cell r="B1090" t="str">
            <v>Transporte RR 1C</v>
          </cell>
        </row>
        <row r="1091">
          <cell r="B1091" t="str">
            <v>CBUQ - Faixa C (e=5,0cm)</v>
          </cell>
        </row>
        <row r="1092">
          <cell r="B1092" t="str">
            <v>Aquisição CAP 50 70</v>
          </cell>
        </row>
        <row r="1093">
          <cell r="B1093" t="str">
            <v>Transporte CAP 50 70</v>
          </cell>
        </row>
        <row r="1095">
          <cell r="B1095" t="str">
            <v>FS (6,0) (100%) (L=0,00m) - (Ext. =0 Kmf, Preço Unit. = R$ 0,00)</v>
          </cell>
        </row>
        <row r="1096">
          <cell r="B1096" t="str">
            <v>Fresagem Contínua do Pav. (e=6,0cm)</v>
          </cell>
        </row>
        <row r="1097">
          <cell r="B1097" t="str">
            <v>Pintura de Ligação</v>
          </cell>
        </row>
        <row r="1098">
          <cell r="B1098" t="str">
            <v>Aquisição RR 1C</v>
          </cell>
        </row>
        <row r="1099">
          <cell r="B1099" t="str">
            <v>Transporte RR 1C</v>
          </cell>
        </row>
        <row r="1100">
          <cell r="B1100" t="str">
            <v>CBUQ - Faixa C (e=6,0cm)</v>
          </cell>
        </row>
        <row r="1101">
          <cell r="B1101" t="str">
            <v>Aquisição CAP 50 70</v>
          </cell>
        </row>
        <row r="1102">
          <cell r="B1102" t="str">
            <v>Transporte CAP 50 70</v>
          </cell>
        </row>
        <row r="1104">
          <cell r="B1104" t="str">
            <v>FS (6,0) (90%) (L=0,00m) - (Ext. =0 Kmf, Preço Unit. = R$ 0,00)</v>
          </cell>
        </row>
        <row r="1105">
          <cell r="B1105" t="str">
            <v>Fresagem Contínua do Pav. (e=6,0cm)</v>
          </cell>
        </row>
        <row r="1106">
          <cell r="B1106" t="str">
            <v>Pintura de Ligação</v>
          </cell>
        </row>
        <row r="1107">
          <cell r="B1107" t="str">
            <v>Aquisição RR 1C</v>
          </cell>
        </row>
        <row r="1108">
          <cell r="B1108" t="str">
            <v>Transporte RR 1C</v>
          </cell>
        </row>
        <row r="1109">
          <cell r="B1109" t="str">
            <v>CBUQ - Faixa C (e=6,0cm)</v>
          </cell>
        </row>
        <row r="1110">
          <cell r="B1110" t="str">
            <v>Aquisição CAP 50 70</v>
          </cell>
        </row>
        <row r="1111">
          <cell r="B1111" t="str">
            <v>Transporte CAP 50 70</v>
          </cell>
        </row>
        <row r="1113">
          <cell r="B1113" t="str">
            <v>FS (6,0) (80%) (L=0,00m) - (Ext. =0 Kmf, Preço Unit. = R$ 0,00)</v>
          </cell>
        </row>
        <row r="1114">
          <cell r="B1114" t="str">
            <v>Fresagem Contínua do Pav. (e=6,0cm)</v>
          </cell>
        </row>
        <row r="1115">
          <cell r="B1115" t="str">
            <v>Pintura de Ligação</v>
          </cell>
        </row>
        <row r="1116">
          <cell r="B1116" t="str">
            <v>Aquisição RR 1C</v>
          </cell>
        </row>
        <row r="1117">
          <cell r="B1117" t="str">
            <v>Transporte RR 1C</v>
          </cell>
        </row>
        <row r="1118">
          <cell r="B1118" t="str">
            <v>CBUQ - Faixa C (e=6,0cm)</v>
          </cell>
        </row>
        <row r="1119">
          <cell r="B1119" t="str">
            <v>Aquisição CAP 50 70</v>
          </cell>
        </row>
        <row r="1120">
          <cell r="B1120" t="str">
            <v>Transporte CAP 50 70</v>
          </cell>
        </row>
        <row r="1122">
          <cell r="B1122" t="str">
            <v>FS (6,0) (70%) (L=0,00m) - (Ext. =0 Kmf, Preço Unit. = R$ 0,00)</v>
          </cell>
        </row>
        <row r="1123">
          <cell r="B1123" t="str">
            <v>Fresagem Contínua do Pav. (e=6,0cm)</v>
          </cell>
        </row>
        <row r="1124">
          <cell r="B1124" t="str">
            <v>Pintura de Ligação</v>
          </cell>
        </row>
        <row r="1125">
          <cell r="B1125" t="str">
            <v>Aquisição RR 1C</v>
          </cell>
        </row>
        <row r="1126">
          <cell r="B1126" t="str">
            <v>Transporte RR 1C</v>
          </cell>
        </row>
        <row r="1127">
          <cell r="B1127" t="str">
            <v>CBUQ - Faixa C (e=6,0cm)</v>
          </cell>
        </row>
        <row r="1128">
          <cell r="B1128" t="str">
            <v>Aquisição CAP 50 70</v>
          </cell>
        </row>
        <row r="1129">
          <cell r="B1129" t="str">
            <v>Transporte CAP 50 70</v>
          </cell>
        </row>
        <row r="1131">
          <cell r="B1131" t="str">
            <v>FS (6,0) (60%) (L=0,00m) - (Ext. =0 Kmf, Preço Unit. = R$ 0,00)</v>
          </cell>
        </row>
        <row r="1132">
          <cell r="B1132" t="str">
            <v>Fresagem Contínua do Pav. (e=6,0cm)</v>
          </cell>
        </row>
        <row r="1133">
          <cell r="B1133" t="str">
            <v>Pintura de Ligação</v>
          </cell>
        </row>
        <row r="1134">
          <cell r="B1134" t="str">
            <v>Aquisição RR 1C</v>
          </cell>
        </row>
        <row r="1135">
          <cell r="B1135" t="str">
            <v>Transporte RR 1C</v>
          </cell>
        </row>
        <row r="1136">
          <cell r="B1136" t="str">
            <v>CBUQ - Faixa C (e=6,0cm)</v>
          </cell>
        </row>
        <row r="1137">
          <cell r="B1137" t="str">
            <v>Aquisição CAP 50 70</v>
          </cell>
        </row>
        <row r="1138">
          <cell r="B1138" t="str">
            <v>Transporte CAP 50 70</v>
          </cell>
        </row>
        <row r="1140">
          <cell r="B1140" t="str">
            <v>FS (6,0) (50%) (L=0,00m) - (Ext. =0 Kmf, Preço Unit. = R$ 0,00)</v>
          </cell>
        </row>
        <row r="1141">
          <cell r="B1141" t="str">
            <v>Fresagem Contínua do Pav. (e=6,0cm)</v>
          </cell>
        </row>
        <row r="1142">
          <cell r="B1142" t="str">
            <v>Pintura de Ligação</v>
          </cell>
        </row>
        <row r="1143">
          <cell r="B1143" t="str">
            <v>Aquisição RR 1C</v>
          </cell>
        </row>
        <row r="1144">
          <cell r="B1144" t="str">
            <v>Transporte RR 1C</v>
          </cell>
        </row>
        <row r="1145">
          <cell r="B1145" t="str">
            <v>CBUQ - Faixa C (e=6,0cm)</v>
          </cell>
        </row>
        <row r="1146">
          <cell r="B1146" t="str">
            <v>Aquisição CAP 50 70</v>
          </cell>
        </row>
        <row r="1147">
          <cell r="B1147" t="str">
            <v>Transporte CAP 50 70</v>
          </cell>
        </row>
        <row r="1149">
          <cell r="B1149" t="str">
            <v>FS (6,0) (40%) (L=0,00m) - (Ext. =0 Kmf, Preço Unit. = R$ 0,00)</v>
          </cell>
        </row>
        <row r="1150">
          <cell r="B1150" t="str">
            <v>Fresagem Contínua do Pav. (e=6,0cm)</v>
          </cell>
        </row>
        <row r="1151">
          <cell r="B1151" t="str">
            <v>Pintura de Ligação</v>
          </cell>
        </row>
        <row r="1152">
          <cell r="B1152" t="str">
            <v>Aquisição RR 1C</v>
          </cell>
        </row>
        <row r="1153">
          <cell r="B1153" t="str">
            <v>Transporte RR 1C</v>
          </cell>
        </row>
        <row r="1154">
          <cell r="B1154" t="str">
            <v>CBUQ - Faixa C (e=6,0cm)</v>
          </cell>
        </row>
        <row r="1155">
          <cell r="B1155" t="str">
            <v>Aquisição CAP 50 70</v>
          </cell>
        </row>
        <row r="1156">
          <cell r="B1156" t="str">
            <v>Transporte CAP 50 70</v>
          </cell>
        </row>
        <row r="1158">
          <cell r="B1158" t="str">
            <v>FS (6,0) (30%) (L=0,00m) - (Ext. =0 Kmf, Preço Unit. = R$ 0,00)</v>
          </cell>
        </row>
        <row r="1159">
          <cell r="B1159" t="str">
            <v>Fresagem Contínua do Pav. (e=6,0cm)</v>
          </cell>
        </row>
        <row r="1160">
          <cell r="B1160" t="str">
            <v>Pintura de Ligação</v>
          </cell>
        </row>
        <row r="1161">
          <cell r="B1161" t="str">
            <v>Aquisição RR 1C</v>
          </cell>
        </row>
        <row r="1162">
          <cell r="B1162" t="str">
            <v>Transporte RR 1C</v>
          </cell>
        </row>
        <row r="1163">
          <cell r="B1163" t="str">
            <v>CBUQ - Faixa C (e=6,0cm)</v>
          </cell>
        </row>
        <row r="1164">
          <cell r="B1164" t="str">
            <v>Aquisição CAP 50 70</v>
          </cell>
        </row>
        <row r="1165">
          <cell r="B1165" t="str">
            <v>Transporte CAP 50 70</v>
          </cell>
        </row>
        <row r="1167">
          <cell r="B1167" t="str">
            <v>FS (6,0) (25%) (L=0,00m) - (Ext. =0 Kmf, Preço Unit. = R$ 0,00)</v>
          </cell>
        </row>
        <row r="1168">
          <cell r="B1168" t="str">
            <v>Fresagem Contínua do Pav. (e=6,0cm)</v>
          </cell>
        </row>
        <row r="1169">
          <cell r="B1169" t="str">
            <v>Pintura de Ligação</v>
          </cell>
        </row>
        <row r="1170">
          <cell r="B1170" t="str">
            <v>Aquisição RR 1C</v>
          </cell>
        </row>
        <row r="1171">
          <cell r="B1171" t="str">
            <v>Transporte RR 1C</v>
          </cell>
        </row>
        <row r="1172">
          <cell r="B1172" t="str">
            <v>CBUQ - Faixa C (e=6,0cm)</v>
          </cell>
        </row>
        <row r="1173">
          <cell r="B1173" t="str">
            <v>Aquisição CAP 50 70</v>
          </cell>
        </row>
        <row r="1174">
          <cell r="B1174" t="str">
            <v>Transporte CAP 50 70</v>
          </cell>
        </row>
        <row r="1176">
          <cell r="B1176" t="str">
            <v>FS (6,0) (20%) (L=0,00m) - (Ext. =0 Kmf, Preço Unit. = R$ 0,00)</v>
          </cell>
        </row>
        <row r="1177">
          <cell r="B1177" t="str">
            <v>Fresagem Descontínua do Pav. (e=6,0cm)</v>
          </cell>
        </row>
        <row r="1178">
          <cell r="B1178" t="str">
            <v>Pintura de Ligação</v>
          </cell>
        </row>
        <row r="1179">
          <cell r="B1179" t="str">
            <v>Aquisição RR 1C</v>
          </cell>
        </row>
        <row r="1180">
          <cell r="B1180" t="str">
            <v>Transporte RR 1C</v>
          </cell>
        </row>
        <row r="1181">
          <cell r="B1181" t="str">
            <v>CBUQ - Faixa C (e=6,0cm)</v>
          </cell>
        </row>
        <row r="1182">
          <cell r="B1182" t="str">
            <v>Aquisição CAP 50 70</v>
          </cell>
        </row>
        <row r="1183">
          <cell r="B1183" t="str">
            <v>Transporte CAP 50 70</v>
          </cell>
        </row>
        <row r="1185">
          <cell r="B1185" t="str">
            <v>FS (6,0) (15%) (L=0,00m) - (Ext. =0 Kmf, Preço Unit. = R$ 0,00)</v>
          </cell>
        </row>
        <row r="1186">
          <cell r="B1186" t="str">
            <v>Fresagem Descontínua do Pav. (e=6,0cm)</v>
          </cell>
        </row>
        <row r="1187">
          <cell r="B1187" t="str">
            <v>Pintura de Ligação</v>
          </cell>
        </row>
        <row r="1188">
          <cell r="B1188" t="str">
            <v>Aquisição RR 1C</v>
          </cell>
        </row>
        <row r="1189">
          <cell r="B1189" t="str">
            <v>Transporte RR 1C</v>
          </cell>
        </row>
        <row r="1190">
          <cell r="B1190" t="str">
            <v>CBUQ - Faixa C (e=6,0cm)</v>
          </cell>
        </row>
        <row r="1191">
          <cell r="B1191" t="str">
            <v>Aquisição CAP 50 70</v>
          </cell>
        </row>
        <row r="1192">
          <cell r="B1192" t="str">
            <v>Transporte CAP 50 70</v>
          </cell>
        </row>
        <row r="1194">
          <cell r="B1194" t="str">
            <v>FS (6,0) (10%) (L=0,00m) - (Ext. =0 Kmf, Preço Unit. = R$ 0,00)</v>
          </cell>
        </row>
        <row r="1195">
          <cell r="B1195" t="str">
            <v>Fresagem Descontínua do Pav. (e=6,0cm)</v>
          </cell>
        </row>
        <row r="1196">
          <cell r="B1196" t="str">
            <v>Pintura de Ligação</v>
          </cell>
        </row>
        <row r="1197">
          <cell r="B1197" t="str">
            <v>Aquisição RR 1C</v>
          </cell>
        </row>
        <row r="1198">
          <cell r="B1198" t="str">
            <v>Transporte RR 1C</v>
          </cell>
        </row>
        <row r="1199">
          <cell r="B1199" t="str">
            <v>CBUQ - Faixa C (e=6,0cm)</v>
          </cell>
        </row>
        <row r="1200">
          <cell r="B1200" t="str">
            <v>Aquisição CAP 50 70</v>
          </cell>
        </row>
        <row r="1201">
          <cell r="B1201" t="str">
            <v>Transporte CAP 50 70</v>
          </cell>
        </row>
        <row r="1203">
          <cell r="B1203" t="str">
            <v>FS (6,0) (5%) (L=0,00m) - (Ext. =0 Kmf, Preço Unit. = R$ 0,00)</v>
          </cell>
        </row>
        <row r="1204">
          <cell r="B1204" t="str">
            <v>Fresagem Descontínua do Pav. (e=6,0cm)</v>
          </cell>
        </row>
        <row r="1205">
          <cell r="B1205" t="str">
            <v>Pintura de Ligação</v>
          </cell>
        </row>
        <row r="1206">
          <cell r="B1206" t="str">
            <v>Aquisição RR 1C</v>
          </cell>
        </row>
        <row r="1207">
          <cell r="B1207" t="str">
            <v>Transporte RR 1C</v>
          </cell>
        </row>
        <row r="1208">
          <cell r="B1208" t="str">
            <v>CBUQ - Faixa C (e=6,0cm)</v>
          </cell>
        </row>
        <row r="1209">
          <cell r="B1209" t="str">
            <v>Aquisição CAP 50 70</v>
          </cell>
        </row>
        <row r="1210">
          <cell r="B1210" t="str">
            <v>Transporte CAP 50 70</v>
          </cell>
        </row>
        <row r="1212">
          <cell r="B1212" t="str">
            <v>MICRO (L=0,00m) - (Ext. =0 Kmf, Preço Unit. = R$ 0,00)</v>
          </cell>
        </row>
        <row r="1213">
          <cell r="B1213" t="str">
            <v>Micro revestimento a frio - Microflex 1,5 cm BC c/ cal</v>
          </cell>
        </row>
        <row r="1214">
          <cell r="B1214" t="str">
            <v>Aquisição RC 1C - E</v>
          </cell>
        </row>
        <row r="1215">
          <cell r="B1215" t="str">
            <v>Transporte RC 1C - E</v>
          </cell>
        </row>
        <row r="1217">
          <cell r="B1217" t="str">
            <v>LAMA (L=0,00m) - (Ext. =0 Kmf, Preço Unit. = R$ 0,00)</v>
          </cell>
        </row>
        <row r="1218">
          <cell r="B1218" t="str">
            <v>Lama asfáltica - faixa III</v>
          </cell>
        </row>
        <row r="1219">
          <cell r="B1219" t="str">
            <v>Aquisição RL 1C</v>
          </cell>
        </row>
        <row r="1220">
          <cell r="B1220" t="str">
            <v>Transporte RL 1C</v>
          </cell>
        </row>
        <row r="1222">
          <cell r="B1222" t="str">
            <v>TSS (L=0,00m) - (Ext. =0 Kmf, Preço Unit. = R$ 0,00)</v>
          </cell>
        </row>
        <row r="1223">
          <cell r="B1223" t="str">
            <v>Tratamento superficial simples c/ emulsão BC</v>
          </cell>
        </row>
        <row r="1224">
          <cell r="B1224" t="str">
            <v>Aquisição RR 2C</v>
          </cell>
        </row>
        <row r="1225">
          <cell r="B1225" t="str">
            <v>Transporte RR 2C</v>
          </cell>
        </row>
        <row r="1227">
          <cell r="B1227" t="str">
            <v>TSD (L=0,00m) - (Ext. =0 Kmf, Preço Unit. = R$ 0,00)</v>
          </cell>
        </row>
        <row r="1228">
          <cell r="B1228" t="str">
            <v>Tratamento superficial duplo c/ emulsão BC</v>
          </cell>
        </row>
        <row r="1229">
          <cell r="B1229" t="str">
            <v>Aquisição RR 2C</v>
          </cell>
        </row>
        <row r="1230">
          <cell r="B1230" t="str">
            <v>Transporte RR 2C</v>
          </cell>
        </row>
        <row r="1232">
          <cell r="B1232" t="str">
            <v>TSDp (L=0,00m) - (Ext. =0 Kmf, Preço Unit. = R$ 0,00)</v>
          </cell>
        </row>
        <row r="1233">
          <cell r="B1233" t="str">
            <v>Tratamento superficial duplo com polímero</v>
          </cell>
        </row>
        <row r="1234">
          <cell r="B1234" t="str">
            <v>Aquisição RR 2C - E</v>
          </cell>
        </row>
        <row r="1235">
          <cell r="B1235" t="str">
            <v>Transporte RR 2C - E</v>
          </cell>
        </row>
        <row r="1237">
          <cell r="B1237" t="str">
            <v>REP (L=0,00m) - (Ext. =0 Kmf, Preço Unit. = R$ 0,00)</v>
          </cell>
        </row>
        <row r="1238">
          <cell r="B1238" t="str">
            <v>Pintura de Ligação</v>
          </cell>
        </row>
        <row r="1239">
          <cell r="B1239" t="str">
            <v>Aquisição RR 1C</v>
          </cell>
        </row>
        <row r="1240">
          <cell r="B1240" t="str">
            <v>Transporte RR 1C</v>
          </cell>
        </row>
        <row r="1241">
          <cell r="B1241" t="str">
            <v>CBUQ - Massa Fina (e=2,0cm)</v>
          </cell>
        </row>
        <row r="1242">
          <cell r="B1242" t="str">
            <v>Aquisição CAP 50 70</v>
          </cell>
        </row>
        <row r="1243">
          <cell r="B1243" t="str">
            <v>Transporte CAP 50 70</v>
          </cell>
        </row>
        <row r="1245">
          <cell r="B1245" t="str">
            <v>CBUQ - FAIXA B (4,0) (L=0,00m) - (Ext. =0 Kmf, Preço Unit. = R$ 0,00)</v>
          </cell>
        </row>
        <row r="1246">
          <cell r="B1246" t="str">
            <v>Pintura de Ligação</v>
          </cell>
        </row>
        <row r="1247">
          <cell r="B1247" t="str">
            <v>Aquisição RR 1C</v>
          </cell>
        </row>
        <row r="1248">
          <cell r="B1248" t="str">
            <v>Transporte RR 1C</v>
          </cell>
        </row>
        <row r="1249">
          <cell r="B1249" t="str">
            <v>CBUQ - Faixa B (e=4,0cm)</v>
          </cell>
        </row>
        <row r="1250">
          <cell r="B1250" t="str">
            <v>Aquisição CAP 50 70</v>
          </cell>
        </row>
        <row r="1251">
          <cell r="B1251" t="str">
            <v>Transporte CAP 50 70</v>
          </cell>
        </row>
        <row r="1253">
          <cell r="B1253" t="str">
            <v>CBUQ - FAIXA B (4,5) (L=0,00m) - (Ext. =0 Kmf, Preço Unit. = R$ 0,00)</v>
          </cell>
        </row>
        <row r="1254">
          <cell r="B1254" t="str">
            <v>Pintura de Ligação</v>
          </cell>
        </row>
        <row r="1255">
          <cell r="B1255" t="str">
            <v>Aquisição RR 1C</v>
          </cell>
        </row>
        <row r="1256">
          <cell r="B1256" t="str">
            <v>Transporte RR 1C</v>
          </cell>
        </row>
        <row r="1257">
          <cell r="B1257" t="str">
            <v>CBUQ - Faixa B (e=4,5cm)</v>
          </cell>
        </row>
        <row r="1258">
          <cell r="B1258" t="str">
            <v>Aquisição CAP 50 70</v>
          </cell>
        </row>
        <row r="1259">
          <cell r="B1259" t="str">
            <v>Transporte CAP 50 70</v>
          </cell>
        </row>
        <row r="1261">
          <cell r="B1261" t="str">
            <v>CBUQ - FAIXA B (5,0) (L=0,00m) - (Ext. =0 Kmf, Preço Unit. = R$ 0,00)</v>
          </cell>
        </row>
        <row r="1262">
          <cell r="B1262" t="str">
            <v>Pintura de Ligação</v>
          </cell>
        </row>
        <row r="1263">
          <cell r="B1263" t="str">
            <v>Aquisição RR 1C</v>
          </cell>
        </row>
        <row r="1264">
          <cell r="B1264" t="str">
            <v>Transporte RR 1C</v>
          </cell>
        </row>
        <row r="1265">
          <cell r="B1265" t="str">
            <v>CBUQ - Faixa B (e=5,0cm)</v>
          </cell>
        </row>
        <row r="1266">
          <cell r="B1266" t="str">
            <v>Aquisição CAP 50 70</v>
          </cell>
        </row>
        <row r="1267">
          <cell r="B1267" t="str">
            <v>Transporte CAP 50 70</v>
          </cell>
        </row>
        <row r="1269">
          <cell r="B1269" t="str">
            <v>CBUQ - FAIXA B (6,5) (L=0,00m) - (Ext. =0 Kmf, Preço Unit. = R$ 0,00)</v>
          </cell>
        </row>
        <row r="1270">
          <cell r="B1270" t="str">
            <v>Pintura de Ligação</v>
          </cell>
        </row>
        <row r="1271">
          <cell r="B1271" t="str">
            <v>Aquisição RR 1C</v>
          </cell>
        </row>
        <row r="1272">
          <cell r="B1272" t="str">
            <v>Transporte RR 1C</v>
          </cell>
        </row>
        <row r="1273">
          <cell r="B1273" t="str">
            <v>CBUQ - Faixa B (e=6,5cm)</v>
          </cell>
        </row>
        <row r="1274">
          <cell r="B1274" t="str">
            <v>Aquisição CAP 50 70</v>
          </cell>
        </row>
        <row r="1275">
          <cell r="B1275" t="str">
            <v>Transporte CAP 50 70</v>
          </cell>
        </row>
        <row r="1277">
          <cell r="B1277" t="str">
            <v>CBUQ - FAIXA C (3,0) (L=0,00m) - (Ext. =0 Kmf, Preço Unit. = R$ 0,00)</v>
          </cell>
        </row>
        <row r="1278">
          <cell r="B1278" t="str">
            <v>Pintura de Ligação</v>
          </cell>
        </row>
        <row r="1279">
          <cell r="B1279" t="str">
            <v>Aquisição RR 1C</v>
          </cell>
        </row>
        <row r="1280">
          <cell r="B1280" t="str">
            <v>Transporte RR 1C</v>
          </cell>
        </row>
        <row r="1281">
          <cell r="B1281" t="str">
            <v>CBUQ - Faixa C (e=3,0cm)</v>
          </cell>
        </row>
        <row r="1282">
          <cell r="B1282" t="str">
            <v>Aquisição CAP 50 70</v>
          </cell>
        </row>
        <row r="1283">
          <cell r="B1283" t="str">
            <v>Transporte CAP 50 70</v>
          </cell>
        </row>
        <row r="1285">
          <cell r="B1285" t="str">
            <v>CBUQ - FAIXA C (4,0) (L=0,00m) - (Ext. =0 Kmf, Preço Unit. = R$ 0,00)</v>
          </cell>
        </row>
        <row r="1286">
          <cell r="B1286" t="str">
            <v>Pintura de Ligação</v>
          </cell>
        </row>
        <row r="1287">
          <cell r="B1287" t="str">
            <v>Aquisição RR 1C</v>
          </cell>
        </row>
        <row r="1288">
          <cell r="B1288" t="str">
            <v>Transporte RR 1C</v>
          </cell>
        </row>
        <row r="1289">
          <cell r="B1289" t="str">
            <v>CBUQ - Faixa C (e=4,0cm)</v>
          </cell>
        </row>
        <row r="1290">
          <cell r="B1290" t="str">
            <v>Aquisição CAP 50 70</v>
          </cell>
        </row>
        <row r="1291">
          <cell r="B1291" t="str">
            <v>Transporte CAP 50 70</v>
          </cell>
        </row>
        <row r="1293">
          <cell r="B1293" t="str">
            <v>CBUQ - FAIXA C (4,5) (L=0,00m) - (Ext. =0 Kmf, Preço Unit. = R$ 0,00)</v>
          </cell>
        </row>
        <row r="1294">
          <cell r="B1294" t="str">
            <v>Pintura de Ligação</v>
          </cell>
        </row>
        <row r="1295">
          <cell r="B1295" t="str">
            <v>Aquisição RR 1C</v>
          </cell>
        </row>
        <row r="1296">
          <cell r="B1296" t="str">
            <v>Transporte RR 1C</v>
          </cell>
        </row>
        <row r="1297">
          <cell r="B1297" t="str">
            <v>CBUQ - Faixa C (e=4,5cm)</v>
          </cell>
        </row>
        <row r="1298">
          <cell r="B1298" t="str">
            <v>Aquisição CAP 50 70</v>
          </cell>
        </row>
        <row r="1299">
          <cell r="B1299" t="str">
            <v>Transporte CAP 50 70</v>
          </cell>
        </row>
        <row r="1301">
          <cell r="B1301" t="str">
            <v>CBUQ - FAIXA C (5,0) (L=0,00m) - (Ext. =0 Kmf, Preço Unit. = R$ 0,00)</v>
          </cell>
        </row>
        <row r="1302">
          <cell r="B1302" t="str">
            <v>Pintura de Ligação</v>
          </cell>
        </row>
        <row r="1303">
          <cell r="B1303" t="str">
            <v>Aquisição RR 1C</v>
          </cell>
        </row>
        <row r="1304">
          <cell r="B1304" t="str">
            <v>Transporte RR 1C</v>
          </cell>
        </row>
        <row r="1305">
          <cell r="B1305" t="str">
            <v>CBUQ - Faixa C (e=5,0cm)</v>
          </cell>
        </row>
        <row r="1306">
          <cell r="B1306" t="str">
            <v>Aquisição CAP 50 70</v>
          </cell>
        </row>
        <row r="1307">
          <cell r="B1307" t="str">
            <v>Transporte CAP 50 70</v>
          </cell>
        </row>
        <row r="1309">
          <cell r="B1309" t="str">
            <v>CBUQ - FAIXA C (6,0) (L=0,00m) - (Ext. =0 Kmf, Preço Unit. = R$ 0,00)</v>
          </cell>
        </row>
        <row r="1310">
          <cell r="B1310" t="str">
            <v>Pintura de Ligação</v>
          </cell>
        </row>
        <row r="1311">
          <cell r="B1311" t="str">
            <v>Aquisição RR 1C</v>
          </cell>
        </row>
        <row r="1312">
          <cell r="B1312" t="str">
            <v>Transporte RR 1C</v>
          </cell>
        </row>
        <row r="1313">
          <cell r="B1313" t="str">
            <v>CBUQ - Faixa C (e=6,0cm)</v>
          </cell>
        </row>
        <row r="1314">
          <cell r="B1314" t="str">
            <v>Aquisição CAP 50 70</v>
          </cell>
        </row>
        <row r="1315">
          <cell r="B1315" t="str">
            <v>Transporte CAP 50 70</v>
          </cell>
        </row>
        <row r="1317">
          <cell r="B1317" t="str">
            <v>CBUQ - FAIXA C (6,5) (L=0,00m) - (Ext. =0 Kmf, Preço Unit. = R$ 0,00)</v>
          </cell>
        </row>
        <row r="1318">
          <cell r="B1318" t="str">
            <v>Pintura de Ligação</v>
          </cell>
        </row>
        <row r="1319">
          <cell r="B1319" t="str">
            <v>Aquisição RR 1C</v>
          </cell>
        </row>
        <row r="1320">
          <cell r="B1320" t="str">
            <v>Transporte RR 1C</v>
          </cell>
        </row>
        <row r="1321">
          <cell r="B1321" t="str">
            <v>CBUQ - Faixa C (e=6,5cm)</v>
          </cell>
        </row>
        <row r="1322">
          <cell r="B1322" t="str">
            <v>Aquisição CAP 50 70</v>
          </cell>
        </row>
        <row r="1323">
          <cell r="B1323" t="str">
            <v>Transporte CAP 50 70</v>
          </cell>
        </row>
        <row r="1325">
          <cell r="B1325" t="str">
            <v>CBUQ - FAIXA C (7,0) (L=0,00m) - (Ext. =0 Kmf, Preço Unit. = R$ 0,00)</v>
          </cell>
        </row>
        <row r="1326">
          <cell r="B1326" t="str">
            <v>Pintura de Ligação</v>
          </cell>
        </row>
        <row r="1327">
          <cell r="B1327" t="str">
            <v>Aquisição RR 1C</v>
          </cell>
        </row>
        <row r="1328">
          <cell r="B1328" t="str">
            <v>Transporte RR 1C</v>
          </cell>
        </row>
        <row r="1329">
          <cell r="B1329" t="str">
            <v>CBUQ - Faixa C (e=7,0cm)</v>
          </cell>
        </row>
        <row r="1330">
          <cell r="B1330" t="str">
            <v>Aquisição CAP 50 70</v>
          </cell>
        </row>
        <row r="1331">
          <cell r="B1331" t="str">
            <v>Transporte CAP 50 70</v>
          </cell>
        </row>
        <row r="1333">
          <cell r="B1333" t="str">
            <v>CBUQ - FAIXA C (7,5) (L=0,00m) - (Ext. =0 Kmf, Preço Unit. = R$ 0,00)</v>
          </cell>
        </row>
        <row r="1334">
          <cell r="B1334" t="str">
            <v>Pintura de Ligação</v>
          </cell>
        </row>
        <row r="1335">
          <cell r="B1335" t="str">
            <v>Aquisição RR 1C</v>
          </cell>
        </row>
        <row r="1336">
          <cell r="B1336" t="str">
            <v>Transporte RR 1C</v>
          </cell>
        </row>
        <row r="1337">
          <cell r="B1337" t="str">
            <v>CBUQ - Faixa C (e=7,5cm)</v>
          </cell>
        </row>
        <row r="1338">
          <cell r="B1338" t="str">
            <v>Aquisição CAP 50 70</v>
          </cell>
        </row>
        <row r="1339">
          <cell r="B1339" t="str">
            <v>Transporte CAP 50 70</v>
          </cell>
        </row>
        <row r="1341">
          <cell r="B1341" t="str">
            <v>RB (L=0,00m) - (Ext. =0 Kmf, Preço Unit. = R$ 0,00)</v>
          </cell>
        </row>
        <row r="1342">
          <cell r="B1342" t="str">
            <v>Reciclagem de base simples (e=15,0cm)</v>
          </cell>
        </row>
        <row r="1343">
          <cell r="B1343" t="str">
            <v>Imprimação Asfáltica (EAI)</v>
          </cell>
        </row>
        <row r="1344">
          <cell r="B1344" t="str">
            <v>Aquisição EAI</v>
          </cell>
        </row>
        <row r="1345">
          <cell r="B1345" t="str">
            <v>Transporte EAI</v>
          </cell>
        </row>
        <row r="1346">
          <cell r="B1346" t="str">
            <v>Tratamento superficial simples c/ emulsão BC</v>
          </cell>
        </row>
        <row r="1347">
          <cell r="B1347" t="str">
            <v>Tratamento superficial duplo c/ emulsão BC</v>
          </cell>
        </row>
        <row r="1348">
          <cell r="B1348" t="str">
            <v>Aquisição RR 2C</v>
          </cell>
        </row>
        <row r="1349">
          <cell r="B1349" t="str">
            <v>Transporte RR 2C</v>
          </cell>
        </row>
        <row r="1350">
          <cell r="B1350" t="str">
            <v>Tratamento superficial duplo com polímero</v>
          </cell>
        </row>
        <row r="1351">
          <cell r="B1351" t="str">
            <v>Aquisição RR 2C - E</v>
          </cell>
        </row>
        <row r="1352">
          <cell r="B1352" t="str">
            <v>Transporte RR 2C - E</v>
          </cell>
        </row>
        <row r="1353">
          <cell r="B1353" t="str">
            <v>CBUQ - FAIXA B (5,0) (L=0,00m) - (Ext. =0 Kmf, Preço Unit. = R$ 0,00)</v>
          </cell>
        </row>
        <row r="1354">
          <cell r="B1354" t="str">
            <v>Pintura de Ligação</v>
          </cell>
        </row>
        <row r="1355">
          <cell r="B1355" t="str">
            <v>Aquisição RR 1C</v>
          </cell>
        </row>
        <row r="1356">
          <cell r="B1356" t="str">
            <v>Transporte RR 1C</v>
          </cell>
        </row>
        <row r="1357">
          <cell r="B1357" t="str">
            <v>CBUQ - Faixa B (e=5,0cm)</v>
          </cell>
        </row>
        <row r="1358">
          <cell r="B1358" t="str">
            <v>Aquisição CAP 50 70</v>
          </cell>
        </row>
        <row r="1359">
          <cell r="B1359" t="str">
            <v>Transporte CAP 50 70</v>
          </cell>
        </row>
        <row r="1360">
          <cell r="B1360" t="str">
            <v>CBUQ - FAIXA C (5,0) (L=0,00m) - (Ext. =0 Kmf, Preço Unit. = R$ 0,00)</v>
          </cell>
        </row>
        <row r="1361">
          <cell r="B1361" t="str">
            <v>Pintura de Ligação</v>
          </cell>
        </row>
        <row r="1362">
          <cell r="B1362" t="str">
            <v>Aquisição RR 1C</v>
          </cell>
        </row>
        <row r="1363">
          <cell r="B1363" t="str">
            <v>Transporte RR 1C</v>
          </cell>
        </row>
        <row r="1364">
          <cell r="B1364" t="str">
            <v>CBUQ - Faixa C (e=5,0cm)</v>
          </cell>
        </row>
        <row r="1365">
          <cell r="B1365" t="str">
            <v>Aquisição CAP 50 70</v>
          </cell>
        </row>
        <row r="1366">
          <cell r="B1366" t="str">
            <v>Transporte CAP 50 70</v>
          </cell>
        </row>
        <row r="1368">
          <cell r="B1368" t="str">
            <v>RB BRITA (L=0,00m) - (Ext. =0 Kmf, Preço Unit. = R$ 0,00)</v>
          </cell>
        </row>
        <row r="1369">
          <cell r="B1369" t="str">
            <v>Reciclagem de base com adição de brita (e=0,0cm)</v>
          </cell>
        </row>
        <row r="1370">
          <cell r="B1370" t="str">
            <v>Imprimação Asfáltica (EAI)</v>
          </cell>
        </row>
        <row r="1371">
          <cell r="B1371" t="str">
            <v>Aquisição EAI</v>
          </cell>
        </row>
        <row r="1372">
          <cell r="B1372" t="str">
            <v>Transporte EAI</v>
          </cell>
        </row>
        <row r="1373">
          <cell r="B1373" t="str">
            <v>Tratamento superficial simples c/ emulsão BC</v>
          </cell>
        </row>
        <row r="1374">
          <cell r="B1374" t="str">
            <v>Tratamento superficial duplo c/ emulsão BC</v>
          </cell>
        </row>
        <row r="1375">
          <cell r="B1375" t="str">
            <v>Aquisição RR 2C</v>
          </cell>
        </row>
        <row r="1376">
          <cell r="B1376" t="str">
            <v>Transporte RR 2C</v>
          </cell>
        </row>
        <row r="1377">
          <cell r="B1377" t="str">
            <v>Tratamento Superficial Duplo com polímero</v>
          </cell>
        </row>
        <row r="1378">
          <cell r="B1378" t="str">
            <v>Aquisição RR 2C - E</v>
          </cell>
        </row>
        <row r="1379">
          <cell r="B1379" t="str">
            <v>Transporte RR 2C - E</v>
          </cell>
        </row>
        <row r="1380">
          <cell r="B1380" t="str">
            <v>CBUQ - FAIXA B (0,0) (L=0,00m) - (Ext. =0 Kmf, Preço Unit. = R$ 0,00)</v>
          </cell>
        </row>
        <row r="1381">
          <cell r="B1381" t="str">
            <v>Pintura de Ligação</v>
          </cell>
        </row>
        <row r="1382">
          <cell r="B1382" t="str">
            <v>Aquisição RR 1C</v>
          </cell>
        </row>
        <row r="1383">
          <cell r="B1383" t="str">
            <v>Transporte RR 1C</v>
          </cell>
        </row>
        <row r="1384">
          <cell r="B1384" t="str">
            <v>CBUQ - Faixa B  (e=0,0cm)</v>
          </cell>
        </row>
        <row r="1385">
          <cell r="B1385" t="str">
            <v>Aquisição CAP 50 70</v>
          </cell>
        </row>
        <row r="1386">
          <cell r="B1386" t="str">
            <v>Transporte CAP 50 70</v>
          </cell>
        </row>
        <row r="1387">
          <cell r="B1387" t="str">
            <v>CBUQ - FAIXA C (0,0) (L=0,00m) - (Ext. =0 Kmf, Preço Unit. = R$ 0,00)</v>
          </cell>
        </row>
        <row r="1388">
          <cell r="B1388" t="str">
            <v>Pintura de Ligação</v>
          </cell>
        </row>
        <row r="1389">
          <cell r="B1389" t="str">
            <v>Aquisição RR 1C</v>
          </cell>
        </row>
        <row r="1390">
          <cell r="B1390" t="str">
            <v>Transporte RR 1C</v>
          </cell>
        </row>
        <row r="1391">
          <cell r="B1391" t="str">
            <v>CBUQ - Faixa C (e=0,0cm)</v>
          </cell>
        </row>
        <row r="1392">
          <cell r="B1392" t="str">
            <v>Aquisição CAP 50 70</v>
          </cell>
        </row>
        <row r="1393">
          <cell r="B1393" t="str">
            <v>Transporte CAP 50 70</v>
          </cell>
        </row>
        <row r="1395">
          <cell r="B1395" t="str">
            <v>RB CIMENTO (L=0,00m) - (Ext. =0 Kmf, Preço Unit. = R$ 0,00)</v>
          </cell>
        </row>
        <row r="1396">
          <cell r="B1396" t="str">
            <v>Reciclagem de base com adição de cimento (e=15,0cm)</v>
          </cell>
        </row>
        <row r="1397">
          <cell r="B1397" t="str">
            <v>Imprimação Asfáltica (EAI)</v>
          </cell>
        </row>
        <row r="1398">
          <cell r="B1398" t="str">
            <v>Aquisição EAI</v>
          </cell>
        </row>
        <row r="1399">
          <cell r="B1399" t="str">
            <v>Transporte EAI</v>
          </cell>
        </row>
        <row r="1400">
          <cell r="B1400" t="str">
            <v>Tratamento superficial simples c/ emulsão BC</v>
          </cell>
        </row>
        <row r="1401">
          <cell r="B1401" t="str">
            <v>Tratamento superficial duplo c/ emulsão BC</v>
          </cell>
        </row>
        <row r="1402">
          <cell r="B1402" t="str">
            <v>Aquisição RR 2C</v>
          </cell>
        </row>
        <row r="1403">
          <cell r="B1403" t="str">
            <v>Transporte RR 2C</v>
          </cell>
        </row>
        <row r="1404">
          <cell r="B1404" t="str">
            <v>Tratamento superficial duplo com polímero</v>
          </cell>
        </row>
        <row r="1405">
          <cell r="B1405" t="str">
            <v>Aquisição RR 2C - E</v>
          </cell>
        </row>
        <row r="1406">
          <cell r="B1406" t="str">
            <v>Transporte RR 2C - E</v>
          </cell>
        </row>
        <row r="1407">
          <cell r="B1407" t="str">
            <v>CBUQ - FAIXA B (0,0) (L=0,00m) - (Ext. =0 Kmf, Preço Unit. = R$ 0,00)</v>
          </cell>
        </row>
        <row r="1408">
          <cell r="B1408" t="str">
            <v>Pintura de Ligação</v>
          </cell>
        </row>
        <row r="1409">
          <cell r="B1409" t="str">
            <v>Aquisição RR 1C</v>
          </cell>
        </row>
        <row r="1410">
          <cell r="B1410" t="str">
            <v>Transporte RR 1C</v>
          </cell>
        </row>
        <row r="1411">
          <cell r="B1411" t="str">
            <v>CBUQ - Faixa B  (e=0,0cm)</v>
          </cell>
        </row>
        <row r="1412">
          <cell r="B1412" t="str">
            <v>Aquisição CAP 50 70</v>
          </cell>
        </row>
        <row r="1413">
          <cell r="B1413" t="str">
            <v>Transporte CAP 50 70</v>
          </cell>
        </row>
        <row r="1414">
          <cell r="B1414" t="str">
            <v>CBUQ - FAIXA C (5,0) (L=0,00m) - (Ext. =0 Kmf, Preço Unit. = R$ 0,00)</v>
          </cell>
        </row>
        <row r="1415">
          <cell r="B1415" t="str">
            <v>Pintura de Ligação</v>
          </cell>
        </row>
        <row r="1416">
          <cell r="B1416" t="str">
            <v>Aquisição RR 1C</v>
          </cell>
        </row>
        <row r="1417">
          <cell r="B1417" t="str">
            <v>Transporte RR 1C</v>
          </cell>
        </row>
        <row r="1418">
          <cell r="B1418" t="str">
            <v>CBUQ - Faixa C  (e=5,0cm)</v>
          </cell>
        </row>
        <row r="1419">
          <cell r="B1419" t="str">
            <v>Aquisição CAP 50 70</v>
          </cell>
        </row>
        <row r="1420">
          <cell r="B1420" t="str">
            <v>Transporte CAP 50 70</v>
          </cell>
        </row>
        <row r="1422">
          <cell r="B1422" t="str">
            <v>RB BRITA E CIMENTO (L=0,00m) - (Ext. =0 Kmf, Preço Unit. = R$ 0,00)</v>
          </cell>
        </row>
        <row r="1423">
          <cell r="B1423" t="str">
            <v>Reciclagem de base com adição de brita e cimento (e=15,0cm)</v>
          </cell>
        </row>
        <row r="1424">
          <cell r="B1424" t="str">
            <v>Imprimação Asfáltica (EAI)</v>
          </cell>
        </row>
        <row r="1425">
          <cell r="B1425" t="str">
            <v>Aquisição EAI</v>
          </cell>
        </row>
        <row r="1426">
          <cell r="B1426" t="str">
            <v>Transporte EAI</v>
          </cell>
        </row>
        <row r="1427">
          <cell r="B1427" t="str">
            <v>Tratamento superficial simples c/ emulsão BC</v>
          </cell>
        </row>
        <row r="1428">
          <cell r="B1428" t="str">
            <v>Tratamento superficial duplo c/ emulsão BC</v>
          </cell>
        </row>
        <row r="1429">
          <cell r="B1429" t="str">
            <v>Aquisição RR 2C</v>
          </cell>
        </row>
        <row r="1430">
          <cell r="B1430" t="str">
            <v>Transporte RR 2C</v>
          </cell>
        </row>
        <row r="1431">
          <cell r="B1431" t="str">
            <v>Tratamento superficial duplo com polímero</v>
          </cell>
        </row>
        <row r="1432">
          <cell r="B1432" t="str">
            <v>Aquisição RR 2C - E</v>
          </cell>
        </row>
        <row r="1433">
          <cell r="B1433" t="str">
            <v>Transporte RR 2C - E</v>
          </cell>
        </row>
        <row r="1434">
          <cell r="B1434" t="str">
            <v>CBUQ - FAIXA B (0,0) (L=0,00m) - (Ext. =0 Kmf, Preço Unit. = R$ 0,00)</v>
          </cell>
        </row>
        <row r="1435">
          <cell r="B1435" t="str">
            <v>Pintura de Ligação</v>
          </cell>
        </row>
        <row r="1436">
          <cell r="B1436" t="str">
            <v>Aquisição RR 1C</v>
          </cell>
        </row>
        <row r="1437">
          <cell r="B1437" t="str">
            <v>Transporte RR 1C</v>
          </cell>
        </row>
        <row r="1438">
          <cell r="B1438" t="str">
            <v>CBUQ - Faixa B  (e=0,0cm)</v>
          </cell>
        </row>
        <row r="1439">
          <cell r="B1439" t="str">
            <v>Aquisição CAP 50 70</v>
          </cell>
        </row>
        <row r="1440">
          <cell r="B1440" t="str">
            <v>Transporte CAP 50 70</v>
          </cell>
        </row>
        <row r="1441">
          <cell r="B1441" t="str">
            <v>CBUQ - FAIXA C (5,0) (L=0,00m) - (Ext. =0 Kmf, Preço Unit. = R$ 0,00)</v>
          </cell>
        </row>
        <row r="1442">
          <cell r="B1442" t="str">
            <v>Pintura de Ligação</v>
          </cell>
        </row>
        <row r="1443">
          <cell r="B1443" t="str">
            <v>Aquisição RR 1C</v>
          </cell>
        </row>
        <row r="1444">
          <cell r="B1444" t="str">
            <v>Transporte RR 1C</v>
          </cell>
        </row>
        <row r="1445">
          <cell r="B1445" t="str">
            <v>CBUQ - Faixa C  (e=5,0cm)</v>
          </cell>
        </row>
        <row r="1446">
          <cell r="B1446" t="str">
            <v>Aquisição CAP 50 70</v>
          </cell>
        </row>
        <row r="1447">
          <cell r="B1447" t="str">
            <v>Transporte CAP 50 70</v>
          </cell>
        </row>
        <row r="1449">
          <cell r="B1449" t="str">
            <v>RECUPERAÇÃO DE PAVIMENTO</v>
          </cell>
        </row>
        <row r="1450">
          <cell r="B1450" t="str">
            <v>RECUPERAÇÃO DE PAVIMENTO - (L=0,00m) - (Ext. =0 Kmf, Preço Unit. = R$ 0,00)</v>
          </cell>
        </row>
        <row r="1451">
          <cell r="B1451" t="str">
            <v>Remoção de Material asfáltico (e=5,0cm)</v>
          </cell>
        </row>
        <row r="1452">
          <cell r="B1452" t="str">
            <v>Remoção de Base Granular (e=47,0cm)</v>
          </cell>
        </row>
        <row r="1453">
          <cell r="B1453" t="str">
            <v>Solo estabilizado (e=20,0cm)</v>
          </cell>
        </row>
        <row r="1454">
          <cell r="B1454" t="str">
            <v>BGS (e=20,0cm)</v>
          </cell>
        </row>
        <row r="1455">
          <cell r="B1455" t="str">
            <v>Imprimação Asfáltica (EAI)</v>
          </cell>
        </row>
        <row r="1456">
          <cell r="B1456" t="str">
            <v>Aquisição EAI</v>
          </cell>
        </row>
        <row r="1457">
          <cell r="B1457" t="str">
            <v>Transporte EAI</v>
          </cell>
        </row>
        <row r="1458">
          <cell r="B1458" t="str">
            <v>BGTC (e=0,0cm)</v>
          </cell>
        </row>
        <row r="1459">
          <cell r="B1459" t="str">
            <v>Pintura de Ligação</v>
          </cell>
        </row>
        <row r="1460">
          <cell r="B1460" t="str">
            <v>Aquisição RR 1C</v>
          </cell>
        </row>
        <row r="1461">
          <cell r="B1461" t="str">
            <v>Transporte RR 1C</v>
          </cell>
        </row>
        <row r="1462">
          <cell r="B1462" t="str">
            <v>Tratamento superficial simples c/ emulsão BC</v>
          </cell>
        </row>
        <row r="1463">
          <cell r="B1463" t="str">
            <v>Tratamento superficial duplo c/ emulsão BC</v>
          </cell>
        </row>
        <row r="1464">
          <cell r="B1464" t="str">
            <v>Aquisição RR 2C</v>
          </cell>
        </row>
        <row r="1465">
          <cell r="B1465" t="str">
            <v>Transporte RR 2C</v>
          </cell>
        </row>
        <row r="1466">
          <cell r="B1466" t="str">
            <v>Tratamento superficial duplo com polímero</v>
          </cell>
        </row>
        <row r="1467">
          <cell r="B1467" t="str">
            <v>Aquisição RR 2C - E</v>
          </cell>
        </row>
        <row r="1468">
          <cell r="B1468" t="str">
            <v>Transporte RR 2C - E</v>
          </cell>
        </row>
        <row r="1469">
          <cell r="B1469" t="str">
            <v>Pintura de Ligação</v>
          </cell>
        </row>
        <row r="1470">
          <cell r="B1470" t="str">
            <v>Aquisição RR 1C</v>
          </cell>
        </row>
        <row r="1471">
          <cell r="B1471" t="str">
            <v>Transporte RR 1C</v>
          </cell>
        </row>
        <row r="1472">
          <cell r="B1472" t="str">
            <v>CBUQ - Faixa B  (e=5,0cm)</v>
          </cell>
        </row>
        <row r="1473">
          <cell r="B1473" t="str">
            <v>Aquisição CAP 50 70</v>
          </cell>
        </row>
        <row r="1474">
          <cell r="B1474" t="str">
            <v>Transporte CAP 50 70</v>
          </cell>
        </row>
        <row r="1475">
          <cell r="B1475" t="str">
            <v>Pintura de Ligação</v>
          </cell>
        </row>
        <row r="1476">
          <cell r="B1476" t="str">
            <v>Aquisição RR 1C</v>
          </cell>
        </row>
        <row r="1477">
          <cell r="B1477" t="str">
            <v>Transporte RR 1C</v>
          </cell>
        </row>
        <row r="1478">
          <cell r="B1478" t="str">
            <v>CBUQ - Faixa C  (e=5,0cm)</v>
          </cell>
        </row>
        <row r="1479">
          <cell r="B1479" t="str">
            <v>Aquisição CAP 50 70</v>
          </cell>
        </row>
        <row r="1480">
          <cell r="B1480" t="str">
            <v>Transporte CAP 50 70</v>
          </cell>
        </row>
        <row r="1482">
          <cell r="B1482" t="str">
            <v>ACOSTAMENTO</v>
          </cell>
        </row>
        <row r="1483">
          <cell r="B1483" t="str">
            <v>FS (4,0) (100%) (L=0,00m) - (Ext. =0 Kmf, Preço Unit. = R$ 0,00)</v>
          </cell>
        </row>
        <row r="1484">
          <cell r="B1484" t="str">
            <v>Fresagem Contínua do Pav. (e=4,0cm)</v>
          </cell>
        </row>
        <row r="1485">
          <cell r="B1485" t="str">
            <v>Pintura de Ligação</v>
          </cell>
        </row>
        <row r="1486">
          <cell r="B1486" t="str">
            <v>Aquisição RR 1C</v>
          </cell>
        </row>
        <row r="1487">
          <cell r="B1487" t="str">
            <v>Transporte RR 1C</v>
          </cell>
        </row>
        <row r="1488">
          <cell r="B1488" t="str">
            <v>CBUQ - Faixa C (e=4,0cm)</v>
          </cell>
        </row>
        <row r="1489">
          <cell r="B1489" t="str">
            <v>Aquisição CAP 50 70</v>
          </cell>
        </row>
        <row r="1490">
          <cell r="B1490" t="str">
            <v>Transporte CAP 50 70</v>
          </cell>
        </row>
        <row r="1492">
          <cell r="B1492" t="str">
            <v>RBSM+TSD - (L=0,00m) - (Ext. =0 Kmf, Preço Unit. = R$ 0,00)</v>
          </cell>
        </row>
        <row r="1493">
          <cell r="B1493" t="str">
            <v>Reest. de Base sem adição de material</v>
          </cell>
        </row>
        <row r="1494">
          <cell r="B1494" t="str">
            <v>Imprimação asfáltica (EAI)</v>
          </cell>
        </row>
        <row r="1495">
          <cell r="B1495" t="str">
            <v>Aquisição EAI</v>
          </cell>
        </row>
        <row r="1496">
          <cell r="B1496" t="str">
            <v>Transporte EAI</v>
          </cell>
        </row>
        <row r="1497">
          <cell r="B1497" t="str">
            <v>Tratamento superficial duplo c/ emulsão BC</v>
          </cell>
        </row>
        <row r="1498">
          <cell r="B1498" t="str">
            <v>Aquisição RR 2C</v>
          </cell>
        </row>
        <row r="1499">
          <cell r="B1499" t="str">
            <v>Transporte RR 2C</v>
          </cell>
        </row>
        <row r="1501">
          <cell r="B1501" t="str">
            <v>RBAM+TSD - (L=0,00m) - (Ext. =0 Kmf, Preço Unit. = R$ 0,00)</v>
          </cell>
        </row>
        <row r="1502">
          <cell r="B1502" t="str">
            <v>Reest. de Base com adição de brita (e=15,0 cm)</v>
          </cell>
        </row>
        <row r="1503">
          <cell r="B1503" t="str">
            <v>Imprimação asfáltica (EAI)</v>
          </cell>
        </row>
        <row r="1504">
          <cell r="B1504" t="str">
            <v>Aquisição EAI</v>
          </cell>
        </row>
        <row r="1505">
          <cell r="B1505" t="str">
            <v>Transporte EAI</v>
          </cell>
        </row>
        <row r="1506">
          <cell r="B1506" t="str">
            <v>Tratamento superficial duplo c/ emulsão BC</v>
          </cell>
        </row>
        <row r="1507">
          <cell r="B1507" t="str">
            <v>Aquisição RR 2C</v>
          </cell>
        </row>
        <row r="1508">
          <cell r="B1508" t="str">
            <v>Transporte RR 2C</v>
          </cell>
        </row>
        <row r="1510">
          <cell r="B1510" t="str">
            <v>RBAM(FS)+TSD - (L=0,00m) - (Ext. =0 Kmf, Preço Unit. = R$ 0,00)</v>
          </cell>
        </row>
        <row r="1511">
          <cell r="B1511" t="str">
            <v>Estabi. de Base com adição de mat. fresado  (e=15,0 cm)</v>
          </cell>
        </row>
        <row r="1512">
          <cell r="B1512" t="str">
            <v>Imprimação asfáltica (EAI)</v>
          </cell>
        </row>
        <row r="1513">
          <cell r="B1513" t="str">
            <v>Aquisição EAI</v>
          </cell>
        </row>
        <row r="1514">
          <cell r="B1514" t="str">
            <v>Transporte EAI</v>
          </cell>
        </row>
        <row r="1515">
          <cell r="B1515" t="str">
            <v>Tratamento superficial duplo c/ emulsão BC</v>
          </cell>
        </row>
        <row r="1516">
          <cell r="B1516" t="str">
            <v>Aquisição RR 2C</v>
          </cell>
        </row>
        <row r="1517">
          <cell r="B1517" t="str">
            <v>Transporte RR 2C</v>
          </cell>
        </row>
        <row r="1519">
          <cell r="B1519" t="str">
            <v>MICRO (L=0,00m) - (Ext. =0 Kmf, Preço Unit. = R$ 0,00)</v>
          </cell>
        </row>
        <row r="1520">
          <cell r="B1520" t="str">
            <v>Micro revestimento a frio - Microflex 1,5 cm BC c/ cal</v>
          </cell>
        </row>
        <row r="1521">
          <cell r="B1521" t="str">
            <v>Aquisição RC 1C - E</v>
          </cell>
        </row>
        <row r="1522">
          <cell r="B1522" t="str">
            <v>Transporte RC 1C - E</v>
          </cell>
        </row>
        <row r="1524">
          <cell r="B1524" t="str">
            <v>LAMA (L=0,00m) - (Ext. =0 Kmf, Preço Unit. = R$ 0,00)</v>
          </cell>
        </row>
        <row r="1525">
          <cell r="B1525" t="str">
            <v>Lama asfáltica - faixa III</v>
          </cell>
        </row>
        <row r="1526">
          <cell r="B1526" t="str">
            <v>Aquisição RL 1C</v>
          </cell>
        </row>
        <row r="1527">
          <cell r="B1527" t="str">
            <v>Transporte RL 1C</v>
          </cell>
        </row>
        <row r="1529">
          <cell r="B1529" t="str">
            <v>TSD (L=0,00m) - (Ext. =0 Kmf, Preço Unit. = R$ 0,00)</v>
          </cell>
        </row>
        <row r="1530">
          <cell r="B1530" t="str">
            <v>Tratamento superficial duplo c/ emulsão BC</v>
          </cell>
        </row>
        <row r="1531">
          <cell r="B1531" t="str">
            <v>Aquisição RR 2C</v>
          </cell>
        </row>
        <row r="1532">
          <cell r="B1532" t="str">
            <v>Transporte RR 2C</v>
          </cell>
        </row>
        <row r="1534">
          <cell r="B1534" t="str">
            <v>TSS (L=0,00m) - (Ext. =0 Kmf, Preço Unit. = R$ 0,00)</v>
          </cell>
        </row>
        <row r="1535">
          <cell r="B1535" t="str">
            <v>Tratamento superficial simples c/ emulsão BC</v>
          </cell>
        </row>
        <row r="1536">
          <cell r="B1536" t="str">
            <v>Aquisição RR 2C</v>
          </cell>
        </row>
        <row r="1537">
          <cell r="B1537" t="str">
            <v>Transporte RR 2C</v>
          </cell>
        </row>
        <row r="1539">
          <cell r="B1539" t="str">
            <v>REP (L=0,00m) - (Ext. =0 Kmf, Preço Unit. = R$ 0,00)</v>
          </cell>
        </row>
        <row r="1540">
          <cell r="B1540" t="str">
            <v>Pintura de Ligação</v>
          </cell>
        </row>
        <row r="1541">
          <cell r="B1541" t="str">
            <v>Aquisição RR 1C</v>
          </cell>
        </row>
        <row r="1542">
          <cell r="B1542" t="str">
            <v>Transporte RR 1C</v>
          </cell>
        </row>
        <row r="1543">
          <cell r="B1543" t="str">
            <v>CBUQ - Massa Fina (e=2,0cm)</v>
          </cell>
        </row>
        <row r="1544">
          <cell r="B1544" t="str">
            <v>Aquisição CAP 50 70</v>
          </cell>
        </row>
        <row r="1545">
          <cell r="B1545" t="str">
            <v>Transporte CAP 50 70</v>
          </cell>
        </row>
        <row r="1547">
          <cell r="B1547" t="str">
            <v>CBUQ - FAIXA B (4,0) (L=0,00m) - (Ext. =0 Kmf, Preço Unit. = R$ 0,00)</v>
          </cell>
        </row>
        <row r="1548">
          <cell r="B1548" t="str">
            <v>Pintura de Ligação</v>
          </cell>
        </row>
        <row r="1549">
          <cell r="B1549" t="str">
            <v>Aquisição RR 1C</v>
          </cell>
        </row>
        <row r="1550">
          <cell r="B1550" t="str">
            <v>Transporte RR 1C</v>
          </cell>
        </row>
        <row r="1551">
          <cell r="B1551" t="str">
            <v>CBUQ - Faixa B  (e=4,0cm)</v>
          </cell>
        </row>
        <row r="1552">
          <cell r="B1552" t="str">
            <v>Aquisição CAP 50 70</v>
          </cell>
        </row>
        <row r="1553">
          <cell r="B1553" t="str">
            <v>Transporte CAP 50 70</v>
          </cell>
        </row>
        <row r="1555">
          <cell r="B1555" t="str">
            <v>CBUQ - FAIXA B (4,5) (L=0,00m) - (Ext. =0 Kmf, Preço Unit. = R$ 0,00)</v>
          </cell>
        </row>
        <row r="1556">
          <cell r="B1556" t="str">
            <v>Pintura de Ligação</v>
          </cell>
        </row>
        <row r="1557">
          <cell r="B1557" t="str">
            <v>Aquisição RR 1C</v>
          </cell>
        </row>
        <row r="1558">
          <cell r="B1558" t="str">
            <v>Transporte RR 1C</v>
          </cell>
        </row>
        <row r="1559">
          <cell r="B1559" t="str">
            <v>CBUQ - Faixa B  (e=4,5cm)</v>
          </cell>
        </row>
        <row r="1560">
          <cell r="B1560" t="str">
            <v>Aquisição CAP 50 70</v>
          </cell>
        </row>
        <row r="1561">
          <cell r="B1561" t="str">
            <v>Transporte CAP 50 70</v>
          </cell>
        </row>
        <row r="1563">
          <cell r="B1563" t="str">
            <v>CBUQ - FAIXA B (5,0) (L=0,00m) - (Ext. =0 Kmf, Preço Unit. = R$ 0,00)</v>
          </cell>
        </row>
        <row r="1564">
          <cell r="B1564" t="str">
            <v>Pintura de Ligação</v>
          </cell>
        </row>
        <row r="1565">
          <cell r="B1565" t="str">
            <v>Aquisição RR 1C</v>
          </cell>
        </row>
        <row r="1566">
          <cell r="B1566" t="str">
            <v>Transporte RR 1C</v>
          </cell>
        </row>
        <row r="1567">
          <cell r="B1567" t="str">
            <v>CBUQ - Faixa B  (e=5,0cm)</v>
          </cell>
        </row>
        <row r="1568">
          <cell r="B1568" t="str">
            <v>Aquisição CAP 50 70</v>
          </cell>
        </row>
        <row r="1569">
          <cell r="B1569" t="str">
            <v>Transporte CAP 50 70</v>
          </cell>
        </row>
        <row r="1571">
          <cell r="B1571" t="str">
            <v>CBUQ - FAIXA B (6,5) (L=0,00m) - (Ext. =0 Kmf, Preço Unit. = R$ 0,00)</v>
          </cell>
        </row>
        <row r="1572">
          <cell r="B1572" t="str">
            <v>Pintura de Ligação</v>
          </cell>
        </row>
        <row r="1573">
          <cell r="B1573" t="str">
            <v>Aquisição RR 1C</v>
          </cell>
        </row>
        <row r="1574">
          <cell r="B1574" t="str">
            <v>Transporte RR 1C</v>
          </cell>
        </row>
        <row r="1575">
          <cell r="B1575" t="str">
            <v>CBUQ - Faixa B  (e=6,5cm)</v>
          </cell>
        </row>
        <row r="1576">
          <cell r="B1576" t="str">
            <v>Aquisição CAP 50 70</v>
          </cell>
        </row>
        <row r="1577">
          <cell r="B1577" t="str">
            <v>Transporte CAP 50 70</v>
          </cell>
        </row>
        <row r="1579">
          <cell r="B1579" t="str">
            <v>CBUQ - FAIXA C (3,0) (L=0,00m) - (Ext. =0 Kmf, Preço Unit. = R$ 0,00)</v>
          </cell>
        </row>
        <row r="1580">
          <cell r="B1580" t="str">
            <v>Pintura de Ligação</v>
          </cell>
        </row>
        <row r="1581">
          <cell r="B1581" t="str">
            <v>Aquisição RR 1C</v>
          </cell>
        </row>
        <row r="1582">
          <cell r="B1582" t="str">
            <v>Transporte RR 1C</v>
          </cell>
        </row>
        <row r="1583">
          <cell r="B1583" t="str">
            <v>CBUQ - Faixa C  (e=3,0cm)</v>
          </cell>
        </row>
        <row r="1584">
          <cell r="B1584" t="str">
            <v>Aquisição CAP 50 70</v>
          </cell>
        </row>
        <row r="1585">
          <cell r="B1585" t="str">
            <v>Transporte CAP 50 70</v>
          </cell>
        </row>
        <row r="1587">
          <cell r="B1587" t="str">
            <v>CBUQ - FAIXA C (4,0) (L=0,00m) - (Ext. =0 Kmf, Preço Unit. = R$ 0,00)</v>
          </cell>
        </row>
        <row r="1588">
          <cell r="B1588" t="str">
            <v>Pintura de Ligação</v>
          </cell>
        </row>
        <row r="1589">
          <cell r="B1589" t="str">
            <v>Aquisição RR 1C</v>
          </cell>
        </row>
        <row r="1590">
          <cell r="B1590" t="str">
            <v>Transporte RR 1C</v>
          </cell>
        </row>
        <row r="1591">
          <cell r="B1591" t="str">
            <v>CBUQ - Faixa C  (e=4,0cm)</v>
          </cell>
        </row>
        <row r="1592">
          <cell r="B1592" t="str">
            <v>Aquisição CAP 50 70</v>
          </cell>
        </row>
        <row r="1593">
          <cell r="B1593" t="str">
            <v>Transporte CAP 50 70</v>
          </cell>
        </row>
        <row r="1595">
          <cell r="B1595" t="str">
            <v>CBUQ - FAIXA C (4,5) (L=0,00m) - (Ext. =0 Kmf, Preço Unit. = R$ 0,00)</v>
          </cell>
        </row>
        <row r="1596">
          <cell r="B1596" t="str">
            <v>Pintura de Ligação</v>
          </cell>
        </row>
        <row r="1597">
          <cell r="B1597" t="str">
            <v>Aquisição RR 1C</v>
          </cell>
        </row>
        <row r="1598">
          <cell r="B1598" t="str">
            <v>Transporte RR 1C</v>
          </cell>
        </row>
        <row r="1599">
          <cell r="B1599" t="str">
            <v>CBUQ - Faixa C  (e=4,5cm)</v>
          </cell>
        </row>
        <row r="1600">
          <cell r="B1600" t="str">
            <v>Aquisição CAP 50 70</v>
          </cell>
        </row>
        <row r="1601">
          <cell r="B1601" t="str">
            <v>Transporte CAP 50 70</v>
          </cell>
        </row>
        <row r="1603">
          <cell r="B1603" t="str">
            <v>CBUQ - FAIXA C (5,0) (L=0,00m) - (Ext. =0 Kmf, Preço Unit. = R$ 0,00)</v>
          </cell>
        </row>
        <row r="1604">
          <cell r="B1604" t="str">
            <v>Pintura de Ligação</v>
          </cell>
        </row>
        <row r="1605">
          <cell r="B1605" t="str">
            <v>Aquisição RR 1C</v>
          </cell>
        </row>
        <row r="1606">
          <cell r="B1606" t="str">
            <v>Transporte RR 1C</v>
          </cell>
        </row>
        <row r="1607">
          <cell r="B1607" t="str">
            <v>CBUQ - Faixa C  (e=5,0cm)</v>
          </cell>
        </row>
        <row r="1608">
          <cell r="B1608" t="str">
            <v>Aquisição CAP 50 70</v>
          </cell>
        </row>
        <row r="1609">
          <cell r="B1609" t="str">
            <v>Transporte CAP 50 70</v>
          </cell>
        </row>
        <row r="1611">
          <cell r="B1611" t="str">
            <v>CBUQ - FAIXA C (6,0) (L=0,00m) - (Ext. =0 Kmf, Preço Unit. = R$ 0,00)</v>
          </cell>
        </row>
        <row r="1612">
          <cell r="B1612" t="str">
            <v>Pintura de Ligação</v>
          </cell>
        </row>
        <row r="1613">
          <cell r="B1613" t="str">
            <v>Aquisição RR 1C</v>
          </cell>
        </row>
        <row r="1614">
          <cell r="B1614" t="str">
            <v>Transporte RR 1C</v>
          </cell>
        </row>
        <row r="1615">
          <cell r="B1615" t="str">
            <v>CBUQ - Faixa C  (e=6,0cm)</v>
          </cell>
        </row>
        <row r="1616">
          <cell r="B1616" t="str">
            <v>Aquisição CAP 50 70</v>
          </cell>
        </row>
        <row r="1617">
          <cell r="B1617" t="str">
            <v>Transporte CAP 50 70</v>
          </cell>
        </row>
        <row r="1619">
          <cell r="B1619" t="str">
            <v>CBUQ - FAIXA C (6,5) (L=0,00m) - (Ext. =0 Kmf, Preço Unit. = R$ 0,00)</v>
          </cell>
        </row>
        <row r="1620">
          <cell r="B1620" t="str">
            <v>Pintura de Ligação</v>
          </cell>
        </row>
        <row r="1621">
          <cell r="B1621" t="str">
            <v>Aquisição RR 1C</v>
          </cell>
        </row>
        <row r="1622">
          <cell r="B1622" t="str">
            <v>Transporte RR 1C</v>
          </cell>
        </row>
        <row r="1623">
          <cell r="B1623" t="str">
            <v>CBUQ - Faixa C  (e=6,5cm)</v>
          </cell>
        </row>
        <row r="1624">
          <cell r="B1624" t="str">
            <v>Aquisição CAP 50 70</v>
          </cell>
        </row>
        <row r="1625">
          <cell r="B1625" t="str">
            <v>Transporte CAP 50 70</v>
          </cell>
        </row>
        <row r="1627">
          <cell r="B1627" t="str">
            <v>CBUQ - FAIXA C (7,0) (L=0,00m) - (Ext. =0 Kmf, Preço Unit. = R$ 0,00)</v>
          </cell>
        </row>
        <row r="1628">
          <cell r="B1628" t="str">
            <v>Pintura de Ligação</v>
          </cell>
        </row>
        <row r="1629">
          <cell r="B1629" t="str">
            <v>Aquisição RR 1C</v>
          </cell>
        </row>
        <row r="1630">
          <cell r="B1630" t="str">
            <v>Transporte RR 1C</v>
          </cell>
        </row>
        <row r="1631">
          <cell r="B1631" t="str">
            <v>CBUQ - Faixa C  (e=7,0cm)</v>
          </cell>
        </row>
        <row r="1632">
          <cell r="B1632" t="str">
            <v>Aquisição CAP 50 70</v>
          </cell>
        </row>
        <row r="1633">
          <cell r="B1633" t="str">
            <v>Transporte CAP 50 70</v>
          </cell>
        </row>
        <row r="1635">
          <cell r="B1635" t="str">
            <v>CBUQ - FAIXA C (7,5) (L=0,00m) - (Ext. =0 Kmf, Preço Unit. = R$ 0,00)</v>
          </cell>
        </row>
        <row r="1636">
          <cell r="B1636" t="str">
            <v>Pintura de Ligação</v>
          </cell>
        </row>
        <row r="1637">
          <cell r="B1637" t="str">
            <v>Aquisição RR 1C</v>
          </cell>
        </row>
        <row r="1638">
          <cell r="B1638" t="str">
            <v>Transporte RR 1C</v>
          </cell>
        </row>
        <row r="1639">
          <cell r="B1639" t="str">
            <v>CBUQ - Faixa C  (e=7,5cm)</v>
          </cell>
        </row>
        <row r="1640">
          <cell r="B1640" t="str">
            <v>Aquisição CAP 50 70</v>
          </cell>
        </row>
        <row r="1641">
          <cell r="B1641" t="str">
            <v>Transporte CAP 50 70</v>
          </cell>
        </row>
        <row r="1643">
          <cell r="B1643" t="str">
            <v>RB (L=0,00m) - (Ext. =0 Kmf, Preço Unit. = R$ 0,00)</v>
          </cell>
        </row>
        <row r="1644">
          <cell r="B1644" t="str">
            <v>Reciclagem de base simples  (e=0,0cm)</v>
          </cell>
        </row>
        <row r="1645">
          <cell r="B1645" t="str">
            <v>Imprimação Asfáltica (EAI)</v>
          </cell>
        </row>
        <row r="1646">
          <cell r="B1646" t="str">
            <v>Aquisição EAI</v>
          </cell>
        </row>
        <row r="1647">
          <cell r="B1647" t="str">
            <v>Transporte EAI</v>
          </cell>
        </row>
        <row r="1648">
          <cell r="B1648" t="str">
            <v>Tratamento superficial simples c/ emulsão BC</v>
          </cell>
        </row>
        <row r="1649">
          <cell r="B1649" t="str">
            <v>Tratamento superficial duplo c/ emulsão BC</v>
          </cell>
        </row>
        <row r="1650">
          <cell r="B1650" t="str">
            <v>Aquisição RR 2C</v>
          </cell>
        </row>
        <row r="1651">
          <cell r="B1651" t="str">
            <v>Transporte RR 2C</v>
          </cell>
        </row>
        <row r="1652">
          <cell r="B1652" t="str">
            <v>CBUQ - FAIXA B (0,0) (L=0,00m) - (Ext. =0 Kmf, Preço Unit. = R$ 0,00)</v>
          </cell>
        </row>
        <row r="1653">
          <cell r="B1653" t="str">
            <v>Pintura de Ligação</v>
          </cell>
        </row>
        <row r="1654">
          <cell r="B1654" t="str">
            <v>Aquisição RR 1C</v>
          </cell>
        </row>
        <row r="1655">
          <cell r="B1655" t="str">
            <v>Transporte RR 1C</v>
          </cell>
        </row>
        <row r="1656">
          <cell r="B1656" t="str">
            <v>CBUQ - Faixa B  (e=0,0cm)</v>
          </cell>
        </row>
        <row r="1657">
          <cell r="B1657" t="str">
            <v>Aquisição CAP 50 70</v>
          </cell>
        </row>
        <row r="1658">
          <cell r="B1658" t="str">
            <v>Transporte CAP 50 70</v>
          </cell>
        </row>
        <row r="1659">
          <cell r="B1659" t="str">
            <v>CBUQ - FAIXA C (0,0) (L=0,00m) - (Ext. =0 Kmf, Preço Unit. = R$ 0,00)</v>
          </cell>
        </row>
        <row r="1660">
          <cell r="B1660" t="str">
            <v>Pintura de Ligação</v>
          </cell>
        </row>
        <row r="1661">
          <cell r="B1661" t="str">
            <v>Aquisição RR 1C</v>
          </cell>
        </row>
        <row r="1662">
          <cell r="B1662" t="str">
            <v>Transporte RR 1C</v>
          </cell>
        </row>
        <row r="1663">
          <cell r="B1663" t="str">
            <v>CBUQ - Faixa C  (e=0,0cm)</v>
          </cell>
        </row>
        <row r="1664">
          <cell r="B1664" t="str">
            <v>Aquisição CAP 50 70</v>
          </cell>
        </row>
        <row r="1665">
          <cell r="B1665" t="str">
            <v>Transporte CAP 50 70</v>
          </cell>
        </row>
        <row r="1667">
          <cell r="B1667" t="str">
            <v>RB BRITA (L=0,00m) - (Ext. =0 Kmf, Preço Unit. = R$ 0,00)</v>
          </cell>
        </row>
        <row r="1668">
          <cell r="B1668" t="str">
            <v>Reciclagem de base com adição de brita (e=0,0cm)</v>
          </cell>
        </row>
        <row r="1669">
          <cell r="B1669" t="str">
            <v>Imprimação Asfáltica (EAI)</v>
          </cell>
        </row>
        <row r="1670">
          <cell r="B1670" t="str">
            <v>Aquisição EAI</v>
          </cell>
        </row>
        <row r="1671">
          <cell r="B1671" t="str">
            <v>Transporte EAI</v>
          </cell>
        </row>
        <row r="1672">
          <cell r="B1672" t="str">
            <v>Tratamento superficial simples c/ emulsão BC</v>
          </cell>
        </row>
        <row r="1673">
          <cell r="B1673" t="str">
            <v>Tratamento superficial duplo c/ emulsão BC</v>
          </cell>
        </row>
        <row r="1674">
          <cell r="B1674" t="str">
            <v>Aquisição RR 2C</v>
          </cell>
        </row>
        <row r="1675">
          <cell r="B1675" t="str">
            <v>Transporte RR 2C</v>
          </cell>
        </row>
        <row r="1676">
          <cell r="B1676" t="str">
            <v>CBUQ - FAIXA B (0,0) (L=0,00m) - (Ext. =0 Kmf, Preço Unit. = R$ 0,00)</v>
          </cell>
        </row>
        <row r="1677">
          <cell r="B1677" t="str">
            <v>Pintura de Ligação</v>
          </cell>
        </row>
        <row r="1678">
          <cell r="B1678" t="str">
            <v>Aquisição RR 1C</v>
          </cell>
        </row>
        <row r="1679">
          <cell r="B1679" t="str">
            <v>Transporte RR 1C</v>
          </cell>
        </row>
        <row r="1680">
          <cell r="B1680" t="str">
            <v>CBUQ - Faixa B  (e=0,0cm)</v>
          </cell>
        </row>
        <row r="1681">
          <cell r="B1681" t="str">
            <v>Aquisição CAP 50 70</v>
          </cell>
        </row>
        <row r="1682">
          <cell r="B1682" t="str">
            <v>Transporte CAP 50 70</v>
          </cell>
        </row>
        <row r="1683">
          <cell r="B1683" t="str">
            <v>CBUQ - FAIXA C (0,0) (L=0,00m) - (Ext. =0 Kmf, Preço Unit. = R$ 0,00)</v>
          </cell>
        </row>
        <row r="1684">
          <cell r="B1684" t="str">
            <v>Pintura de Ligação</v>
          </cell>
        </row>
        <row r="1685">
          <cell r="B1685" t="str">
            <v>Aquisição RR 1C</v>
          </cell>
        </row>
        <row r="1686">
          <cell r="B1686" t="str">
            <v>Transporte RR 1C</v>
          </cell>
        </row>
        <row r="1687">
          <cell r="B1687" t="str">
            <v>CBUQ - Faixa C  (e=0,0cm)</v>
          </cell>
        </row>
        <row r="1688">
          <cell r="B1688" t="str">
            <v>Aquisição CAP 50 70</v>
          </cell>
        </row>
        <row r="1689">
          <cell r="B1689" t="str">
            <v>Transporte CAP 50 70</v>
          </cell>
        </row>
        <row r="1691">
          <cell r="B1691" t="str">
            <v>RB CIMENTO (L=0,00m) - (Ext. =0 Kmf, Preço Unit. = R$ 0,00)</v>
          </cell>
        </row>
        <row r="1692">
          <cell r="B1692" t="str">
            <v>Reciclagem de base com adição de cimento  (e=0,0cm)</v>
          </cell>
        </row>
        <row r="1693">
          <cell r="B1693" t="str">
            <v>Imprimação Asfáltica (EAI)</v>
          </cell>
        </row>
        <row r="1694">
          <cell r="B1694" t="str">
            <v>Aquisição EAI</v>
          </cell>
        </row>
        <row r="1695">
          <cell r="B1695" t="str">
            <v>Transporte EAI</v>
          </cell>
        </row>
        <row r="1696">
          <cell r="B1696" t="str">
            <v>Tratamento superficial simples c/ emulsão BC</v>
          </cell>
        </row>
        <row r="1697">
          <cell r="B1697" t="str">
            <v>Tratamento superficial duplo c/ emulsão BC</v>
          </cell>
        </row>
        <row r="1698">
          <cell r="B1698" t="str">
            <v>Aquisição RR 2C</v>
          </cell>
        </row>
        <row r="1699">
          <cell r="B1699" t="str">
            <v>Transporte RR 2C</v>
          </cell>
        </row>
        <row r="1700">
          <cell r="B1700" t="str">
            <v>CBUQ - FAIXA B (0,0) (L=0,00m) - (Ext. =0 Kmf, Preço Unit. = R$ 0,00)</v>
          </cell>
        </row>
        <row r="1701">
          <cell r="B1701" t="str">
            <v>Pintura de Ligação</v>
          </cell>
        </row>
        <row r="1702">
          <cell r="B1702" t="str">
            <v>Aquisição RR 1C</v>
          </cell>
        </row>
        <row r="1703">
          <cell r="B1703" t="str">
            <v>Transporte RR 1C</v>
          </cell>
        </row>
        <row r="1704">
          <cell r="B1704" t="str">
            <v>CBUQ - Faixa B  (e=0,0cm)</v>
          </cell>
        </row>
        <row r="1705">
          <cell r="B1705" t="str">
            <v>Aquisição CAP 50 70</v>
          </cell>
        </row>
        <row r="1706">
          <cell r="B1706" t="str">
            <v>Transporte CAP 50 70</v>
          </cell>
        </row>
        <row r="1707">
          <cell r="B1707" t="str">
            <v>CBUQ - FAIXA C (0,0) (L=0,00m) - (Ext. =0 Kmf, Preço Unit. = R$ 0,00)</v>
          </cell>
        </row>
        <row r="1708">
          <cell r="B1708" t="str">
            <v>Pintura de Ligação</v>
          </cell>
        </row>
        <row r="1709">
          <cell r="B1709" t="str">
            <v>Aquisição RR 1C</v>
          </cell>
        </row>
        <row r="1710">
          <cell r="B1710" t="str">
            <v>Transporte RR 1C</v>
          </cell>
        </row>
        <row r="1711">
          <cell r="B1711" t="str">
            <v>CBUQ - Faixa C  (e=0,0cm)</v>
          </cell>
        </row>
        <row r="1712">
          <cell r="B1712" t="str">
            <v>Aquisição CAP 50 70</v>
          </cell>
        </row>
        <row r="1713">
          <cell r="B1713" t="str">
            <v>Transporte CAP 50 70</v>
          </cell>
        </row>
        <row r="1715">
          <cell r="B1715" t="str">
            <v>RB BRITA E CIMENTO (L=0,00m) - (Ext. =0 Kmf, Preço Unit. = R$ 0,00)</v>
          </cell>
        </row>
        <row r="1716">
          <cell r="B1716" t="str">
            <v>Reciclagem de base com adição de brita e cimento  (e=0,0cm)</v>
          </cell>
        </row>
        <row r="1717">
          <cell r="B1717" t="str">
            <v>Imprimação Asfáltica (EAI)</v>
          </cell>
        </row>
        <row r="1718">
          <cell r="B1718" t="str">
            <v>Aquisição EAI</v>
          </cell>
        </row>
        <row r="1719">
          <cell r="B1719" t="str">
            <v>Transporte EAI</v>
          </cell>
        </row>
        <row r="1720">
          <cell r="B1720" t="str">
            <v>Tratamento superficial simples c/ emulsão BC</v>
          </cell>
        </row>
        <row r="1721">
          <cell r="B1721" t="str">
            <v>Tratamento superficial duplo c/ emulsão BC</v>
          </cell>
        </row>
        <row r="1722">
          <cell r="B1722" t="str">
            <v>Aquisição RR 2C</v>
          </cell>
        </row>
        <row r="1723">
          <cell r="B1723" t="str">
            <v>Transporte RR 2C</v>
          </cell>
        </row>
        <row r="1724">
          <cell r="B1724" t="str">
            <v>CBUQ - FAIXA B (0,0) (L=0,00m) - (Ext. =0 Kmf, Preço Unit. = R$ 0,00)</v>
          </cell>
        </row>
        <row r="1725">
          <cell r="B1725" t="str">
            <v>Pintura de Ligação</v>
          </cell>
        </row>
        <row r="1726">
          <cell r="B1726" t="str">
            <v>Aquisição RR 1C</v>
          </cell>
        </row>
        <row r="1727">
          <cell r="B1727" t="str">
            <v>Transporte RR 1C</v>
          </cell>
        </row>
        <row r="1728">
          <cell r="B1728" t="str">
            <v>CBUQ - Faixa B  (e=0,0cm)</v>
          </cell>
        </row>
        <row r="1729">
          <cell r="B1729" t="str">
            <v>Aquisição CAP 50 70</v>
          </cell>
        </row>
        <row r="1730">
          <cell r="B1730" t="str">
            <v>Transporte CAP 50 70</v>
          </cell>
        </row>
        <row r="1731">
          <cell r="B1731" t="str">
            <v>CBUQ - FAIXA C (0,0) (L=0,00m) - (Ext. =0 Kmf, Preço Unit. = R$ 0,00)</v>
          </cell>
        </row>
        <row r="1732">
          <cell r="B1732" t="str">
            <v>Pintura de Ligação</v>
          </cell>
        </row>
        <row r="1733">
          <cell r="B1733" t="str">
            <v>Aquisição RR 1C</v>
          </cell>
        </row>
        <row r="1734">
          <cell r="B1734" t="str">
            <v>Transporte RR 1C</v>
          </cell>
        </row>
        <row r="1735">
          <cell r="B1735" t="str">
            <v>CBUQ - Faixa C  (e=0,0cm)</v>
          </cell>
        </row>
        <row r="1736">
          <cell r="B1736" t="str">
            <v>Aquisição CAP 50 70</v>
          </cell>
        </row>
        <row r="1737">
          <cell r="B1737" t="str">
            <v>Transporte CAP 50 70</v>
          </cell>
        </row>
        <row r="1739">
          <cell r="B1739" t="str">
            <v>RECUPERAÇÃO DE PAVIMENTO</v>
          </cell>
        </row>
        <row r="1740">
          <cell r="B1740" t="str">
            <v>RECUPERAÇÃO DE PAVIMENTO - (L=0,00m) - (Ext. =0 Kmf, Preço Unit. = R$ 0,00)</v>
          </cell>
        </row>
        <row r="1741">
          <cell r="B1741" t="str">
            <v>Remoção de Material asfáltico (e=0,0cm)</v>
          </cell>
        </row>
        <row r="1742">
          <cell r="B1742" t="str">
            <v>Remoção de Base Granular (e=0,0cm)</v>
          </cell>
        </row>
        <row r="1743">
          <cell r="B1743" t="str">
            <v>Solo estabilizado (e=0,0cm)</v>
          </cell>
        </row>
        <row r="1744">
          <cell r="B1744" t="str">
            <v>BGS (e=0,0cm)</v>
          </cell>
        </row>
        <row r="1745">
          <cell r="B1745" t="str">
            <v>Imprimação Asfáltica (EAI)</v>
          </cell>
        </row>
        <row r="1746">
          <cell r="B1746" t="str">
            <v>Aquisição EAI</v>
          </cell>
        </row>
        <row r="1747">
          <cell r="B1747" t="str">
            <v>Transporte EAI</v>
          </cell>
        </row>
        <row r="1748">
          <cell r="B1748" t="str">
            <v>BGTC (e=0,0cm)</v>
          </cell>
        </row>
        <row r="1749">
          <cell r="B1749" t="str">
            <v>Pintura de Ligação</v>
          </cell>
        </row>
        <row r="1750">
          <cell r="B1750" t="str">
            <v>Aquisição RR 1C</v>
          </cell>
        </row>
        <row r="1751">
          <cell r="B1751" t="str">
            <v>Transporte RR 1C</v>
          </cell>
        </row>
        <row r="1752">
          <cell r="B1752" t="str">
            <v>Tratamento superficial simples c/ emulsão BC</v>
          </cell>
        </row>
        <row r="1753">
          <cell r="B1753" t="str">
            <v>Tratamento superficial duplo c/ emulsão BC</v>
          </cell>
        </row>
        <row r="1754">
          <cell r="B1754" t="str">
            <v>Aquisição RR 2C</v>
          </cell>
        </row>
        <row r="1755">
          <cell r="B1755" t="str">
            <v>Transporte RR 2C</v>
          </cell>
        </row>
        <row r="1756">
          <cell r="B1756" t="str">
            <v>Pintura de Ligação</v>
          </cell>
        </row>
        <row r="1757">
          <cell r="B1757" t="str">
            <v>Aquisição RR 1C</v>
          </cell>
        </row>
        <row r="1758">
          <cell r="B1758" t="str">
            <v>Transporte RR 1C</v>
          </cell>
        </row>
        <row r="1759">
          <cell r="B1759" t="str">
            <v>CBUQ - Faixa B  (e=0,0cm)</v>
          </cell>
        </row>
        <row r="1760">
          <cell r="B1760" t="str">
            <v>Aquisição CAP 50 70</v>
          </cell>
        </row>
        <row r="1761">
          <cell r="B1761" t="str">
            <v>Transporte CAP 50 70</v>
          </cell>
        </row>
        <row r="1762">
          <cell r="B1762" t="str">
            <v>Pintura de Ligação</v>
          </cell>
        </row>
        <row r="1763">
          <cell r="B1763" t="str">
            <v>Aquisição RR 1C</v>
          </cell>
        </row>
        <row r="1764">
          <cell r="B1764" t="str">
            <v>Transporte RR 1C</v>
          </cell>
        </row>
        <row r="1765">
          <cell r="B1765" t="str">
            <v>CBUQ - Faixa C  (e=0,0cm)</v>
          </cell>
        </row>
        <row r="1766">
          <cell r="B1766" t="str">
            <v>Aquisição CAP 50 70</v>
          </cell>
        </row>
        <row r="1767">
          <cell r="B1767" t="str">
            <v>Transporte CAP 50 70</v>
          </cell>
        </row>
        <row r="1769">
          <cell r="B1769" t="str">
            <v>DRENAGEM SUPERFICIAL</v>
          </cell>
        </row>
        <row r="1770">
          <cell r="B1770" t="str">
            <v>Meio fio de concreto - MFC 01</v>
          </cell>
        </row>
        <row r="1771">
          <cell r="B1771" t="str">
            <v>Meio fio de concreto - MFC 04</v>
          </cell>
        </row>
        <row r="1772">
          <cell r="B1772" t="str">
            <v>Meio fio de concreto - MFC 05</v>
          </cell>
        </row>
        <row r="1773">
          <cell r="B1773" t="str">
            <v>Sarjeta triangular de concreto - STC 01</v>
          </cell>
        </row>
        <row r="1774">
          <cell r="B1774" t="str">
            <v>Sarjeta triangular de concreto - STC 02</v>
          </cell>
        </row>
        <row r="1775">
          <cell r="B1775" t="str">
            <v>Sarjeta triangular de concreto - STC 03</v>
          </cell>
        </row>
        <row r="1776">
          <cell r="B1776" t="str">
            <v>Sarjeta trapezoidal de concreto - SZC 01</v>
          </cell>
        </row>
        <row r="1777">
          <cell r="B1777" t="str">
            <v>Sarjeta de canteiro central de concreto - SCC 04</v>
          </cell>
        </row>
        <row r="1778">
          <cell r="B1778" t="str">
            <v>Transposição de segmentos de sarjeta - TSS 03</v>
          </cell>
        </row>
        <row r="1779">
          <cell r="B1779" t="str">
            <v>Entrada para descida d'água - EDA 01</v>
          </cell>
        </row>
        <row r="1780">
          <cell r="B1780" t="str">
            <v>Entrada para descida d'água - EDA 02</v>
          </cell>
        </row>
        <row r="1781">
          <cell r="B1781" t="str">
            <v>Descida d'água de aterros tipo rápido - DAR 01</v>
          </cell>
        </row>
        <row r="1782">
          <cell r="B1782" t="str">
            <v>Aquisição CAP 50 70</v>
          </cell>
        </row>
        <row r="1783">
          <cell r="B1783" t="str">
            <v>Transporte CAP 50 70</v>
          </cell>
        </row>
        <row r="1784">
          <cell r="B1784" t="str">
            <v>Descida d'água de aterros tipo rápido - DAR 02</v>
          </cell>
        </row>
        <row r="1785">
          <cell r="B1785" t="str">
            <v>Aquisição CAP 50 70</v>
          </cell>
        </row>
        <row r="1786">
          <cell r="B1786" t="str">
            <v>Transporte CAP 50 70</v>
          </cell>
        </row>
        <row r="1787">
          <cell r="B1787" t="str">
            <v>Descida d'água de aterros tipo rápido - DAR 03</v>
          </cell>
        </row>
        <row r="1788">
          <cell r="B1788" t="str">
            <v>Aquisição CAP 50 70</v>
          </cell>
        </row>
        <row r="1789">
          <cell r="B1789" t="str">
            <v>Transporte CAP 50 70</v>
          </cell>
        </row>
        <row r="1790">
          <cell r="B1790" t="str">
            <v>Dreno longitudinal profundo para corte em solo - DPS 01</v>
          </cell>
        </row>
        <row r="1791">
          <cell r="B1791" t="str">
            <v>Dreno longitudinal profundo para corte em solo - DPS 03</v>
          </cell>
        </row>
        <row r="1792">
          <cell r="B1792" t="str">
            <v>Dreno longitudinal profundo para corte em rocha - DPR 01</v>
          </cell>
        </row>
        <row r="1793">
          <cell r="B1793" t="str">
            <v>Boca de saída para dreno longitudinal profundo - BSD 01</v>
          </cell>
        </row>
        <row r="1794">
          <cell r="B1794" t="str">
            <v>Boca de saída para dreno sub-superficial - BSD 03</v>
          </cell>
        </row>
        <row r="1795">
          <cell r="B1795" t="str">
            <v>Valeta de proteção de aterros com revestimento vegetal - VPA 01</v>
          </cell>
        </row>
        <row r="1796">
          <cell r="B1796" t="str">
            <v>Valeta de proteção de cortes com revestimento vegetal - VPC 01</v>
          </cell>
        </row>
        <row r="1797">
          <cell r="B1797" t="str">
            <v>Valeta de proteção de aterros com revestimento de concreto - VPA 03</v>
          </cell>
        </row>
        <row r="1798">
          <cell r="B1798" t="str">
            <v>Valeta de proteção de cortes com revestimento de concreto - VPC 03</v>
          </cell>
        </row>
        <row r="1799">
          <cell r="B1799" t="str">
            <v>Corpo BSCC 1,50 x 1,50 m - moldado no local - altura do aterro 0,00 a 1,00 m</v>
          </cell>
        </row>
        <row r="1800">
          <cell r="B1800" t="str">
            <v>Boca BSCC 1,50 x 1,50 m - esconsidade 0°</v>
          </cell>
        </row>
        <row r="1801">
          <cell r="B1801" t="str">
            <v>Corpo BSCC 2,00 x 2,00 m - moldado no local - altura do aterro 0,00 a 1,00 m</v>
          </cell>
        </row>
        <row r="1802">
          <cell r="B1802" t="str">
            <v>Boca BSCC 2,00 x 2,00 m - esconsidade 0°</v>
          </cell>
        </row>
        <row r="1803">
          <cell r="B1803" t="str">
            <v>Corpo BSCC 2,50 x 2,50 m - moldado no local - altura do aterro 0,00 a 1,00 m</v>
          </cell>
        </row>
        <row r="1804">
          <cell r="B1804" t="str">
            <v>Boca BSCC 2,50 x 2,50 m - esconsidade 0°</v>
          </cell>
        </row>
        <row r="1805">
          <cell r="B1805" t="str">
            <v>Corpo BSCC 3,00 x 3,00 m - moldado no local - altura do aterro 0,00 a 1,00 m</v>
          </cell>
        </row>
        <row r="1806">
          <cell r="B1806" t="str">
            <v>Boca BSCC 3,00 x 3,00 m - esconsidade 0°</v>
          </cell>
        </row>
        <row r="1807">
          <cell r="B1807" t="str">
            <v>Hidrossemeadura</v>
          </cell>
        </row>
        <row r="1809">
          <cell r="B1809" t="str">
            <v>OBRAS DE ARTE ESPECIAIS</v>
          </cell>
        </row>
        <row r="1810">
          <cell r="B1810" t="str">
            <v>Recomposição de defensa metálica</v>
          </cell>
        </row>
        <row r="1811">
          <cell r="B1811" t="str">
            <v>Recomposição de guarda-corpo</v>
          </cell>
        </row>
        <row r="1812">
          <cell r="B1812" t="str">
            <v>Recomposição de Barreira New Jersey simples</v>
          </cell>
        </row>
        <row r="1814">
          <cell r="B1814" t="str">
            <v>OBRAS COMPLEMENTARES</v>
          </cell>
        </row>
        <row r="1815">
          <cell r="B1815" t="str">
            <v>Recomposição de defensa metálica</v>
          </cell>
        </row>
        <row r="1816">
          <cell r="B1816" t="str">
            <v>Recomposição de Talude - Erosão</v>
          </cell>
        </row>
        <row r="1817">
          <cell r="B1817" t="str">
            <v>TERRAPLANAGEM</v>
          </cell>
        </row>
        <row r="1818">
          <cell r="B1818" t="str">
            <v>Recomposição de erosão em corte ou aterro com material de jazida</v>
          </cell>
        </row>
        <row r="1819">
          <cell r="B1819" t="str">
            <v>DRENAGEM SUPERFICIAL</v>
          </cell>
        </row>
        <row r="1820">
          <cell r="B1820" t="str">
            <v>Meio fio de concreto - MFC 01</v>
          </cell>
        </row>
        <row r="1821">
          <cell r="B1821" t="str">
            <v>Entrada para descida d'água - EDA 02</v>
          </cell>
        </row>
        <row r="1822">
          <cell r="B1822" t="str">
            <v>Descida d'água de aterros em degraus - DAD 01</v>
          </cell>
        </row>
        <row r="1823">
          <cell r="B1823" t="str">
            <v>Dissipador de energia - DEB 02</v>
          </cell>
        </row>
        <row r="1824">
          <cell r="B1824" t="str">
            <v>SERVIÇOS AMBIENTAIS</v>
          </cell>
        </row>
        <row r="1825">
          <cell r="B1825" t="str">
            <v>Enleivamento</v>
          </cell>
        </row>
        <row r="1827">
          <cell r="B1827" t="str">
            <v>SINALIZAÇÃO</v>
          </cell>
        </row>
        <row r="1828">
          <cell r="B1828" t="str">
            <v>SINALIZAÇÃO PROVISÓRIA*</v>
          </cell>
        </row>
        <row r="1829">
          <cell r="B1829" t="str">
            <v>Pintura de faixa (sinalização provisória)</v>
          </cell>
        </row>
        <row r="1830">
          <cell r="B1830" t="str">
            <v>* Em atendimento ao item 9.1.2 do ACÓRDÃO Nº 2011/2015 - TCU - Plenário, a sinalização provisória conta na planilha como item de serviço separado.</v>
          </cell>
        </row>
        <row r="1832">
          <cell r="B1832" t="str">
            <v>SINALIZAÇÃO HORIZONTAL</v>
          </cell>
        </row>
        <row r="1833">
          <cell r="B1833" t="str">
            <v>Tachas Refletivas Bidirecionais</v>
          </cell>
        </row>
        <row r="1834">
          <cell r="B1834" t="str">
            <v>Implantação de tachão</v>
          </cell>
        </row>
        <row r="1836">
          <cell r="B1836" t="str">
            <v>MANUTENÇÃO E CONSERVAÇÃO</v>
          </cell>
        </row>
        <row r="1837">
          <cell r="B1837" t="str">
            <v>Manutenção e Conservação (1º ano)</v>
          </cell>
        </row>
        <row r="1838">
          <cell r="B1838" t="str">
            <v>Serviços de Manutenção e Conservação (1º ano)</v>
          </cell>
        </row>
        <row r="1840">
          <cell r="B1840" t="str">
            <v>Manutenção e Conservação (2º ano)</v>
          </cell>
        </row>
        <row r="1841">
          <cell r="B1841" t="str">
            <v>Serviços de Manutenção e Conservação (2º ano)</v>
          </cell>
        </row>
        <row r="1843">
          <cell r="B1843" t="str">
            <v>Manutenção e Conservação (3º ano)</v>
          </cell>
        </row>
        <row r="1844">
          <cell r="B1844" t="str">
            <v>Serviços de Manutenção e Conservação (3º ano)</v>
          </cell>
        </row>
        <row r="1846">
          <cell r="B1846" t="str">
            <v>Manutenção e Conservação (4º ano)</v>
          </cell>
        </row>
        <row r="1847">
          <cell r="B1847" t="str">
            <v>Serviços de Manutenção e Conservação (4º ano)</v>
          </cell>
        </row>
        <row r="1849">
          <cell r="B1849" t="str">
            <v>Manutenção e Conservação (5º ano)</v>
          </cell>
        </row>
        <row r="1850">
          <cell r="B1850" t="str">
            <v>Serviços de Manutenção e Conservação (5º ano)</v>
          </cell>
        </row>
        <row r="1852">
          <cell r="B1852" t="str">
            <v>ADMINISTRAÇÃO LOCAL</v>
          </cell>
        </row>
        <row r="1853">
          <cell r="B1853" t="str">
            <v>Parcela Fixa - Recuperação</v>
          </cell>
        </row>
        <row r="1854">
          <cell r="B1854" t="str">
            <v>Mão de Obra</v>
          </cell>
        </row>
        <row r="1855">
          <cell r="B1855" t="str">
            <v>Veículos</v>
          </cell>
        </row>
        <row r="1856">
          <cell r="B1856" t="str">
            <v>Parcela Fixa - Manutenção e Conservação</v>
          </cell>
        </row>
        <row r="1857">
          <cell r="B1857" t="str">
            <v>Mão de Obra</v>
          </cell>
        </row>
        <row r="1858">
          <cell r="B1858" t="str">
            <v>Veículos</v>
          </cell>
        </row>
        <row r="1859">
          <cell r="B1859" t="str">
            <v xml:space="preserve">Parcela Vinculada </v>
          </cell>
        </row>
        <row r="1860">
          <cell r="B1860" t="str">
            <v xml:space="preserve">Equipe de produção de terraplenagem </v>
          </cell>
        </row>
        <row r="1861">
          <cell r="B1861" t="str">
            <v xml:space="preserve">Equipe de produção de pavimentação </v>
          </cell>
        </row>
        <row r="1862">
          <cell r="B1862" t="str">
            <v xml:space="preserve">Equipe de topografia </v>
          </cell>
        </row>
        <row r="1863">
          <cell r="B1863" t="str">
            <v>Equipe de medicina e segurança do trabalho - Nº func. &gt; 100</v>
          </cell>
        </row>
        <row r="1864">
          <cell r="B1864" t="str">
            <v>Equipe de medicina e segurança do trabalho - Nº func. ≤ 100</v>
          </cell>
        </row>
        <row r="1865">
          <cell r="B1865" t="str">
            <v xml:space="preserve">Técnicos especializados </v>
          </cell>
        </row>
        <row r="1866">
          <cell r="B1866" t="str">
            <v>Equipe de conservação rodoviária</v>
          </cell>
        </row>
        <row r="1867">
          <cell r="B1867" t="str">
            <v xml:space="preserve">Parcela Variável </v>
          </cell>
        </row>
        <row r="1868">
          <cell r="B1868" t="str">
            <v xml:space="preserve">Equipes de frente de serviço </v>
          </cell>
        </row>
        <row r="1869">
          <cell r="B1869" t="str">
            <v xml:space="preserve">Laboratório de solos </v>
          </cell>
        </row>
        <row r="1870">
          <cell r="B1870" t="str">
            <v xml:space="preserve">Laboratório de asfaltos </v>
          </cell>
        </row>
        <row r="1871">
          <cell r="B1871" t="str">
            <v xml:space="preserve">Laboratório de concreto </v>
          </cell>
        </row>
        <row r="1872">
          <cell r="B1872" t="str">
            <v xml:space="preserve">Manejo florestal </v>
          </cell>
        </row>
        <row r="1873">
          <cell r="B1873" t="str">
            <v xml:space="preserve">Manutenção do Canteiro de Obras e Acampamentos </v>
          </cell>
        </row>
        <row r="1874">
          <cell r="B1874" t="str">
            <v xml:space="preserve">Equipe de manutenção </v>
          </cell>
        </row>
        <row r="1875">
          <cell r="B1875" t="str">
            <v xml:space="preserve">Despesas Diversas </v>
          </cell>
        </row>
        <row r="1877">
          <cell r="B1877" t="str">
            <v>CANTEIRO E MOBILIZAÇÃO</v>
          </cell>
        </row>
        <row r="1878">
          <cell r="B1878" t="str">
            <v>Mobilização</v>
          </cell>
        </row>
        <row r="1879">
          <cell r="B1879" t="str">
            <v>Desmobilização</v>
          </cell>
        </row>
        <row r="1880">
          <cell r="B1880" t="str">
            <v>Canteiro Principal</v>
          </cell>
        </row>
        <row r="1881">
          <cell r="B1881" t="str">
            <v>Escritório e seção téc.</v>
          </cell>
        </row>
        <row r="1882">
          <cell r="B1882" t="str">
            <v>Refeitório e cozinha</v>
          </cell>
        </row>
        <row r="1883">
          <cell r="B1883" t="str">
            <v>Alojamentos</v>
          </cell>
        </row>
        <row r="1884">
          <cell r="B1884" t="str">
            <v>Banheiros e vestiário</v>
          </cell>
        </row>
        <row r="1885">
          <cell r="B1885" t="str">
            <v>Ambulatório</v>
          </cell>
        </row>
        <row r="1886">
          <cell r="B1886" t="str">
            <v>Área de recreação</v>
          </cell>
        </row>
        <row r="1887">
          <cell r="B1887" t="str">
            <v>Residências</v>
          </cell>
        </row>
        <row r="1888">
          <cell r="B1888" t="str">
            <v>Almoxarifado</v>
          </cell>
        </row>
        <row r="1889">
          <cell r="B1889" t="str">
            <v>Depósito de cimento</v>
          </cell>
        </row>
        <row r="1890">
          <cell r="B1890" t="str">
            <v>Oficina</v>
          </cell>
        </row>
        <row r="1891">
          <cell r="B1891" t="str">
            <v>Sala de topografia</v>
          </cell>
        </row>
        <row r="1892">
          <cell r="B1892" t="str">
            <v>Guarita</v>
          </cell>
        </row>
        <row r="1893">
          <cell r="B1893" t="str">
            <v>Áreas descobertas</v>
          </cell>
        </row>
        <row r="1894">
          <cell r="B1894" t="str">
            <v>Instalações Industriais</v>
          </cell>
        </row>
        <row r="1895">
          <cell r="B1895" t="str">
            <v>Laboratório</v>
          </cell>
        </row>
        <row r="1896">
          <cell r="B1896" t="str">
            <v>Instalação da usina misturadora de solos com capacidade de 300 t/h</v>
          </cell>
        </row>
        <row r="1897">
          <cell r="B1897" t="str">
            <v>Instalação da usina de asfalto a quente capacidade de 120 t/h</v>
          </cell>
        </row>
        <row r="1898">
          <cell r="B1898" t="str">
            <v>Posto de combustivel</v>
          </cell>
        </row>
        <row r="1899">
          <cell r="B1899" t="str">
            <v xml:space="preserve">Depósito de óleo enterrado para oficina			</v>
          </cell>
        </row>
        <row r="1900">
          <cell r="B1900" t="str">
            <v>Sistema separador água e óleo</v>
          </cell>
        </row>
        <row r="1901">
          <cell r="B1901" t="str">
            <v>Rampa de lavagem</v>
          </cell>
        </row>
        <row r="1902">
          <cell r="B1902" t="str">
            <v>TOTAL</v>
          </cell>
        </row>
        <row r="1903">
          <cell r="B1903" t="str">
            <v>EDITAL:</v>
          </cell>
        </row>
        <row r="1904">
          <cell r="B1904" t="str">
            <v>BR-/RN</v>
          </cell>
        </row>
        <row r="1905">
          <cell r="B1905" t="str">
            <v xml:space="preserve">Subtrecho:  - </v>
          </cell>
        </row>
        <row r="1906">
          <cell r="B1906" t="str">
            <v>Segmento: (km 0 ao km 100)</v>
          </cell>
        </row>
        <row r="1907">
          <cell r="B1907" t="str">
            <v>Nome da empresa:</v>
          </cell>
        </row>
        <row r="1908">
          <cell r="B1908" t="str">
            <v>IDENTIFICAÇÃO, QUALIFICAÇÃO E ASSINATURA DO RESPONSÁVEL:</v>
          </cell>
        </row>
      </sheetData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sin_vertical_necessidades"/>
      <sheetName val="Plan1"/>
      <sheetName val="curvas_tratamento"/>
      <sheetName val="Defensas_necessidades"/>
      <sheetName val="CLASSE"/>
      <sheetName val="SNV"/>
      <sheetName val="CURVAS_CRIT"/>
      <sheetName val="quantitativos_por_SNV"/>
      <sheetName val="CRITÉRIO DE PAGAMENTO"/>
    </sheetNames>
    <sheetDataSet>
      <sheetData sheetId="0"/>
      <sheetData sheetId="1">
        <row r="2">
          <cell r="A2">
            <v>0</v>
          </cell>
        </row>
      </sheetData>
      <sheetData sheetId="2"/>
      <sheetData sheetId="3"/>
      <sheetData sheetId="4">
        <row r="2">
          <cell r="A2">
            <v>0</v>
          </cell>
          <cell r="B2">
            <v>6000</v>
          </cell>
        </row>
        <row r="3">
          <cell r="A3">
            <v>50600</v>
          </cell>
          <cell r="B3">
            <v>3750</v>
          </cell>
        </row>
        <row r="4">
          <cell r="A4">
            <v>146000</v>
          </cell>
          <cell r="B4">
            <v>8705</v>
          </cell>
        </row>
        <row r="5">
          <cell r="A5">
            <v>0</v>
          </cell>
          <cell r="B5">
            <v>0</v>
          </cell>
        </row>
        <row r="6">
          <cell r="A6">
            <v>0</v>
          </cell>
          <cell r="B6">
            <v>0</v>
          </cell>
        </row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</sheetData>
      <sheetData sheetId="5">
        <row r="5">
          <cell r="N5" t="str">
            <v>TT-404/2013 / Lote 06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MT 2X1.5</v>
          </cell>
        </row>
      </sheetData>
      <sheetData sheetId="13"/>
      <sheetData sheetId="14"/>
      <sheetData sheetId="15"/>
      <sheetData sheetId="16">
        <row r="11">
          <cell r="N11" t="str">
            <v>-</v>
          </cell>
          <cell r="R11">
            <v>0</v>
          </cell>
          <cell r="AD11">
            <v>23</v>
          </cell>
        </row>
        <row r="12">
          <cell r="N12" t="str">
            <v>-</v>
          </cell>
          <cell r="R12">
            <v>0</v>
          </cell>
          <cell r="AD12">
            <v>36</v>
          </cell>
        </row>
        <row r="13">
          <cell r="N13" t="str">
            <v>-</v>
          </cell>
          <cell r="R13">
            <v>0</v>
          </cell>
          <cell r="AD13" t="str">
            <v>-</v>
          </cell>
        </row>
        <row r="14">
          <cell r="N14" t="str">
            <v>-</v>
          </cell>
          <cell r="R14">
            <v>0</v>
          </cell>
          <cell r="AD14" t="str">
            <v>-</v>
          </cell>
        </row>
        <row r="15">
          <cell r="N15" t="str">
            <v>-</v>
          </cell>
          <cell r="R15">
            <v>0</v>
          </cell>
          <cell r="AD15">
            <v>48</v>
          </cell>
        </row>
        <row r="16">
          <cell r="N16" t="str">
            <v>-</v>
          </cell>
          <cell r="R16">
            <v>0</v>
          </cell>
          <cell r="AD16" t="str">
            <v>-</v>
          </cell>
        </row>
        <row r="17">
          <cell r="N17" t="str">
            <v>-</v>
          </cell>
          <cell r="R17">
            <v>0</v>
          </cell>
          <cell r="AD17" t="str">
            <v>-</v>
          </cell>
        </row>
        <row r="18">
          <cell r="N18" t="str">
            <v>-</v>
          </cell>
          <cell r="R18">
            <v>0</v>
          </cell>
          <cell r="AD18">
            <v>26</v>
          </cell>
        </row>
        <row r="19">
          <cell r="N19" t="str">
            <v>-</v>
          </cell>
          <cell r="R19">
            <v>0</v>
          </cell>
          <cell r="AD19">
            <v>18</v>
          </cell>
        </row>
        <row r="20">
          <cell r="N20" t="str">
            <v>-</v>
          </cell>
          <cell r="R20">
            <v>0</v>
          </cell>
          <cell r="AD20">
            <v>13</v>
          </cell>
        </row>
        <row r="21">
          <cell r="N21" t="str">
            <v>-</v>
          </cell>
          <cell r="R21">
            <v>0</v>
          </cell>
          <cell r="AD21">
            <v>11</v>
          </cell>
        </row>
        <row r="22">
          <cell r="N22" t="str">
            <v>-</v>
          </cell>
          <cell r="R22">
            <v>0</v>
          </cell>
          <cell r="AD22" t="str">
            <v>-</v>
          </cell>
        </row>
        <row r="23">
          <cell r="N23" t="str">
            <v>-</v>
          </cell>
          <cell r="R23">
            <v>0</v>
          </cell>
          <cell r="AD23">
            <v>5</v>
          </cell>
        </row>
        <row r="24">
          <cell r="N24" t="str">
            <v>-</v>
          </cell>
          <cell r="R24">
            <v>0</v>
          </cell>
          <cell r="AD24">
            <v>5</v>
          </cell>
        </row>
        <row r="25">
          <cell r="N25" t="str">
            <v>-</v>
          </cell>
          <cell r="R25">
            <v>0</v>
          </cell>
          <cell r="AD25">
            <v>5</v>
          </cell>
        </row>
        <row r="26">
          <cell r="N26" t="str">
            <v>-</v>
          </cell>
          <cell r="R26">
            <v>0</v>
          </cell>
          <cell r="AD26">
            <v>5</v>
          </cell>
        </row>
        <row r="27">
          <cell r="N27" t="str">
            <v>-</v>
          </cell>
          <cell r="R27">
            <v>0</v>
          </cell>
          <cell r="AD27">
            <v>13</v>
          </cell>
        </row>
        <row r="28">
          <cell r="N28" t="str">
            <v>-</v>
          </cell>
          <cell r="R28">
            <v>0</v>
          </cell>
          <cell r="AD28">
            <v>4</v>
          </cell>
        </row>
        <row r="29">
          <cell r="N29" t="str">
            <v>-</v>
          </cell>
          <cell r="R29">
            <v>0</v>
          </cell>
          <cell r="AD29">
            <v>6</v>
          </cell>
        </row>
        <row r="30">
          <cell r="N30" t="str">
            <v>-</v>
          </cell>
          <cell r="R30">
            <v>0</v>
          </cell>
          <cell r="AD30">
            <v>5</v>
          </cell>
        </row>
        <row r="31">
          <cell r="N31" t="str">
            <v>-</v>
          </cell>
          <cell r="R31">
            <v>0</v>
          </cell>
          <cell r="AD31">
            <v>5</v>
          </cell>
        </row>
        <row r="32">
          <cell r="N32" t="str">
            <v>-</v>
          </cell>
          <cell r="R32">
            <v>0</v>
          </cell>
          <cell r="AD32">
            <v>5</v>
          </cell>
        </row>
        <row r="33">
          <cell r="N33" t="str">
            <v>-</v>
          </cell>
          <cell r="R33">
            <v>0</v>
          </cell>
          <cell r="AD33">
            <v>5</v>
          </cell>
        </row>
        <row r="34">
          <cell r="N34" t="str">
            <v>-</v>
          </cell>
          <cell r="R34">
            <v>0</v>
          </cell>
          <cell r="AD34">
            <v>8</v>
          </cell>
        </row>
        <row r="35">
          <cell r="N35" t="str">
            <v>-</v>
          </cell>
          <cell r="R35">
            <v>0</v>
          </cell>
          <cell r="AD35">
            <v>8</v>
          </cell>
        </row>
        <row r="36">
          <cell r="N36" t="str">
            <v>-</v>
          </cell>
          <cell r="R36">
            <v>0</v>
          </cell>
          <cell r="AD36">
            <v>8</v>
          </cell>
        </row>
        <row r="37">
          <cell r="N37" t="str">
            <v>-</v>
          </cell>
          <cell r="R37">
            <v>0</v>
          </cell>
          <cell r="AD37">
            <v>3</v>
          </cell>
        </row>
        <row r="38">
          <cell r="N38" t="str">
            <v>-</v>
          </cell>
          <cell r="R38">
            <v>0</v>
          </cell>
          <cell r="AD38">
            <v>2</v>
          </cell>
        </row>
        <row r="39">
          <cell r="N39" t="str">
            <v>-</v>
          </cell>
          <cell r="R39">
            <v>0</v>
          </cell>
          <cell r="AD39">
            <v>5</v>
          </cell>
        </row>
        <row r="40">
          <cell r="N40" t="str">
            <v>-</v>
          </cell>
          <cell r="R40">
            <v>0</v>
          </cell>
          <cell r="AD40">
            <v>5</v>
          </cell>
        </row>
        <row r="41">
          <cell r="N41" t="str">
            <v>-</v>
          </cell>
          <cell r="R41">
            <v>0</v>
          </cell>
          <cell r="AD41">
            <v>11</v>
          </cell>
        </row>
        <row r="42">
          <cell r="N42" t="str">
            <v>-</v>
          </cell>
          <cell r="R42">
            <v>0</v>
          </cell>
          <cell r="AD42">
            <v>9</v>
          </cell>
        </row>
        <row r="43">
          <cell r="N43" t="str">
            <v>-</v>
          </cell>
          <cell r="R43">
            <v>0</v>
          </cell>
          <cell r="AD43" t="str">
            <v>-</v>
          </cell>
        </row>
        <row r="44">
          <cell r="N44" t="str">
            <v>-</v>
          </cell>
          <cell r="R44">
            <v>0</v>
          </cell>
          <cell r="AD44" t="str">
            <v>-</v>
          </cell>
        </row>
        <row r="45">
          <cell r="N45" t="str">
            <v>-</v>
          </cell>
          <cell r="R45">
            <v>0</v>
          </cell>
          <cell r="AD45" t="str">
            <v>-</v>
          </cell>
        </row>
        <row r="46">
          <cell r="N46" t="str">
            <v>-</v>
          </cell>
          <cell r="R46">
            <v>0</v>
          </cell>
          <cell r="AD46" t="str">
            <v>-</v>
          </cell>
        </row>
        <row r="47">
          <cell r="N47" t="str">
            <v>-</v>
          </cell>
          <cell r="R47">
            <v>0</v>
          </cell>
          <cell r="AD47">
            <v>10</v>
          </cell>
        </row>
        <row r="48">
          <cell r="N48" t="str">
            <v>-</v>
          </cell>
          <cell r="R48">
            <v>0</v>
          </cell>
          <cell r="AD48">
            <v>10</v>
          </cell>
        </row>
        <row r="49">
          <cell r="N49" t="str">
            <v>-</v>
          </cell>
          <cell r="R49">
            <v>0</v>
          </cell>
          <cell r="AD49">
            <v>10</v>
          </cell>
        </row>
        <row r="50">
          <cell r="N50" t="str">
            <v>-</v>
          </cell>
          <cell r="R50">
            <v>0</v>
          </cell>
          <cell r="AD50">
            <v>10</v>
          </cell>
        </row>
        <row r="51">
          <cell r="N51" t="str">
            <v>-</v>
          </cell>
          <cell r="R51">
            <v>0</v>
          </cell>
          <cell r="AD51">
            <v>10</v>
          </cell>
        </row>
        <row r="52">
          <cell r="N52" t="str">
            <v>-</v>
          </cell>
          <cell r="R52">
            <v>0</v>
          </cell>
          <cell r="AD52">
            <v>10</v>
          </cell>
        </row>
        <row r="53">
          <cell r="N53" t="str">
            <v>-</v>
          </cell>
          <cell r="R53">
            <v>0</v>
          </cell>
          <cell r="AD53">
            <v>13</v>
          </cell>
        </row>
        <row r="54">
          <cell r="N54" t="str">
            <v>-</v>
          </cell>
          <cell r="R54">
            <v>0</v>
          </cell>
          <cell r="AD54">
            <v>13</v>
          </cell>
        </row>
        <row r="55">
          <cell r="N55" t="str">
            <v>-</v>
          </cell>
          <cell r="R55">
            <v>0</v>
          </cell>
          <cell r="AD55" t="str">
            <v>-</v>
          </cell>
        </row>
        <row r="56">
          <cell r="N56" t="str">
            <v>-</v>
          </cell>
          <cell r="R56">
            <v>0</v>
          </cell>
          <cell r="AD56" t="str">
            <v>-</v>
          </cell>
        </row>
        <row r="57">
          <cell r="N57" t="str">
            <v>-</v>
          </cell>
          <cell r="R57">
            <v>0</v>
          </cell>
          <cell r="AD57" t="str">
            <v>-</v>
          </cell>
        </row>
        <row r="58">
          <cell r="N58" t="str">
            <v>-</v>
          </cell>
          <cell r="R58">
            <v>0</v>
          </cell>
          <cell r="AD58" t="str">
            <v>-</v>
          </cell>
        </row>
        <row r="59">
          <cell r="N59" t="str">
            <v>-</v>
          </cell>
          <cell r="R59">
            <v>0</v>
          </cell>
          <cell r="AD59" t="str">
            <v>-</v>
          </cell>
        </row>
        <row r="60">
          <cell r="N60" t="str">
            <v>-</v>
          </cell>
          <cell r="R60">
            <v>0</v>
          </cell>
          <cell r="AD60">
            <v>15</v>
          </cell>
        </row>
        <row r="61">
          <cell r="N61" t="str">
            <v>-</v>
          </cell>
          <cell r="R61">
            <v>0</v>
          </cell>
          <cell r="AD61">
            <v>16</v>
          </cell>
        </row>
        <row r="62">
          <cell r="N62" t="str">
            <v>-</v>
          </cell>
          <cell r="R62">
            <v>0</v>
          </cell>
          <cell r="AD62">
            <v>2</v>
          </cell>
        </row>
        <row r="63">
          <cell r="N63" t="str">
            <v>-</v>
          </cell>
          <cell r="R63">
            <v>0</v>
          </cell>
          <cell r="AD63">
            <v>14</v>
          </cell>
        </row>
        <row r="64">
          <cell r="N64" t="str">
            <v>-</v>
          </cell>
          <cell r="R64">
            <v>0</v>
          </cell>
          <cell r="AD64" t="str">
            <v>-</v>
          </cell>
        </row>
        <row r="65">
          <cell r="N65" t="str">
            <v>-</v>
          </cell>
          <cell r="R65">
            <v>0</v>
          </cell>
          <cell r="AD65">
            <v>18</v>
          </cell>
        </row>
        <row r="66">
          <cell r="N66" t="str">
            <v>-</v>
          </cell>
          <cell r="R66">
            <v>0</v>
          </cell>
          <cell r="AD66" t="str">
            <v>-</v>
          </cell>
        </row>
        <row r="67">
          <cell r="N67" t="str">
            <v>-</v>
          </cell>
          <cell r="R67">
            <v>0</v>
          </cell>
          <cell r="AD67" t="str">
            <v>-</v>
          </cell>
        </row>
        <row r="68">
          <cell r="N68" t="str">
            <v>-</v>
          </cell>
          <cell r="R68">
            <v>0</v>
          </cell>
          <cell r="AD68" t="str">
            <v>-</v>
          </cell>
        </row>
        <row r="69">
          <cell r="N69" t="str">
            <v>-</v>
          </cell>
          <cell r="R69">
            <v>0</v>
          </cell>
          <cell r="AD69" t="str">
            <v>-</v>
          </cell>
        </row>
        <row r="70">
          <cell r="N70" t="str">
            <v>-</v>
          </cell>
          <cell r="R70">
            <v>0</v>
          </cell>
          <cell r="AD70">
            <v>17</v>
          </cell>
        </row>
        <row r="71">
          <cell r="N71" t="str">
            <v>-</v>
          </cell>
          <cell r="R71">
            <v>0</v>
          </cell>
          <cell r="AD71">
            <v>11</v>
          </cell>
        </row>
        <row r="72">
          <cell r="N72" t="str">
            <v>-</v>
          </cell>
          <cell r="R72">
            <v>0</v>
          </cell>
          <cell r="AD72" t="str">
            <v>-</v>
          </cell>
        </row>
        <row r="73">
          <cell r="N73" t="str">
            <v>-</v>
          </cell>
          <cell r="R73">
            <v>0</v>
          </cell>
          <cell r="AD73" t="str">
            <v>-</v>
          </cell>
        </row>
        <row r="74">
          <cell r="N74" t="str">
            <v>-</v>
          </cell>
          <cell r="R74">
            <v>0</v>
          </cell>
          <cell r="AD74" t="str">
            <v>-</v>
          </cell>
        </row>
        <row r="75">
          <cell r="N75" t="str">
            <v>-</v>
          </cell>
          <cell r="R75">
            <v>0</v>
          </cell>
          <cell r="AD75" t="str">
            <v>-</v>
          </cell>
        </row>
        <row r="76">
          <cell r="N76" t="str">
            <v>-</v>
          </cell>
          <cell r="R76">
            <v>0</v>
          </cell>
          <cell r="AD76">
            <v>26</v>
          </cell>
        </row>
        <row r="77">
          <cell r="N77" t="str">
            <v>-</v>
          </cell>
          <cell r="R77">
            <v>0</v>
          </cell>
          <cell r="AD77" t="str">
            <v>-</v>
          </cell>
        </row>
        <row r="78">
          <cell r="N78" t="str">
            <v>-</v>
          </cell>
          <cell r="R78">
            <v>0</v>
          </cell>
          <cell r="AD78" t="str">
            <v>-</v>
          </cell>
        </row>
        <row r="79">
          <cell r="N79" t="str">
            <v>-</v>
          </cell>
          <cell r="R79">
            <v>0</v>
          </cell>
          <cell r="AD79" t="str">
            <v>-</v>
          </cell>
        </row>
        <row r="80">
          <cell r="N80" t="str">
            <v>-</v>
          </cell>
          <cell r="R80">
            <v>0</v>
          </cell>
          <cell r="AD80" t="str">
            <v>-</v>
          </cell>
        </row>
        <row r="81">
          <cell r="N81" t="str">
            <v>-</v>
          </cell>
          <cell r="R81">
            <v>0</v>
          </cell>
          <cell r="AD81">
            <v>5</v>
          </cell>
        </row>
        <row r="82">
          <cell r="N82" t="str">
            <v>-</v>
          </cell>
          <cell r="R82">
            <v>0</v>
          </cell>
          <cell r="AD82">
            <v>5</v>
          </cell>
        </row>
        <row r="83">
          <cell r="N83" t="str">
            <v>-</v>
          </cell>
          <cell r="R83">
            <v>0</v>
          </cell>
          <cell r="AD83" t="str">
            <v>-</v>
          </cell>
        </row>
        <row r="84">
          <cell r="N84" t="str">
            <v>-</v>
          </cell>
          <cell r="R84">
            <v>0</v>
          </cell>
          <cell r="AD84" t="str">
            <v>-</v>
          </cell>
        </row>
        <row r="85">
          <cell r="N85" t="str">
            <v>-</v>
          </cell>
          <cell r="R85">
            <v>0</v>
          </cell>
          <cell r="AD85">
            <v>19</v>
          </cell>
        </row>
        <row r="86">
          <cell r="N86" t="str">
            <v>-</v>
          </cell>
          <cell r="R86">
            <v>0</v>
          </cell>
          <cell r="AD86">
            <v>20</v>
          </cell>
        </row>
        <row r="87">
          <cell r="N87" t="str">
            <v>-</v>
          </cell>
          <cell r="R87">
            <v>0</v>
          </cell>
          <cell r="AD87" t="str">
            <v>-</v>
          </cell>
        </row>
        <row r="88">
          <cell r="N88" t="str">
            <v>-</v>
          </cell>
          <cell r="R88">
            <v>0</v>
          </cell>
          <cell r="AD88" t="str">
            <v>-</v>
          </cell>
        </row>
        <row r="89">
          <cell r="N89" t="str">
            <v>-</v>
          </cell>
          <cell r="R89">
            <v>0</v>
          </cell>
          <cell r="AD89">
            <v>1</v>
          </cell>
        </row>
        <row r="90">
          <cell r="N90" t="str">
            <v>-</v>
          </cell>
          <cell r="R90">
            <v>0</v>
          </cell>
          <cell r="AD90" t="str">
            <v>-</v>
          </cell>
        </row>
        <row r="91">
          <cell r="N91" t="str">
            <v>-</v>
          </cell>
          <cell r="R91">
            <v>0</v>
          </cell>
          <cell r="AD91" t="str">
            <v>-</v>
          </cell>
        </row>
        <row r="92">
          <cell r="N92" t="str">
            <v>-</v>
          </cell>
          <cell r="R92">
            <v>0</v>
          </cell>
          <cell r="AD92">
            <v>55</v>
          </cell>
        </row>
        <row r="93">
          <cell r="N93" t="str">
            <v>-</v>
          </cell>
          <cell r="R93">
            <v>0</v>
          </cell>
          <cell r="AD93">
            <v>20</v>
          </cell>
        </row>
        <row r="94">
          <cell r="N94" t="str">
            <v>-</v>
          </cell>
          <cell r="R94">
            <v>0</v>
          </cell>
          <cell r="AD94" t="str">
            <v>-</v>
          </cell>
        </row>
        <row r="95">
          <cell r="N95" t="str">
            <v>-</v>
          </cell>
          <cell r="R95">
            <v>0</v>
          </cell>
          <cell r="AD95" t="str">
            <v>-</v>
          </cell>
        </row>
        <row r="96">
          <cell r="N96" t="str">
            <v>-</v>
          </cell>
          <cell r="R96">
            <v>0</v>
          </cell>
          <cell r="AD96">
            <v>13</v>
          </cell>
        </row>
        <row r="97">
          <cell r="N97" t="str">
            <v>-</v>
          </cell>
          <cell r="R97">
            <v>0</v>
          </cell>
          <cell r="AD97">
            <v>34</v>
          </cell>
        </row>
        <row r="98">
          <cell r="N98" t="str">
            <v>-</v>
          </cell>
          <cell r="R98">
            <v>0</v>
          </cell>
          <cell r="AD98">
            <v>18</v>
          </cell>
        </row>
        <row r="99">
          <cell r="N99" t="str">
            <v>-</v>
          </cell>
          <cell r="R99">
            <v>0</v>
          </cell>
          <cell r="AD99">
            <v>29</v>
          </cell>
        </row>
        <row r="100">
          <cell r="N100" t="str">
            <v>-</v>
          </cell>
          <cell r="R100">
            <v>0</v>
          </cell>
          <cell r="AD100">
            <v>16</v>
          </cell>
        </row>
        <row r="101">
          <cell r="N101" t="str">
            <v>-</v>
          </cell>
          <cell r="R101">
            <v>0</v>
          </cell>
          <cell r="AD101">
            <v>19</v>
          </cell>
        </row>
        <row r="102">
          <cell r="N102" t="str">
            <v>-</v>
          </cell>
          <cell r="R102">
            <v>0</v>
          </cell>
          <cell r="AD102">
            <v>22</v>
          </cell>
        </row>
        <row r="103">
          <cell r="N103" t="str">
            <v>-</v>
          </cell>
          <cell r="R103">
            <v>0</v>
          </cell>
          <cell r="AD103">
            <v>11</v>
          </cell>
        </row>
        <row r="104">
          <cell r="N104" t="str">
            <v>-</v>
          </cell>
          <cell r="R104">
            <v>0</v>
          </cell>
          <cell r="AD104">
            <v>22</v>
          </cell>
        </row>
        <row r="105">
          <cell r="N105" t="str">
            <v>-</v>
          </cell>
          <cell r="R105">
            <v>0</v>
          </cell>
          <cell r="AD105">
            <v>5</v>
          </cell>
        </row>
        <row r="106">
          <cell r="N106" t="str">
            <v>-</v>
          </cell>
          <cell r="R106">
            <v>0</v>
          </cell>
          <cell r="AD106">
            <v>5</v>
          </cell>
        </row>
        <row r="107">
          <cell r="N107" t="str">
            <v>-</v>
          </cell>
          <cell r="R107">
            <v>0</v>
          </cell>
          <cell r="AD107" t="str">
            <v>-</v>
          </cell>
        </row>
        <row r="108">
          <cell r="N108" t="str">
            <v>-</v>
          </cell>
          <cell r="R108">
            <v>0</v>
          </cell>
          <cell r="AD108">
            <v>6</v>
          </cell>
        </row>
        <row r="109">
          <cell r="N109" t="str">
            <v>-</v>
          </cell>
          <cell r="R109">
            <v>0</v>
          </cell>
          <cell r="AD109" t="str">
            <v>-</v>
          </cell>
        </row>
        <row r="110">
          <cell r="N110" t="str">
            <v>-</v>
          </cell>
          <cell r="R110">
            <v>0</v>
          </cell>
          <cell r="AD110" t="str">
            <v>-</v>
          </cell>
        </row>
        <row r="111">
          <cell r="N111" t="str">
            <v>-</v>
          </cell>
          <cell r="R111">
            <v>0</v>
          </cell>
          <cell r="AD111">
            <v>4</v>
          </cell>
        </row>
        <row r="112">
          <cell r="N112" t="str">
            <v>-</v>
          </cell>
          <cell r="R112">
            <v>0</v>
          </cell>
          <cell r="AD112" t="str">
            <v>-</v>
          </cell>
        </row>
        <row r="113">
          <cell r="N113" t="str">
            <v>-</v>
          </cell>
          <cell r="R113">
            <v>0</v>
          </cell>
          <cell r="AD113" t="str">
            <v>-</v>
          </cell>
        </row>
        <row r="114">
          <cell r="N114" t="str">
            <v>-</v>
          </cell>
          <cell r="R114">
            <v>0</v>
          </cell>
          <cell r="AD114" t="str">
            <v>-</v>
          </cell>
        </row>
        <row r="115">
          <cell r="N115" t="str">
            <v>-</v>
          </cell>
          <cell r="R115">
            <v>0</v>
          </cell>
          <cell r="AD115">
            <v>213</v>
          </cell>
        </row>
      </sheetData>
      <sheetData sheetId="17">
        <row r="1">
          <cell r="A1">
            <v>0</v>
          </cell>
          <cell r="B1" t="str">
            <v>RURAL</v>
          </cell>
        </row>
        <row r="2">
          <cell r="A2">
            <v>421321</v>
          </cell>
          <cell r="B2" t="str">
            <v>URBANA</v>
          </cell>
        </row>
        <row r="3">
          <cell r="A3">
            <v>421841</v>
          </cell>
          <cell r="B3" t="str">
            <v>RURAL</v>
          </cell>
        </row>
        <row r="4">
          <cell r="A4">
            <v>445100</v>
          </cell>
          <cell r="B4" t="str">
            <v>URBANA</v>
          </cell>
        </row>
        <row r="5">
          <cell r="A5">
            <v>453500</v>
          </cell>
          <cell r="B5" t="str">
            <v>RURAL</v>
          </cell>
        </row>
        <row r="6">
          <cell r="A6">
            <v>493574</v>
          </cell>
          <cell r="B6" t="str">
            <v>URBANA</v>
          </cell>
        </row>
        <row r="7">
          <cell r="A7">
            <v>495410</v>
          </cell>
          <cell r="B7" t="str">
            <v>RURAL</v>
          </cell>
        </row>
        <row r="8">
          <cell r="A8">
            <v>523000</v>
          </cell>
          <cell r="B8" t="str">
            <v>URBANA</v>
          </cell>
        </row>
        <row r="9">
          <cell r="A9">
            <v>527935</v>
          </cell>
          <cell r="B9" t="str">
            <v>RURAL</v>
          </cell>
        </row>
        <row r="10">
          <cell r="A10">
            <v>665700</v>
          </cell>
          <cell r="B10" t="str">
            <v>URBANA</v>
          </cell>
        </row>
        <row r="11">
          <cell r="A11">
            <v>666190</v>
          </cell>
          <cell r="B11" t="str">
            <v>RURAL</v>
          </cell>
        </row>
        <row r="12">
          <cell r="A12">
            <v>728430</v>
          </cell>
          <cell r="B12" t="str">
            <v>URBANA</v>
          </cell>
        </row>
        <row r="13">
          <cell r="A13">
            <v>735120</v>
          </cell>
          <cell r="B13" t="str">
            <v>RURAL</v>
          </cell>
        </row>
      </sheetData>
      <sheetData sheetId="18">
        <row r="1">
          <cell r="A1">
            <v>0</v>
          </cell>
        </row>
      </sheetData>
      <sheetData sheetId="19">
        <row r="2">
          <cell r="A2">
            <v>16</v>
          </cell>
          <cell r="B2">
            <v>423866.62380942423</v>
          </cell>
          <cell r="C2">
            <v>424252.03215470538</v>
          </cell>
        </row>
        <row r="3">
          <cell r="A3">
            <v>17</v>
          </cell>
          <cell r="B3">
            <v>425595.30101405049</v>
          </cell>
          <cell r="C3">
            <v>425841.53616155393</v>
          </cell>
        </row>
        <row r="4">
          <cell r="A4">
            <v>25</v>
          </cell>
          <cell r="B4">
            <v>437798.42757432454</v>
          </cell>
          <cell r="C4">
            <v>438132.13884110539</v>
          </cell>
        </row>
        <row r="5">
          <cell r="A5">
            <v>26</v>
          </cell>
          <cell r="B5">
            <v>438389.97924480808</v>
          </cell>
          <cell r="C5">
            <v>438889.77914837893</v>
          </cell>
        </row>
        <row r="6">
          <cell r="A6">
            <v>27</v>
          </cell>
          <cell r="B6">
            <v>438997.68721309002</v>
          </cell>
          <cell r="C6">
            <v>439201.41833409859</v>
          </cell>
        </row>
        <row r="7">
          <cell r="A7">
            <v>32</v>
          </cell>
          <cell r="B7">
            <v>441151.9695174261</v>
          </cell>
          <cell r="C7">
            <v>441330.73223168444</v>
          </cell>
        </row>
        <row r="8">
          <cell r="A8">
            <v>35</v>
          </cell>
          <cell r="B8">
            <v>442324.22927779629</v>
          </cell>
          <cell r="C8">
            <v>442496.1540630841</v>
          </cell>
        </row>
        <row r="9">
          <cell r="A9">
            <v>36</v>
          </cell>
          <cell r="B9">
            <v>442587.54479895515</v>
          </cell>
          <cell r="C9">
            <v>442758.01355793438</v>
          </cell>
        </row>
        <row r="10">
          <cell r="A10">
            <v>40</v>
          </cell>
          <cell r="B10">
            <v>445021.82831941097</v>
          </cell>
          <cell r="C10">
            <v>445752.75619937055</v>
          </cell>
        </row>
        <row r="11">
          <cell r="A11">
            <v>42</v>
          </cell>
          <cell r="B11">
            <v>448008.36596274772</v>
          </cell>
          <cell r="C11">
            <v>448302.29362746753</v>
          </cell>
        </row>
        <row r="12">
          <cell r="A12">
            <v>43</v>
          </cell>
          <cell r="B12">
            <v>448384.17418060708</v>
          </cell>
          <cell r="C12">
            <v>448627.9777339751</v>
          </cell>
        </row>
        <row r="13">
          <cell r="A13">
            <v>44</v>
          </cell>
          <cell r="B13">
            <v>448683.66910582455</v>
          </cell>
          <cell r="C13">
            <v>449001.91348300449</v>
          </cell>
        </row>
        <row r="14">
          <cell r="A14">
            <v>46</v>
          </cell>
          <cell r="B14">
            <v>449849.98708670161</v>
          </cell>
          <cell r="C14">
            <v>450276.17245880485</v>
          </cell>
        </row>
        <row r="15">
          <cell r="A15">
            <v>47</v>
          </cell>
          <cell r="B15">
            <v>450393.05850450427</v>
          </cell>
          <cell r="C15">
            <v>450756.97472792363</v>
          </cell>
        </row>
        <row r="16">
          <cell r="A16">
            <v>48</v>
          </cell>
          <cell r="B16">
            <v>452015.72826437379</v>
          </cell>
          <cell r="C16">
            <v>452539.46036847855</v>
          </cell>
        </row>
        <row r="17">
          <cell r="A17">
            <v>62</v>
          </cell>
          <cell r="B17">
            <v>991.42018152509513</v>
          </cell>
          <cell r="C17">
            <v>1131.7531284094616</v>
          </cell>
        </row>
        <row r="18">
          <cell r="A18">
            <v>66</v>
          </cell>
          <cell r="B18">
            <v>1689.760473601068</v>
          </cell>
          <cell r="C18">
            <v>1811.6924997000885</v>
          </cell>
        </row>
        <row r="19">
          <cell r="A19">
            <v>67</v>
          </cell>
          <cell r="B19">
            <v>1897.3118183759195</v>
          </cell>
          <cell r="C19">
            <v>1990.4206237773074</v>
          </cell>
        </row>
        <row r="20">
          <cell r="A20">
            <v>68</v>
          </cell>
          <cell r="B20">
            <v>1990.4206237773074</v>
          </cell>
          <cell r="C20">
            <v>2126.1656480630309</v>
          </cell>
        </row>
        <row r="21">
          <cell r="A21">
            <v>69</v>
          </cell>
          <cell r="B21">
            <v>2126.1656480630309</v>
          </cell>
          <cell r="C21">
            <v>2598.3510394402169</v>
          </cell>
        </row>
        <row r="22">
          <cell r="A22">
            <v>70</v>
          </cell>
          <cell r="B22">
            <v>3050.1265979424988</v>
          </cell>
          <cell r="C22">
            <v>3459.5491962145984</v>
          </cell>
        </row>
        <row r="23">
          <cell r="A23">
            <v>72</v>
          </cell>
          <cell r="B23">
            <v>3558.4352359895674</v>
          </cell>
          <cell r="C23">
            <v>3716.2531155846982</v>
          </cell>
        </row>
        <row r="24">
          <cell r="A24">
            <v>84</v>
          </cell>
          <cell r="B24">
            <v>15604.863240526303</v>
          </cell>
          <cell r="C24">
            <v>15978.307825879578</v>
          </cell>
        </row>
        <row r="25">
          <cell r="A25">
            <v>125</v>
          </cell>
          <cell r="B25">
            <v>585474.77695497731</v>
          </cell>
          <cell r="C25">
            <v>585832.18555364339</v>
          </cell>
        </row>
        <row r="26">
          <cell r="A26">
            <v>132</v>
          </cell>
          <cell r="B26">
            <v>591000.61448459886</v>
          </cell>
          <cell r="C26">
            <v>591291.63339644158</v>
          </cell>
        </row>
        <row r="27">
          <cell r="A27">
            <v>153</v>
          </cell>
          <cell r="B27">
            <v>640314.06184274424</v>
          </cell>
          <cell r="C27">
            <v>640904.25100446912</v>
          </cell>
        </row>
        <row r="28">
          <cell r="A28">
            <v>173</v>
          </cell>
          <cell r="B28">
            <v>694292.7179191797</v>
          </cell>
          <cell r="C28">
            <v>694534.12995694799</v>
          </cell>
        </row>
        <row r="29">
          <cell r="A29">
            <v>174</v>
          </cell>
          <cell r="B29">
            <v>695072.07318018086</v>
          </cell>
          <cell r="C29">
            <v>695263.33673133526</v>
          </cell>
        </row>
        <row r="30">
          <cell r="A30">
            <v>175</v>
          </cell>
          <cell r="B30">
            <v>695377.67637259921</v>
          </cell>
          <cell r="C30">
            <v>695601.40352671314</v>
          </cell>
        </row>
        <row r="31">
          <cell r="A31">
            <v>176</v>
          </cell>
          <cell r="B31">
            <v>695678.44655838364</v>
          </cell>
          <cell r="C31">
            <v>695905.49902414426</v>
          </cell>
        </row>
        <row r="32">
          <cell r="A32">
            <v>177</v>
          </cell>
          <cell r="B32">
            <v>696065.55671194766</v>
          </cell>
          <cell r="C32">
            <v>696333.21961577761</v>
          </cell>
        </row>
        <row r="33">
          <cell r="A33">
            <v>178</v>
          </cell>
          <cell r="B33">
            <v>696432.03925573139</v>
          </cell>
          <cell r="C33">
            <v>696641.76136267383</v>
          </cell>
        </row>
        <row r="34">
          <cell r="A34">
            <v>192</v>
          </cell>
          <cell r="B34">
            <v>706930.75169001042</v>
          </cell>
          <cell r="C34">
            <v>707382.25046067534</v>
          </cell>
        </row>
        <row r="35">
          <cell r="A35">
            <v>195</v>
          </cell>
          <cell r="B35">
            <v>708534.52671325859</v>
          </cell>
          <cell r="C35">
            <v>708803.79526295536</v>
          </cell>
        </row>
        <row r="36">
          <cell r="A36">
            <v>196</v>
          </cell>
          <cell r="B36">
            <v>709007.75814251404</v>
          </cell>
          <cell r="C36">
            <v>709293.23368387332</v>
          </cell>
        </row>
        <row r="37">
          <cell r="A37">
            <v>199</v>
          </cell>
          <cell r="B37">
            <v>713094.02209770668</v>
          </cell>
          <cell r="C37">
            <v>713474.03335617797</v>
          </cell>
        </row>
        <row r="38">
          <cell r="A38">
            <v>205</v>
          </cell>
          <cell r="B38">
            <v>720061.47790707659</v>
          </cell>
          <cell r="C38">
            <v>720373.10814557131</v>
          </cell>
        </row>
        <row r="39">
          <cell r="A39">
            <v>209</v>
          </cell>
          <cell r="B39">
            <v>724337.77102881984</v>
          </cell>
          <cell r="C39">
            <v>724875.05468742456</v>
          </cell>
        </row>
        <row r="40">
          <cell r="A40">
            <v>213</v>
          </cell>
          <cell r="B40">
            <v>731520.87570064957</v>
          </cell>
          <cell r="C40">
            <v>731876.23834935809</v>
          </cell>
        </row>
        <row r="41">
          <cell r="A41">
            <v>214</v>
          </cell>
          <cell r="B41">
            <v>733317.77668688621</v>
          </cell>
          <cell r="C41">
            <v>733578.05797708558</v>
          </cell>
        </row>
        <row r="42">
          <cell r="A42">
            <v>218</v>
          </cell>
          <cell r="B42">
            <v>743373.81477321475</v>
          </cell>
          <cell r="C42">
            <v>743460.6937809618</v>
          </cell>
        </row>
        <row r="43">
          <cell r="A43">
            <v>240</v>
          </cell>
          <cell r="B43">
            <v>824108.32092205598</v>
          </cell>
          <cell r="C43">
            <v>824133.07002141501</v>
          </cell>
        </row>
        <row r="44">
          <cell r="A44">
            <v>242</v>
          </cell>
          <cell r="B44">
            <v>824372.80410438532</v>
          </cell>
          <cell r="C44">
            <v>824396.4859745698</v>
          </cell>
        </row>
      </sheetData>
      <sheetData sheetId="20"/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Página 16"/>
      <sheetName val="Sheet6"/>
      <sheetName val="PLANILHA DE QUANT. E CUSTOS A"/>
      <sheetName val="PLANILHA OFICIAL"/>
      <sheetName val="Alt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</row>
        <row r="1220">
          <cell r="B1220" t="str">
            <v>16.1.76</v>
          </cell>
          <cell r="D1220" t="str">
            <v>37.01.76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F1960" t="str">
            <v>h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A"/>
      <sheetName val="p a t o 99 b"/>
      <sheetName val="p a t o"/>
      <sheetName val="aux"/>
      <sheetName val="FRESA"/>
      <sheetName val="RO"/>
      <sheetName val="DRENO"/>
      <sheetName val="ESC MEC "/>
      <sheetName val="MICRO"/>
      <sheetName val="RMECCGP"/>
      <sheetName val="RMECREVBET"/>
      <sheetName val="RP"/>
      <sheetName val="CDF"/>
      <sheetName val="ROÇCOL"/>
      <sheetName val="SERVIÇOS"/>
      <sheetName val="DER janeiro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  <cell r="S7">
            <v>3.61E-2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SOLICITAÇÕES DE ORÇAMENTO"/>
      <sheetName val="ORÇAMENTO RASCUNHO"/>
      <sheetName val="justif. veículo sugestão"/>
      <sheetName val="VERIFICAÇÕES"/>
      <sheetName val="Plan1"/>
      <sheetName val="MAT. ASFÁLTICOS"/>
    </sheetNames>
    <sheetDataSet>
      <sheetData sheetId="0"/>
      <sheetData sheetId="1">
        <row r="22">
          <cell r="B22">
            <v>1.2E-2</v>
          </cell>
        </row>
        <row r="28">
          <cell r="B28">
            <v>1.8</v>
          </cell>
        </row>
        <row r="29">
          <cell r="B29">
            <v>0.27500000000000002</v>
          </cell>
        </row>
        <row r="37">
          <cell r="B37">
            <v>1.9619999999999999E-2</v>
          </cell>
        </row>
        <row r="85">
          <cell r="B85">
            <v>2.8999999999999998E-3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34">
          <cell r="H34">
            <v>77006586.269999981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6">
          <cell r="H36">
            <v>4.5</v>
          </cell>
          <cell r="K36">
            <v>33.387144780664606</v>
          </cell>
        </row>
        <row r="37">
          <cell r="K37">
            <v>33.826485272774505</v>
          </cell>
        </row>
        <row r="38">
          <cell r="K38">
            <v>31.736000000000001</v>
          </cell>
        </row>
        <row r="42">
          <cell r="K42">
            <v>2.62</v>
          </cell>
        </row>
        <row r="43">
          <cell r="K43">
            <v>31.736000000000001</v>
          </cell>
        </row>
        <row r="44">
          <cell r="K44">
            <v>31.736000000000001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Dimensiona equipa lote PA_01 "/>
      <sheetName val="QuQuant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EB4"/>
      <sheetName val="TCC4"/>
      <sheetName val="TLMB"/>
      <sheetName val="ORÇAMENTO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>
        <row r="5">
          <cell r="I5" t="str">
            <v>PD/19 - 22/95</v>
          </cell>
        </row>
        <row r="6">
          <cell r="I6" t="str">
            <v>SERCEL LTDA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Projeto básico referencial"/>
      <sheetName val="Dimensiona equipam + pessoal"/>
      <sheetName val="Equipamentos"/>
      <sheetName val="Dimensiona equipa lote PA_01 "/>
      <sheetName val="DADO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Equipamentos"/>
      <sheetName val="TPU-MARÇO_2002"/>
      <sheetName val="RESUMO CD"/>
      <sheetName val="1- BANCO DE DADOS MOB-DESM"/>
      <sheetName val="Página 16"/>
      <sheetName val="Preços"/>
      <sheetName val="CUSTO INDIRET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CR LOTE 02"/>
      <sheetName val="PRO-08"/>
      <sheetName val="RESUMO_AUT1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DADOS"/>
      <sheetName val="CONTROLE DE OCTF'S"/>
      <sheetName val="INVENTÁRIO"/>
      <sheetName val="MATBET CUSTO"/>
      <sheetName val="orçamento"/>
      <sheetName val="INDICES"/>
      <sheetName val="Mão de Obra"/>
      <sheetName val="CROQUIS"/>
      <sheetName val="MB"/>
      <sheetName val="PATO"/>
      <sheetName val="TLCB5"/>
      <sheetName val="TLMR"/>
      <sheetName val="tcb10p"/>
    </sheetNames>
    <definedNames>
      <definedName name="Dom_Pásco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CS#"/>
      <sheetName val="61MCBMI.DNIT"/>
      <sheetName val="CUSTO INDIRETO"/>
    </sheetNames>
    <sheetDataSet>
      <sheetData sheetId="0">
        <row r="9">
          <cell r="AA9" t="str">
            <v xml:space="preserve">DEPARTAMENTO NACIONAL DE INFRA-ESTRUTURA DE TRANSPORTES           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X12">
            <v>0</v>
          </cell>
        </row>
      </sheetData>
      <sheetData sheetId="13"/>
      <sheetData sheetId="14"/>
      <sheetData sheetId="15"/>
      <sheetData sheetId="16"/>
      <sheetData sheetId="17">
        <row r="11">
          <cell r="H11" t="str">
            <v>MD</v>
          </cell>
        </row>
      </sheetData>
      <sheetData sheetId="18"/>
      <sheetData sheetId="19">
        <row r="11">
          <cell r="N11" t="str">
            <v>NBR-15870/2010</v>
          </cell>
          <cell r="Q11">
            <v>70.48</v>
          </cell>
          <cell r="R11" t="str">
            <v>495BRJ0010</v>
          </cell>
        </row>
        <row r="12">
          <cell r="N12" t="str">
            <v>NBR-15870/2010</v>
          </cell>
          <cell r="Q12">
            <v>141.58000000000001</v>
          </cell>
          <cell r="R12" t="str">
            <v>495BRJ0010</v>
          </cell>
        </row>
        <row r="13">
          <cell r="N13" t="str">
            <v>-</v>
          </cell>
          <cell r="Q13">
            <v>20.6</v>
          </cell>
          <cell r="R13" t="str">
            <v>495BRJ0010</v>
          </cell>
        </row>
        <row r="14">
          <cell r="N14" t="str">
            <v>-</v>
          </cell>
          <cell r="Q14">
            <v>42.08</v>
          </cell>
          <cell r="R14" t="str">
            <v>495BRJ0010</v>
          </cell>
        </row>
        <row r="15">
          <cell r="N15" t="str">
            <v>-</v>
          </cell>
          <cell r="Q15">
            <v>55.91</v>
          </cell>
          <cell r="R15" t="str">
            <v>495BRJ0010</v>
          </cell>
        </row>
        <row r="16">
          <cell r="N16" t="str">
            <v>NBR-15870/2010</v>
          </cell>
          <cell r="Q16">
            <v>64.959999999999994</v>
          </cell>
          <cell r="R16" t="str">
            <v>495BRJ0010</v>
          </cell>
        </row>
        <row r="17">
          <cell r="N17" t="str">
            <v>-</v>
          </cell>
          <cell r="Q17">
            <v>158.82</v>
          </cell>
          <cell r="R17" t="str">
            <v>495BRJ0010</v>
          </cell>
        </row>
        <row r="18">
          <cell r="N18" t="str">
            <v>-</v>
          </cell>
          <cell r="Q18">
            <v>33.950000000000003</v>
          </cell>
          <cell r="R18" t="str">
            <v>495BRJ0010</v>
          </cell>
        </row>
        <row r="19">
          <cell r="N19" t="str">
            <v>-</v>
          </cell>
          <cell r="Q19">
            <v>11.22</v>
          </cell>
          <cell r="R19" t="str">
            <v>495BRJ0010</v>
          </cell>
        </row>
        <row r="20">
          <cell r="N20" t="str">
            <v>NBR-15870/2010</v>
          </cell>
          <cell r="Q20">
            <v>72.88</v>
          </cell>
          <cell r="R20" t="str">
            <v>495BRJ0010</v>
          </cell>
        </row>
        <row r="21">
          <cell r="N21" t="str">
            <v>NBR-15870/2010</v>
          </cell>
          <cell r="Q21">
            <v>92.04</v>
          </cell>
          <cell r="R21" t="str">
            <v>495BRJ0010</v>
          </cell>
        </row>
        <row r="22">
          <cell r="N22" t="str">
            <v>NBR-15870/2010</v>
          </cell>
          <cell r="Q22">
            <v>40.22</v>
          </cell>
          <cell r="R22" t="str">
            <v>495BRJ0010</v>
          </cell>
        </row>
        <row r="23">
          <cell r="N23" t="str">
            <v>NBR-15870/2010</v>
          </cell>
          <cell r="Q23">
            <v>46.84</v>
          </cell>
          <cell r="R23" t="str">
            <v>495BRJ0010</v>
          </cell>
        </row>
        <row r="24">
          <cell r="N24" t="str">
            <v>NBR-15870/2010</v>
          </cell>
          <cell r="Q24">
            <v>38.409999999999997</v>
          </cell>
          <cell r="R24" t="str">
            <v>495BRJ0010</v>
          </cell>
        </row>
        <row r="25">
          <cell r="N25" t="str">
            <v>NBR-15870/2010</v>
          </cell>
          <cell r="Q25">
            <v>53.62</v>
          </cell>
          <cell r="R25" t="str">
            <v>495BRJ0010</v>
          </cell>
        </row>
        <row r="26">
          <cell r="N26" t="str">
            <v>NBR-15870/2010</v>
          </cell>
          <cell r="Q26">
            <v>47.58</v>
          </cell>
          <cell r="R26" t="str">
            <v>495BRJ0010</v>
          </cell>
        </row>
        <row r="27">
          <cell r="N27" t="str">
            <v>NBR-15870/2010</v>
          </cell>
          <cell r="Q27">
            <v>66.849999999999994</v>
          </cell>
          <cell r="R27" t="str">
            <v>495BRJ0010</v>
          </cell>
        </row>
        <row r="28">
          <cell r="N28" t="str">
            <v>-</v>
          </cell>
          <cell r="Q28">
            <v>54.46</v>
          </cell>
          <cell r="R28" t="str">
            <v>495BRJ0010</v>
          </cell>
        </row>
        <row r="29">
          <cell r="N29" t="str">
            <v>NBR-15870/2010</v>
          </cell>
          <cell r="Q29">
            <v>113.39</v>
          </cell>
          <cell r="R29" t="str">
            <v>495BRJ0010</v>
          </cell>
        </row>
        <row r="30">
          <cell r="N30" t="str">
            <v>NBR-15870/2010</v>
          </cell>
          <cell r="Q30">
            <v>27.78</v>
          </cell>
          <cell r="R30" t="str">
            <v>495BRJ0010</v>
          </cell>
        </row>
        <row r="31">
          <cell r="N31" t="str">
            <v>-</v>
          </cell>
          <cell r="Q31">
            <v>21.37</v>
          </cell>
          <cell r="R31" t="str">
            <v>495BRJ0010</v>
          </cell>
        </row>
        <row r="32">
          <cell r="N32" t="str">
            <v>-</v>
          </cell>
          <cell r="Q32">
            <v>39.72</v>
          </cell>
          <cell r="R32" t="str">
            <v>495BRJ0010</v>
          </cell>
        </row>
        <row r="33">
          <cell r="N33" t="str">
            <v>NBR-15870/2010</v>
          </cell>
          <cell r="Q33">
            <v>49.62</v>
          </cell>
          <cell r="R33" t="str">
            <v>495BRJ0010</v>
          </cell>
        </row>
        <row r="34">
          <cell r="N34" t="str">
            <v>NBR-15870/2010</v>
          </cell>
          <cell r="Q34">
            <v>33.21</v>
          </cell>
          <cell r="R34" t="str">
            <v>495BRJ0010</v>
          </cell>
        </row>
        <row r="35">
          <cell r="N35" t="str">
            <v>-</v>
          </cell>
          <cell r="Q35">
            <v>49.95</v>
          </cell>
          <cell r="R35" t="str">
            <v>495BRJ0010</v>
          </cell>
        </row>
        <row r="36">
          <cell r="N36" t="str">
            <v>-</v>
          </cell>
          <cell r="Q36">
            <v>34.53</v>
          </cell>
          <cell r="R36" t="str">
            <v>495BRJ0010</v>
          </cell>
        </row>
        <row r="37">
          <cell r="N37" t="str">
            <v>NBR-15870/2010</v>
          </cell>
          <cell r="Q37">
            <v>27.32</v>
          </cell>
          <cell r="R37" t="str">
            <v>495BRJ0010</v>
          </cell>
        </row>
        <row r="38">
          <cell r="N38" t="str">
            <v>NBR-15870/2010</v>
          </cell>
          <cell r="Q38">
            <v>40.85</v>
          </cell>
          <cell r="R38" t="str">
            <v>495BRJ0010</v>
          </cell>
        </row>
        <row r="39">
          <cell r="N39" t="str">
            <v>-</v>
          </cell>
          <cell r="Q39">
            <v>37.53</v>
          </cell>
          <cell r="R39" t="str">
            <v>495BRJ0010</v>
          </cell>
        </row>
        <row r="40">
          <cell r="N40" t="str">
            <v>NBR-15870/2010</v>
          </cell>
          <cell r="Q40">
            <v>40.15</v>
          </cell>
          <cell r="R40" t="str">
            <v>495BRJ0010</v>
          </cell>
        </row>
        <row r="41">
          <cell r="N41" t="str">
            <v>NBR-15870/2010</v>
          </cell>
          <cell r="Q41">
            <v>39.85</v>
          </cell>
          <cell r="R41" t="str">
            <v>495BRJ0010</v>
          </cell>
        </row>
        <row r="42">
          <cell r="N42" t="str">
            <v>NBR-15870/2010</v>
          </cell>
          <cell r="Q42">
            <v>32.44</v>
          </cell>
          <cell r="R42" t="str">
            <v>495BRJ0010</v>
          </cell>
        </row>
        <row r="43">
          <cell r="N43" t="str">
            <v>NBR-15870/2010</v>
          </cell>
          <cell r="Q43">
            <v>102.31</v>
          </cell>
          <cell r="R43" t="str">
            <v>495BRJ0010</v>
          </cell>
        </row>
        <row r="44">
          <cell r="N44" t="str">
            <v>NBR-15870/2010</v>
          </cell>
          <cell r="Q44">
            <v>30.81</v>
          </cell>
          <cell r="R44" t="str">
            <v>495BRJ0010</v>
          </cell>
        </row>
        <row r="45">
          <cell r="N45" t="str">
            <v>NBR-15870/2010</v>
          </cell>
          <cell r="Q45">
            <v>37.65</v>
          </cell>
          <cell r="R45" t="str">
            <v>495BRJ0010</v>
          </cell>
        </row>
        <row r="46">
          <cell r="N46" t="str">
            <v>NBR-15870/2010</v>
          </cell>
          <cell r="Q46">
            <v>16.739999999999998</v>
          </cell>
          <cell r="R46" t="str">
            <v>495BRJ0010</v>
          </cell>
        </row>
        <row r="47">
          <cell r="N47" t="str">
            <v>-</v>
          </cell>
          <cell r="Q47">
            <v>14.43</v>
          </cell>
          <cell r="R47" t="str">
            <v>495BRJ0010</v>
          </cell>
        </row>
        <row r="48">
          <cell r="N48" t="str">
            <v>NBR-15870/2010</v>
          </cell>
          <cell r="Q48">
            <v>62.07</v>
          </cell>
          <cell r="R48" t="str">
            <v>495BRJ0010</v>
          </cell>
        </row>
        <row r="49">
          <cell r="N49" t="str">
            <v>NBR-15870/2010</v>
          </cell>
          <cell r="Q49">
            <v>25.34</v>
          </cell>
          <cell r="R49" t="str">
            <v>495BRJ0010</v>
          </cell>
        </row>
        <row r="50">
          <cell r="N50" t="str">
            <v>NBR-15870/2010</v>
          </cell>
          <cell r="Q50">
            <v>33.75</v>
          </cell>
          <cell r="R50" t="str">
            <v>495BRJ0010</v>
          </cell>
        </row>
        <row r="51">
          <cell r="N51" t="str">
            <v>NBR-15870/2010</v>
          </cell>
          <cell r="Q51">
            <v>45.17</v>
          </cell>
          <cell r="R51" t="str">
            <v>495BRJ0010</v>
          </cell>
        </row>
        <row r="52">
          <cell r="N52" t="str">
            <v>-</v>
          </cell>
          <cell r="Q52">
            <v>27.06</v>
          </cell>
          <cell r="R52" t="str">
            <v>495BRJ0010</v>
          </cell>
        </row>
        <row r="53">
          <cell r="N53" t="str">
            <v>NBR-15870/2010</v>
          </cell>
          <cell r="Q53">
            <v>31.18</v>
          </cell>
          <cell r="R53" t="str">
            <v>495BRJ0010</v>
          </cell>
        </row>
        <row r="54">
          <cell r="N54" t="str">
            <v>NBR-15870/2010</v>
          </cell>
          <cell r="Q54">
            <v>62.51</v>
          </cell>
          <cell r="R54" t="str">
            <v>495BRJ0010</v>
          </cell>
        </row>
        <row r="55">
          <cell r="N55" t="str">
            <v>NBR-15870/2010</v>
          </cell>
          <cell r="Q55">
            <v>75.39</v>
          </cell>
          <cell r="R55" t="str">
            <v>495BRJ0010</v>
          </cell>
        </row>
        <row r="56">
          <cell r="N56" t="str">
            <v>NBR-15870/2010</v>
          </cell>
          <cell r="Q56">
            <v>69.08</v>
          </cell>
          <cell r="R56" t="str">
            <v>495BRJ0010</v>
          </cell>
        </row>
        <row r="57">
          <cell r="N57" t="str">
            <v>NBR-15870/2010</v>
          </cell>
          <cell r="Q57">
            <v>53.01</v>
          </cell>
          <cell r="R57" t="str">
            <v>495BRJ0010</v>
          </cell>
        </row>
        <row r="58">
          <cell r="N58" t="str">
            <v>-</v>
          </cell>
          <cell r="Q58">
            <v>34.75</v>
          </cell>
          <cell r="R58" t="str">
            <v>495BRJ0010</v>
          </cell>
        </row>
        <row r="59">
          <cell r="N59" t="str">
            <v>NBR-15870/2010</v>
          </cell>
          <cell r="Q59">
            <v>35.090000000000003</v>
          </cell>
          <cell r="R59" t="str">
            <v>495BRJ0010</v>
          </cell>
        </row>
        <row r="60">
          <cell r="N60" t="str">
            <v>NBR-15870/2010</v>
          </cell>
          <cell r="Q60">
            <v>63.73</v>
          </cell>
          <cell r="R60" t="str">
            <v>495BRJ0010</v>
          </cell>
        </row>
        <row r="61">
          <cell r="N61" t="str">
            <v>NBR-15870/2010</v>
          </cell>
          <cell r="Q61">
            <v>42.95</v>
          </cell>
          <cell r="R61" t="str">
            <v>495BRJ0010</v>
          </cell>
        </row>
        <row r="62">
          <cell r="N62" t="str">
            <v>NBR-15870/2010</v>
          </cell>
          <cell r="Q62">
            <v>14.71</v>
          </cell>
          <cell r="R62" t="str">
            <v>495BRJ0010</v>
          </cell>
        </row>
        <row r="63">
          <cell r="N63" t="str">
            <v>NBR-15870/2010</v>
          </cell>
          <cell r="Q63">
            <v>38.32</v>
          </cell>
          <cell r="R63" t="str">
            <v>495BRJ0010</v>
          </cell>
        </row>
        <row r="64">
          <cell r="N64" t="str">
            <v>-</v>
          </cell>
          <cell r="Q64">
            <v>31.41</v>
          </cell>
          <cell r="R64" t="str">
            <v>495BRJ0010</v>
          </cell>
        </row>
        <row r="65">
          <cell r="N65" t="str">
            <v>-</v>
          </cell>
          <cell r="Q65">
            <v>31.18</v>
          </cell>
          <cell r="R65" t="str">
            <v>495BRJ0010</v>
          </cell>
        </row>
        <row r="66">
          <cell r="N66" t="str">
            <v>-</v>
          </cell>
          <cell r="Q66">
            <v>60.1</v>
          </cell>
          <cell r="R66" t="str">
            <v>495BRJ0010</v>
          </cell>
        </row>
        <row r="67">
          <cell r="N67" t="str">
            <v>NBR-15870/2010</v>
          </cell>
          <cell r="Q67">
            <v>35.479999999999997</v>
          </cell>
          <cell r="R67" t="str">
            <v>495BRJ0010</v>
          </cell>
        </row>
        <row r="68">
          <cell r="N68" t="str">
            <v>NBR-15870/2010</v>
          </cell>
          <cell r="Q68">
            <v>46.44</v>
          </cell>
          <cell r="R68" t="str">
            <v>495BRJ0010</v>
          </cell>
        </row>
        <row r="69">
          <cell r="N69" t="str">
            <v>NBR-15870/2010</v>
          </cell>
          <cell r="Q69">
            <v>45.29</v>
          </cell>
          <cell r="R69" t="str">
            <v>495BRJ0010</v>
          </cell>
        </row>
        <row r="70">
          <cell r="N70" t="str">
            <v>-</v>
          </cell>
          <cell r="Q70">
            <v>16.670000000000002</v>
          </cell>
          <cell r="R70" t="str">
            <v>495BRJ0010</v>
          </cell>
        </row>
        <row r="71">
          <cell r="N71" t="str">
            <v>-</v>
          </cell>
          <cell r="Q71">
            <v>54.65</v>
          </cell>
          <cell r="R71" t="str">
            <v>495BRJ0010</v>
          </cell>
        </row>
        <row r="72">
          <cell r="N72" t="str">
            <v>NBR-15870/2010</v>
          </cell>
          <cell r="Q72">
            <v>58.34</v>
          </cell>
          <cell r="R72" t="str">
            <v>495BRJ0010</v>
          </cell>
        </row>
        <row r="73">
          <cell r="N73" t="str">
            <v>-</v>
          </cell>
          <cell r="Q73">
            <v>24.55</v>
          </cell>
          <cell r="R73" t="str">
            <v>495BRJ0010</v>
          </cell>
        </row>
        <row r="74">
          <cell r="N74" t="str">
            <v>NBR-15870/2010</v>
          </cell>
          <cell r="Q74">
            <v>64.89</v>
          </cell>
          <cell r="R74" t="str">
            <v>495BRJ0010</v>
          </cell>
        </row>
        <row r="75">
          <cell r="N75" t="str">
            <v>NBR-15870/2010</v>
          </cell>
          <cell r="Q75">
            <v>78.86</v>
          </cell>
          <cell r="R75" t="str">
            <v>495BRJ0010</v>
          </cell>
        </row>
        <row r="76">
          <cell r="N76" t="str">
            <v>NBR-15870/2010</v>
          </cell>
          <cell r="Q76">
            <v>61.08</v>
          </cell>
          <cell r="R76" t="str">
            <v>495BRJ0010</v>
          </cell>
        </row>
        <row r="77">
          <cell r="N77" t="str">
            <v>NBR-15870/2010</v>
          </cell>
          <cell r="Q77">
            <v>68.459999999999994</v>
          </cell>
          <cell r="R77" t="str">
            <v>495BRJ0010</v>
          </cell>
        </row>
        <row r="78">
          <cell r="N78" t="str">
            <v>NBR-15870/2010</v>
          </cell>
          <cell r="Q78">
            <v>65.11</v>
          </cell>
          <cell r="R78" t="str">
            <v>495BRJ0010</v>
          </cell>
        </row>
        <row r="79">
          <cell r="N79" t="str">
            <v>NBR-15870/2010</v>
          </cell>
          <cell r="Q79">
            <v>65.680000000000007</v>
          </cell>
          <cell r="R79" t="str">
            <v>495BRJ0010</v>
          </cell>
        </row>
        <row r="80">
          <cell r="N80" t="str">
            <v>-</v>
          </cell>
          <cell r="Q80">
            <v>20.56</v>
          </cell>
          <cell r="R80" t="str">
            <v>495BRJ0010</v>
          </cell>
        </row>
        <row r="81">
          <cell r="N81" t="str">
            <v>NBR-15870/2010</v>
          </cell>
          <cell r="Q81">
            <v>49.8</v>
          </cell>
          <cell r="R81" t="str">
            <v>495BRJ0010</v>
          </cell>
        </row>
        <row r="82">
          <cell r="N82" t="str">
            <v>NBR-15870/2010</v>
          </cell>
          <cell r="Q82">
            <v>44.59</v>
          </cell>
          <cell r="R82" t="str">
            <v>495BRJ0010</v>
          </cell>
        </row>
        <row r="83">
          <cell r="N83" t="str">
            <v>NBR-15870/2010</v>
          </cell>
          <cell r="Q83">
            <v>43.32</v>
          </cell>
          <cell r="R83" t="str">
            <v>495BRJ0010</v>
          </cell>
        </row>
        <row r="84">
          <cell r="N84" t="str">
            <v>NBR-15870/2010</v>
          </cell>
          <cell r="Q84">
            <v>47.23</v>
          </cell>
          <cell r="R84" t="str">
            <v>495BRJ0010</v>
          </cell>
        </row>
        <row r="85">
          <cell r="N85" t="str">
            <v>NBR-15870/2010</v>
          </cell>
          <cell r="Q85">
            <v>42.82</v>
          </cell>
          <cell r="R85" t="str">
            <v>495BRJ0010</v>
          </cell>
        </row>
        <row r="86">
          <cell r="N86" t="str">
            <v>NBR-15870/2010</v>
          </cell>
          <cell r="Q86">
            <v>62.26</v>
          </cell>
          <cell r="R86" t="str">
            <v>495BRJ0010</v>
          </cell>
        </row>
        <row r="87">
          <cell r="N87" t="str">
            <v>NBR-15870/2010</v>
          </cell>
          <cell r="Q87">
            <v>41.64</v>
          </cell>
          <cell r="R87" t="str">
            <v>495BRJ0010</v>
          </cell>
        </row>
        <row r="88">
          <cell r="N88" t="str">
            <v>-</v>
          </cell>
          <cell r="Q88">
            <v>50.3</v>
          </cell>
          <cell r="R88" t="str">
            <v>495BRJ0010</v>
          </cell>
        </row>
        <row r="89">
          <cell r="N89" t="str">
            <v>NBR-15870/2010</v>
          </cell>
          <cell r="Q89">
            <v>52.74</v>
          </cell>
          <cell r="R89" t="str">
            <v>495BRJ0010</v>
          </cell>
        </row>
        <row r="90">
          <cell r="N90" t="str">
            <v>NBR-15870/2010</v>
          </cell>
          <cell r="Q90">
            <v>44.58</v>
          </cell>
          <cell r="R90" t="str">
            <v>495BRJ0010</v>
          </cell>
        </row>
        <row r="91">
          <cell r="N91" t="str">
            <v>NBR-15870/2010</v>
          </cell>
          <cell r="Q91">
            <v>72.38</v>
          </cell>
          <cell r="R91" t="str">
            <v>495BRJ0010</v>
          </cell>
        </row>
        <row r="92">
          <cell r="N92" t="str">
            <v>NBR-15870/2010</v>
          </cell>
          <cell r="Q92">
            <v>49.34</v>
          </cell>
          <cell r="R92" t="str">
            <v>495BRJ0010</v>
          </cell>
        </row>
        <row r="93">
          <cell r="N93" t="str">
            <v>-</v>
          </cell>
          <cell r="Q93">
            <v>55.63</v>
          </cell>
          <cell r="R93" t="str">
            <v>495BRJ0010</v>
          </cell>
        </row>
        <row r="94">
          <cell r="N94" t="str">
            <v>-</v>
          </cell>
          <cell r="Q94">
            <v>64.569999999999993</v>
          </cell>
          <cell r="R94" t="str">
            <v>495BRJ0010</v>
          </cell>
        </row>
        <row r="95">
          <cell r="N95" t="str">
            <v>NBR-15870/2010</v>
          </cell>
          <cell r="Q95">
            <v>72.739999999999995</v>
          </cell>
          <cell r="R95" t="str">
            <v>495BRJ0010</v>
          </cell>
        </row>
        <row r="96">
          <cell r="N96" t="str">
            <v>NBR-15870/2010</v>
          </cell>
          <cell r="Q96">
            <v>90.7</v>
          </cell>
          <cell r="R96" t="str">
            <v>495BRJ0010</v>
          </cell>
        </row>
        <row r="97">
          <cell r="N97" t="str">
            <v>NBR-15870/2010</v>
          </cell>
          <cell r="Q97">
            <v>47.21</v>
          </cell>
          <cell r="R97" t="str">
            <v>495BRJ0010</v>
          </cell>
        </row>
        <row r="98">
          <cell r="N98" t="str">
            <v>-</v>
          </cell>
          <cell r="Q98">
            <v>22.8</v>
          </cell>
          <cell r="R98" t="str">
            <v>495BRJ0010</v>
          </cell>
        </row>
        <row r="99">
          <cell r="N99" t="str">
            <v>NBR-15870/2010</v>
          </cell>
          <cell r="Q99">
            <v>40.5</v>
          </cell>
          <cell r="R99" t="str">
            <v>495BRJ0010</v>
          </cell>
        </row>
        <row r="100">
          <cell r="N100" t="str">
            <v>-</v>
          </cell>
          <cell r="Q100">
            <v>23.91</v>
          </cell>
          <cell r="R100" t="str">
            <v>495BRJ0010</v>
          </cell>
        </row>
        <row r="101">
          <cell r="N101" t="str">
            <v>-</v>
          </cell>
          <cell r="Q101">
            <v>30.71</v>
          </cell>
          <cell r="R101" t="str">
            <v>495BRJ0010</v>
          </cell>
        </row>
        <row r="102">
          <cell r="N102" t="str">
            <v>NBR-15870/2010</v>
          </cell>
          <cell r="Q102">
            <v>132.07</v>
          </cell>
          <cell r="R102" t="str">
            <v>495BRJ0010</v>
          </cell>
        </row>
        <row r="103">
          <cell r="N103" t="str">
            <v>NBR-15870/2010</v>
          </cell>
          <cell r="Q103">
            <v>115</v>
          </cell>
          <cell r="R103" t="str">
            <v>495BRJ0010</v>
          </cell>
        </row>
        <row r="104">
          <cell r="N104" t="str">
            <v>NBR-15870/2010</v>
          </cell>
          <cell r="Q104">
            <v>43.97</v>
          </cell>
          <cell r="R104" t="str">
            <v>495BRJ0010</v>
          </cell>
        </row>
        <row r="105">
          <cell r="N105" t="str">
            <v>NBR-15870/2010</v>
          </cell>
          <cell r="Q105">
            <v>74.540000000000006</v>
          </cell>
          <cell r="R105" t="str">
            <v>495BRJ0010</v>
          </cell>
        </row>
        <row r="106">
          <cell r="N106" t="str">
            <v>-</v>
          </cell>
          <cell r="Q106">
            <v>21.15</v>
          </cell>
          <cell r="R106" t="str">
            <v>495BRJ0010</v>
          </cell>
        </row>
        <row r="107">
          <cell r="N107" t="str">
            <v>NBR-15870/2010</v>
          </cell>
          <cell r="Q107">
            <v>68.319999999999993</v>
          </cell>
          <cell r="R107" t="str">
            <v>495BRJ0010</v>
          </cell>
        </row>
        <row r="108">
          <cell r="N108" t="str">
            <v>-</v>
          </cell>
          <cell r="Q108">
            <v>30.75</v>
          </cell>
          <cell r="R108" t="str">
            <v>495BRJ0010</v>
          </cell>
        </row>
        <row r="109">
          <cell r="N109" t="str">
            <v>NBR-15870/2010</v>
          </cell>
          <cell r="Q109">
            <v>54.07</v>
          </cell>
          <cell r="R109" t="str">
            <v>495BRJ0010</v>
          </cell>
        </row>
        <row r="110">
          <cell r="N110" t="str">
            <v>NBR-15870/2010</v>
          </cell>
          <cell r="Q110">
            <v>30.04</v>
          </cell>
          <cell r="R110" t="str">
            <v>495BRJ0010</v>
          </cell>
        </row>
        <row r="111">
          <cell r="N111" t="str">
            <v>NBR-15870/2010</v>
          </cell>
          <cell r="Q111">
            <v>47.29</v>
          </cell>
          <cell r="R111" t="str">
            <v>495BRJ0010</v>
          </cell>
        </row>
        <row r="112">
          <cell r="N112" t="str">
            <v>NBR-15870/2010</v>
          </cell>
          <cell r="Q112">
            <v>79.83</v>
          </cell>
          <cell r="R112" t="str">
            <v>495BRJ0010</v>
          </cell>
        </row>
        <row r="113">
          <cell r="N113" t="str">
            <v>NBR-15870/2010</v>
          </cell>
          <cell r="Q113">
            <v>69.87</v>
          </cell>
          <cell r="R113" t="str">
            <v>495BRJ0010</v>
          </cell>
        </row>
        <row r="114">
          <cell r="N114" t="str">
            <v>NBR-15870/2010</v>
          </cell>
          <cell r="Q114">
            <v>27.61</v>
          </cell>
          <cell r="R114" t="str">
            <v>495BRJ0010</v>
          </cell>
        </row>
        <row r="115">
          <cell r="N115" t="str">
            <v>NBR-15870/2010</v>
          </cell>
          <cell r="Q115">
            <v>28.99</v>
          </cell>
          <cell r="R115" t="str">
            <v>495BRJ0010</v>
          </cell>
        </row>
        <row r="116">
          <cell r="N116" t="str">
            <v>-</v>
          </cell>
          <cell r="Q116">
            <v>44.69</v>
          </cell>
          <cell r="R116" t="str">
            <v>495BRJ0010</v>
          </cell>
        </row>
        <row r="117">
          <cell r="N117" t="str">
            <v>NBR-15870/2010</v>
          </cell>
          <cell r="Q117">
            <v>27.71</v>
          </cell>
          <cell r="R117" t="str">
            <v>495BRJ0010</v>
          </cell>
        </row>
        <row r="118">
          <cell r="N118" t="str">
            <v>NBR-15870/2010</v>
          </cell>
          <cell r="Q118">
            <v>21.66</v>
          </cell>
          <cell r="R118" t="str">
            <v>495BRJ0010</v>
          </cell>
        </row>
        <row r="119">
          <cell r="N119" t="str">
            <v>NBR-15870/2010</v>
          </cell>
          <cell r="Q119">
            <v>116.48</v>
          </cell>
          <cell r="R119" t="str">
            <v>495BRJ0010</v>
          </cell>
        </row>
        <row r="120">
          <cell r="N120" t="str">
            <v>-</v>
          </cell>
          <cell r="Q120">
            <v>42.93</v>
          </cell>
          <cell r="R120" t="str">
            <v>495BRJ0010</v>
          </cell>
        </row>
        <row r="121">
          <cell r="N121" t="str">
            <v>NBR-15870/2010</v>
          </cell>
          <cell r="Q121">
            <v>108.06</v>
          </cell>
          <cell r="R121" t="str">
            <v>495BRJ0010</v>
          </cell>
        </row>
        <row r="122">
          <cell r="N122" t="str">
            <v>NBR-15870/2010</v>
          </cell>
          <cell r="Q122">
            <v>32.479999999999997</v>
          </cell>
          <cell r="R122" t="str">
            <v>495BRJ0010</v>
          </cell>
        </row>
        <row r="123">
          <cell r="N123" t="str">
            <v>NBR-15870/2010</v>
          </cell>
          <cell r="Q123">
            <v>52.73</v>
          </cell>
          <cell r="R123" t="str">
            <v>495BRJ0010</v>
          </cell>
        </row>
        <row r="124">
          <cell r="N124" t="str">
            <v>NBR-15870/2010</v>
          </cell>
          <cell r="Q124">
            <v>24.82</v>
          </cell>
          <cell r="R124" t="str">
            <v>495BRJ0010</v>
          </cell>
        </row>
        <row r="125">
          <cell r="N125" t="str">
            <v>NBR-15870/2010</v>
          </cell>
          <cell r="Q125">
            <v>34.18</v>
          </cell>
          <cell r="R125" t="str">
            <v>495BRJ0010</v>
          </cell>
        </row>
        <row r="126">
          <cell r="N126" t="str">
            <v>NBR-15870/2010</v>
          </cell>
          <cell r="Q126">
            <v>35.29</v>
          </cell>
          <cell r="R126" t="str">
            <v>495BRJ0010</v>
          </cell>
        </row>
        <row r="127">
          <cell r="N127" t="str">
            <v>NBR-15870/2010</v>
          </cell>
          <cell r="Q127">
            <v>60.08</v>
          </cell>
          <cell r="R127" t="str">
            <v>495BRJ0010</v>
          </cell>
        </row>
        <row r="128">
          <cell r="N128" t="str">
            <v>-</v>
          </cell>
          <cell r="Q128">
            <v>13.24</v>
          </cell>
          <cell r="R128" t="str">
            <v>495BRJ0010</v>
          </cell>
        </row>
        <row r="129">
          <cell r="N129" t="str">
            <v>-</v>
          </cell>
          <cell r="Q129">
            <v>44.76</v>
          </cell>
          <cell r="R129" t="str">
            <v>495BRJ0010</v>
          </cell>
        </row>
        <row r="130">
          <cell r="N130" t="str">
            <v>-</v>
          </cell>
          <cell r="Q130">
            <v>6.47</v>
          </cell>
          <cell r="R130" t="str">
            <v>495BRJ0010</v>
          </cell>
        </row>
        <row r="131">
          <cell r="N131" t="str">
            <v>NBR-15870/2010</v>
          </cell>
          <cell r="Q131">
            <v>28.71</v>
          </cell>
          <cell r="R131" t="str">
            <v>495BRJ0010</v>
          </cell>
        </row>
        <row r="132">
          <cell r="N132" t="str">
            <v>NBR-15870/2010</v>
          </cell>
          <cell r="Q132">
            <v>30.75</v>
          </cell>
          <cell r="R132" t="str">
            <v>495BRJ0010</v>
          </cell>
        </row>
        <row r="133">
          <cell r="N133" t="str">
            <v>NBR-15870/2010</v>
          </cell>
          <cell r="Q133">
            <v>26.85</v>
          </cell>
          <cell r="R133" t="str">
            <v>495BRJ0010</v>
          </cell>
        </row>
        <row r="134">
          <cell r="N134" t="str">
            <v>-</v>
          </cell>
          <cell r="Q134">
            <v>42.21</v>
          </cell>
          <cell r="R134" t="str">
            <v>495BRJ0010</v>
          </cell>
        </row>
        <row r="135">
          <cell r="N135" t="str">
            <v>-</v>
          </cell>
          <cell r="Q135">
            <v>20.56</v>
          </cell>
          <cell r="R135" t="str">
            <v>495BRJ0010</v>
          </cell>
        </row>
        <row r="136">
          <cell r="N136" t="str">
            <v>NBR-15870/2010</v>
          </cell>
          <cell r="Q136">
            <v>51.49</v>
          </cell>
          <cell r="R136" t="str">
            <v>495BRJ0010</v>
          </cell>
        </row>
        <row r="137">
          <cell r="N137" t="str">
            <v>-</v>
          </cell>
          <cell r="Q137">
            <v>28.19</v>
          </cell>
          <cell r="R137" t="str">
            <v>495BRJ0010</v>
          </cell>
        </row>
        <row r="138">
          <cell r="N138" t="str">
            <v>NBR-15870/2010</v>
          </cell>
          <cell r="Q138">
            <v>90.5</v>
          </cell>
          <cell r="R138" t="str">
            <v>495BRJ0010</v>
          </cell>
        </row>
        <row r="139">
          <cell r="N139" t="str">
            <v>NBR-15870/2010</v>
          </cell>
          <cell r="Q139">
            <v>93.99</v>
          </cell>
          <cell r="R139" t="str">
            <v>495BRJ0010</v>
          </cell>
        </row>
        <row r="140">
          <cell r="N140" t="str">
            <v>NBR-15870/2010</v>
          </cell>
          <cell r="Q140">
            <v>69.489999999999995</v>
          </cell>
          <cell r="R140" t="str">
            <v>495BRJ0010</v>
          </cell>
        </row>
        <row r="141">
          <cell r="N141" t="str">
            <v>NBR-15870/2010</v>
          </cell>
          <cell r="Q141">
            <v>89.64</v>
          </cell>
          <cell r="R141" t="str">
            <v>495BRJ0010</v>
          </cell>
        </row>
        <row r="142">
          <cell r="N142" t="str">
            <v>NBR-15870/2010</v>
          </cell>
          <cell r="Q142">
            <v>82.3</v>
          </cell>
          <cell r="R142" t="str">
            <v>495BRJ0010</v>
          </cell>
        </row>
        <row r="143">
          <cell r="N143" t="str">
            <v>-</v>
          </cell>
          <cell r="Q143">
            <v>39.909999999999997</v>
          </cell>
          <cell r="R143" t="str">
            <v>495BRJ0010</v>
          </cell>
        </row>
        <row r="144">
          <cell r="N144" t="str">
            <v>NBR-15870/2010</v>
          </cell>
          <cell r="Q144">
            <v>59.49</v>
          </cell>
          <cell r="R144" t="str">
            <v>495BRJ0010</v>
          </cell>
        </row>
        <row r="145">
          <cell r="N145" t="str">
            <v>-</v>
          </cell>
          <cell r="Q145">
            <v>47.37</v>
          </cell>
          <cell r="R145" t="str">
            <v>495BRJ0010</v>
          </cell>
        </row>
        <row r="146">
          <cell r="N146" t="str">
            <v>NBR-15870/2010</v>
          </cell>
          <cell r="Q146">
            <v>128.88999999999999</v>
          </cell>
          <cell r="R146" t="str">
            <v>495BRJ0010</v>
          </cell>
        </row>
        <row r="147">
          <cell r="N147" t="str">
            <v>NBR-15870/2010</v>
          </cell>
          <cell r="Q147">
            <v>56.37</v>
          </cell>
          <cell r="R147" t="str">
            <v>495BRJ0010</v>
          </cell>
        </row>
        <row r="148">
          <cell r="N148" t="str">
            <v>-</v>
          </cell>
          <cell r="Q148">
            <v>48.1</v>
          </cell>
          <cell r="R148" t="str">
            <v>495BRJ0010</v>
          </cell>
        </row>
        <row r="149">
          <cell r="N149" t="str">
            <v>NBR-15870/2010</v>
          </cell>
          <cell r="Q149">
            <v>38.72</v>
          </cell>
          <cell r="R149" t="str">
            <v>495BRJ0010</v>
          </cell>
        </row>
        <row r="150">
          <cell r="N150" t="str">
            <v>NBR-15870/2010</v>
          </cell>
          <cell r="Q150">
            <v>27.16</v>
          </cell>
          <cell r="R150" t="str">
            <v>495BRJ0010</v>
          </cell>
        </row>
        <row r="151">
          <cell r="N151" t="str">
            <v>NBR-15870/2010</v>
          </cell>
          <cell r="Q151">
            <v>42.11</v>
          </cell>
          <cell r="R151" t="str">
            <v>495BRJ0010</v>
          </cell>
        </row>
        <row r="152">
          <cell r="N152" t="str">
            <v>NBR-15870/2010</v>
          </cell>
          <cell r="Q152">
            <v>55.23</v>
          </cell>
          <cell r="R152" t="str">
            <v>495BRJ0010</v>
          </cell>
        </row>
        <row r="153">
          <cell r="N153" t="str">
            <v>NBR-15870/2010</v>
          </cell>
          <cell r="Q153">
            <v>37.72</v>
          </cell>
          <cell r="R153" t="str">
            <v>495BRJ0010</v>
          </cell>
        </row>
        <row r="154">
          <cell r="N154" t="str">
            <v>NBR-15870/2010</v>
          </cell>
          <cell r="Q154">
            <v>90.66</v>
          </cell>
          <cell r="R154" t="str">
            <v>495BRJ0010</v>
          </cell>
        </row>
        <row r="155">
          <cell r="N155" t="str">
            <v>NBR-15870/2010</v>
          </cell>
          <cell r="Q155">
            <v>90.72</v>
          </cell>
          <cell r="R155" t="str">
            <v>495BRJ0010</v>
          </cell>
        </row>
        <row r="156">
          <cell r="N156" t="str">
            <v>NBR-15870/2010</v>
          </cell>
          <cell r="Q156">
            <v>59.45</v>
          </cell>
          <cell r="R156" t="str">
            <v>495BRJ0010</v>
          </cell>
        </row>
        <row r="157">
          <cell r="N157" t="str">
            <v>NBR-15870/2010</v>
          </cell>
          <cell r="Q157">
            <v>65.37</v>
          </cell>
          <cell r="R157" t="str">
            <v>495BRJ0010</v>
          </cell>
        </row>
        <row r="158">
          <cell r="N158" t="str">
            <v>NBR-15870/2010</v>
          </cell>
          <cell r="Q158">
            <v>152.79</v>
          </cell>
          <cell r="R158" t="str">
            <v>495BRJ0010</v>
          </cell>
        </row>
        <row r="159">
          <cell r="N159" t="str">
            <v>NBR-15870/2010</v>
          </cell>
          <cell r="Q159">
            <v>89.52</v>
          </cell>
          <cell r="R159" t="str">
            <v>495BRJ0010</v>
          </cell>
        </row>
        <row r="160">
          <cell r="N160" t="str">
            <v>NBR-15870/2010</v>
          </cell>
          <cell r="Q160">
            <v>100.12</v>
          </cell>
          <cell r="R160" t="str">
            <v>495BRJ0010</v>
          </cell>
        </row>
        <row r="161">
          <cell r="N161" t="str">
            <v>NBR-15870/2010</v>
          </cell>
          <cell r="Q161">
            <v>59.98</v>
          </cell>
          <cell r="R161" t="str">
            <v>495BRJ0010</v>
          </cell>
        </row>
        <row r="162">
          <cell r="N162" t="str">
            <v>NBR-15870/2010</v>
          </cell>
          <cell r="Q162">
            <v>45.98</v>
          </cell>
          <cell r="R162" t="str">
            <v>495BRJ0010</v>
          </cell>
        </row>
        <row r="163">
          <cell r="N163" t="str">
            <v>NBR-15870/2010</v>
          </cell>
          <cell r="Q163">
            <v>79.83</v>
          </cell>
          <cell r="R163" t="str">
            <v>495BRJ0010</v>
          </cell>
        </row>
        <row r="164">
          <cell r="N164" t="str">
            <v>NBR-15870/2010</v>
          </cell>
          <cell r="Q164">
            <v>40.51</v>
          </cell>
          <cell r="R164" t="str">
            <v>495BRJ0010</v>
          </cell>
        </row>
        <row r="165">
          <cell r="N165" t="str">
            <v>NBR-15870/2010</v>
          </cell>
          <cell r="Q165">
            <v>78.38</v>
          </cell>
          <cell r="R165" t="str">
            <v>495BRJ0010</v>
          </cell>
        </row>
        <row r="166">
          <cell r="N166" t="str">
            <v>NBR-15870/2010</v>
          </cell>
          <cell r="Q166">
            <v>73.03</v>
          </cell>
          <cell r="R166" t="str">
            <v>495BRJ0010</v>
          </cell>
        </row>
        <row r="167">
          <cell r="N167" t="str">
            <v>-</v>
          </cell>
          <cell r="Q167">
            <v>46.91</v>
          </cell>
          <cell r="R167" t="str">
            <v>495BRJ0010</v>
          </cell>
        </row>
        <row r="168">
          <cell r="N168" t="str">
            <v>NBR-15870/2010</v>
          </cell>
          <cell r="Q168">
            <v>42.52</v>
          </cell>
          <cell r="R168" t="str">
            <v>495BRJ0010</v>
          </cell>
        </row>
        <row r="169">
          <cell r="N169" t="str">
            <v>NBR-15870/2010</v>
          </cell>
          <cell r="Q169">
            <v>102.97</v>
          </cell>
          <cell r="R169" t="str">
            <v>495BRJ0010</v>
          </cell>
        </row>
        <row r="170">
          <cell r="N170" t="str">
            <v>NBR-15870/2010</v>
          </cell>
          <cell r="Q170">
            <v>58.56</v>
          </cell>
          <cell r="R170" t="str">
            <v>495BRJ0010</v>
          </cell>
        </row>
        <row r="171">
          <cell r="N171" t="str">
            <v>NBR-15870/2010</v>
          </cell>
          <cell r="Q171">
            <v>80.400000000000006</v>
          </cell>
          <cell r="R171" t="str">
            <v>495BRJ0010</v>
          </cell>
        </row>
        <row r="172">
          <cell r="N172" t="str">
            <v>NBR-15870/2010</v>
          </cell>
          <cell r="Q172">
            <v>50.32</v>
          </cell>
          <cell r="R172" t="str">
            <v>495BRJ0010</v>
          </cell>
        </row>
        <row r="173">
          <cell r="N173" t="str">
            <v>-</v>
          </cell>
          <cell r="Q173">
            <v>35.909999999999997</v>
          </cell>
          <cell r="R173" t="str">
            <v>495BRJ0010</v>
          </cell>
        </row>
        <row r="174">
          <cell r="N174" t="str">
            <v>NBR-15870/2010</v>
          </cell>
          <cell r="Q174">
            <v>51.73</v>
          </cell>
          <cell r="R174" t="str">
            <v>495BRJ0010</v>
          </cell>
        </row>
        <row r="175">
          <cell r="N175" t="str">
            <v>NBR-15870/2010</v>
          </cell>
          <cell r="Q175">
            <v>67.709999999999994</v>
          </cell>
          <cell r="R175" t="str">
            <v>495BRJ0010</v>
          </cell>
        </row>
        <row r="176">
          <cell r="N176" t="str">
            <v>NBR-15870/2010</v>
          </cell>
          <cell r="Q176">
            <v>58.42</v>
          </cell>
          <cell r="R176" t="str">
            <v>495BRJ0010</v>
          </cell>
        </row>
        <row r="177">
          <cell r="N177" t="str">
            <v>NBR-15870/2010</v>
          </cell>
          <cell r="Q177">
            <v>75.5</v>
          </cell>
          <cell r="R177" t="str">
            <v>495BRJ0010</v>
          </cell>
        </row>
        <row r="178">
          <cell r="N178" t="str">
            <v>NBR-15870/2010</v>
          </cell>
          <cell r="Q178">
            <v>60.87</v>
          </cell>
          <cell r="R178" t="str">
            <v>495BRJ0010</v>
          </cell>
        </row>
        <row r="179">
          <cell r="N179" t="str">
            <v>-</v>
          </cell>
          <cell r="Q179">
            <v>33.6</v>
          </cell>
          <cell r="R179" t="str">
            <v>495BRJ0010</v>
          </cell>
        </row>
        <row r="180">
          <cell r="N180" t="str">
            <v>NBR-15870/2010</v>
          </cell>
          <cell r="Q180">
            <v>50.44</v>
          </cell>
          <cell r="R180" t="str">
            <v>495BRJ0010</v>
          </cell>
        </row>
        <row r="181">
          <cell r="N181" t="str">
            <v>-</v>
          </cell>
          <cell r="Q181">
            <v>24.81</v>
          </cell>
          <cell r="R181" t="str">
            <v>495BRJ0010</v>
          </cell>
        </row>
        <row r="182">
          <cell r="N182" t="str">
            <v>-</v>
          </cell>
          <cell r="Q182">
            <v>35.869999999999997</v>
          </cell>
          <cell r="R182" t="str">
            <v>495BRJ0010</v>
          </cell>
        </row>
        <row r="183">
          <cell r="N183" t="str">
            <v>NBR-15870/2010</v>
          </cell>
          <cell r="Q183">
            <v>33.93</v>
          </cell>
          <cell r="R183" t="str">
            <v>495BRJ0010</v>
          </cell>
        </row>
        <row r="184">
          <cell r="N184" t="str">
            <v>-</v>
          </cell>
          <cell r="Q184">
            <v>40.32</v>
          </cell>
          <cell r="R184" t="str">
            <v>495BRJ0010</v>
          </cell>
        </row>
        <row r="185">
          <cell r="N185" t="str">
            <v>NBR-15870/2010</v>
          </cell>
          <cell r="Q185">
            <v>109.01</v>
          </cell>
          <cell r="R185" t="str">
            <v>495BRJ0010</v>
          </cell>
        </row>
        <row r="186">
          <cell r="N186" t="str">
            <v>NBR-15870/2010</v>
          </cell>
          <cell r="Q186">
            <v>166.19</v>
          </cell>
          <cell r="R186" t="str">
            <v>495BRJ0010</v>
          </cell>
        </row>
        <row r="187">
          <cell r="N187" t="str">
            <v>-</v>
          </cell>
          <cell r="Q187">
            <v>27.51</v>
          </cell>
          <cell r="R187" t="str">
            <v>495BRJ0010</v>
          </cell>
        </row>
        <row r="188">
          <cell r="N188" t="str">
            <v>NBR-15870/2010</v>
          </cell>
          <cell r="Q188">
            <v>64.930000000000007</v>
          </cell>
          <cell r="R188" t="str">
            <v>495BRJ0010</v>
          </cell>
        </row>
        <row r="189">
          <cell r="N189" t="str">
            <v>NBR-15870/2010</v>
          </cell>
          <cell r="Q189">
            <v>40.65</v>
          </cell>
          <cell r="R189" t="str">
            <v>495BRJ0010</v>
          </cell>
        </row>
        <row r="190">
          <cell r="N190" t="str">
            <v>-</v>
          </cell>
          <cell r="Q190">
            <v>33.729999999999997</v>
          </cell>
          <cell r="R190" t="str">
            <v>495BRJ0010</v>
          </cell>
        </row>
        <row r="191">
          <cell r="N191" t="str">
            <v>-</v>
          </cell>
          <cell r="Q191">
            <v>30.44</v>
          </cell>
          <cell r="R191" t="str">
            <v>495BRJ0010</v>
          </cell>
        </row>
        <row r="192">
          <cell r="N192" t="str">
            <v>-</v>
          </cell>
          <cell r="Q192">
            <v>46.52</v>
          </cell>
          <cell r="R192" t="str">
            <v>495BRJ0010</v>
          </cell>
        </row>
        <row r="193">
          <cell r="N193" t="str">
            <v>NBR-15870/2010</v>
          </cell>
          <cell r="Q193">
            <v>78.599999999999994</v>
          </cell>
          <cell r="R193" t="str">
            <v>495BRJ0010</v>
          </cell>
        </row>
        <row r="194">
          <cell r="N194" t="str">
            <v>NBR-15870/2010</v>
          </cell>
          <cell r="Q194">
            <v>147.94999999999999</v>
          </cell>
          <cell r="R194" t="str">
            <v>495BRJ0010</v>
          </cell>
        </row>
        <row r="195">
          <cell r="N195" t="str">
            <v>NBR-15870/2010</v>
          </cell>
          <cell r="Q195">
            <v>45.31</v>
          </cell>
          <cell r="R195" t="str">
            <v>495BRJ0010</v>
          </cell>
        </row>
        <row r="196">
          <cell r="N196" t="str">
            <v>-</v>
          </cell>
          <cell r="Q196">
            <v>41.05</v>
          </cell>
          <cell r="R196" t="str">
            <v>495BRJ0010</v>
          </cell>
        </row>
        <row r="197">
          <cell r="N197" t="str">
            <v>NBR-15870/2010</v>
          </cell>
          <cell r="Q197">
            <v>139.01</v>
          </cell>
          <cell r="R197" t="str">
            <v>495BRJ0010</v>
          </cell>
        </row>
        <row r="198">
          <cell r="N198" t="str">
            <v>NBR-15870/2010</v>
          </cell>
          <cell r="Q198">
            <v>45.41</v>
          </cell>
          <cell r="R198" t="str">
            <v>495BRJ0010</v>
          </cell>
        </row>
        <row r="199">
          <cell r="N199" t="str">
            <v>NBR-15870/2010</v>
          </cell>
          <cell r="Q199">
            <v>39.5</v>
          </cell>
          <cell r="R199" t="str">
            <v>495BRJ0010</v>
          </cell>
        </row>
        <row r="200">
          <cell r="N200" t="str">
            <v>NBR-15870/2010</v>
          </cell>
          <cell r="Q200">
            <v>32.200000000000003</v>
          </cell>
          <cell r="R200" t="str">
            <v>495BRJ0010</v>
          </cell>
        </row>
        <row r="201">
          <cell r="N201" t="str">
            <v>NBR-15870/2010</v>
          </cell>
          <cell r="Q201">
            <v>36</v>
          </cell>
          <cell r="R201" t="str">
            <v>495BRJ0010</v>
          </cell>
        </row>
        <row r="202">
          <cell r="N202" t="str">
            <v>NBR-15870/2010</v>
          </cell>
          <cell r="Q202">
            <v>51.23</v>
          </cell>
          <cell r="R202" t="str">
            <v>495BRJ0010</v>
          </cell>
        </row>
        <row r="203">
          <cell r="N203" t="str">
            <v>NBR-15870/2010</v>
          </cell>
          <cell r="Q203">
            <v>84.37</v>
          </cell>
          <cell r="R203" t="str">
            <v>495BRJ0010</v>
          </cell>
        </row>
        <row r="204">
          <cell r="N204" t="str">
            <v>-</v>
          </cell>
          <cell r="Q204">
            <v>15.2</v>
          </cell>
          <cell r="R204" t="str">
            <v>495BRJ0010</v>
          </cell>
        </row>
        <row r="205">
          <cell r="N205" t="str">
            <v>-</v>
          </cell>
          <cell r="Q205">
            <v>36.9</v>
          </cell>
          <cell r="R205" t="str">
            <v>495BRJ0010</v>
          </cell>
        </row>
        <row r="206">
          <cell r="N206" t="str">
            <v>NBR-15870/2010</v>
          </cell>
          <cell r="Q206">
            <v>114.17</v>
          </cell>
          <cell r="R206" t="str">
            <v>495BRJ0010</v>
          </cell>
        </row>
        <row r="207">
          <cell r="N207" t="str">
            <v>NBR-15870/2010</v>
          </cell>
          <cell r="Q207">
            <v>61.09</v>
          </cell>
          <cell r="R207" t="str">
            <v>495BRJ0010</v>
          </cell>
        </row>
        <row r="208">
          <cell r="N208" t="str">
            <v>NBR-15870/2010</v>
          </cell>
          <cell r="Q208">
            <v>41.3</v>
          </cell>
          <cell r="R208" t="str">
            <v>495BRJ0010</v>
          </cell>
        </row>
        <row r="209">
          <cell r="N209" t="str">
            <v>NBR-15870/2010</v>
          </cell>
          <cell r="Q209">
            <v>69.06</v>
          </cell>
          <cell r="R209" t="str">
            <v>495BRJ0010</v>
          </cell>
        </row>
        <row r="210">
          <cell r="N210" t="str">
            <v>-</v>
          </cell>
          <cell r="Q210">
            <v>18.34</v>
          </cell>
          <cell r="R210" t="str">
            <v>495BRJ0010</v>
          </cell>
        </row>
        <row r="211">
          <cell r="N211" t="str">
            <v>-</v>
          </cell>
          <cell r="Q211">
            <v>48.63</v>
          </cell>
          <cell r="R211" t="str">
            <v>495BRJ0010</v>
          </cell>
        </row>
        <row r="212">
          <cell r="N212" t="str">
            <v>NBR-15870/2010</v>
          </cell>
          <cell r="Q212">
            <v>24.43</v>
          </cell>
          <cell r="R212" t="str">
            <v>495BRJ0010</v>
          </cell>
        </row>
        <row r="213">
          <cell r="N213" t="str">
            <v>NBR-15870/2010</v>
          </cell>
          <cell r="Q213">
            <v>31.38</v>
          </cell>
          <cell r="R213" t="str">
            <v>495BRJ0010</v>
          </cell>
        </row>
        <row r="214">
          <cell r="N214" t="str">
            <v>NBR-15870/2010</v>
          </cell>
          <cell r="Q214">
            <v>49.9</v>
          </cell>
          <cell r="R214" t="str">
            <v>495BRJ0010</v>
          </cell>
        </row>
        <row r="215">
          <cell r="N215" t="str">
            <v>-</v>
          </cell>
          <cell r="Q215">
            <v>18.239999999999998</v>
          </cell>
          <cell r="R215" t="str">
            <v>495BRJ0010</v>
          </cell>
        </row>
        <row r="216">
          <cell r="N216" t="str">
            <v>NBR-15870/2010</v>
          </cell>
          <cell r="Q216">
            <v>9.01</v>
          </cell>
          <cell r="R216" t="str">
            <v>495BRJ0010</v>
          </cell>
        </row>
        <row r="217">
          <cell r="N217" t="str">
            <v>NBR-15870/2010</v>
          </cell>
          <cell r="Q217">
            <v>9.31</v>
          </cell>
          <cell r="R217" t="str">
            <v>495BRJ0010</v>
          </cell>
        </row>
        <row r="218">
          <cell r="N218" t="str">
            <v>NBR-15870/2010</v>
          </cell>
          <cell r="Q218">
            <v>32.909999999999997</v>
          </cell>
          <cell r="R218" t="str">
            <v>495BRJ0010</v>
          </cell>
        </row>
        <row r="219">
          <cell r="N219" t="str">
            <v>NBR-15870/2010</v>
          </cell>
          <cell r="Q219">
            <v>27.17</v>
          </cell>
          <cell r="R219" t="str">
            <v>495BRJ0010</v>
          </cell>
        </row>
        <row r="220">
          <cell r="N220" t="str">
            <v>NBR-15870/2010</v>
          </cell>
          <cell r="Q220">
            <v>15.75</v>
          </cell>
          <cell r="R220" t="str">
            <v>495BRJ0010</v>
          </cell>
        </row>
        <row r="221">
          <cell r="N221" t="str">
            <v>NBR-15870/2010</v>
          </cell>
          <cell r="Q221">
            <v>50.3</v>
          </cell>
          <cell r="R221" t="str">
            <v>495BRJ0010</v>
          </cell>
        </row>
        <row r="222">
          <cell r="N222" t="str">
            <v>NBR-15870/2010</v>
          </cell>
          <cell r="Q222">
            <v>67.900000000000006</v>
          </cell>
          <cell r="R222" t="str">
            <v>495BRJ0010</v>
          </cell>
        </row>
        <row r="223">
          <cell r="N223" t="str">
            <v>-</v>
          </cell>
          <cell r="Q223">
            <v>41.49</v>
          </cell>
          <cell r="R223" t="str">
            <v>495BRJ0010</v>
          </cell>
        </row>
        <row r="224">
          <cell r="N224" t="str">
            <v>-</v>
          </cell>
          <cell r="Q224">
            <v>50.37</v>
          </cell>
          <cell r="R224" t="str">
            <v>495BRJ0010</v>
          </cell>
        </row>
        <row r="225">
          <cell r="N225" t="str">
            <v>-</v>
          </cell>
          <cell r="Q225">
            <v>87.91</v>
          </cell>
          <cell r="R225" t="str">
            <v>495BRJ0010</v>
          </cell>
        </row>
        <row r="226">
          <cell r="N226" t="str">
            <v>NBR-15870/2010</v>
          </cell>
          <cell r="Q226">
            <v>46.85</v>
          </cell>
          <cell r="R226" t="str">
            <v>495BRJ0010</v>
          </cell>
        </row>
        <row r="227">
          <cell r="N227" t="str">
            <v>NBR-15870/2010</v>
          </cell>
          <cell r="Q227">
            <v>69.010000000000005</v>
          </cell>
          <cell r="R227" t="str">
            <v>495BRJ0010</v>
          </cell>
        </row>
        <row r="228">
          <cell r="N228" t="str">
            <v>-</v>
          </cell>
          <cell r="Q228">
            <v>70.2</v>
          </cell>
          <cell r="R228" t="str">
            <v>495BRJ0010</v>
          </cell>
        </row>
        <row r="229">
          <cell r="N229" t="str">
            <v>NBR-15870/2010</v>
          </cell>
          <cell r="Q229">
            <v>194.07</v>
          </cell>
          <cell r="R229" t="str">
            <v>495BRJ0010</v>
          </cell>
        </row>
        <row r="230">
          <cell r="N230" t="str">
            <v>NBR-15870/2010</v>
          </cell>
          <cell r="Q230">
            <v>44.48</v>
          </cell>
          <cell r="R230" t="str">
            <v>495BRJ0010</v>
          </cell>
        </row>
        <row r="231">
          <cell r="N231" t="str">
            <v>NBR-15870/2010</v>
          </cell>
          <cell r="Q231">
            <v>164.8</v>
          </cell>
          <cell r="R231" t="str">
            <v>495BRJ0010</v>
          </cell>
        </row>
        <row r="232">
          <cell r="N232" t="str">
            <v>NBR-15870/2010</v>
          </cell>
          <cell r="Q232">
            <v>160.02000000000001</v>
          </cell>
          <cell r="R232" t="str">
            <v>495BRJ0010</v>
          </cell>
        </row>
        <row r="233">
          <cell r="N233" t="str">
            <v>-</v>
          </cell>
          <cell r="Q233">
            <v>70.040000000000006</v>
          </cell>
          <cell r="R233" t="str">
            <v>495BRJ0010</v>
          </cell>
        </row>
        <row r="234">
          <cell r="N234" t="str">
            <v>NBR-15870/2010</v>
          </cell>
          <cell r="Q234">
            <v>70.8</v>
          </cell>
          <cell r="R234" t="str">
            <v>495BRJ0010</v>
          </cell>
        </row>
        <row r="235">
          <cell r="N235" t="str">
            <v>-</v>
          </cell>
          <cell r="Q235">
            <v>48.81</v>
          </cell>
          <cell r="R235" t="str">
            <v>495BRJ0010</v>
          </cell>
        </row>
        <row r="236">
          <cell r="N236" t="str">
            <v>NBR-15870/2010</v>
          </cell>
          <cell r="Q236">
            <v>56.53</v>
          </cell>
          <cell r="R236" t="str">
            <v>495BRJ0010</v>
          </cell>
        </row>
        <row r="237">
          <cell r="N237" t="str">
            <v>NBR-15870/2010</v>
          </cell>
          <cell r="Q237">
            <v>26.35</v>
          </cell>
          <cell r="R237" t="str">
            <v>495BRJ0010</v>
          </cell>
        </row>
        <row r="238">
          <cell r="N238" t="str">
            <v>NBR-15870/2010</v>
          </cell>
          <cell r="Q238">
            <v>68.94</v>
          </cell>
          <cell r="R238" t="str">
            <v>495BRJ0010</v>
          </cell>
        </row>
        <row r="239">
          <cell r="N239" t="str">
            <v>NBR-15870/2010</v>
          </cell>
          <cell r="Q239">
            <v>61.09</v>
          </cell>
          <cell r="R239" t="str">
            <v>495BRJ0010</v>
          </cell>
        </row>
        <row r="240">
          <cell r="N240" t="str">
            <v>NBR-15870/2010</v>
          </cell>
          <cell r="Q240">
            <v>119.4</v>
          </cell>
          <cell r="R240" t="str">
            <v>495BRJ0010</v>
          </cell>
        </row>
        <row r="241">
          <cell r="N241" t="str">
            <v>-</v>
          </cell>
          <cell r="Q241">
            <v>55.97</v>
          </cell>
          <cell r="R241" t="str">
            <v>495BRJ0010</v>
          </cell>
        </row>
        <row r="242">
          <cell r="N242" t="str">
            <v>NBR-15870/2010</v>
          </cell>
          <cell r="Q242">
            <v>227.71</v>
          </cell>
          <cell r="R242" t="str">
            <v>495BRJ0010</v>
          </cell>
        </row>
        <row r="243">
          <cell r="N243" t="str">
            <v>NBR-15870/2010</v>
          </cell>
          <cell r="Q243">
            <v>113.97</v>
          </cell>
          <cell r="R243" t="str">
            <v>495BRJ0010</v>
          </cell>
        </row>
        <row r="244">
          <cell r="N244" t="str">
            <v>-</v>
          </cell>
          <cell r="Q244">
            <v>14.19</v>
          </cell>
          <cell r="R244" t="str">
            <v>495BRJ0010</v>
          </cell>
        </row>
        <row r="245">
          <cell r="N245" t="str">
            <v>-</v>
          </cell>
          <cell r="Q245">
            <v>32.299999999999997</v>
          </cell>
          <cell r="R245" t="str">
            <v>495BRJ0010</v>
          </cell>
        </row>
        <row r="246">
          <cell r="N246" t="str">
            <v>NBR-15870/2010</v>
          </cell>
          <cell r="Q246">
            <v>29.96</v>
          </cell>
          <cell r="R246" t="str">
            <v>495BRJ0010</v>
          </cell>
        </row>
        <row r="247">
          <cell r="N247" t="str">
            <v>NBR-15870/2010</v>
          </cell>
          <cell r="Q247">
            <v>34.54</v>
          </cell>
          <cell r="R247" t="str">
            <v>495BRJ0010</v>
          </cell>
        </row>
        <row r="248">
          <cell r="N248" t="str">
            <v>-</v>
          </cell>
          <cell r="Q248">
            <v>31.21</v>
          </cell>
          <cell r="R248" t="str">
            <v>495BRJ0010</v>
          </cell>
        </row>
        <row r="249">
          <cell r="N249" t="str">
            <v>-</v>
          </cell>
          <cell r="Q249">
            <v>33.35</v>
          </cell>
          <cell r="R249" t="str">
            <v>495BRJ0010</v>
          </cell>
        </row>
        <row r="250">
          <cell r="N250" t="str">
            <v>-</v>
          </cell>
          <cell r="Q250">
            <v>17.190000000000001</v>
          </cell>
          <cell r="R250" t="str">
            <v>495BRJ0010</v>
          </cell>
        </row>
        <row r="251">
          <cell r="N251" t="str">
            <v>NBR-15870/2010</v>
          </cell>
          <cell r="Q251">
            <v>36.880000000000003</v>
          </cell>
          <cell r="R251" t="str">
            <v>495BRJ0010</v>
          </cell>
        </row>
        <row r="252">
          <cell r="N252" t="str">
            <v>-</v>
          </cell>
          <cell r="Q252">
            <v>31.82</v>
          </cell>
          <cell r="R252" t="str">
            <v>495BRJ0010</v>
          </cell>
        </row>
        <row r="253">
          <cell r="N253" t="str">
            <v>-</v>
          </cell>
          <cell r="Q253">
            <v>49.74</v>
          </cell>
          <cell r="R253" t="str">
            <v>495BRJ0010</v>
          </cell>
        </row>
        <row r="254">
          <cell r="N254" t="str">
            <v>NBR-15870/2010</v>
          </cell>
          <cell r="Q254">
            <v>37.159999999999997</v>
          </cell>
          <cell r="R254" t="str">
            <v>495BRJ0010</v>
          </cell>
        </row>
        <row r="255">
          <cell r="N255" t="str">
            <v>-</v>
          </cell>
          <cell r="Q255">
            <v>67.06</v>
          </cell>
          <cell r="R255" t="str">
            <v>495BRJ0010</v>
          </cell>
        </row>
        <row r="256">
          <cell r="N256" t="str">
            <v>-</v>
          </cell>
          <cell r="Q256">
            <v>27.04</v>
          </cell>
          <cell r="R256" t="str">
            <v>495BRJ0020</v>
          </cell>
        </row>
        <row r="257">
          <cell r="N257" t="str">
            <v>NBR-15870/2010</v>
          </cell>
          <cell r="Q257">
            <v>34.47</v>
          </cell>
          <cell r="R257" t="str">
            <v>495BRJ0020</v>
          </cell>
        </row>
        <row r="258">
          <cell r="N258" t="str">
            <v>NBR-15870/2010</v>
          </cell>
          <cell r="Q258">
            <v>12.89</v>
          </cell>
          <cell r="R258" t="str">
            <v>495BRJ0020</v>
          </cell>
        </row>
        <row r="259">
          <cell r="N259" t="str">
            <v>NBR-15870/2010</v>
          </cell>
          <cell r="Q259">
            <v>266.3</v>
          </cell>
          <cell r="R259" t="str">
            <v>495BRJ0020</v>
          </cell>
        </row>
        <row r="260">
          <cell r="N260" t="str">
            <v>-</v>
          </cell>
          <cell r="Q260">
            <v>43.37</v>
          </cell>
          <cell r="R260" t="str">
            <v>495BRJ0020</v>
          </cell>
        </row>
        <row r="261">
          <cell r="N261" t="str">
            <v>-</v>
          </cell>
          <cell r="Q261">
            <v>97.72</v>
          </cell>
          <cell r="R261" t="str">
            <v>495BRJ0020</v>
          </cell>
        </row>
        <row r="262">
          <cell r="N262" t="str">
            <v>NBR-15870/2010</v>
          </cell>
          <cell r="Q262">
            <v>80.989999999999995</v>
          </cell>
          <cell r="R262" t="str">
            <v>495BRJ0020</v>
          </cell>
        </row>
      </sheetData>
      <sheetData sheetId="20">
        <row r="11">
          <cell r="AC11" t="str">
            <v>-</v>
          </cell>
        </row>
        <row r="12">
          <cell r="AC12" t="str">
            <v>-</v>
          </cell>
        </row>
        <row r="13">
          <cell r="AC13" t="str">
            <v>-</v>
          </cell>
        </row>
        <row r="14">
          <cell r="AC14" t="str">
            <v>-</v>
          </cell>
        </row>
        <row r="15">
          <cell r="AC15" t="str">
            <v>-</v>
          </cell>
        </row>
        <row r="16">
          <cell r="AC16" t="str">
            <v>-</v>
          </cell>
        </row>
        <row r="17">
          <cell r="AC17" t="str">
            <v>-</v>
          </cell>
        </row>
        <row r="18">
          <cell r="AC18" t="str">
            <v>-</v>
          </cell>
        </row>
        <row r="19">
          <cell r="AC19">
            <v>2</v>
          </cell>
        </row>
        <row r="20">
          <cell r="AC20" t="str">
            <v>-</v>
          </cell>
        </row>
        <row r="21">
          <cell r="AC21" t="str">
            <v>-</v>
          </cell>
        </row>
        <row r="22">
          <cell r="AC22">
            <v>2</v>
          </cell>
        </row>
        <row r="23">
          <cell r="AC23">
            <v>2</v>
          </cell>
        </row>
        <row r="24">
          <cell r="AC24">
            <v>2</v>
          </cell>
        </row>
        <row r="25">
          <cell r="AC25" t="str">
            <v>-</v>
          </cell>
        </row>
        <row r="26">
          <cell r="AC26" t="str">
            <v>-</v>
          </cell>
        </row>
        <row r="27">
          <cell r="AC27" t="str">
            <v>-</v>
          </cell>
        </row>
        <row r="28">
          <cell r="AC28" t="str">
            <v>-</v>
          </cell>
        </row>
        <row r="29">
          <cell r="AC29">
            <v>3</v>
          </cell>
        </row>
        <row r="30">
          <cell r="AC30" t="str">
            <v>-</v>
          </cell>
        </row>
        <row r="31">
          <cell r="AC31" t="str">
            <v>-</v>
          </cell>
        </row>
        <row r="32">
          <cell r="AC32" t="str">
            <v>-</v>
          </cell>
        </row>
        <row r="33">
          <cell r="AC33" t="str">
            <v>-</v>
          </cell>
        </row>
        <row r="34">
          <cell r="AC34" t="str">
            <v>-</v>
          </cell>
        </row>
        <row r="35">
          <cell r="AC35" t="str">
            <v>-</v>
          </cell>
        </row>
        <row r="36">
          <cell r="AC36" t="str">
            <v>-</v>
          </cell>
        </row>
        <row r="37">
          <cell r="AC37" t="str">
            <v>-</v>
          </cell>
        </row>
        <row r="38">
          <cell r="AC38" t="str">
            <v>-</v>
          </cell>
        </row>
        <row r="39">
          <cell r="AC39">
            <v>2</v>
          </cell>
        </row>
        <row r="40">
          <cell r="AC40" t="str">
            <v>-</v>
          </cell>
        </row>
        <row r="41">
          <cell r="AC41" t="str">
            <v>-</v>
          </cell>
        </row>
        <row r="42">
          <cell r="AC42" t="str">
            <v>-</v>
          </cell>
        </row>
        <row r="43">
          <cell r="AC43" t="str">
            <v>-</v>
          </cell>
        </row>
        <row r="44">
          <cell r="AC44" t="str">
            <v>-</v>
          </cell>
        </row>
        <row r="45">
          <cell r="AC45">
            <v>3</v>
          </cell>
        </row>
        <row r="46">
          <cell r="AC46" t="str">
            <v>-</v>
          </cell>
        </row>
        <row r="47">
          <cell r="AC47" t="str">
            <v>-</v>
          </cell>
        </row>
        <row r="48">
          <cell r="AC48" t="str">
            <v>-</v>
          </cell>
        </row>
        <row r="49">
          <cell r="AC49" t="str">
            <v>-</v>
          </cell>
        </row>
        <row r="50">
          <cell r="AC50" t="str">
            <v>-</v>
          </cell>
        </row>
        <row r="51">
          <cell r="AC51" t="str">
            <v>-</v>
          </cell>
        </row>
        <row r="52">
          <cell r="AC52" t="str">
            <v>-</v>
          </cell>
        </row>
        <row r="53">
          <cell r="AC53" t="str">
            <v>-</v>
          </cell>
        </row>
        <row r="54">
          <cell r="AC54" t="str">
            <v>-</v>
          </cell>
        </row>
        <row r="55">
          <cell r="AC55" t="str">
            <v>-</v>
          </cell>
        </row>
        <row r="56">
          <cell r="AC56" t="str">
            <v>-</v>
          </cell>
        </row>
        <row r="57">
          <cell r="AC57" t="str">
            <v>-</v>
          </cell>
        </row>
        <row r="58">
          <cell r="AC58">
            <v>2</v>
          </cell>
        </row>
        <row r="59">
          <cell r="AC59">
            <v>2</v>
          </cell>
        </row>
        <row r="60">
          <cell r="AC60">
            <v>1</v>
          </cell>
        </row>
        <row r="61">
          <cell r="AC61">
            <v>1</v>
          </cell>
        </row>
        <row r="62">
          <cell r="AC62">
            <v>1</v>
          </cell>
        </row>
        <row r="63">
          <cell r="AC63" t="str">
            <v>-</v>
          </cell>
        </row>
        <row r="64">
          <cell r="AC64" t="str">
            <v>-</v>
          </cell>
        </row>
        <row r="65">
          <cell r="AC65" t="str">
            <v>-</v>
          </cell>
        </row>
        <row r="66">
          <cell r="AC66" t="str">
            <v>-</v>
          </cell>
        </row>
        <row r="67">
          <cell r="AC67" t="str">
            <v>-</v>
          </cell>
        </row>
        <row r="68">
          <cell r="AC68" t="str">
            <v>-</v>
          </cell>
        </row>
        <row r="69">
          <cell r="AC69" t="str">
            <v>-</v>
          </cell>
        </row>
        <row r="70">
          <cell r="AC70" t="str">
            <v>-</v>
          </cell>
        </row>
        <row r="71">
          <cell r="AC71" t="str">
            <v>-</v>
          </cell>
        </row>
        <row r="72">
          <cell r="AC72" t="str">
            <v>-</v>
          </cell>
        </row>
        <row r="73">
          <cell r="AC73" t="str">
            <v>-</v>
          </cell>
        </row>
        <row r="74">
          <cell r="AC74" t="str">
            <v>-</v>
          </cell>
        </row>
        <row r="75">
          <cell r="AC75" t="str">
            <v>-</v>
          </cell>
        </row>
        <row r="76">
          <cell r="AC76" t="str">
            <v>-</v>
          </cell>
        </row>
        <row r="77">
          <cell r="AC77" t="str">
            <v>-</v>
          </cell>
        </row>
        <row r="78">
          <cell r="AC78" t="str">
            <v>-</v>
          </cell>
        </row>
      </sheetData>
      <sheetData sheetId="21"/>
      <sheetData sheetId="22"/>
      <sheetData sheetId="2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SNV"/>
      <sheetName val="caracteristicas_segmento"/>
      <sheetName val="legendas_cadastro"/>
      <sheetName val="sin_hor_necessidades_man"/>
      <sheetName val="sin_hor_necessidades_mec"/>
      <sheetName val="tachas_necessidades"/>
      <sheetName val="Plan2"/>
      <sheetName val="DG"/>
      <sheetName val="PERFIS_MT"/>
      <sheetName val="Plan3"/>
      <sheetName val="sin_vertical_necessidades"/>
      <sheetName val="Plan1"/>
      <sheetName val="curvas_tratamento"/>
      <sheetName val="Defensas_necessidades"/>
      <sheetName val="CLASSE"/>
      <sheetName val="CURVAS_CRIT"/>
      <sheetName val="quantitativos_por_S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1">
          <cell r="I11" t="str">
            <v>NBR-13731/07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1">
          <cell r="Y11">
            <v>0</v>
          </cell>
          <cell r="AA11">
            <v>0</v>
          </cell>
        </row>
        <row r="12">
          <cell r="AA12">
            <v>0</v>
          </cell>
        </row>
        <row r="13">
          <cell r="AA13">
            <v>0</v>
          </cell>
        </row>
        <row r="14">
          <cell r="AA14">
            <v>0</v>
          </cell>
        </row>
        <row r="15">
          <cell r="AA15">
            <v>0</v>
          </cell>
        </row>
        <row r="16">
          <cell r="AA16">
            <v>0</v>
          </cell>
        </row>
        <row r="17">
          <cell r="AA17">
            <v>0</v>
          </cell>
        </row>
        <row r="18">
          <cell r="AA18">
            <v>0</v>
          </cell>
        </row>
        <row r="19">
          <cell r="AA19">
            <v>0</v>
          </cell>
        </row>
        <row r="20">
          <cell r="AA20">
            <v>0</v>
          </cell>
        </row>
        <row r="21">
          <cell r="AA21">
            <v>0</v>
          </cell>
        </row>
        <row r="22">
          <cell r="AA22">
            <v>0</v>
          </cell>
        </row>
        <row r="23">
          <cell r="AA23">
            <v>0</v>
          </cell>
        </row>
        <row r="24">
          <cell r="AA24">
            <v>0</v>
          </cell>
        </row>
        <row r="25">
          <cell r="AA25">
            <v>0</v>
          </cell>
        </row>
        <row r="26">
          <cell r="AA26">
            <v>0</v>
          </cell>
        </row>
        <row r="27">
          <cell r="AA27">
            <v>0</v>
          </cell>
        </row>
        <row r="28">
          <cell r="AA28">
            <v>0</v>
          </cell>
        </row>
        <row r="29">
          <cell r="AA29">
            <v>0</v>
          </cell>
        </row>
        <row r="30">
          <cell r="AA30">
            <v>0</v>
          </cell>
        </row>
        <row r="31">
          <cell r="AA31">
            <v>0</v>
          </cell>
        </row>
        <row r="32">
          <cell r="AA32">
            <v>0</v>
          </cell>
        </row>
        <row r="33">
          <cell r="AA33">
            <v>0</v>
          </cell>
        </row>
        <row r="34">
          <cell r="AA34">
            <v>0</v>
          </cell>
        </row>
        <row r="35">
          <cell r="AA35">
            <v>0</v>
          </cell>
        </row>
        <row r="36">
          <cell r="AA36">
            <v>0</v>
          </cell>
        </row>
        <row r="37">
          <cell r="AA37">
            <v>0</v>
          </cell>
        </row>
        <row r="38">
          <cell r="AA38">
            <v>0</v>
          </cell>
        </row>
        <row r="39">
          <cell r="AA39">
            <v>0</v>
          </cell>
        </row>
        <row r="40">
          <cell r="AA40">
            <v>0</v>
          </cell>
        </row>
        <row r="41">
          <cell r="AA41">
            <v>0</v>
          </cell>
        </row>
        <row r="42">
          <cell r="AA42">
            <v>0</v>
          </cell>
        </row>
        <row r="43">
          <cell r="AA43">
            <v>0</v>
          </cell>
        </row>
        <row r="44">
          <cell r="AA44">
            <v>0</v>
          </cell>
        </row>
        <row r="45">
          <cell r="AA45">
            <v>0</v>
          </cell>
        </row>
        <row r="46">
          <cell r="AA46">
            <v>0</v>
          </cell>
        </row>
        <row r="47">
          <cell r="AA47">
            <v>0</v>
          </cell>
        </row>
        <row r="48">
          <cell r="AA48">
            <v>0</v>
          </cell>
        </row>
        <row r="49">
          <cell r="AA49">
            <v>0</v>
          </cell>
        </row>
        <row r="50">
          <cell r="AA50">
            <v>0</v>
          </cell>
        </row>
        <row r="51">
          <cell r="AA51">
            <v>0</v>
          </cell>
        </row>
        <row r="52">
          <cell r="AA52">
            <v>0</v>
          </cell>
        </row>
        <row r="53">
          <cell r="AA53">
            <v>0</v>
          </cell>
        </row>
        <row r="54">
          <cell r="AA54">
            <v>0</v>
          </cell>
        </row>
        <row r="55">
          <cell r="AA55">
            <v>0</v>
          </cell>
        </row>
        <row r="56">
          <cell r="AA56">
            <v>0</v>
          </cell>
        </row>
        <row r="57">
          <cell r="AA57">
            <v>0</v>
          </cell>
        </row>
        <row r="58">
          <cell r="AA58">
            <v>0</v>
          </cell>
        </row>
        <row r="59">
          <cell r="AA59">
            <v>0</v>
          </cell>
        </row>
        <row r="60">
          <cell r="AA60">
            <v>0</v>
          </cell>
        </row>
        <row r="61">
          <cell r="AA61">
            <v>0</v>
          </cell>
        </row>
        <row r="62">
          <cell r="AA62">
            <v>0</v>
          </cell>
        </row>
        <row r="63">
          <cell r="AA63">
            <v>0</v>
          </cell>
        </row>
        <row r="64">
          <cell r="AA64">
            <v>0</v>
          </cell>
        </row>
        <row r="65">
          <cell r="AA65">
            <v>0</v>
          </cell>
        </row>
        <row r="66">
          <cell r="AA66">
            <v>0</v>
          </cell>
        </row>
        <row r="67">
          <cell r="AA67">
            <v>0</v>
          </cell>
        </row>
        <row r="68">
          <cell r="AA68">
            <v>0</v>
          </cell>
        </row>
        <row r="69">
          <cell r="AA69">
            <v>0</v>
          </cell>
        </row>
        <row r="70">
          <cell r="AA70">
            <v>0</v>
          </cell>
        </row>
        <row r="71">
          <cell r="AA71">
            <v>0</v>
          </cell>
        </row>
        <row r="72">
          <cell r="AA72">
            <v>0</v>
          </cell>
        </row>
        <row r="73">
          <cell r="AA73">
            <v>0</v>
          </cell>
        </row>
        <row r="74">
          <cell r="AA74">
            <v>0</v>
          </cell>
        </row>
        <row r="75">
          <cell r="AA75">
            <v>0</v>
          </cell>
        </row>
        <row r="76">
          <cell r="AA76">
            <v>0</v>
          </cell>
        </row>
        <row r="77">
          <cell r="AA77">
            <v>0</v>
          </cell>
        </row>
        <row r="78">
          <cell r="AA78">
            <v>0</v>
          </cell>
        </row>
        <row r="79">
          <cell r="AA79">
            <v>0</v>
          </cell>
        </row>
        <row r="80">
          <cell r="AA80">
            <v>0</v>
          </cell>
        </row>
        <row r="81">
          <cell r="AA81">
            <v>0</v>
          </cell>
        </row>
        <row r="82">
          <cell r="AA82">
            <v>0</v>
          </cell>
        </row>
        <row r="83">
          <cell r="AA83">
            <v>0</v>
          </cell>
        </row>
        <row r="84">
          <cell r="AA84">
            <v>0</v>
          </cell>
        </row>
        <row r="85">
          <cell r="AA85">
            <v>0</v>
          </cell>
        </row>
        <row r="86">
          <cell r="AA86">
            <v>0</v>
          </cell>
        </row>
        <row r="87">
          <cell r="AA87">
            <v>0</v>
          </cell>
        </row>
        <row r="88">
          <cell r="AA88">
            <v>0</v>
          </cell>
        </row>
        <row r="89">
          <cell r="AA89">
            <v>0</v>
          </cell>
        </row>
        <row r="90">
          <cell r="AA90">
            <v>0</v>
          </cell>
        </row>
        <row r="91">
          <cell r="AA91">
            <v>0</v>
          </cell>
        </row>
        <row r="92">
          <cell r="AA92">
            <v>0</v>
          </cell>
        </row>
        <row r="93">
          <cell r="AA93">
            <v>0</v>
          </cell>
        </row>
        <row r="94">
          <cell r="AA94">
            <v>0</v>
          </cell>
        </row>
        <row r="95">
          <cell r="AA95">
            <v>0</v>
          </cell>
        </row>
        <row r="96">
          <cell r="AA96">
            <v>0</v>
          </cell>
        </row>
        <row r="97">
          <cell r="AA97">
            <v>0</v>
          </cell>
        </row>
        <row r="98">
          <cell r="AA98">
            <v>0</v>
          </cell>
        </row>
        <row r="99">
          <cell r="AA99">
            <v>0</v>
          </cell>
        </row>
        <row r="100">
          <cell r="AA100">
            <v>0</v>
          </cell>
        </row>
        <row r="101">
          <cell r="AA101">
            <v>0</v>
          </cell>
        </row>
        <row r="102">
          <cell r="AA102">
            <v>0</v>
          </cell>
        </row>
        <row r="103">
          <cell r="AA103">
            <v>0</v>
          </cell>
        </row>
        <row r="104">
          <cell r="AA104">
            <v>0</v>
          </cell>
        </row>
        <row r="105">
          <cell r="AA105">
            <v>0</v>
          </cell>
        </row>
        <row r="106">
          <cell r="AA106">
            <v>0</v>
          </cell>
        </row>
        <row r="107">
          <cell r="AA107">
            <v>0</v>
          </cell>
        </row>
        <row r="108">
          <cell r="AA108">
            <v>0</v>
          </cell>
        </row>
        <row r="109">
          <cell r="AA109">
            <v>0</v>
          </cell>
        </row>
        <row r="110">
          <cell r="AA110">
            <v>0</v>
          </cell>
        </row>
        <row r="111">
          <cell r="AA111">
            <v>0</v>
          </cell>
        </row>
        <row r="112">
          <cell r="AA112">
            <v>0</v>
          </cell>
        </row>
        <row r="113">
          <cell r="AA113">
            <v>0</v>
          </cell>
        </row>
        <row r="114">
          <cell r="AA114">
            <v>0</v>
          </cell>
        </row>
        <row r="115">
          <cell r="AA115">
            <v>0</v>
          </cell>
        </row>
        <row r="116">
          <cell r="AA116">
            <v>0</v>
          </cell>
        </row>
        <row r="117">
          <cell r="AA117">
            <v>0</v>
          </cell>
        </row>
        <row r="118">
          <cell r="AA118">
            <v>0</v>
          </cell>
        </row>
        <row r="119">
          <cell r="AA119">
            <v>0</v>
          </cell>
        </row>
        <row r="120">
          <cell r="AA120">
            <v>0</v>
          </cell>
        </row>
        <row r="121">
          <cell r="AA121">
            <v>0</v>
          </cell>
        </row>
        <row r="122">
          <cell r="AA122">
            <v>0</v>
          </cell>
        </row>
        <row r="123">
          <cell r="AA123">
            <v>0</v>
          </cell>
        </row>
        <row r="124">
          <cell r="AA124">
            <v>0</v>
          </cell>
        </row>
        <row r="125">
          <cell r="AA125">
            <v>0</v>
          </cell>
        </row>
        <row r="126">
          <cell r="AA126">
            <v>0</v>
          </cell>
        </row>
        <row r="127">
          <cell r="AA127">
            <v>0</v>
          </cell>
        </row>
        <row r="128">
          <cell r="AA128">
            <v>0</v>
          </cell>
        </row>
        <row r="129">
          <cell r="AA129">
            <v>0</v>
          </cell>
        </row>
        <row r="130">
          <cell r="AA130">
            <v>0</v>
          </cell>
        </row>
        <row r="131">
          <cell r="AA131">
            <v>0</v>
          </cell>
        </row>
        <row r="132">
          <cell r="AA132">
            <v>0</v>
          </cell>
        </row>
        <row r="133">
          <cell r="AA133">
            <v>0</v>
          </cell>
        </row>
        <row r="134">
          <cell r="AA134">
            <v>0</v>
          </cell>
        </row>
        <row r="135">
          <cell r="AA135">
            <v>0</v>
          </cell>
        </row>
        <row r="136">
          <cell r="AA136">
            <v>0</v>
          </cell>
        </row>
        <row r="137">
          <cell r="AA137">
            <v>0</v>
          </cell>
        </row>
        <row r="138">
          <cell r="AA138">
            <v>0</v>
          </cell>
        </row>
        <row r="139">
          <cell r="AA139">
            <v>0</v>
          </cell>
        </row>
        <row r="140">
          <cell r="AA140">
            <v>0</v>
          </cell>
        </row>
        <row r="141">
          <cell r="AA141">
            <v>0</v>
          </cell>
        </row>
        <row r="142">
          <cell r="AA142">
            <v>0</v>
          </cell>
        </row>
        <row r="143">
          <cell r="AA143">
            <v>0</v>
          </cell>
        </row>
        <row r="144">
          <cell r="AA144">
            <v>0</v>
          </cell>
        </row>
        <row r="145">
          <cell r="AA145">
            <v>0</v>
          </cell>
        </row>
        <row r="146">
          <cell r="AA146">
            <v>0</v>
          </cell>
        </row>
        <row r="147">
          <cell r="AA147">
            <v>0</v>
          </cell>
        </row>
        <row r="148">
          <cell r="AA148">
            <v>0</v>
          </cell>
        </row>
        <row r="149">
          <cell r="AA149">
            <v>0</v>
          </cell>
        </row>
        <row r="150">
          <cell r="AA150">
            <v>0</v>
          </cell>
        </row>
        <row r="151">
          <cell r="AA151">
            <v>0</v>
          </cell>
        </row>
        <row r="152">
          <cell r="AA152">
            <v>0</v>
          </cell>
        </row>
        <row r="153">
          <cell r="AA153">
            <v>0</v>
          </cell>
        </row>
        <row r="154">
          <cell r="AA154">
            <v>0</v>
          </cell>
        </row>
        <row r="155">
          <cell r="AA155">
            <v>0</v>
          </cell>
        </row>
        <row r="156">
          <cell r="AA156">
            <v>0</v>
          </cell>
        </row>
        <row r="157">
          <cell r="AA157">
            <v>0</v>
          </cell>
        </row>
        <row r="158">
          <cell r="AA158">
            <v>0</v>
          </cell>
        </row>
        <row r="159">
          <cell r="AA159">
            <v>0</v>
          </cell>
        </row>
        <row r="160">
          <cell r="AA160">
            <v>0</v>
          </cell>
        </row>
        <row r="161">
          <cell r="AA161">
            <v>0</v>
          </cell>
        </row>
        <row r="162">
          <cell r="AA162">
            <v>0</v>
          </cell>
        </row>
        <row r="163">
          <cell r="AA163">
            <v>0</v>
          </cell>
        </row>
        <row r="164">
          <cell r="AA164">
            <v>0</v>
          </cell>
        </row>
        <row r="165">
          <cell r="AA165">
            <v>0</v>
          </cell>
        </row>
        <row r="166">
          <cell r="AA166">
            <v>0</v>
          </cell>
        </row>
        <row r="167">
          <cell r="AA167">
            <v>0</v>
          </cell>
        </row>
        <row r="168">
          <cell r="AA168">
            <v>0</v>
          </cell>
        </row>
        <row r="169">
          <cell r="AA169">
            <v>0</v>
          </cell>
        </row>
        <row r="170">
          <cell r="AA170">
            <v>0</v>
          </cell>
        </row>
        <row r="171">
          <cell r="AA171">
            <v>0</v>
          </cell>
        </row>
        <row r="172">
          <cell r="AA172">
            <v>0</v>
          </cell>
        </row>
        <row r="173">
          <cell r="AA173">
            <v>0</v>
          </cell>
        </row>
        <row r="174">
          <cell r="AA174">
            <v>0</v>
          </cell>
        </row>
        <row r="175">
          <cell r="AA175">
            <v>0</v>
          </cell>
        </row>
        <row r="176">
          <cell r="AA176">
            <v>0</v>
          </cell>
        </row>
        <row r="177">
          <cell r="AA177">
            <v>0</v>
          </cell>
        </row>
        <row r="178">
          <cell r="AA178">
            <v>0</v>
          </cell>
        </row>
        <row r="179">
          <cell r="AA179">
            <v>0</v>
          </cell>
        </row>
        <row r="180">
          <cell r="AA180">
            <v>0</v>
          </cell>
        </row>
        <row r="181">
          <cell r="AA181">
            <v>0</v>
          </cell>
        </row>
        <row r="182">
          <cell r="AA182">
            <v>0</v>
          </cell>
        </row>
        <row r="183">
          <cell r="AA183">
            <v>0</v>
          </cell>
        </row>
        <row r="184">
          <cell r="AA184">
            <v>0</v>
          </cell>
        </row>
        <row r="185">
          <cell r="AA185">
            <v>0</v>
          </cell>
        </row>
        <row r="186">
          <cell r="AA186">
            <v>0</v>
          </cell>
        </row>
        <row r="187">
          <cell r="AA187">
            <v>0</v>
          </cell>
        </row>
        <row r="188">
          <cell r="AA188">
            <v>0</v>
          </cell>
        </row>
        <row r="189">
          <cell r="AA189">
            <v>0</v>
          </cell>
        </row>
        <row r="190">
          <cell r="AA190">
            <v>0</v>
          </cell>
        </row>
        <row r="191">
          <cell r="AA191">
            <v>0</v>
          </cell>
        </row>
        <row r="192">
          <cell r="AA192">
            <v>0</v>
          </cell>
        </row>
        <row r="193">
          <cell r="AA193">
            <v>0</v>
          </cell>
        </row>
        <row r="194">
          <cell r="AA194">
            <v>0</v>
          </cell>
        </row>
        <row r="195">
          <cell r="AA195">
            <v>0</v>
          </cell>
        </row>
        <row r="196">
          <cell r="AA196">
            <v>0</v>
          </cell>
        </row>
        <row r="197">
          <cell r="AA197">
            <v>0</v>
          </cell>
        </row>
        <row r="198">
          <cell r="AA198">
            <v>0</v>
          </cell>
        </row>
        <row r="199">
          <cell r="AA199">
            <v>0</v>
          </cell>
        </row>
        <row r="200">
          <cell r="AA200">
            <v>0</v>
          </cell>
        </row>
        <row r="201">
          <cell r="AA201">
            <v>0</v>
          </cell>
        </row>
        <row r="202">
          <cell r="AA202">
            <v>0</v>
          </cell>
        </row>
        <row r="203">
          <cell r="AA203">
            <v>0</v>
          </cell>
        </row>
        <row r="204">
          <cell r="AA204">
            <v>0</v>
          </cell>
        </row>
        <row r="205">
          <cell r="AA205">
            <v>0</v>
          </cell>
        </row>
        <row r="206">
          <cell r="AA206">
            <v>0</v>
          </cell>
        </row>
        <row r="207">
          <cell r="AA207">
            <v>0</v>
          </cell>
        </row>
        <row r="208">
          <cell r="AA208">
            <v>0</v>
          </cell>
        </row>
        <row r="209">
          <cell r="AA209">
            <v>0</v>
          </cell>
        </row>
        <row r="210">
          <cell r="AA210">
            <v>0</v>
          </cell>
        </row>
        <row r="211">
          <cell r="AA211">
            <v>0</v>
          </cell>
        </row>
        <row r="212">
          <cell r="AA212">
            <v>0</v>
          </cell>
        </row>
        <row r="213">
          <cell r="AA213">
            <v>0</v>
          </cell>
        </row>
        <row r="214">
          <cell r="AA214">
            <v>0</v>
          </cell>
        </row>
        <row r="215">
          <cell r="AA215">
            <v>0</v>
          </cell>
        </row>
        <row r="216">
          <cell r="AA216">
            <v>0</v>
          </cell>
        </row>
        <row r="217">
          <cell r="AA217">
            <v>0</v>
          </cell>
        </row>
        <row r="218">
          <cell r="AA218">
            <v>0</v>
          </cell>
        </row>
        <row r="219">
          <cell r="AA219">
            <v>0</v>
          </cell>
        </row>
        <row r="220">
          <cell r="AA220">
            <v>0</v>
          </cell>
        </row>
        <row r="221">
          <cell r="AA221">
            <v>0</v>
          </cell>
        </row>
        <row r="222">
          <cell r="AA222">
            <v>0</v>
          </cell>
        </row>
        <row r="223">
          <cell r="AA223">
            <v>0</v>
          </cell>
        </row>
        <row r="224">
          <cell r="AA224">
            <v>0</v>
          </cell>
        </row>
        <row r="225">
          <cell r="AA225">
            <v>0</v>
          </cell>
        </row>
        <row r="226">
          <cell r="AA226">
            <v>0</v>
          </cell>
        </row>
        <row r="227">
          <cell r="AA227">
            <v>0</v>
          </cell>
        </row>
        <row r="228">
          <cell r="AA228">
            <v>0</v>
          </cell>
        </row>
        <row r="229">
          <cell r="AA229">
            <v>0</v>
          </cell>
        </row>
        <row r="230">
          <cell r="AA230">
            <v>0</v>
          </cell>
        </row>
        <row r="231">
          <cell r="AA231">
            <v>0</v>
          </cell>
        </row>
        <row r="232">
          <cell r="AA232">
            <v>0</v>
          </cell>
        </row>
        <row r="233">
          <cell r="AA233">
            <v>0</v>
          </cell>
        </row>
        <row r="234">
          <cell r="AA234">
            <v>0</v>
          </cell>
        </row>
        <row r="235">
          <cell r="AA235">
            <v>0</v>
          </cell>
        </row>
        <row r="236">
          <cell r="AA236">
            <v>0</v>
          </cell>
        </row>
        <row r="237">
          <cell r="AA237">
            <v>0</v>
          </cell>
        </row>
        <row r="238">
          <cell r="AA238">
            <v>0</v>
          </cell>
        </row>
        <row r="239">
          <cell r="AA239">
            <v>0</v>
          </cell>
        </row>
        <row r="240">
          <cell r="AA240">
            <v>0</v>
          </cell>
        </row>
        <row r="241">
          <cell r="AA241">
            <v>0</v>
          </cell>
        </row>
        <row r="242">
          <cell r="AA242">
            <v>0</v>
          </cell>
        </row>
        <row r="243">
          <cell r="AA243">
            <v>0</v>
          </cell>
        </row>
        <row r="244">
          <cell r="AA244">
            <v>0</v>
          </cell>
        </row>
        <row r="245">
          <cell r="AA245">
            <v>0</v>
          </cell>
        </row>
        <row r="246">
          <cell r="AA246">
            <v>0</v>
          </cell>
        </row>
        <row r="247">
          <cell r="AA247">
            <v>0</v>
          </cell>
        </row>
        <row r="248">
          <cell r="AA248">
            <v>0</v>
          </cell>
        </row>
        <row r="249">
          <cell r="AA249">
            <v>0</v>
          </cell>
        </row>
        <row r="250">
          <cell r="AA250">
            <v>0</v>
          </cell>
        </row>
        <row r="251">
          <cell r="AA251">
            <v>0</v>
          </cell>
        </row>
        <row r="252">
          <cell r="AA252">
            <v>0</v>
          </cell>
        </row>
        <row r="253">
          <cell r="AA253">
            <v>0</v>
          </cell>
        </row>
        <row r="254">
          <cell r="AA254">
            <v>0</v>
          </cell>
        </row>
        <row r="255">
          <cell r="AA255">
            <v>0</v>
          </cell>
        </row>
        <row r="256">
          <cell r="AA256">
            <v>0</v>
          </cell>
        </row>
        <row r="257">
          <cell r="AA257">
            <v>0</v>
          </cell>
        </row>
        <row r="258">
          <cell r="AA258">
            <v>0</v>
          </cell>
        </row>
        <row r="259">
          <cell r="AA259">
            <v>0</v>
          </cell>
        </row>
        <row r="260">
          <cell r="AA260">
            <v>0</v>
          </cell>
        </row>
        <row r="261">
          <cell r="AA261">
            <v>0</v>
          </cell>
        </row>
        <row r="262">
          <cell r="AA262">
            <v>0</v>
          </cell>
        </row>
        <row r="263">
          <cell r="AA263">
            <v>0</v>
          </cell>
        </row>
        <row r="264">
          <cell r="AA264">
            <v>0</v>
          </cell>
        </row>
        <row r="265">
          <cell r="AA265">
            <v>0</v>
          </cell>
        </row>
        <row r="266">
          <cell r="AA266">
            <v>0</v>
          </cell>
        </row>
        <row r="267">
          <cell r="AA267">
            <v>0</v>
          </cell>
        </row>
        <row r="268">
          <cell r="AA268">
            <v>0</v>
          </cell>
        </row>
        <row r="269">
          <cell r="AA269">
            <v>0</v>
          </cell>
        </row>
        <row r="270">
          <cell r="AA270">
            <v>0</v>
          </cell>
        </row>
        <row r="271">
          <cell r="AA271">
            <v>0</v>
          </cell>
        </row>
      </sheetData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SIN_HOR_NORTE_MEC"/>
      <sheetName val="SIN_HOR_SUL_MEC"/>
      <sheetName val="SIN_HOR_MEC_Gravatá do Ibiapina"/>
      <sheetName val="SIN_HOR_MEC_TAQUARITINGA"/>
      <sheetName val="SIN_HOR_MAN_GRAVATÁ "/>
      <sheetName val="SHMAN_TAQUA"/>
      <sheetName val="SIN_HOR_MAN_PARADA_ONIBUS"/>
      <sheetName val="SIN_HOR_MAN_PONTE "/>
      <sheetName val="SIN_VERTICAL_APLICACAO"/>
      <sheetName val="TACHAS_APLICACAO"/>
      <sheetName val="TACHAS_GRAVATÁ"/>
      <sheetName val="TACHAS_ITAQUITINGA "/>
      <sheetName val="DEFENSAS"/>
      <sheetName val="FAIXAS"/>
      <sheetName val="ESPECIFICACAO"/>
      <sheetName val="SNV - 104"/>
      <sheetName val="SNV-408"/>
      <sheetName val="SEG_HOMOG"/>
      <sheetName val="CURVAS_SHNORTE_MEC"/>
      <sheetName val="CURVAS_SHSUL_MEC"/>
      <sheetName val="Vol IV quantitativos_por_SNV"/>
    </sheetNames>
    <sheetDataSet>
      <sheetData sheetId="0" refreshError="1"/>
      <sheetData sheetId="1" refreshError="1">
        <row r="15">
          <cell r="X15" t="str">
            <v>NBR 13.731/08</v>
          </cell>
          <cell r="AD15">
            <v>222</v>
          </cell>
          <cell r="AF15" t="str">
            <v>104BPE0330</v>
          </cell>
        </row>
        <row r="16">
          <cell r="X16" t="str">
            <v>NBR 13.731/08</v>
          </cell>
          <cell r="AD16">
            <v>632.1</v>
          </cell>
          <cell r="AF16" t="str">
            <v>104BPE0330</v>
          </cell>
        </row>
        <row r="17">
          <cell r="X17" t="str">
            <v>NBR 13.731/08</v>
          </cell>
          <cell r="AD17">
            <v>632.1</v>
          </cell>
          <cell r="AF17" t="str">
            <v>104BPE0330</v>
          </cell>
        </row>
        <row r="18">
          <cell r="X18" t="str">
            <v>NBR 13.731/08</v>
          </cell>
          <cell r="AD18">
            <v>115.65</v>
          </cell>
          <cell r="AF18" t="str">
            <v>104BPE0330</v>
          </cell>
        </row>
        <row r="19">
          <cell r="X19" t="str">
            <v>NBR 13.731/08</v>
          </cell>
          <cell r="AD19">
            <v>22.95</v>
          </cell>
          <cell r="AF19" t="str">
            <v>104BPE0330</v>
          </cell>
        </row>
        <row r="20">
          <cell r="X20" t="str">
            <v>NBR 13.731/08</v>
          </cell>
          <cell r="AD20">
            <v>32.25</v>
          </cell>
          <cell r="AF20" t="str">
            <v>104BPE0330</v>
          </cell>
        </row>
        <row r="21">
          <cell r="X21" t="str">
            <v>NBR 13.731/08</v>
          </cell>
          <cell r="AD21">
            <v>180</v>
          </cell>
          <cell r="AF21" t="str">
            <v>104BPE0330</v>
          </cell>
        </row>
        <row r="22">
          <cell r="X22" t="str">
            <v>NBR 13.731/08</v>
          </cell>
          <cell r="AD22">
            <v>96</v>
          </cell>
          <cell r="AF22" t="str">
            <v>104BPE0330</v>
          </cell>
        </row>
        <row r="23">
          <cell r="X23" t="str">
            <v>NBR 13.731/08</v>
          </cell>
          <cell r="AD23">
            <v>517.5</v>
          </cell>
          <cell r="AF23" t="str">
            <v>104BPE0330</v>
          </cell>
        </row>
        <row r="24">
          <cell r="X24" t="str">
            <v>NBR 13.731/08</v>
          </cell>
          <cell r="AD24">
            <v>45.45</v>
          </cell>
          <cell r="AF24" t="str">
            <v>104BPE0330</v>
          </cell>
        </row>
        <row r="25">
          <cell r="X25" t="str">
            <v>NBR 13.731/08</v>
          </cell>
          <cell r="AD25">
            <v>2085.9</v>
          </cell>
          <cell r="AF25" t="str">
            <v>104BPE0330</v>
          </cell>
        </row>
        <row r="26">
          <cell r="X26" t="str">
            <v>NBR 13.731/08</v>
          </cell>
          <cell r="AD26">
            <v>2085.9</v>
          </cell>
          <cell r="AF26" t="str">
            <v>104BPE0330</v>
          </cell>
        </row>
        <row r="27">
          <cell r="X27" t="str">
            <v>NBR 13.731/08</v>
          </cell>
          <cell r="AD27">
            <v>120.15</v>
          </cell>
          <cell r="AF27" t="str">
            <v>104BPE0330</v>
          </cell>
        </row>
        <row r="28">
          <cell r="X28" t="str">
            <v>NBR 13.731/08</v>
          </cell>
          <cell r="AD28">
            <v>94.5</v>
          </cell>
          <cell r="AF28" t="str">
            <v>104BPE0330</v>
          </cell>
        </row>
        <row r="29">
          <cell r="X29" t="str">
            <v>NBR 13.731/08</v>
          </cell>
          <cell r="AD29">
            <v>108</v>
          </cell>
          <cell r="AF29" t="str">
            <v>104BPE0330</v>
          </cell>
        </row>
        <row r="30">
          <cell r="X30" t="str">
            <v>NBR 13.731/08</v>
          </cell>
          <cell r="AD30">
            <v>222</v>
          </cell>
          <cell r="AF30" t="str">
            <v>104BPE0330</v>
          </cell>
        </row>
        <row r="31">
          <cell r="X31" t="str">
            <v>NBR 13.731/08</v>
          </cell>
          <cell r="AD31">
            <v>30</v>
          </cell>
          <cell r="AF31" t="str">
            <v>104BPE0330</v>
          </cell>
        </row>
        <row r="32">
          <cell r="X32" t="str">
            <v>NBR 13.731/08</v>
          </cell>
          <cell r="AD32">
            <v>258</v>
          </cell>
          <cell r="AF32" t="str">
            <v>104BPE0330</v>
          </cell>
        </row>
        <row r="33">
          <cell r="X33" t="str">
            <v>NBR 13.731/08</v>
          </cell>
          <cell r="AD33">
            <v>103.5</v>
          </cell>
          <cell r="AF33" t="str">
            <v>104BPE0330</v>
          </cell>
        </row>
        <row r="34">
          <cell r="X34" t="str">
            <v>NBR 13.731/08</v>
          </cell>
          <cell r="AD34">
            <v>153</v>
          </cell>
          <cell r="AF34" t="str">
            <v>104BPE0330</v>
          </cell>
        </row>
        <row r="35">
          <cell r="X35" t="str">
            <v>NBR 13.731/08</v>
          </cell>
          <cell r="AD35">
            <v>486</v>
          </cell>
          <cell r="AF35" t="str">
            <v>104BPE0330</v>
          </cell>
        </row>
        <row r="36">
          <cell r="X36" t="str">
            <v>NBR 13.731/08</v>
          </cell>
          <cell r="AD36">
            <v>261</v>
          </cell>
          <cell r="AF36" t="str">
            <v>104BPE0330</v>
          </cell>
        </row>
        <row r="37">
          <cell r="X37" t="str">
            <v>NBR 13.731/08</v>
          </cell>
          <cell r="AD37">
            <v>444</v>
          </cell>
          <cell r="AF37" t="str">
            <v>104BPE0330</v>
          </cell>
        </row>
        <row r="38">
          <cell r="X38" t="str">
            <v>NBR 13.731/08</v>
          </cell>
          <cell r="AD38">
            <v>112.5</v>
          </cell>
          <cell r="AF38" t="str">
            <v>104BPE0330</v>
          </cell>
        </row>
        <row r="39">
          <cell r="X39" t="str">
            <v>NBR 13.731/08</v>
          </cell>
          <cell r="AD39">
            <v>220.5</v>
          </cell>
          <cell r="AF39" t="str">
            <v>104BPE0330</v>
          </cell>
        </row>
        <row r="40">
          <cell r="X40" t="str">
            <v>NBR 13.731/08</v>
          </cell>
          <cell r="AD40">
            <v>108</v>
          </cell>
          <cell r="AF40" t="str">
            <v>104BPE0330</v>
          </cell>
        </row>
        <row r="41">
          <cell r="X41" t="str">
            <v>NBR 13.731/08</v>
          </cell>
          <cell r="AD41">
            <v>46.5</v>
          </cell>
          <cell r="AF41" t="str">
            <v>104BPE0330</v>
          </cell>
        </row>
        <row r="42">
          <cell r="X42" t="str">
            <v>NBR 13.731/08</v>
          </cell>
          <cell r="AD42">
            <v>41.25</v>
          </cell>
          <cell r="AF42" t="str">
            <v>104BPE0330</v>
          </cell>
        </row>
        <row r="43">
          <cell r="X43" t="str">
            <v>NBR 13.731/08</v>
          </cell>
          <cell r="AD43">
            <v>101.25</v>
          </cell>
          <cell r="AF43" t="str">
            <v>104BPE0330</v>
          </cell>
        </row>
        <row r="44">
          <cell r="X44" t="str">
            <v>NBR 13.731/08</v>
          </cell>
          <cell r="AD44">
            <v>18</v>
          </cell>
          <cell r="AF44" t="str">
            <v>104BPE0330</v>
          </cell>
        </row>
        <row r="45">
          <cell r="X45" t="str">
            <v>NBR 13.731/08</v>
          </cell>
          <cell r="AD45">
            <v>30</v>
          </cell>
          <cell r="AF45" t="str">
            <v>104BPE0330</v>
          </cell>
        </row>
        <row r="46">
          <cell r="X46" t="str">
            <v>EM - 372/2000</v>
          </cell>
          <cell r="AD46">
            <v>36</v>
          </cell>
          <cell r="AF46" t="str">
            <v>104BPE0330</v>
          </cell>
        </row>
        <row r="47">
          <cell r="X47" t="str">
            <v>EM - 372/2000</v>
          </cell>
          <cell r="AD47">
            <v>180</v>
          </cell>
          <cell r="AF47" t="str">
            <v>104BPE0330</v>
          </cell>
        </row>
        <row r="48">
          <cell r="X48" t="str">
            <v>NBR 13.731/08</v>
          </cell>
          <cell r="AD48">
            <v>29.7</v>
          </cell>
          <cell r="AF48" t="str">
            <v>104BPE0330</v>
          </cell>
        </row>
        <row r="49">
          <cell r="X49" t="str">
            <v>NBR 13.731/08</v>
          </cell>
          <cell r="AD49">
            <v>29.1</v>
          </cell>
          <cell r="AF49" t="str">
            <v>104BPE0330</v>
          </cell>
        </row>
        <row r="50">
          <cell r="X50" t="str">
            <v>NBR 13.731/08</v>
          </cell>
          <cell r="AD50">
            <v>25.5</v>
          </cell>
          <cell r="AF50" t="str">
            <v>104BPE0330</v>
          </cell>
        </row>
        <row r="51">
          <cell r="X51" t="str">
            <v>NBR 13.731/08</v>
          </cell>
          <cell r="AD51">
            <v>76.5</v>
          </cell>
          <cell r="AF51" t="str">
            <v>104BPE0330</v>
          </cell>
        </row>
        <row r="52">
          <cell r="X52" t="str">
            <v>NBR 13.731/08</v>
          </cell>
          <cell r="AD52">
            <v>128.69999999999999</v>
          </cell>
          <cell r="AF52" t="str">
            <v>104BPE0330</v>
          </cell>
        </row>
        <row r="53">
          <cell r="X53" t="str">
            <v>NBR 13.731/08</v>
          </cell>
          <cell r="AD53">
            <v>127.8</v>
          </cell>
          <cell r="AF53" t="str">
            <v>104BPE0330</v>
          </cell>
        </row>
        <row r="54">
          <cell r="X54" t="str">
            <v>NBR 13.731/08</v>
          </cell>
          <cell r="AD54">
            <v>24</v>
          </cell>
          <cell r="AF54" t="str">
            <v>104BPE0330</v>
          </cell>
        </row>
        <row r="55">
          <cell r="X55" t="str">
            <v>NBR 13.731/08</v>
          </cell>
          <cell r="AD55">
            <v>25.5</v>
          </cell>
          <cell r="AF55" t="str">
            <v>104BPE0330</v>
          </cell>
        </row>
        <row r="56">
          <cell r="X56" t="str">
            <v>EM - 372/2000</v>
          </cell>
          <cell r="AD56">
            <v>66</v>
          </cell>
          <cell r="AF56" t="str">
            <v>104BPE0330</v>
          </cell>
        </row>
        <row r="57">
          <cell r="X57" t="str">
            <v>EM - 372/2000</v>
          </cell>
          <cell r="AD57">
            <v>67.349999999999994</v>
          </cell>
          <cell r="AF57" t="str">
            <v>104BPE0330</v>
          </cell>
        </row>
        <row r="58">
          <cell r="X58" t="str">
            <v>NBR 13.731/08</v>
          </cell>
          <cell r="AD58">
            <v>657.3</v>
          </cell>
          <cell r="AF58" t="str">
            <v>104BPE0330</v>
          </cell>
        </row>
        <row r="59">
          <cell r="X59" t="str">
            <v>NBR 13.731/08</v>
          </cell>
          <cell r="AD59">
            <v>660</v>
          </cell>
          <cell r="AF59" t="str">
            <v>104BPE0330</v>
          </cell>
        </row>
        <row r="60">
          <cell r="X60" t="str">
            <v>EM - 372/2000</v>
          </cell>
          <cell r="AD60">
            <v>45</v>
          </cell>
          <cell r="AF60" t="str">
            <v>104BPE0350</v>
          </cell>
        </row>
        <row r="61">
          <cell r="X61" t="str">
            <v>EM - 372/2000</v>
          </cell>
          <cell r="AD61">
            <v>39</v>
          </cell>
          <cell r="AF61" t="str">
            <v>104BPE0350</v>
          </cell>
        </row>
        <row r="62">
          <cell r="X62" t="str">
            <v>EM - 372/2000</v>
          </cell>
          <cell r="AD62">
            <v>45</v>
          </cell>
          <cell r="AF62" t="str">
            <v>104BPE0350</v>
          </cell>
        </row>
        <row r="63">
          <cell r="X63" t="str">
            <v>EM - 372/2000</v>
          </cell>
          <cell r="AD63">
            <v>39</v>
          </cell>
          <cell r="AF63" t="str">
            <v>104BPE0350</v>
          </cell>
        </row>
        <row r="64">
          <cell r="X64" t="str">
            <v>NBR 13.731/08</v>
          </cell>
          <cell r="AD64">
            <v>24</v>
          </cell>
          <cell r="AF64" t="str">
            <v>104BPE0330</v>
          </cell>
        </row>
        <row r="65">
          <cell r="X65" t="str">
            <v>NBR 13.731/08</v>
          </cell>
          <cell r="AD65">
            <v>117</v>
          </cell>
          <cell r="AF65" t="str">
            <v>104BPE0330</v>
          </cell>
        </row>
        <row r="66">
          <cell r="X66" t="str">
            <v>EM - 372/2000</v>
          </cell>
          <cell r="AD66">
            <v>180</v>
          </cell>
          <cell r="AF66" t="str">
            <v>104BPE0350</v>
          </cell>
        </row>
        <row r="67">
          <cell r="X67" t="str">
            <v>EM - 372/2000</v>
          </cell>
          <cell r="AD67">
            <v>114</v>
          </cell>
          <cell r="AF67" t="str">
            <v>104BPE0350</v>
          </cell>
        </row>
        <row r="68">
          <cell r="X68" t="str">
            <v>NBR 13.731/08</v>
          </cell>
          <cell r="AD68">
            <v>31.5</v>
          </cell>
          <cell r="AF68" t="str">
            <v>104BPE0350</v>
          </cell>
        </row>
        <row r="69">
          <cell r="X69" t="str">
            <v>NBR 13.731/08</v>
          </cell>
          <cell r="AD69">
            <v>24</v>
          </cell>
          <cell r="AF69" t="str">
            <v>104BPE0350</v>
          </cell>
        </row>
        <row r="70">
          <cell r="X70" t="str">
            <v>NBR 13.731/08</v>
          </cell>
          <cell r="AD70">
            <v>48.75</v>
          </cell>
          <cell r="AF70" t="str">
            <v>104BPE0350</v>
          </cell>
        </row>
        <row r="71">
          <cell r="X71" t="str">
            <v>NBR 13.731/08</v>
          </cell>
          <cell r="AD71">
            <v>24</v>
          </cell>
          <cell r="AF71" t="str">
            <v>104BPE0350</v>
          </cell>
        </row>
        <row r="72">
          <cell r="X72" t="str">
            <v>NBR 13.731/08</v>
          </cell>
          <cell r="AD72">
            <v>103.5</v>
          </cell>
          <cell r="AF72" t="str">
            <v>104BPE0350</v>
          </cell>
        </row>
        <row r="73">
          <cell r="X73" t="str">
            <v>NBR 13.731/08</v>
          </cell>
          <cell r="AD73">
            <v>48</v>
          </cell>
          <cell r="AF73" t="str">
            <v>104BPE0350</v>
          </cell>
        </row>
        <row r="74">
          <cell r="X74" t="str">
            <v>NBR 13.731/08</v>
          </cell>
          <cell r="AD74">
            <v>108</v>
          </cell>
          <cell r="AF74" t="str">
            <v>104BPE0350</v>
          </cell>
        </row>
        <row r="75">
          <cell r="X75" t="str">
            <v>NBR 13.731/08</v>
          </cell>
          <cell r="AD75">
            <v>117</v>
          </cell>
          <cell r="AF75" t="str">
            <v>104BPE0350</v>
          </cell>
        </row>
        <row r="76">
          <cell r="X76" t="str">
            <v>NBR 13.731/08</v>
          </cell>
          <cell r="AD76">
            <v>60</v>
          </cell>
          <cell r="AF76" t="str">
            <v>104BPE0350</v>
          </cell>
        </row>
        <row r="77">
          <cell r="X77" t="str">
            <v>NBR 13.731/08</v>
          </cell>
          <cell r="AD77">
            <v>126</v>
          </cell>
          <cell r="AF77" t="str">
            <v>104BPE0350</v>
          </cell>
        </row>
        <row r="78">
          <cell r="X78" t="str">
            <v>NBR 13.731/08</v>
          </cell>
          <cell r="AD78">
            <v>42</v>
          </cell>
          <cell r="AF78" t="str">
            <v>104BPE0350</v>
          </cell>
        </row>
        <row r="79">
          <cell r="X79" t="str">
            <v>NBR 13.731/08</v>
          </cell>
          <cell r="AD79">
            <v>103.5</v>
          </cell>
          <cell r="AF79" t="str">
            <v>104BPE0350</v>
          </cell>
        </row>
        <row r="80">
          <cell r="X80" t="str">
            <v>NBR 13.731/08</v>
          </cell>
          <cell r="AD80">
            <v>46.5</v>
          </cell>
          <cell r="AF80" t="str">
            <v>104BPE0350</v>
          </cell>
        </row>
        <row r="81">
          <cell r="X81" t="str">
            <v>NBR 13.731/08</v>
          </cell>
          <cell r="AD81">
            <v>72</v>
          </cell>
          <cell r="AF81" t="str">
            <v>104BPE0350</v>
          </cell>
        </row>
        <row r="82">
          <cell r="X82" t="str">
            <v>NBR 13.731/08</v>
          </cell>
          <cell r="AD82">
            <v>63</v>
          </cell>
          <cell r="AF82" t="str">
            <v>104BPE0350</v>
          </cell>
        </row>
        <row r="83">
          <cell r="X83" t="str">
            <v>NBR 13.731/08</v>
          </cell>
          <cell r="AD83">
            <v>174</v>
          </cell>
          <cell r="AF83" t="str">
            <v>104BPE0350</v>
          </cell>
        </row>
        <row r="84">
          <cell r="X84" t="str">
            <v>NBR 13.731/08</v>
          </cell>
          <cell r="AD84">
            <v>94.5</v>
          </cell>
          <cell r="AF84" t="str">
            <v>104BPE0350</v>
          </cell>
        </row>
        <row r="85">
          <cell r="X85" t="str">
            <v>NBR 13.731/08</v>
          </cell>
          <cell r="AD85">
            <v>19.5</v>
          </cell>
          <cell r="AF85" t="str">
            <v>104BPE0350</v>
          </cell>
        </row>
        <row r="86">
          <cell r="X86" t="str">
            <v>NBR 13.731/08</v>
          </cell>
          <cell r="AD86">
            <v>90</v>
          </cell>
          <cell r="AF86" t="str">
            <v>104BPE0350</v>
          </cell>
        </row>
        <row r="87">
          <cell r="X87" t="str">
            <v>EM - 372/2000</v>
          </cell>
          <cell r="AD87">
            <v>282</v>
          </cell>
          <cell r="AF87" t="str">
            <v>104BPE0350</v>
          </cell>
        </row>
        <row r="88">
          <cell r="X88" t="str">
            <v>NBR 13.731/08</v>
          </cell>
          <cell r="AD88">
            <v>193.5</v>
          </cell>
          <cell r="AF88" t="str">
            <v>104BPE0350</v>
          </cell>
        </row>
        <row r="89">
          <cell r="X89" t="str">
            <v>NBR 13.731/08</v>
          </cell>
          <cell r="AD89">
            <v>108</v>
          </cell>
          <cell r="AF89" t="str">
            <v>104BPE0350</v>
          </cell>
        </row>
        <row r="90">
          <cell r="X90" t="str">
            <v>NBR 13.731/08</v>
          </cell>
          <cell r="AD90">
            <v>51</v>
          </cell>
          <cell r="AF90" t="str">
            <v>104BPE0350</v>
          </cell>
        </row>
        <row r="91">
          <cell r="X91" t="str">
            <v>NBR 13.731/08</v>
          </cell>
          <cell r="AD91">
            <v>117</v>
          </cell>
          <cell r="AF91" t="str">
            <v>104BPE0350</v>
          </cell>
        </row>
        <row r="92">
          <cell r="X92" t="str">
            <v>NBR 13.731/08</v>
          </cell>
          <cell r="AD92">
            <v>101.63</v>
          </cell>
          <cell r="AF92" t="str">
            <v>104BPE0350</v>
          </cell>
        </row>
        <row r="93">
          <cell r="X93" t="str">
            <v>EM - 372/2000</v>
          </cell>
          <cell r="AD93">
            <v>131.02000000000001</v>
          </cell>
          <cell r="AF93" t="str">
            <v>104BPE0350</v>
          </cell>
        </row>
        <row r="94">
          <cell r="X94" t="str">
            <v>NBR 15.870/10</v>
          </cell>
          <cell r="AD94">
            <v>87.35</v>
          </cell>
          <cell r="AF94" t="str">
            <v>104BPE0350</v>
          </cell>
        </row>
        <row r="95">
          <cell r="X95" t="str">
            <v>NBR 15.870/10</v>
          </cell>
          <cell r="AD95">
            <v>87.35</v>
          </cell>
          <cell r="AF95" t="str">
            <v>104BPE0350</v>
          </cell>
        </row>
        <row r="96">
          <cell r="X96" t="str">
            <v>NBR 13.731/08</v>
          </cell>
          <cell r="AD96">
            <v>265.8</v>
          </cell>
          <cell r="AF96" t="str">
            <v>104BPE0350</v>
          </cell>
        </row>
        <row r="97">
          <cell r="X97" t="str">
            <v>NBR 13.731/08</v>
          </cell>
          <cell r="AD97">
            <v>1861.75</v>
          </cell>
          <cell r="AF97" t="str">
            <v>104BPE0350</v>
          </cell>
        </row>
        <row r="98">
          <cell r="X98" t="str">
            <v>NBR 13.731/08</v>
          </cell>
          <cell r="AD98">
            <v>1861.75</v>
          </cell>
          <cell r="AF98" t="str">
            <v>104BPE0350</v>
          </cell>
        </row>
        <row r="99">
          <cell r="X99" t="str">
            <v>NBR 13.731/08</v>
          </cell>
          <cell r="AD99">
            <v>132.9</v>
          </cell>
          <cell r="AF99" t="str">
            <v>104BPE0350</v>
          </cell>
        </row>
        <row r="100">
          <cell r="X100" t="str">
            <v>NBR 13.731/08</v>
          </cell>
          <cell r="AD100">
            <v>132.9</v>
          </cell>
          <cell r="AF100" t="str">
            <v>104BPE0350</v>
          </cell>
        </row>
      </sheetData>
      <sheetData sheetId="2" refreshError="1">
        <row r="14">
          <cell r="X14" t="e">
            <v>#N/A</v>
          </cell>
          <cell r="AD14" t="e">
            <v>#VALUE!</v>
          </cell>
          <cell r="AF14" t="str">
            <v>104BPE0450</v>
          </cell>
        </row>
        <row r="15">
          <cell r="X15" t="str">
            <v>NBR 13.731/08</v>
          </cell>
          <cell r="AD15">
            <v>305.95</v>
          </cell>
          <cell r="AF15" t="str">
            <v>104BPE0450</v>
          </cell>
        </row>
        <row r="16">
          <cell r="X16" t="str">
            <v>NBR 13.731/08</v>
          </cell>
          <cell r="AD16">
            <v>152.97999999999999</v>
          </cell>
          <cell r="AF16" t="str">
            <v>104BPE0450</v>
          </cell>
        </row>
        <row r="17">
          <cell r="X17" t="str">
            <v>NBR 13.731/08</v>
          </cell>
          <cell r="AD17">
            <v>152.97999999999999</v>
          </cell>
          <cell r="AF17" t="str">
            <v>104BPE0450</v>
          </cell>
        </row>
        <row r="18">
          <cell r="X18" t="str">
            <v>NBR 13.731/08</v>
          </cell>
          <cell r="AD18">
            <v>336.89</v>
          </cell>
          <cell r="AF18" t="str">
            <v>104BPE0450</v>
          </cell>
        </row>
        <row r="19">
          <cell r="X19" t="str">
            <v>NBR 13.731/08</v>
          </cell>
          <cell r="AD19">
            <v>336.89</v>
          </cell>
          <cell r="AF19" t="str">
            <v>104BPE0450</v>
          </cell>
        </row>
        <row r="20">
          <cell r="X20" t="str">
            <v>NBR 13.731/08</v>
          </cell>
          <cell r="AD20">
            <v>84.78</v>
          </cell>
          <cell r="AF20" t="str">
            <v>104BPE0450</v>
          </cell>
        </row>
        <row r="21">
          <cell r="X21" t="str">
            <v>NBR 13.731/08</v>
          </cell>
          <cell r="AD21">
            <v>316.42</v>
          </cell>
          <cell r="AF21" t="str">
            <v>104BPE0450</v>
          </cell>
        </row>
        <row r="22">
          <cell r="X22" t="str">
            <v>NBR 13.731/08</v>
          </cell>
          <cell r="AD22">
            <v>316.42</v>
          </cell>
          <cell r="AF22" t="str">
            <v>104BPE0450</v>
          </cell>
        </row>
        <row r="23">
          <cell r="X23" t="str">
            <v>NBR 13.731/08</v>
          </cell>
          <cell r="AD23">
            <v>170.92</v>
          </cell>
          <cell r="AF23" t="str">
            <v>104BPE0450</v>
          </cell>
        </row>
        <row r="24">
          <cell r="X24" t="str">
            <v>NBR 13.731/08</v>
          </cell>
          <cell r="AD24">
            <v>128.19</v>
          </cell>
          <cell r="AF24" t="str">
            <v>104BPE0450</v>
          </cell>
        </row>
        <row r="25">
          <cell r="X25" t="str">
            <v>NBR 13.731/08</v>
          </cell>
          <cell r="AD25">
            <v>203.38</v>
          </cell>
          <cell r="AF25" t="str">
            <v>104BPE0450</v>
          </cell>
        </row>
        <row r="26">
          <cell r="X26" t="str">
            <v>NBR 13.731/08</v>
          </cell>
          <cell r="AD26">
            <v>271.18</v>
          </cell>
          <cell r="AF26" t="str">
            <v>104BPE0450</v>
          </cell>
        </row>
        <row r="27">
          <cell r="X27" t="str">
            <v>NBR 13.731/08</v>
          </cell>
          <cell r="AD27">
            <v>357.09</v>
          </cell>
          <cell r="AF27" t="str">
            <v>104BPE0450</v>
          </cell>
        </row>
        <row r="28">
          <cell r="X28" t="str">
            <v>NBR 13.731/08</v>
          </cell>
          <cell r="AD28">
            <v>59.52</v>
          </cell>
          <cell r="AF28" t="str">
            <v>104BPE0450</v>
          </cell>
        </row>
        <row r="29">
          <cell r="X29" t="str">
            <v>NBR 13.731/08</v>
          </cell>
          <cell r="AD29">
            <v>357.09</v>
          </cell>
          <cell r="AF29" t="str">
            <v>104BPE0450</v>
          </cell>
        </row>
        <row r="30">
          <cell r="X30" t="str">
            <v>NBR 13.731/08</v>
          </cell>
          <cell r="AD30">
            <v>6.8</v>
          </cell>
          <cell r="AF30" t="str">
            <v>104BPE0450</v>
          </cell>
        </row>
        <row r="31">
          <cell r="X31" t="str">
            <v>NBR 13.731/08</v>
          </cell>
          <cell r="AD31">
            <v>352.68</v>
          </cell>
          <cell r="AF31" t="str">
            <v>104BPE0450</v>
          </cell>
        </row>
        <row r="32">
          <cell r="X32" t="str">
            <v>NBR 13.731/08</v>
          </cell>
          <cell r="AD32">
            <v>117.56</v>
          </cell>
          <cell r="AF32" t="str">
            <v>104BPE0450</v>
          </cell>
        </row>
        <row r="33">
          <cell r="X33" t="str">
            <v>NBR 13.731/08</v>
          </cell>
          <cell r="AD33">
            <v>352.68</v>
          </cell>
          <cell r="AF33" t="str">
            <v>104BPE0450</v>
          </cell>
        </row>
        <row r="34">
          <cell r="X34" t="str">
            <v>NBR 13.731/08</v>
          </cell>
          <cell r="AD34">
            <v>139.54</v>
          </cell>
          <cell r="AF34" t="str">
            <v>104BPE0450</v>
          </cell>
        </row>
        <row r="35">
          <cell r="X35" t="str">
            <v>NBR 13.731/08</v>
          </cell>
          <cell r="AD35">
            <v>29.43</v>
          </cell>
          <cell r="AF35" t="str">
            <v>104BPE0450</v>
          </cell>
        </row>
        <row r="36">
          <cell r="X36" t="str">
            <v>NBR 13.731/08</v>
          </cell>
          <cell r="AD36">
            <v>9.4700000000000006</v>
          </cell>
          <cell r="AF36" t="str">
            <v>104BPE0450</v>
          </cell>
        </row>
        <row r="37">
          <cell r="X37" t="str">
            <v>NBR 13.731/08</v>
          </cell>
          <cell r="AD37">
            <v>142.9</v>
          </cell>
          <cell r="AF37" t="str">
            <v>104BPE0450</v>
          </cell>
        </row>
        <row r="38">
          <cell r="X38" t="str">
            <v>NBR 13.731/08</v>
          </cell>
          <cell r="AD38">
            <v>190.53</v>
          </cell>
          <cell r="AF38" t="str">
            <v>104BPE0450</v>
          </cell>
        </row>
        <row r="39">
          <cell r="X39" t="str">
            <v>NBR 13.731/08</v>
          </cell>
          <cell r="AD39">
            <v>536.74</v>
          </cell>
          <cell r="AF39" t="str">
            <v>104BPE0450</v>
          </cell>
        </row>
        <row r="40">
          <cell r="X40" t="str">
            <v>NBR 13.731/08</v>
          </cell>
          <cell r="AD40">
            <v>178.91</v>
          </cell>
          <cell r="AF40" t="str">
            <v>104BPE0450</v>
          </cell>
        </row>
        <row r="41">
          <cell r="X41" t="str">
            <v>NBR 13.731/08</v>
          </cell>
          <cell r="AD41">
            <v>536.74</v>
          </cell>
          <cell r="AF41" t="str">
            <v>104BPE0450</v>
          </cell>
        </row>
        <row r="42">
          <cell r="X42" t="str">
            <v>NBR 13.731/08</v>
          </cell>
          <cell r="AD42">
            <v>89.46</v>
          </cell>
          <cell r="AF42" t="str">
            <v>104BPE0450</v>
          </cell>
        </row>
        <row r="43">
          <cell r="X43" t="str">
            <v>NBR 13.731/08</v>
          </cell>
          <cell r="AD43">
            <v>536.74</v>
          </cell>
          <cell r="AF43" t="str">
            <v>104BPE0450</v>
          </cell>
        </row>
        <row r="44">
          <cell r="X44" t="str">
            <v>NBR 13.731/08</v>
          </cell>
          <cell r="AD44">
            <v>715.65</v>
          </cell>
          <cell r="AF44" t="str">
            <v>104BPE0450</v>
          </cell>
        </row>
        <row r="45">
          <cell r="X45" t="str">
            <v>NBR 13.731/08</v>
          </cell>
          <cell r="AD45">
            <v>2318.41</v>
          </cell>
          <cell r="AF45" t="str">
            <v>104BPE0470</v>
          </cell>
        </row>
        <row r="46">
          <cell r="X46" t="str">
            <v>NBR 13.731/08</v>
          </cell>
          <cell r="AD46">
            <v>772.8</v>
          </cell>
          <cell r="AF46" t="str">
            <v>104BPE0470</v>
          </cell>
        </row>
        <row r="47">
          <cell r="X47" t="str">
            <v>EM - 372/2000</v>
          </cell>
          <cell r="AD47">
            <v>2318.41</v>
          </cell>
          <cell r="AF47" t="str">
            <v>104BPE0470</v>
          </cell>
        </row>
        <row r="48">
          <cell r="X48" t="str">
            <v>EM - 372/2000</v>
          </cell>
          <cell r="AD48">
            <v>3091.21</v>
          </cell>
          <cell r="AF48" t="str">
            <v>104BPE0470</v>
          </cell>
        </row>
        <row r="49">
          <cell r="X49" t="str">
            <v>NBR 13.731/08</v>
          </cell>
          <cell r="AD49">
            <v>2318.41</v>
          </cell>
          <cell r="AF49" t="str">
            <v>104BPE0470</v>
          </cell>
        </row>
        <row r="50">
          <cell r="X50" t="str">
            <v>NBR 13.731/08</v>
          </cell>
          <cell r="AD50">
            <v>386.4</v>
          </cell>
          <cell r="AF50" t="str">
            <v>104BPE0470</v>
          </cell>
        </row>
        <row r="51">
          <cell r="X51" t="str">
            <v>NBR 13.731/08</v>
          </cell>
          <cell r="AD51">
            <v>1545.61</v>
          </cell>
          <cell r="AF51" t="str">
            <v>104BPE0470</v>
          </cell>
        </row>
        <row r="52">
          <cell r="X52" t="str">
            <v>NBR 13.731/08</v>
          </cell>
          <cell r="AD52">
            <v>1545.61</v>
          </cell>
          <cell r="AF52" t="str">
            <v>104BPE0470</v>
          </cell>
        </row>
        <row r="53">
          <cell r="X53" t="str">
            <v>NBR 13.731/08</v>
          </cell>
          <cell r="AD53">
            <v>2318.41</v>
          </cell>
          <cell r="AF53" t="str">
            <v>104BPE0470</v>
          </cell>
        </row>
        <row r="54">
          <cell r="X54" t="str">
            <v>NBR 13.731/08</v>
          </cell>
          <cell r="AD54">
            <v>386.4</v>
          </cell>
          <cell r="AF54" t="str">
            <v>104BPE0470</v>
          </cell>
        </row>
        <row r="55">
          <cell r="X55" t="str">
            <v>NBR 13.731/08</v>
          </cell>
          <cell r="AD55">
            <v>1545.61</v>
          </cell>
          <cell r="AF55" t="str">
            <v>104BPE0470</v>
          </cell>
        </row>
        <row r="56">
          <cell r="X56" t="str">
            <v>NBR 13.731/08</v>
          </cell>
          <cell r="AD56">
            <v>1545.61</v>
          </cell>
          <cell r="AF56" t="str">
            <v>104BPE0470</v>
          </cell>
        </row>
        <row r="57">
          <cell r="X57" t="str">
            <v>EM - 372/2000</v>
          </cell>
          <cell r="AD57">
            <v>2318.41</v>
          </cell>
          <cell r="AF57" t="str">
            <v>104BPE0470</v>
          </cell>
        </row>
        <row r="58">
          <cell r="X58" t="str">
            <v>EM - 372/2000</v>
          </cell>
          <cell r="AD58">
            <v>2318.41</v>
          </cell>
          <cell r="AF58" t="str">
            <v>104BPE0470</v>
          </cell>
        </row>
        <row r="59">
          <cell r="X59" t="str">
            <v>NBR 13.731/08</v>
          </cell>
          <cell r="AD59">
            <v>1076.8499999999999</v>
          </cell>
          <cell r="AF59" t="str">
            <v>104BPE0470</v>
          </cell>
        </row>
        <row r="60">
          <cell r="X60" t="str">
            <v>NBR 13.731/08</v>
          </cell>
          <cell r="AD60">
            <v>529.04</v>
          </cell>
          <cell r="AF60" t="str">
            <v>104BPE0490</v>
          </cell>
        </row>
        <row r="61">
          <cell r="X61" t="str">
            <v>EM - 372/2000</v>
          </cell>
          <cell r="AD61">
            <v>176.35</v>
          </cell>
          <cell r="AF61" t="str">
            <v>104BPE0490</v>
          </cell>
        </row>
        <row r="62">
          <cell r="X62" t="str">
            <v>EM - 372/2000</v>
          </cell>
          <cell r="AD62">
            <v>529.04</v>
          </cell>
          <cell r="AF62" t="str">
            <v>104BPE0490</v>
          </cell>
        </row>
        <row r="63">
          <cell r="X63" t="str">
            <v>EM - 372/2000</v>
          </cell>
          <cell r="AD63">
            <v>540.79999999999995</v>
          </cell>
          <cell r="AF63" t="str">
            <v>104BPE0490</v>
          </cell>
        </row>
        <row r="64">
          <cell r="X64" t="str">
            <v>EM - 372/2000</v>
          </cell>
          <cell r="AD64">
            <v>405.6</v>
          </cell>
          <cell r="AF64" t="str">
            <v>104BPE0490</v>
          </cell>
        </row>
        <row r="65">
          <cell r="X65" t="str">
            <v>NBR 13.731/08</v>
          </cell>
          <cell r="AD65">
            <v>135.19999999999999</v>
          </cell>
          <cell r="AF65" t="str">
            <v>104BPE0490</v>
          </cell>
        </row>
        <row r="66">
          <cell r="X66" t="str">
            <v>NBR 13.731/08</v>
          </cell>
          <cell r="AD66">
            <v>405.6</v>
          </cell>
          <cell r="AF66" t="str">
            <v>104BPE0490</v>
          </cell>
        </row>
        <row r="67">
          <cell r="X67" t="str">
            <v>EM - 372/2000</v>
          </cell>
          <cell r="AD67">
            <v>771.34</v>
          </cell>
          <cell r="AF67" t="str">
            <v>104BPE0490</v>
          </cell>
        </row>
        <row r="68">
          <cell r="X68" t="str">
            <v>EM - 372/2000</v>
          </cell>
          <cell r="AD68">
            <v>578.51</v>
          </cell>
          <cell r="AF68" t="str">
            <v>104BPE0490</v>
          </cell>
        </row>
        <row r="69">
          <cell r="X69" t="str">
            <v>NBR 13.731/08</v>
          </cell>
          <cell r="AD69">
            <v>771.34</v>
          </cell>
          <cell r="AF69" t="str">
            <v>104BPE0490</v>
          </cell>
        </row>
        <row r="70">
          <cell r="X70" t="str">
            <v>NBR 13.731/08</v>
          </cell>
          <cell r="AD70">
            <v>834.16</v>
          </cell>
          <cell r="AF70" t="str">
            <v>104BPE0490</v>
          </cell>
        </row>
        <row r="71">
          <cell r="X71" t="str">
            <v>NBR 13.731/08</v>
          </cell>
          <cell r="AD71">
            <v>1112.21</v>
          </cell>
          <cell r="AF71" t="str">
            <v>104BPE0490</v>
          </cell>
        </row>
        <row r="72">
          <cell r="X72" t="str">
            <v>NBR 13.731/08</v>
          </cell>
          <cell r="AD72">
            <v>834.16</v>
          </cell>
          <cell r="AF72" t="str">
            <v>104BPE0490</v>
          </cell>
        </row>
        <row r="73">
          <cell r="X73" t="str">
            <v>NBR 13.731/08</v>
          </cell>
          <cell r="AD73">
            <v>278.05</v>
          </cell>
          <cell r="AF73" t="str">
            <v>104BPE0490</v>
          </cell>
        </row>
        <row r="74">
          <cell r="X74" t="str">
            <v>NBR 13.731/08</v>
          </cell>
          <cell r="AD74">
            <v>834.16</v>
          </cell>
          <cell r="AF74" t="str">
            <v>104BPE0490</v>
          </cell>
        </row>
        <row r="75">
          <cell r="X75" t="str">
            <v>NBR 13.731/08</v>
          </cell>
          <cell r="AD75">
            <v>1112.21</v>
          </cell>
          <cell r="AF75" t="str">
            <v>104BPE0490</v>
          </cell>
        </row>
        <row r="76">
          <cell r="X76" t="str">
            <v>NBR 13.731/08</v>
          </cell>
          <cell r="AD76">
            <v>834.16</v>
          </cell>
          <cell r="AF76" t="str">
            <v>104BPE0490</v>
          </cell>
        </row>
        <row r="77">
          <cell r="X77" t="str">
            <v>NBR 13.731/08</v>
          </cell>
          <cell r="AD77">
            <v>278.05</v>
          </cell>
          <cell r="AF77" t="str">
            <v>104BPE0490</v>
          </cell>
        </row>
        <row r="78">
          <cell r="X78" t="str">
            <v>NBR 13.731/08</v>
          </cell>
          <cell r="AD78">
            <v>834.16</v>
          </cell>
          <cell r="AF78" t="str">
            <v>104BPE0490</v>
          </cell>
        </row>
        <row r="79">
          <cell r="X79" t="str">
            <v>NBR 13.731/08</v>
          </cell>
          <cell r="AD79">
            <v>1159.57</v>
          </cell>
          <cell r="AF79" t="str">
            <v>104BPE0490</v>
          </cell>
        </row>
        <row r="80">
          <cell r="X80" t="str">
            <v>NBR 13.731/08</v>
          </cell>
          <cell r="AD80">
            <v>869.67</v>
          </cell>
          <cell r="AF80" t="str">
            <v>104BPE0490</v>
          </cell>
        </row>
        <row r="81">
          <cell r="X81" t="str">
            <v>NBR 13.731/08</v>
          </cell>
          <cell r="AD81">
            <v>289.89</v>
          </cell>
          <cell r="AF81" t="str">
            <v>104BPE0490</v>
          </cell>
        </row>
        <row r="82">
          <cell r="X82" t="str">
            <v>NBR 13.731/08</v>
          </cell>
          <cell r="AD82">
            <v>144.94999999999999</v>
          </cell>
          <cell r="AF82" t="str">
            <v>104BPE0490</v>
          </cell>
        </row>
        <row r="83">
          <cell r="X83" t="str">
            <v>NBR 13.731/08</v>
          </cell>
          <cell r="AD83">
            <v>869.67</v>
          </cell>
          <cell r="AF83" t="str">
            <v>104BPE0490</v>
          </cell>
        </row>
        <row r="84">
          <cell r="X84" t="str">
            <v>NBR 13.731/08</v>
          </cell>
          <cell r="AD84">
            <v>869.67</v>
          </cell>
          <cell r="AF84" t="str">
            <v>104BPE0490</v>
          </cell>
        </row>
        <row r="85">
          <cell r="X85" t="str">
            <v>NBR 13.731/08</v>
          </cell>
          <cell r="AD85">
            <v>869.67</v>
          </cell>
          <cell r="AF85" t="str">
            <v>104BPE0490</v>
          </cell>
        </row>
        <row r="86">
          <cell r="X86" t="str">
            <v>NBR 13.731/08</v>
          </cell>
          <cell r="AD86">
            <v>289.89</v>
          </cell>
          <cell r="AF86" t="str">
            <v>104BPE0490</v>
          </cell>
        </row>
        <row r="87">
          <cell r="X87" t="str">
            <v>NBR 13.731/08</v>
          </cell>
          <cell r="AD87">
            <v>869.67</v>
          </cell>
          <cell r="AF87" t="str">
            <v>104BPE0490</v>
          </cell>
        </row>
        <row r="88">
          <cell r="X88" t="str">
            <v>EM - 372/2000</v>
          </cell>
          <cell r="AD88">
            <v>1159.57</v>
          </cell>
          <cell r="AF88" t="str">
            <v>104BPE0490</v>
          </cell>
        </row>
        <row r="89">
          <cell r="X89" t="str">
            <v>NBR 13.731/08</v>
          </cell>
          <cell r="AD89">
            <v>869.67</v>
          </cell>
          <cell r="AF89" t="str">
            <v>104BPE0490</v>
          </cell>
        </row>
        <row r="90">
          <cell r="X90" t="str">
            <v>NBR 13.731/08</v>
          </cell>
          <cell r="AD90">
            <v>90.13</v>
          </cell>
          <cell r="AF90" t="str">
            <v>104BPE0490</v>
          </cell>
        </row>
        <row r="91">
          <cell r="X91" t="str">
            <v>NBR 13.731/08</v>
          </cell>
          <cell r="AD91">
            <v>42.52</v>
          </cell>
          <cell r="AF91" t="str">
            <v>104BPE0490</v>
          </cell>
        </row>
        <row r="92">
          <cell r="X92" t="str">
            <v>NBR 13.731/08</v>
          </cell>
          <cell r="AD92">
            <v>405.87</v>
          </cell>
          <cell r="AF92" t="str">
            <v>104BPE0490</v>
          </cell>
        </row>
        <row r="93">
          <cell r="X93" t="str">
            <v>NBR 13.731/08</v>
          </cell>
          <cell r="AD93">
            <v>135.29</v>
          </cell>
          <cell r="AF93" t="str">
            <v>104BPE0490</v>
          </cell>
        </row>
        <row r="94">
          <cell r="X94" t="str">
            <v>EM - 372/2000</v>
          </cell>
          <cell r="AD94">
            <v>405.87</v>
          </cell>
          <cell r="AF94" t="str">
            <v>104BPE0490</v>
          </cell>
        </row>
        <row r="95">
          <cell r="X95" t="str">
            <v>NBR 13.731/08</v>
          </cell>
          <cell r="AD95">
            <v>405.87</v>
          </cell>
          <cell r="AF95" t="str">
            <v>104BPE0490</v>
          </cell>
        </row>
        <row r="96">
          <cell r="X96" t="str">
            <v>NBR 13.731/08</v>
          </cell>
          <cell r="AD96">
            <v>98.14</v>
          </cell>
          <cell r="AF96" t="str">
            <v>104BPE0490</v>
          </cell>
        </row>
        <row r="97">
          <cell r="X97" t="str">
            <v>NBR 13.731/08</v>
          </cell>
          <cell r="AD97">
            <v>572.04999999999995</v>
          </cell>
          <cell r="AF97" t="str">
            <v>104BPE0490</v>
          </cell>
        </row>
        <row r="98">
          <cell r="X98" t="str">
            <v>NBR 13.731/08</v>
          </cell>
          <cell r="AD98">
            <v>190.68</v>
          </cell>
          <cell r="AF98" t="str">
            <v>104BPE0490</v>
          </cell>
        </row>
        <row r="99">
          <cell r="X99" t="str">
            <v>NBR 13.731/08</v>
          </cell>
          <cell r="AD99">
            <v>572.04999999999995</v>
          </cell>
          <cell r="AF99" t="str">
            <v>104BPE0490</v>
          </cell>
        </row>
        <row r="100">
          <cell r="X100" t="str">
            <v>NBR 13.731/08</v>
          </cell>
          <cell r="AD100">
            <v>762.73</v>
          </cell>
          <cell r="AF100" t="str">
            <v>104BPE0490</v>
          </cell>
        </row>
        <row r="101">
          <cell r="X101" t="str">
            <v>NBR 13.731/08</v>
          </cell>
          <cell r="AD101">
            <v>572.04999999999995</v>
          </cell>
          <cell r="AF101" t="str">
            <v>104BPE0490</v>
          </cell>
        </row>
        <row r="102">
          <cell r="X102" t="str">
            <v>NBR 13.731/08</v>
          </cell>
          <cell r="AD102">
            <v>572.04999999999995</v>
          </cell>
          <cell r="AF102" t="str">
            <v>104BPE0490</v>
          </cell>
        </row>
        <row r="103">
          <cell r="X103" t="str">
            <v>NBR 13.731/08</v>
          </cell>
          <cell r="AD103">
            <v>187.37</v>
          </cell>
          <cell r="AF103" t="str">
            <v>104BPE0490</v>
          </cell>
        </row>
        <row r="104">
          <cell r="X104" t="str">
            <v>NBR 13.731/08</v>
          </cell>
          <cell r="AD104">
            <v>187.37</v>
          </cell>
          <cell r="AF104" t="str">
            <v>104BPE0490</v>
          </cell>
        </row>
        <row r="105">
          <cell r="X105" t="str">
            <v>NBR 13.731/08</v>
          </cell>
          <cell r="AD105">
            <v>249.82</v>
          </cell>
          <cell r="AF105" t="str">
            <v>104BPE0490</v>
          </cell>
        </row>
        <row r="106">
          <cell r="X106" t="str">
            <v>NBR 13.731/08</v>
          </cell>
          <cell r="AD106">
            <v>330.87</v>
          </cell>
          <cell r="AF106" t="str">
            <v>104BPE0490</v>
          </cell>
        </row>
        <row r="107">
          <cell r="X107" t="str">
            <v>NBR 13.731/08</v>
          </cell>
          <cell r="AD107">
            <v>441.16</v>
          </cell>
          <cell r="AF107" t="str">
            <v>104BPE0490</v>
          </cell>
        </row>
        <row r="108">
          <cell r="X108" t="str">
            <v>NBR 13.731/08</v>
          </cell>
          <cell r="AD108">
            <v>330.87</v>
          </cell>
          <cell r="AF108" t="str">
            <v>104BPE0490</v>
          </cell>
        </row>
        <row r="109">
          <cell r="X109" t="str">
            <v>NBR 13.731/08</v>
          </cell>
          <cell r="AD109">
            <v>441.16</v>
          </cell>
          <cell r="AF109" t="str">
            <v>104BPE0490</v>
          </cell>
        </row>
        <row r="110">
          <cell r="X110" t="str">
            <v>NBR 13.731/08</v>
          </cell>
          <cell r="AD110">
            <v>595.79</v>
          </cell>
          <cell r="AF110" t="str">
            <v>104BPE0490</v>
          </cell>
        </row>
        <row r="111">
          <cell r="X111" t="str">
            <v>NBR 13.731/08</v>
          </cell>
          <cell r="AD111">
            <v>198.6</v>
          </cell>
          <cell r="AF111" t="str">
            <v>104BPE0490</v>
          </cell>
        </row>
        <row r="112">
          <cell r="X112" t="str">
            <v>NBR 13.731/08</v>
          </cell>
          <cell r="AD112">
            <v>595.79</v>
          </cell>
          <cell r="AF112" t="str">
            <v>104BPE0490</v>
          </cell>
        </row>
        <row r="113">
          <cell r="X113" t="str">
            <v>NBR 13.731/08</v>
          </cell>
          <cell r="AD113">
            <v>794.38</v>
          </cell>
          <cell r="AF113" t="str">
            <v>104BPE0490</v>
          </cell>
        </row>
        <row r="114">
          <cell r="X114" t="str">
            <v>NBR 13.731/08</v>
          </cell>
          <cell r="AD114">
            <v>1001.78</v>
          </cell>
          <cell r="AF114" t="str">
            <v>104BPE0490</v>
          </cell>
        </row>
        <row r="115">
          <cell r="X115" t="str">
            <v>NBR 13.731/08</v>
          </cell>
          <cell r="AD115">
            <v>333.93</v>
          </cell>
          <cell r="AF115" t="str">
            <v>104BPE0490</v>
          </cell>
        </row>
        <row r="116">
          <cell r="X116" t="str">
            <v>NBR 13.731/08</v>
          </cell>
          <cell r="AD116">
            <v>1001.78</v>
          </cell>
          <cell r="AF116" t="str">
            <v>104BPE0490</v>
          </cell>
        </row>
        <row r="117">
          <cell r="X117" t="str">
            <v>NBR 13.731/08</v>
          </cell>
          <cell r="AD117">
            <v>1001.78</v>
          </cell>
          <cell r="AF117" t="str">
            <v>104BPE0490</v>
          </cell>
        </row>
        <row r="118">
          <cell r="X118" t="str">
            <v>NBR 13.731/08</v>
          </cell>
          <cell r="AD118">
            <v>333.93</v>
          </cell>
          <cell r="AF118" t="str">
            <v>104BPE0490</v>
          </cell>
        </row>
        <row r="119">
          <cell r="X119" t="str">
            <v>NBR 13.731/08</v>
          </cell>
          <cell r="AD119">
            <v>1001.78</v>
          </cell>
          <cell r="AF119" t="str">
            <v>104BPE0490</v>
          </cell>
        </row>
        <row r="120">
          <cell r="X120" t="str">
            <v>NBR 13.731/08</v>
          </cell>
          <cell r="AD120">
            <v>1335.7</v>
          </cell>
          <cell r="AF120" t="str">
            <v>104BPE0490</v>
          </cell>
        </row>
        <row r="121">
          <cell r="X121" t="str">
            <v>NBR 13.731/08</v>
          </cell>
          <cell r="AD121">
            <v>268.14999999999998</v>
          </cell>
          <cell r="AF121" t="str">
            <v>104BPE0510</v>
          </cell>
        </row>
        <row r="122">
          <cell r="X122" t="str">
            <v>NBR 13.731/08</v>
          </cell>
          <cell r="AD122">
            <v>67.040000000000006</v>
          </cell>
          <cell r="AF122" t="str">
            <v>104BPE0510</v>
          </cell>
        </row>
        <row r="123">
          <cell r="X123" t="str">
            <v>NBR 13.731/08</v>
          </cell>
          <cell r="AD123">
            <v>201.11</v>
          </cell>
          <cell r="AF123" t="str">
            <v>104BPE0510</v>
          </cell>
        </row>
        <row r="124">
          <cell r="X124" t="str">
            <v>NBR 13.731/08</v>
          </cell>
          <cell r="AD124">
            <v>68.459999999999994</v>
          </cell>
          <cell r="AF124" t="str">
            <v>104BPE0510</v>
          </cell>
        </row>
        <row r="125">
          <cell r="X125" t="str">
            <v>NBR 13.731/08</v>
          </cell>
          <cell r="AD125">
            <v>74.09</v>
          </cell>
          <cell r="AF125" t="str">
            <v>104BPE0510</v>
          </cell>
        </row>
        <row r="126">
          <cell r="X126" t="str">
            <v>NBR 13.731/08</v>
          </cell>
          <cell r="AD126">
            <v>181</v>
          </cell>
          <cell r="AF126" t="str">
            <v>104BPE0510</v>
          </cell>
        </row>
        <row r="127">
          <cell r="X127" t="str">
            <v>NBR 13.731/08</v>
          </cell>
          <cell r="AD127">
            <v>181</v>
          </cell>
          <cell r="AF127" t="str">
            <v>104BPE0510</v>
          </cell>
        </row>
        <row r="128">
          <cell r="X128" t="str">
            <v>NBR 13.731/08</v>
          </cell>
          <cell r="AD128">
            <v>181</v>
          </cell>
          <cell r="AF128" t="str">
            <v>104BPE0510</v>
          </cell>
        </row>
        <row r="129">
          <cell r="X129" t="str">
            <v>NBR 13.731/08</v>
          </cell>
          <cell r="AD129">
            <v>136.63999999999999</v>
          </cell>
          <cell r="AF129" t="str">
            <v>104BPE0510</v>
          </cell>
        </row>
        <row r="130">
          <cell r="X130" t="str">
            <v>NBR 13.731/08</v>
          </cell>
          <cell r="AD130">
            <v>193.46</v>
          </cell>
          <cell r="AF130" t="str">
            <v>104BPE0510</v>
          </cell>
        </row>
        <row r="131">
          <cell r="X131" t="str">
            <v>NBR 13.731/08</v>
          </cell>
          <cell r="AD131">
            <v>64.489999999999995</v>
          </cell>
          <cell r="AF131" t="str">
            <v>104BPE0510</v>
          </cell>
        </row>
        <row r="132">
          <cell r="X132" t="str">
            <v>NBR 13.731/08</v>
          </cell>
          <cell r="AD132">
            <v>193.46</v>
          </cell>
          <cell r="AF132" t="str">
            <v>104BPE0510</v>
          </cell>
        </row>
        <row r="133">
          <cell r="X133" t="str">
            <v>NBR 13.731/08</v>
          </cell>
          <cell r="AD133">
            <v>228.16</v>
          </cell>
          <cell r="AF133" t="str">
            <v>104BPE0510</v>
          </cell>
        </row>
        <row r="134">
          <cell r="X134" t="str">
            <v>NBR 13.731/08</v>
          </cell>
          <cell r="AD134">
            <v>684.48</v>
          </cell>
          <cell r="AF134" t="str">
            <v>104BPE0510</v>
          </cell>
        </row>
        <row r="135">
          <cell r="X135" t="str">
            <v>NBR 13.731/08</v>
          </cell>
          <cell r="AD135">
            <v>684.48</v>
          </cell>
          <cell r="AF135" t="str">
            <v>104BPE0510</v>
          </cell>
        </row>
        <row r="136">
          <cell r="X136" t="str">
            <v>NBR 13.731/08</v>
          </cell>
          <cell r="AD136">
            <v>327.58999999999997</v>
          </cell>
          <cell r="AF136" t="str">
            <v>104BPE0510</v>
          </cell>
        </row>
        <row r="137">
          <cell r="X137" t="str">
            <v>NBR 13.731/08</v>
          </cell>
          <cell r="AD137">
            <v>160.96</v>
          </cell>
          <cell r="AF137" t="str">
            <v>104BPE0510</v>
          </cell>
        </row>
        <row r="138">
          <cell r="X138" t="str">
            <v>NBR 13.731/08</v>
          </cell>
          <cell r="AD138">
            <v>80.48</v>
          </cell>
          <cell r="AF138" t="str">
            <v>104BPE0510</v>
          </cell>
        </row>
        <row r="139">
          <cell r="X139" t="str">
            <v>NBR 13.731/08</v>
          </cell>
          <cell r="AD139">
            <v>241.43</v>
          </cell>
          <cell r="AF139" t="str">
            <v>104BPE0510</v>
          </cell>
        </row>
        <row r="140">
          <cell r="X140" t="str">
            <v>NBR 13.731/08</v>
          </cell>
          <cell r="AD140">
            <v>321.91000000000003</v>
          </cell>
          <cell r="AF140" t="str">
            <v>104BPE0510</v>
          </cell>
        </row>
        <row r="141">
          <cell r="X141" t="str">
            <v>NBR 13.731/08</v>
          </cell>
          <cell r="AD141">
            <v>241.43</v>
          </cell>
          <cell r="AF141" t="str">
            <v>104BPE0510</v>
          </cell>
        </row>
        <row r="142">
          <cell r="X142" t="str">
            <v>NBR 13.731/08</v>
          </cell>
          <cell r="AD142">
            <v>241.43</v>
          </cell>
          <cell r="AF142" t="str">
            <v>104BPE0510</v>
          </cell>
        </row>
        <row r="143">
          <cell r="X143" t="str">
            <v>NBR 13.731/08</v>
          </cell>
          <cell r="AD143">
            <v>321.91000000000003</v>
          </cell>
          <cell r="AF143" t="str">
            <v>104BPE0510</v>
          </cell>
        </row>
        <row r="144">
          <cell r="X144" t="str">
            <v>NBR 13.731/08</v>
          </cell>
          <cell r="AD144">
            <v>241.43</v>
          </cell>
          <cell r="AF144" t="str">
            <v>104BPE0510</v>
          </cell>
        </row>
        <row r="145">
          <cell r="X145" t="str">
            <v>NBR 13.731/08</v>
          </cell>
          <cell r="AD145">
            <v>241.43</v>
          </cell>
          <cell r="AF145" t="str">
            <v>104BPE0510</v>
          </cell>
        </row>
        <row r="146">
          <cell r="X146" t="str">
            <v>NBR 13.731/08</v>
          </cell>
          <cell r="AD146">
            <v>321.91000000000003</v>
          </cell>
          <cell r="AF146" t="str">
            <v>104BPE0510</v>
          </cell>
        </row>
        <row r="147">
          <cell r="X147" t="str">
            <v>NBR 13.731/08</v>
          </cell>
          <cell r="AD147">
            <v>241.43</v>
          </cell>
          <cell r="AF147" t="str">
            <v>104BPE0510</v>
          </cell>
        </row>
        <row r="148">
          <cell r="X148" t="str">
            <v>NBR 13.731/08</v>
          </cell>
          <cell r="AD148">
            <v>80.48</v>
          </cell>
          <cell r="AF148" t="str">
            <v>104BPE0510</v>
          </cell>
        </row>
        <row r="149">
          <cell r="X149" t="str">
            <v>NBR 13.731/08</v>
          </cell>
          <cell r="AD149">
            <v>263.14999999999998</v>
          </cell>
          <cell r="AF149" t="str">
            <v>104BPE0510</v>
          </cell>
        </row>
        <row r="150">
          <cell r="X150" t="str">
            <v>NBR 13.731/08</v>
          </cell>
          <cell r="AD150">
            <v>350.87</v>
          </cell>
          <cell r="AF150" t="str">
            <v>104BPE0510</v>
          </cell>
        </row>
        <row r="151">
          <cell r="X151" t="str">
            <v>NBR 13.731/08</v>
          </cell>
          <cell r="AD151">
            <v>263.14999999999998</v>
          </cell>
          <cell r="AF151" t="str">
            <v>104BPE0510</v>
          </cell>
        </row>
        <row r="152">
          <cell r="X152" t="str">
            <v>NBR 13.731/08</v>
          </cell>
          <cell r="AD152">
            <v>138.1</v>
          </cell>
          <cell r="AF152" t="str">
            <v>104BPE0520</v>
          </cell>
        </row>
        <row r="153">
          <cell r="X153" t="str">
            <v>NBR 13.731/08</v>
          </cell>
          <cell r="AD153">
            <v>138.1</v>
          </cell>
          <cell r="AF153" t="str">
            <v>104BPE0520</v>
          </cell>
        </row>
        <row r="154">
          <cell r="X154" t="str">
            <v>NBR 13.731/08</v>
          </cell>
          <cell r="AD154">
            <v>69.05</v>
          </cell>
          <cell r="AF154" t="str">
            <v>104BPE0520</v>
          </cell>
        </row>
        <row r="155">
          <cell r="X155" t="str">
            <v>NBR 13.731/08</v>
          </cell>
          <cell r="AD155">
            <v>28.16</v>
          </cell>
          <cell r="AF155" t="str">
            <v>104BPE0520</v>
          </cell>
        </row>
        <row r="156">
          <cell r="X156" t="str">
            <v>NBR 13.731/08</v>
          </cell>
          <cell r="AD156">
            <v>171.85</v>
          </cell>
          <cell r="AF156" t="str">
            <v>104BPE0520</v>
          </cell>
        </row>
        <row r="157">
          <cell r="X157" t="str">
            <v>NBR 13.731/08</v>
          </cell>
          <cell r="AD157">
            <v>229.99</v>
          </cell>
          <cell r="AF157" t="str">
            <v>104BPE0520</v>
          </cell>
        </row>
        <row r="158">
          <cell r="X158" t="str">
            <v>NBR 13.731/08</v>
          </cell>
          <cell r="AD158">
            <v>117.53</v>
          </cell>
          <cell r="AF158" t="str">
            <v>104BPE0520</v>
          </cell>
        </row>
        <row r="159">
          <cell r="X159" t="str">
            <v>NBR 13.731/08</v>
          </cell>
          <cell r="AD159">
            <v>39.18</v>
          </cell>
          <cell r="AF159" t="str">
            <v>104BPE0520</v>
          </cell>
        </row>
        <row r="160">
          <cell r="X160" t="str">
            <v>NBR 13.731/08</v>
          </cell>
          <cell r="AD160">
            <v>40.78</v>
          </cell>
          <cell r="AF160" t="str">
            <v>104BPE0520</v>
          </cell>
        </row>
        <row r="161">
          <cell r="X161" t="str">
            <v>NBR 13.731/08</v>
          </cell>
          <cell r="AD161">
            <v>122.34</v>
          </cell>
          <cell r="AF161" t="str">
            <v>104BPE0520</v>
          </cell>
        </row>
        <row r="162">
          <cell r="X162" t="str">
            <v>NBR 13.731/08</v>
          </cell>
          <cell r="AD162">
            <v>206.02</v>
          </cell>
          <cell r="AF162" t="str">
            <v>104BPE0520</v>
          </cell>
        </row>
        <row r="163">
          <cell r="X163" t="str">
            <v>NBR 13.731/08</v>
          </cell>
          <cell r="AD163">
            <v>265.48</v>
          </cell>
          <cell r="AF163" t="str">
            <v>104BPE0520</v>
          </cell>
        </row>
        <row r="164">
          <cell r="X164" t="str">
            <v>NBR 13.731/08</v>
          </cell>
          <cell r="AD164">
            <v>199.11</v>
          </cell>
          <cell r="AF164" t="str">
            <v>104BPE0520</v>
          </cell>
        </row>
        <row r="165">
          <cell r="X165" t="str">
            <v>NBR 13.731/08</v>
          </cell>
          <cell r="AD165">
            <v>199.11</v>
          </cell>
          <cell r="AF165" t="str">
            <v>104BPE0520</v>
          </cell>
        </row>
        <row r="166">
          <cell r="X166" t="str">
            <v>NBR 13.731/08</v>
          </cell>
          <cell r="AD166">
            <v>28.97</v>
          </cell>
          <cell r="AF166" t="str">
            <v>104BPE0520</v>
          </cell>
        </row>
        <row r="167">
          <cell r="X167" t="str">
            <v>NBR 13.731/08</v>
          </cell>
          <cell r="AD167">
            <v>86.9</v>
          </cell>
          <cell r="AF167" t="str">
            <v>104BPE0520</v>
          </cell>
        </row>
        <row r="168">
          <cell r="X168" t="str">
            <v>NBR 13.731/08</v>
          </cell>
          <cell r="AD168">
            <v>250.37</v>
          </cell>
          <cell r="AF168" t="str">
            <v>104BPE0520</v>
          </cell>
        </row>
        <row r="169">
          <cell r="X169" t="str">
            <v>NBR 13.731/08</v>
          </cell>
          <cell r="AD169">
            <v>21.57</v>
          </cell>
          <cell r="AF169" t="str">
            <v>104BPE0520</v>
          </cell>
        </row>
        <row r="170">
          <cell r="X170" t="str">
            <v>NBR 13.731/08</v>
          </cell>
          <cell r="AD170">
            <v>301.20999999999998</v>
          </cell>
          <cell r="AF170" t="str">
            <v>104BPE0520</v>
          </cell>
        </row>
        <row r="171">
          <cell r="X171" t="str">
            <v>NBR 13.731/08</v>
          </cell>
          <cell r="AD171">
            <v>225.9</v>
          </cell>
          <cell r="AF171" t="str">
            <v>104BPE0520</v>
          </cell>
        </row>
        <row r="172">
          <cell r="X172" t="str">
            <v>NBR 13.731/08</v>
          </cell>
          <cell r="AD172">
            <v>75.3</v>
          </cell>
          <cell r="AF172" t="str">
            <v>104BPE0520</v>
          </cell>
        </row>
        <row r="173">
          <cell r="X173" t="str">
            <v>NBR 13.731/08</v>
          </cell>
          <cell r="AD173">
            <v>99.01</v>
          </cell>
          <cell r="AF173" t="str">
            <v>104BPE0520</v>
          </cell>
        </row>
        <row r="174">
          <cell r="X174" t="str">
            <v>NBR 13.731/08</v>
          </cell>
          <cell r="AD174">
            <v>152.28</v>
          </cell>
          <cell r="AF174" t="str">
            <v>104BPE0520</v>
          </cell>
        </row>
        <row r="175">
          <cell r="X175" t="str">
            <v>NBR 13.731/08</v>
          </cell>
          <cell r="AD175">
            <v>114.21</v>
          </cell>
          <cell r="AF175" t="str">
            <v>104BPE0520</v>
          </cell>
        </row>
        <row r="176">
          <cell r="X176" t="str">
            <v>NBR 13.731/08</v>
          </cell>
          <cell r="AD176">
            <v>54</v>
          </cell>
          <cell r="AF176" t="str">
            <v>104BPE0520</v>
          </cell>
        </row>
        <row r="177">
          <cell r="X177" t="str">
            <v>NBR 13.731/08</v>
          </cell>
          <cell r="AD177">
            <v>42</v>
          </cell>
          <cell r="AF177" t="str">
            <v>104BPE0520</v>
          </cell>
        </row>
        <row r="178">
          <cell r="X178" t="str">
            <v>NBR 13.731/08</v>
          </cell>
          <cell r="AD178">
            <v>36</v>
          </cell>
          <cell r="AF178" t="str">
            <v>104BPE0520</v>
          </cell>
        </row>
        <row r="179">
          <cell r="X179" t="str">
            <v>NBR 13.731/08</v>
          </cell>
          <cell r="AD179">
            <v>72</v>
          </cell>
          <cell r="AF179" t="str">
            <v>104BPE0520</v>
          </cell>
        </row>
        <row r="180">
          <cell r="X180" t="str">
            <v>NBR 13.731/08</v>
          </cell>
          <cell r="AD180">
            <v>504</v>
          </cell>
          <cell r="AF180" t="str">
            <v>104BPE0520</v>
          </cell>
        </row>
        <row r="181">
          <cell r="X181" t="str">
            <v>NBR 13.731/08</v>
          </cell>
          <cell r="AD181">
            <v>63</v>
          </cell>
          <cell r="AF181" t="str">
            <v>104BPE0520</v>
          </cell>
        </row>
        <row r="182">
          <cell r="X182" t="str">
            <v>NBR 13.731/08</v>
          </cell>
          <cell r="AD182">
            <v>99</v>
          </cell>
          <cell r="AF182" t="str">
            <v>104BPE0520</v>
          </cell>
        </row>
        <row r="183">
          <cell r="X183" t="str">
            <v>NBR 13.731/08</v>
          </cell>
          <cell r="AD183">
            <v>51</v>
          </cell>
          <cell r="AF183" t="str">
            <v>104BPE0520</v>
          </cell>
        </row>
        <row r="184">
          <cell r="X184" t="str">
            <v>NBR 13.731/08</v>
          </cell>
          <cell r="AD184">
            <v>63</v>
          </cell>
          <cell r="AF184" t="str">
            <v>104BPE0520</v>
          </cell>
        </row>
        <row r="185">
          <cell r="X185" t="str">
            <v>NBR 13.731/08</v>
          </cell>
          <cell r="AD185">
            <v>108</v>
          </cell>
          <cell r="AF185" t="str">
            <v>104BPE0520</v>
          </cell>
        </row>
        <row r="186">
          <cell r="X186" t="str">
            <v>NBR 13.731/08</v>
          </cell>
          <cell r="AD186">
            <v>159.6</v>
          </cell>
          <cell r="AF186" t="str">
            <v>104BPE0520</v>
          </cell>
        </row>
        <row r="187">
          <cell r="X187" t="str">
            <v>NBR 13.731/08</v>
          </cell>
          <cell r="AD187">
            <v>27</v>
          </cell>
          <cell r="AF187" t="str">
            <v>104BPE0520</v>
          </cell>
        </row>
        <row r="188">
          <cell r="X188" t="str">
            <v>NBR 13.731/08</v>
          </cell>
          <cell r="AD188">
            <v>41.1</v>
          </cell>
          <cell r="AF188" t="str">
            <v>104BPE0520</v>
          </cell>
        </row>
        <row r="189">
          <cell r="X189" t="str">
            <v>NBR 13.731/08</v>
          </cell>
          <cell r="AD189">
            <v>72</v>
          </cell>
          <cell r="AF189" t="str">
            <v>104BPE0520</v>
          </cell>
        </row>
        <row r="190">
          <cell r="X190" t="str">
            <v>NBR 13.731/08</v>
          </cell>
          <cell r="AD190">
            <v>63</v>
          </cell>
          <cell r="AF190" t="str">
            <v>104BPE0520</v>
          </cell>
        </row>
        <row r="191">
          <cell r="X191" t="str">
            <v>NBR 13.731/08</v>
          </cell>
          <cell r="AD191">
            <v>24</v>
          </cell>
          <cell r="AF191" t="str">
            <v>104BPE0520</v>
          </cell>
        </row>
        <row r="192">
          <cell r="X192" t="str">
            <v>NBR 13.731/08</v>
          </cell>
          <cell r="AD192">
            <v>72</v>
          </cell>
          <cell r="AF192" t="str">
            <v>104BPE0520</v>
          </cell>
        </row>
        <row r="193">
          <cell r="X193" t="str">
            <v>NBR 13.731/08</v>
          </cell>
          <cell r="AD193">
            <v>45</v>
          </cell>
          <cell r="AF193" t="str">
            <v>104BPE0520</v>
          </cell>
        </row>
        <row r="194">
          <cell r="X194" t="str">
            <v>NBR 13.731/08</v>
          </cell>
          <cell r="AD194">
            <v>204</v>
          </cell>
          <cell r="AF194" t="str">
            <v>104BPE0520</v>
          </cell>
        </row>
        <row r="195">
          <cell r="X195" t="str">
            <v>NBR 13.731/08</v>
          </cell>
          <cell r="AD195">
            <v>135</v>
          </cell>
          <cell r="AF195" t="str">
            <v>104BPE0520</v>
          </cell>
        </row>
        <row r="196">
          <cell r="X196" t="str">
            <v>NBR 13.731/08</v>
          </cell>
          <cell r="AD196">
            <v>54</v>
          </cell>
          <cell r="AF196" t="str">
            <v>104BPE0520</v>
          </cell>
        </row>
        <row r="197">
          <cell r="X197" t="str">
            <v>NBR 13.731/08</v>
          </cell>
          <cell r="AD197">
            <v>168</v>
          </cell>
          <cell r="AF197" t="str">
            <v>104BPE0520</v>
          </cell>
        </row>
        <row r="198">
          <cell r="X198" t="str">
            <v>NBR 13.731/08</v>
          </cell>
          <cell r="AD198">
            <v>180</v>
          </cell>
          <cell r="AF198" t="str">
            <v>104BPE0520</v>
          </cell>
        </row>
        <row r="199">
          <cell r="X199" t="str">
            <v>NBR 13.731/08</v>
          </cell>
          <cell r="AD199">
            <v>90</v>
          </cell>
          <cell r="AF199" t="str">
            <v>104BPE0520</v>
          </cell>
        </row>
        <row r="200">
          <cell r="X200" t="str">
            <v>NBR 13.731/08</v>
          </cell>
          <cell r="AD200">
            <v>36</v>
          </cell>
          <cell r="AF200" t="str">
            <v>104BPE0520</v>
          </cell>
        </row>
        <row r="201">
          <cell r="X201" t="str">
            <v>NBR 13.731/08</v>
          </cell>
          <cell r="AD201">
            <v>72</v>
          </cell>
          <cell r="AF201" t="str">
            <v>104BPE0520</v>
          </cell>
        </row>
        <row r="202">
          <cell r="X202" t="str">
            <v>NBR 13.731/08</v>
          </cell>
          <cell r="AD202">
            <v>72</v>
          </cell>
          <cell r="AF202" t="str">
            <v>104BPE0520</v>
          </cell>
        </row>
        <row r="203">
          <cell r="X203" t="str">
            <v>NBR 13.731/08</v>
          </cell>
          <cell r="AD203">
            <v>264</v>
          </cell>
          <cell r="AF203" t="str">
            <v>104BPE0520</v>
          </cell>
        </row>
        <row r="204">
          <cell r="X204" t="str">
            <v>NBR 13.731/08</v>
          </cell>
          <cell r="AD204">
            <v>90</v>
          </cell>
          <cell r="AF204" t="str">
            <v>104BPE0520</v>
          </cell>
        </row>
        <row r="205">
          <cell r="X205" t="str">
            <v>NBR 13.731/08</v>
          </cell>
          <cell r="AD205">
            <v>180</v>
          </cell>
          <cell r="AF205" t="str">
            <v>104BPE0520</v>
          </cell>
        </row>
        <row r="206">
          <cell r="X206" t="str">
            <v>NBR 13.731/08</v>
          </cell>
          <cell r="AD206">
            <v>180</v>
          </cell>
          <cell r="AF206" t="str">
            <v>104BPE0520</v>
          </cell>
        </row>
        <row r="207">
          <cell r="X207" t="str">
            <v>NBR 13.731/08</v>
          </cell>
          <cell r="AD207">
            <v>63</v>
          </cell>
          <cell r="AF207" t="str">
            <v>104BPE0520</v>
          </cell>
        </row>
        <row r="208">
          <cell r="X208" t="str">
            <v>NBR 13.731/08</v>
          </cell>
          <cell r="AD208">
            <v>54</v>
          </cell>
          <cell r="AF208" t="str">
            <v>104BPE0520</v>
          </cell>
        </row>
        <row r="209">
          <cell r="X209" t="str">
            <v>NBR 13.731/08</v>
          </cell>
          <cell r="AD209">
            <v>135</v>
          </cell>
          <cell r="AF209" t="str">
            <v>104BPE0520</v>
          </cell>
        </row>
        <row r="210">
          <cell r="X210" t="str">
            <v>NBR 13.731/08</v>
          </cell>
          <cell r="AD210">
            <v>30</v>
          </cell>
          <cell r="AF210" t="str">
            <v>104BPE0520</v>
          </cell>
        </row>
        <row r="211">
          <cell r="X211" t="str">
            <v>NBR 13.731/08</v>
          </cell>
          <cell r="AD211">
            <v>108</v>
          </cell>
          <cell r="AF211" t="str">
            <v>104BPE0520</v>
          </cell>
        </row>
        <row r="212">
          <cell r="X212" t="str">
            <v>NBR 13.731/08</v>
          </cell>
          <cell r="AD212">
            <v>84</v>
          </cell>
          <cell r="AF212" t="str">
            <v>104BPE0520</v>
          </cell>
        </row>
        <row r="213">
          <cell r="X213" t="str">
            <v>NBR 13.731/08</v>
          </cell>
          <cell r="AD213">
            <v>48</v>
          </cell>
          <cell r="AF213" t="str">
            <v>104BPE0520</v>
          </cell>
        </row>
        <row r="214">
          <cell r="X214" t="str">
            <v>NBR 13.731/08</v>
          </cell>
          <cell r="AD214">
            <v>81</v>
          </cell>
          <cell r="AF214" t="str">
            <v>104BPE0520</v>
          </cell>
        </row>
        <row r="215">
          <cell r="X215" t="str">
            <v>NBR 13.731/08</v>
          </cell>
          <cell r="AD215">
            <v>90</v>
          </cell>
          <cell r="AF215" t="str">
            <v>104BPE0520</v>
          </cell>
        </row>
        <row r="216">
          <cell r="X216" t="str">
            <v>NBR 13.731/08</v>
          </cell>
          <cell r="AD216">
            <v>30</v>
          </cell>
          <cell r="AF216" t="str">
            <v>104BPE0520</v>
          </cell>
        </row>
        <row r="217">
          <cell r="X217" t="str">
            <v>NBR 13.731/08</v>
          </cell>
          <cell r="AD217">
            <v>153</v>
          </cell>
          <cell r="AF217" t="str">
            <v>104BPE0520</v>
          </cell>
        </row>
        <row r="218">
          <cell r="X218" t="str">
            <v>NBR 13.731/08</v>
          </cell>
          <cell r="AD218">
            <v>99</v>
          </cell>
          <cell r="AF218" t="str">
            <v>104BPE0520</v>
          </cell>
        </row>
        <row r="219">
          <cell r="X219" t="str">
            <v>NBR 13.731/08</v>
          </cell>
          <cell r="AD219">
            <v>144</v>
          </cell>
          <cell r="AF219" t="str">
            <v>104BPE0520</v>
          </cell>
        </row>
        <row r="220">
          <cell r="X220" t="str">
            <v>NBR 13.731/08</v>
          </cell>
          <cell r="AD220">
            <v>45</v>
          </cell>
          <cell r="AF220" t="str">
            <v>104BPE0520</v>
          </cell>
        </row>
        <row r="221">
          <cell r="X221" t="str">
            <v>NBR 13.731/08</v>
          </cell>
          <cell r="AD221">
            <v>45</v>
          </cell>
          <cell r="AF221" t="str">
            <v>104BPE0520</v>
          </cell>
        </row>
        <row r="222">
          <cell r="X222" t="str">
            <v>NBR 13.731/08</v>
          </cell>
          <cell r="AD222">
            <v>90</v>
          </cell>
          <cell r="AF222" t="str">
            <v>104BPE0520</v>
          </cell>
        </row>
        <row r="223">
          <cell r="X223" t="str">
            <v>NBR 13.731/08</v>
          </cell>
          <cell r="AD223">
            <v>300</v>
          </cell>
          <cell r="AF223" t="str">
            <v>104BPE0530</v>
          </cell>
        </row>
        <row r="224">
          <cell r="X224" t="str">
            <v>NBR 13.731/08</v>
          </cell>
          <cell r="AD224">
            <v>45</v>
          </cell>
          <cell r="AF224" t="str">
            <v>104BPE0530</v>
          </cell>
        </row>
        <row r="225">
          <cell r="X225" t="str">
            <v>NBR 13.731/08</v>
          </cell>
          <cell r="AD225">
            <v>45</v>
          </cell>
          <cell r="AF225" t="str">
            <v>104BPE0530</v>
          </cell>
        </row>
        <row r="226">
          <cell r="X226" t="str">
            <v>NBR 13.731/08</v>
          </cell>
          <cell r="AD226">
            <v>15</v>
          </cell>
          <cell r="AF226" t="str">
            <v>104BPE0530</v>
          </cell>
        </row>
        <row r="227">
          <cell r="X227" t="str">
            <v>NBR 13.731/08</v>
          </cell>
          <cell r="AD227">
            <v>132</v>
          </cell>
          <cell r="AF227" t="str">
            <v>104BPE0530</v>
          </cell>
        </row>
        <row r="228">
          <cell r="X228" t="str">
            <v>NBR 13.731/08</v>
          </cell>
          <cell r="AD228">
            <v>81</v>
          </cell>
          <cell r="AF228" t="str">
            <v>104BPE0530</v>
          </cell>
        </row>
        <row r="229">
          <cell r="X229" t="str">
            <v>NBR 13.731/08</v>
          </cell>
          <cell r="AD229">
            <v>15</v>
          </cell>
          <cell r="AF229" t="str">
            <v>104BPE0530</v>
          </cell>
        </row>
        <row r="230">
          <cell r="X230" t="str">
            <v>NBR 13.731/08</v>
          </cell>
          <cell r="AD230">
            <v>45</v>
          </cell>
          <cell r="AF230" t="str">
            <v>104BPE0530</v>
          </cell>
        </row>
        <row r="231">
          <cell r="X231" t="str">
            <v>NBR 13.731/08</v>
          </cell>
          <cell r="AD231">
            <v>72</v>
          </cell>
          <cell r="AF231" t="str">
            <v>104BPE0530</v>
          </cell>
        </row>
        <row r="232">
          <cell r="X232" t="str">
            <v>NBR 13.731/08</v>
          </cell>
          <cell r="AD232">
            <v>60</v>
          </cell>
          <cell r="AF232" t="str">
            <v>104BPE0530</v>
          </cell>
        </row>
        <row r="233">
          <cell r="X233" t="str">
            <v>NBR 13.731/08</v>
          </cell>
          <cell r="AD233">
            <v>63</v>
          </cell>
          <cell r="AF233" t="str">
            <v>104BPE0530</v>
          </cell>
        </row>
        <row r="234">
          <cell r="X234" t="str">
            <v>NBR 13.731/08</v>
          </cell>
          <cell r="AD234">
            <v>15</v>
          </cell>
          <cell r="AF234" t="str">
            <v>104BPE0530</v>
          </cell>
        </row>
        <row r="235">
          <cell r="X235" t="str">
            <v>NBR 13.731/08</v>
          </cell>
          <cell r="AD235">
            <v>90</v>
          </cell>
          <cell r="AF235" t="str">
            <v>104BPE0530</v>
          </cell>
        </row>
        <row r="236">
          <cell r="X236" t="str">
            <v>NBR 13.731/08</v>
          </cell>
          <cell r="AD236">
            <v>480</v>
          </cell>
          <cell r="AF236" t="str">
            <v>104BPE0530</v>
          </cell>
        </row>
        <row r="237">
          <cell r="X237" t="str">
            <v>NBR 13.731/08</v>
          </cell>
          <cell r="AD237">
            <v>90</v>
          </cell>
          <cell r="AF237" t="str">
            <v>104BPE0530</v>
          </cell>
        </row>
        <row r="238">
          <cell r="X238" t="str">
            <v>NBR 13.731/08</v>
          </cell>
          <cell r="AD238">
            <v>216</v>
          </cell>
          <cell r="AF238" t="str">
            <v>104BPE0530</v>
          </cell>
        </row>
        <row r="239">
          <cell r="X239" t="str">
            <v>NBR 13.731/08</v>
          </cell>
          <cell r="AD239">
            <v>108</v>
          </cell>
          <cell r="AF239" t="str">
            <v>104BPE0530</v>
          </cell>
        </row>
        <row r="240">
          <cell r="X240" t="str">
            <v>NBR 13.731/08</v>
          </cell>
          <cell r="AD240">
            <v>144</v>
          </cell>
          <cell r="AF240" t="str">
            <v>104BPE0530</v>
          </cell>
        </row>
        <row r="241">
          <cell r="X241" t="str">
            <v>NBR 13.731/08</v>
          </cell>
          <cell r="AD241">
            <v>72</v>
          </cell>
          <cell r="AF241" t="str">
            <v>104BPE0530</v>
          </cell>
        </row>
        <row r="242">
          <cell r="X242" t="str">
            <v>NBR 13.731/08</v>
          </cell>
          <cell r="AD242">
            <v>180</v>
          </cell>
          <cell r="AF242" t="str">
            <v>104BPE0550</v>
          </cell>
        </row>
        <row r="243">
          <cell r="X243" t="str">
            <v>NBR 13.731/08</v>
          </cell>
          <cell r="AD243">
            <v>27</v>
          </cell>
          <cell r="AF243" t="str">
            <v>104BPE0550</v>
          </cell>
        </row>
        <row r="244">
          <cell r="X244" t="str">
            <v>NBR 13.731/08</v>
          </cell>
          <cell r="AD244">
            <v>21</v>
          </cell>
          <cell r="AF244" t="str">
            <v>104BPE0550</v>
          </cell>
        </row>
        <row r="245">
          <cell r="X245" t="str">
            <v>NBR 13.731/08</v>
          </cell>
          <cell r="AD245">
            <v>54</v>
          </cell>
          <cell r="AF245" t="str">
            <v>104BPE0550</v>
          </cell>
        </row>
        <row r="246">
          <cell r="X246" t="str">
            <v>NBR 13.731/08</v>
          </cell>
          <cell r="AD246">
            <v>1404</v>
          </cell>
          <cell r="AF246" t="str">
            <v>104BPE0550</v>
          </cell>
        </row>
        <row r="247">
          <cell r="X247" t="str">
            <v>NBR 13.731/08</v>
          </cell>
          <cell r="AD247">
            <v>45</v>
          </cell>
          <cell r="AF247" t="str">
            <v>104BPE0550</v>
          </cell>
        </row>
        <row r="248">
          <cell r="X248" t="str">
            <v>NBR 13.731/08</v>
          </cell>
          <cell r="AD248">
            <v>117</v>
          </cell>
          <cell r="AF248" t="str">
            <v>104BPE0550</v>
          </cell>
        </row>
        <row r="249">
          <cell r="X249" t="str">
            <v>NBR 13.731/08</v>
          </cell>
          <cell r="AD249">
            <v>2907</v>
          </cell>
          <cell r="AF249" t="str">
            <v>104BPE0550</v>
          </cell>
        </row>
        <row r="250">
          <cell r="X250" t="str">
            <v>NBR 13.731/08</v>
          </cell>
          <cell r="AD250">
            <v>5949</v>
          </cell>
          <cell r="AF250" t="str">
            <v>104BPE0550</v>
          </cell>
        </row>
        <row r="251">
          <cell r="X251" t="str">
            <v>NBR 13.731/08</v>
          </cell>
          <cell r="AD251">
            <v>5949</v>
          </cell>
          <cell r="AF251" t="str">
            <v>104BPE0550</v>
          </cell>
        </row>
      </sheetData>
      <sheetData sheetId="3" refreshError="1">
        <row r="14">
          <cell r="N14" t="str">
            <v>NBR 13.159/13</v>
          </cell>
          <cell r="R14">
            <v>22.8</v>
          </cell>
          <cell r="S14" t="str">
            <v>104BPE0330</v>
          </cell>
        </row>
        <row r="15">
          <cell r="N15" t="str">
            <v>NBR 13.159/13</v>
          </cell>
          <cell r="R15">
            <v>22.8</v>
          </cell>
          <cell r="S15" t="str">
            <v>104BPE0330</v>
          </cell>
        </row>
        <row r="16">
          <cell r="N16" t="str">
            <v>NBR 13.159/13</v>
          </cell>
          <cell r="R16">
            <v>9</v>
          </cell>
          <cell r="S16" t="str">
            <v>104BPE0330</v>
          </cell>
        </row>
        <row r="17">
          <cell r="N17" t="str">
            <v>NBR 13.159/13</v>
          </cell>
          <cell r="R17">
            <v>15.45</v>
          </cell>
          <cell r="S17" t="str">
            <v>104BPE0330</v>
          </cell>
        </row>
        <row r="18">
          <cell r="N18" t="str">
            <v>NBR 13.159/13</v>
          </cell>
          <cell r="R18">
            <v>10.95</v>
          </cell>
          <cell r="S18" t="str">
            <v>104BPE0330</v>
          </cell>
        </row>
      </sheetData>
      <sheetData sheetId="4" refreshError="1">
        <row r="14">
          <cell r="N14" t="str">
            <v>NBR 13.159/13</v>
          </cell>
          <cell r="R14">
            <v>22.8</v>
          </cell>
          <cell r="S14" t="str">
            <v>104BPE0330</v>
          </cell>
        </row>
        <row r="15">
          <cell r="N15" t="str">
            <v>NBR 13.159/13</v>
          </cell>
          <cell r="R15">
            <v>22.8</v>
          </cell>
          <cell r="S15" t="str">
            <v>104BPE0330</v>
          </cell>
        </row>
        <row r="16">
          <cell r="N16" t="str">
            <v>NBR 13.159/13</v>
          </cell>
          <cell r="R16">
            <v>9</v>
          </cell>
          <cell r="S16" t="str">
            <v>104BPE0330</v>
          </cell>
        </row>
        <row r="17">
          <cell r="N17" t="str">
            <v>NBR 13.159/13</v>
          </cell>
          <cell r="R17">
            <v>19.5</v>
          </cell>
          <cell r="S17" t="str">
            <v>104BPE0330</v>
          </cell>
        </row>
        <row r="18">
          <cell r="N18" t="str">
            <v>NBR 13.159/13</v>
          </cell>
          <cell r="R18">
            <v>21.75</v>
          </cell>
          <cell r="S18" t="str">
            <v>104BPE0330</v>
          </cell>
        </row>
        <row r="19">
          <cell r="N19" t="str">
            <v>NBR 13.159/13</v>
          </cell>
          <cell r="R19">
            <v>15.75</v>
          </cell>
          <cell r="S19" t="str">
            <v>104BPE0330</v>
          </cell>
        </row>
      </sheetData>
      <sheetData sheetId="5" refreshError="1">
        <row r="14">
          <cell r="H14" t="str">
            <v>NBR 15.741/09</v>
          </cell>
          <cell r="M14">
            <v>11.4</v>
          </cell>
          <cell r="N14" t="str">
            <v>104BPE0330</v>
          </cell>
        </row>
        <row r="15">
          <cell r="H15" t="str">
            <v>NBR 15.741/09</v>
          </cell>
          <cell r="M15">
            <v>11.4</v>
          </cell>
          <cell r="N15" t="str">
            <v>104BPE0330</v>
          </cell>
        </row>
        <row r="16">
          <cell r="H16" t="str">
            <v>NBR 15.741/09</v>
          </cell>
          <cell r="M16">
            <v>5.65</v>
          </cell>
          <cell r="N16" t="str">
            <v>104BPE0330</v>
          </cell>
        </row>
        <row r="17">
          <cell r="H17" t="str">
            <v>NBR 15.741/09</v>
          </cell>
          <cell r="M17">
            <v>37.86</v>
          </cell>
          <cell r="N17" t="str">
            <v>104BPE0330</v>
          </cell>
        </row>
        <row r="18">
          <cell r="H18" t="str">
            <v>NBR 15.741/09</v>
          </cell>
          <cell r="M18">
            <v>5.65</v>
          </cell>
          <cell r="N18" t="str">
            <v>104BPE0330</v>
          </cell>
        </row>
        <row r="19">
          <cell r="H19" t="str">
            <v>NBR 15.741/09</v>
          </cell>
          <cell r="M19">
            <v>58.5</v>
          </cell>
          <cell r="N19" t="str">
            <v>104BPE0330</v>
          </cell>
        </row>
        <row r="20">
          <cell r="H20" t="str">
            <v>NBR 15.741/09</v>
          </cell>
          <cell r="M20">
            <v>58.5</v>
          </cell>
          <cell r="N20" t="str">
            <v>104BPE0330</v>
          </cell>
        </row>
        <row r="21">
          <cell r="H21" t="str">
            <v>NBR 15.741/09</v>
          </cell>
          <cell r="M21">
            <v>11.4</v>
          </cell>
          <cell r="N21" t="str">
            <v>104BPE0330</v>
          </cell>
        </row>
        <row r="22">
          <cell r="H22" t="str">
            <v>NBR 15.741/09</v>
          </cell>
          <cell r="M22">
            <v>11.4</v>
          </cell>
          <cell r="N22" t="str">
            <v>104BPE0330</v>
          </cell>
        </row>
        <row r="23">
          <cell r="H23" t="str">
            <v>NBR 15.741/09</v>
          </cell>
          <cell r="M23">
            <v>4.2</v>
          </cell>
          <cell r="N23" t="str">
            <v>104BPE0330</v>
          </cell>
        </row>
        <row r="24">
          <cell r="H24" t="str">
            <v>NBR 15.741/09</v>
          </cell>
          <cell r="M24">
            <v>24</v>
          </cell>
          <cell r="N24" t="str">
            <v>104BPE0330</v>
          </cell>
        </row>
        <row r="25">
          <cell r="H25" t="str">
            <v>NBR 15.741/09</v>
          </cell>
          <cell r="M25">
            <v>43.53</v>
          </cell>
          <cell r="N25" t="str">
            <v>104BPE0330</v>
          </cell>
        </row>
        <row r="26">
          <cell r="H26" t="str">
            <v>NBR 15.741/09</v>
          </cell>
          <cell r="M26">
            <v>11.4</v>
          </cell>
          <cell r="N26" t="str">
            <v>104BPE0330</v>
          </cell>
        </row>
        <row r="27">
          <cell r="H27" t="str">
            <v>NBR 15.741/09</v>
          </cell>
          <cell r="M27">
            <v>11.79</v>
          </cell>
          <cell r="N27" t="str">
            <v>104BPE0330</v>
          </cell>
        </row>
        <row r="28">
          <cell r="H28" t="str">
            <v>NBR 15.741/09</v>
          </cell>
          <cell r="M28">
            <v>5.61</v>
          </cell>
          <cell r="N28" t="str">
            <v>104BPE0330</v>
          </cell>
        </row>
        <row r="29">
          <cell r="H29" t="str">
            <v>NBR 15.741/09</v>
          </cell>
          <cell r="M29">
            <v>14.25</v>
          </cell>
          <cell r="N29" t="str">
            <v>104BPE0330</v>
          </cell>
        </row>
        <row r="30">
          <cell r="H30" t="str">
            <v>NBR 15.741/09</v>
          </cell>
          <cell r="M30">
            <v>39.049999999999997</v>
          </cell>
          <cell r="N30" t="str">
            <v>104BPE0330</v>
          </cell>
        </row>
        <row r="31">
          <cell r="H31" t="str">
            <v>NBR 15.741/09</v>
          </cell>
          <cell r="M31">
            <v>11.4</v>
          </cell>
          <cell r="N31" t="str">
            <v>104BPE0330</v>
          </cell>
        </row>
        <row r="32">
          <cell r="H32" t="str">
            <v>NBR 15.741/09</v>
          </cell>
          <cell r="M32">
            <v>5.65</v>
          </cell>
          <cell r="N32" t="str">
            <v>104BPE0330</v>
          </cell>
        </row>
        <row r="33">
          <cell r="H33" t="str">
            <v>NBR 15.741/09</v>
          </cell>
          <cell r="M33">
            <v>3.99</v>
          </cell>
          <cell r="N33" t="str">
            <v>104BPE0330</v>
          </cell>
        </row>
        <row r="34">
          <cell r="H34" t="str">
            <v>NBR 15.741/09</v>
          </cell>
          <cell r="M34">
            <v>24</v>
          </cell>
          <cell r="N34" t="str">
            <v>104BPE0330</v>
          </cell>
        </row>
        <row r="35">
          <cell r="H35" t="str">
            <v>NBR 15.741/09</v>
          </cell>
          <cell r="M35">
            <v>31.64</v>
          </cell>
          <cell r="N35" t="str">
            <v>104BPE0330</v>
          </cell>
        </row>
        <row r="36">
          <cell r="H36" t="str">
            <v>NBR 15.741/09</v>
          </cell>
          <cell r="M36">
            <v>18.82</v>
          </cell>
          <cell r="N36" t="str">
            <v>104BPE0330</v>
          </cell>
        </row>
        <row r="37">
          <cell r="H37" t="str">
            <v>NBR 15.741/09</v>
          </cell>
          <cell r="M37">
            <v>11.4</v>
          </cell>
          <cell r="N37" t="str">
            <v>104BPE0330</v>
          </cell>
        </row>
        <row r="38">
          <cell r="H38" t="str">
            <v>NBR 15.741/09</v>
          </cell>
          <cell r="M38">
            <v>11.4</v>
          </cell>
          <cell r="N38" t="str">
            <v>104BPE0330</v>
          </cell>
        </row>
        <row r="39">
          <cell r="H39" t="str">
            <v>NBR 15.741/09</v>
          </cell>
          <cell r="M39">
            <v>57.12</v>
          </cell>
          <cell r="N39" t="str">
            <v>104BPE0330</v>
          </cell>
        </row>
        <row r="40">
          <cell r="H40" t="str">
            <v>NBR 15.741/09</v>
          </cell>
          <cell r="M40">
            <v>11.4</v>
          </cell>
          <cell r="N40" t="str">
            <v>104BPE0330</v>
          </cell>
        </row>
        <row r="41">
          <cell r="H41" t="str">
            <v>NBR 15.741/09</v>
          </cell>
          <cell r="M41">
            <v>11.4</v>
          </cell>
          <cell r="N41" t="str">
            <v>104BPE0330</v>
          </cell>
        </row>
        <row r="42">
          <cell r="H42" t="str">
            <v>NBR 15.741/09</v>
          </cell>
          <cell r="M42">
            <v>11.4</v>
          </cell>
          <cell r="N42" t="str">
            <v>104BPE0330</v>
          </cell>
        </row>
        <row r="43">
          <cell r="H43" t="str">
            <v>NBR 15.741/09</v>
          </cell>
          <cell r="M43">
            <v>11.4</v>
          </cell>
          <cell r="N43" t="str">
            <v>104BPE0330</v>
          </cell>
        </row>
        <row r="44">
          <cell r="H44" t="str">
            <v>NBR 15.741/09</v>
          </cell>
          <cell r="M44">
            <v>11.4</v>
          </cell>
          <cell r="N44" t="str">
            <v>104BPE0330</v>
          </cell>
        </row>
        <row r="45">
          <cell r="H45" t="str">
            <v>NBR 15.741/09</v>
          </cell>
          <cell r="M45">
            <v>11.4</v>
          </cell>
          <cell r="N45" t="str">
            <v>104BPE0330</v>
          </cell>
        </row>
        <row r="46">
          <cell r="H46" t="str">
            <v>NBR 15.741/09</v>
          </cell>
          <cell r="M46">
            <v>18.82</v>
          </cell>
          <cell r="N46" t="str">
            <v>104BPE0330</v>
          </cell>
        </row>
        <row r="47">
          <cell r="H47" t="str">
            <v>NBR 15.741/09</v>
          </cell>
          <cell r="M47">
            <v>37.909999999999997</v>
          </cell>
          <cell r="N47" t="str">
            <v>104BPE0330</v>
          </cell>
        </row>
        <row r="48">
          <cell r="H48" t="str">
            <v>NBR 15.741/09</v>
          </cell>
          <cell r="M48">
            <v>5.65</v>
          </cell>
          <cell r="N48" t="str">
            <v>104BPE0330</v>
          </cell>
        </row>
      </sheetData>
      <sheetData sheetId="6" refreshError="1">
        <row r="13">
          <cell r="H13" t="str">
            <v>NBR 15.741/09</v>
          </cell>
          <cell r="M13">
            <v>37.299999999999997</v>
          </cell>
          <cell r="N13" t="str">
            <v>104BPE0330</v>
          </cell>
        </row>
        <row r="14">
          <cell r="H14" t="str">
            <v>NBR 15.741/09</v>
          </cell>
          <cell r="M14">
            <v>5.66</v>
          </cell>
          <cell r="N14" t="str">
            <v>104BPE0330</v>
          </cell>
        </row>
        <row r="15">
          <cell r="H15" t="str">
            <v>NBR 15.741/09</v>
          </cell>
          <cell r="M15">
            <v>26</v>
          </cell>
          <cell r="N15" t="str">
            <v>104BPE0330</v>
          </cell>
        </row>
        <row r="16">
          <cell r="H16" t="str">
            <v>NBR 15.741/09</v>
          </cell>
          <cell r="M16">
            <v>26</v>
          </cell>
          <cell r="N16" t="str">
            <v>104BPE0330</v>
          </cell>
        </row>
        <row r="17">
          <cell r="H17" t="str">
            <v>NBR 15.741/09</v>
          </cell>
          <cell r="M17">
            <v>11.4</v>
          </cell>
          <cell r="N17" t="str">
            <v>104BPE0330</v>
          </cell>
        </row>
        <row r="18">
          <cell r="H18" t="str">
            <v>NBR 15.741/09</v>
          </cell>
          <cell r="M18">
            <v>11.4</v>
          </cell>
          <cell r="N18" t="str">
            <v>104BPE0330</v>
          </cell>
        </row>
        <row r="19">
          <cell r="H19" t="str">
            <v>NBR 15.741/09</v>
          </cell>
          <cell r="M19">
            <v>58.5</v>
          </cell>
          <cell r="N19" t="str">
            <v>104BPE0330</v>
          </cell>
        </row>
        <row r="20">
          <cell r="H20" t="str">
            <v>NBR 15.741/09</v>
          </cell>
          <cell r="M20">
            <v>5.66</v>
          </cell>
          <cell r="N20" t="str">
            <v>104BPE0330</v>
          </cell>
        </row>
        <row r="21">
          <cell r="H21" t="str">
            <v>NBR 15.741/09</v>
          </cell>
          <cell r="M21">
            <v>43.28</v>
          </cell>
          <cell r="N21" t="str">
            <v>104BPE0330</v>
          </cell>
        </row>
        <row r="22">
          <cell r="H22" t="str">
            <v>NBR 15.741/09</v>
          </cell>
          <cell r="M22">
            <v>4.1399999999999997</v>
          </cell>
          <cell r="N22" t="str">
            <v>104BPE0330</v>
          </cell>
        </row>
        <row r="23">
          <cell r="H23" t="str">
            <v>NBR 15.741/09</v>
          </cell>
          <cell r="M23">
            <v>24</v>
          </cell>
          <cell r="N23" t="str">
            <v>104BPE0330</v>
          </cell>
        </row>
        <row r="24">
          <cell r="H24" t="str">
            <v>NBR 15.741/09</v>
          </cell>
          <cell r="M24">
            <v>11.4</v>
          </cell>
          <cell r="N24" t="str">
            <v>104BPE0330</v>
          </cell>
        </row>
        <row r="25">
          <cell r="H25" t="str">
            <v>NBR 15.741/09</v>
          </cell>
          <cell r="M25">
            <v>11.4</v>
          </cell>
          <cell r="N25" t="str">
            <v>104BPE0330</v>
          </cell>
        </row>
        <row r="26">
          <cell r="H26" t="str">
            <v>NBR 15.741/09</v>
          </cell>
          <cell r="M26">
            <v>11.4</v>
          </cell>
          <cell r="N26" t="str">
            <v>104BPE0330</v>
          </cell>
        </row>
        <row r="27">
          <cell r="H27" t="str">
            <v>NBR 15.741/09</v>
          </cell>
          <cell r="M27">
            <v>11.4</v>
          </cell>
          <cell r="N27" t="str">
            <v>104BPE0330</v>
          </cell>
        </row>
        <row r="28">
          <cell r="H28" t="str">
            <v>NBR 15.741/09</v>
          </cell>
          <cell r="M28">
            <v>5.61</v>
          </cell>
          <cell r="N28" t="str">
            <v>104BPE0330</v>
          </cell>
        </row>
        <row r="29">
          <cell r="H29" t="str">
            <v>NBR 15.741/09</v>
          </cell>
          <cell r="M29">
            <v>11.79</v>
          </cell>
          <cell r="N29" t="str">
            <v>104BPE0330</v>
          </cell>
        </row>
        <row r="30">
          <cell r="H30" t="str">
            <v>NBR 15.741/09</v>
          </cell>
          <cell r="M30">
            <v>5.61</v>
          </cell>
          <cell r="N30" t="str">
            <v>104BPE0330</v>
          </cell>
        </row>
        <row r="31">
          <cell r="H31" t="str">
            <v>NBR 15.741/09</v>
          </cell>
          <cell r="M31">
            <v>14.25</v>
          </cell>
          <cell r="N31" t="str">
            <v>104BPE0330</v>
          </cell>
        </row>
        <row r="32">
          <cell r="H32" t="str">
            <v>NBR 15.741/09</v>
          </cell>
          <cell r="M32">
            <v>11.4</v>
          </cell>
          <cell r="N32" t="str">
            <v>104BPE0330</v>
          </cell>
        </row>
        <row r="33">
          <cell r="H33" t="str">
            <v>NBR 15.741/09</v>
          </cell>
          <cell r="M33">
            <v>39.119999999999997</v>
          </cell>
          <cell r="N33" t="str">
            <v>104BPE0330</v>
          </cell>
        </row>
        <row r="34">
          <cell r="H34" t="str">
            <v>NBR 15.741/09</v>
          </cell>
          <cell r="M34">
            <v>18.829999999999998</v>
          </cell>
          <cell r="N34" t="str">
            <v>104BPE0330</v>
          </cell>
        </row>
        <row r="35">
          <cell r="H35" t="str">
            <v>NBR 15.741/09</v>
          </cell>
          <cell r="M35">
            <v>17.239999999999998</v>
          </cell>
          <cell r="N35" t="str">
            <v>104BPE0330</v>
          </cell>
        </row>
        <row r="36">
          <cell r="H36" t="str">
            <v>NBR 15.741/09</v>
          </cell>
          <cell r="M36">
            <v>47.6</v>
          </cell>
          <cell r="N36" t="str">
            <v>104BPE0330</v>
          </cell>
        </row>
        <row r="37">
          <cell r="H37" t="str">
            <v>NBR 15.741/09</v>
          </cell>
          <cell r="M37">
            <v>18.82</v>
          </cell>
          <cell r="N37" t="str">
            <v>104BPE0330</v>
          </cell>
        </row>
        <row r="38">
          <cell r="H38" t="str">
            <v>NBR 15.741/09</v>
          </cell>
          <cell r="M38">
            <v>11.4</v>
          </cell>
          <cell r="N38" t="str">
            <v>104BPE0330</v>
          </cell>
        </row>
        <row r="39">
          <cell r="H39" t="str">
            <v>NBR 15.741/09</v>
          </cell>
          <cell r="M39">
            <v>11.4</v>
          </cell>
          <cell r="N39" t="str">
            <v>104BPE0330</v>
          </cell>
        </row>
        <row r="40">
          <cell r="H40" t="str">
            <v>NBR 15.741/09</v>
          </cell>
          <cell r="M40">
            <v>11.4</v>
          </cell>
          <cell r="N40" t="str">
            <v>104BPE0330</v>
          </cell>
        </row>
        <row r="41">
          <cell r="H41" t="str">
            <v>NBR 15.741/09</v>
          </cell>
          <cell r="M41">
            <v>11.4</v>
          </cell>
          <cell r="N41" t="str">
            <v>104BPE0330</v>
          </cell>
        </row>
        <row r="42">
          <cell r="H42" t="str">
            <v>NBR 15.741/09</v>
          </cell>
          <cell r="M42">
            <v>11.4</v>
          </cell>
          <cell r="N42" t="str">
            <v>104BPE0330</v>
          </cell>
        </row>
        <row r="43">
          <cell r="H43" t="str">
            <v>NBR 15.741/09</v>
          </cell>
          <cell r="M43">
            <v>11.4</v>
          </cell>
          <cell r="N43" t="str">
            <v>104BPE0330</v>
          </cell>
        </row>
        <row r="44">
          <cell r="H44" t="str">
            <v>NBR 15.741/09</v>
          </cell>
          <cell r="M44">
            <v>11.4</v>
          </cell>
          <cell r="N44" t="str">
            <v>104BPE0330</v>
          </cell>
        </row>
        <row r="45">
          <cell r="H45" t="str">
            <v>NBR 15.741/09</v>
          </cell>
          <cell r="M45">
            <v>11.4</v>
          </cell>
          <cell r="N45" t="str">
            <v>104BPE0330</v>
          </cell>
        </row>
        <row r="46">
          <cell r="H46" t="str">
            <v>NBR 15.741/09</v>
          </cell>
          <cell r="M46">
            <v>11.4</v>
          </cell>
          <cell r="N46" t="str">
            <v>104BPE0330</v>
          </cell>
        </row>
        <row r="47">
          <cell r="H47" t="str">
            <v>NBR 15.741/09</v>
          </cell>
          <cell r="M47">
            <v>18.82</v>
          </cell>
          <cell r="N47" t="str">
            <v>104BPE0330</v>
          </cell>
        </row>
        <row r="48">
          <cell r="H48" t="str">
            <v>NBR 15.741/09</v>
          </cell>
          <cell r="M48">
            <v>39.04</v>
          </cell>
          <cell r="N48" t="str">
            <v>104BPE0330</v>
          </cell>
        </row>
        <row r="49">
          <cell r="H49" t="str">
            <v>NBR 15.741/09</v>
          </cell>
          <cell r="M49">
            <v>4.1399999999999997</v>
          </cell>
          <cell r="N49" t="str">
            <v>104BPE0330</v>
          </cell>
        </row>
        <row r="50">
          <cell r="H50" t="str">
            <v>NBR 15.741/09</v>
          </cell>
          <cell r="M50">
            <v>24</v>
          </cell>
          <cell r="N50" t="str">
            <v>104BPE0330</v>
          </cell>
        </row>
        <row r="51">
          <cell r="H51" t="str">
            <v>NBR 15.741/09</v>
          </cell>
          <cell r="M51">
            <v>0</v>
          </cell>
          <cell r="N51" t="str">
            <v>104BPE0330</v>
          </cell>
        </row>
        <row r="52">
          <cell r="H52" t="str">
            <v>NBR 15.741/09</v>
          </cell>
          <cell r="M52">
            <v>11.4</v>
          </cell>
          <cell r="N52" t="str">
            <v>104BPE0330</v>
          </cell>
        </row>
        <row r="53">
          <cell r="H53" t="str">
            <v>NBR 15.741/09</v>
          </cell>
          <cell r="M53">
            <v>11.4</v>
          </cell>
          <cell r="N53" t="str">
            <v>104BPE0330</v>
          </cell>
        </row>
        <row r="54">
          <cell r="H54" t="str">
            <v>NBR 15.741/09</v>
          </cell>
          <cell r="M54">
            <v>5.66</v>
          </cell>
          <cell r="N54" t="str">
            <v>104BPE0330</v>
          </cell>
        </row>
        <row r="55">
          <cell r="H55" t="str">
            <v>NBR 15.741/09</v>
          </cell>
          <cell r="M55">
            <v>11.4</v>
          </cell>
          <cell r="N55" t="str">
            <v>104BPE0330</v>
          </cell>
        </row>
        <row r="56">
          <cell r="H56" t="str">
            <v>NBR 15.741/09</v>
          </cell>
          <cell r="M56">
            <v>11.4</v>
          </cell>
          <cell r="N56" t="str">
            <v>104BPE0330</v>
          </cell>
        </row>
        <row r="57">
          <cell r="H57" t="str">
            <v>NBR 15.741/09</v>
          </cell>
          <cell r="M57">
            <v>11.4</v>
          </cell>
          <cell r="N57" t="str">
            <v>104BPE0330</v>
          </cell>
        </row>
        <row r="58">
          <cell r="H58" t="str">
            <v>NBR 15.741/09</v>
          </cell>
          <cell r="M58">
            <v>11.4</v>
          </cell>
          <cell r="N58" t="str">
            <v>104BPE0330</v>
          </cell>
        </row>
        <row r="59">
          <cell r="H59" t="str">
            <v>NBR 15.741/09</v>
          </cell>
          <cell r="M59">
            <v>11.4</v>
          </cell>
          <cell r="N59" t="str">
            <v>104BPE0330</v>
          </cell>
        </row>
        <row r="60">
          <cell r="H60" t="str">
            <v>NBR 15.741/09</v>
          </cell>
          <cell r="M60">
            <v>5.66</v>
          </cell>
          <cell r="N60" t="str">
            <v>104BPE0330</v>
          </cell>
        </row>
        <row r="61">
          <cell r="H61" t="str">
            <v>NBR 15.741/09</v>
          </cell>
          <cell r="M61">
            <v>18.829999999999998</v>
          </cell>
          <cell r="N61" t="str">
            <v>104BPE0330</v>
          </cell>
        </row>
      </sheetData>
      <sheetData sheetId="7" refreshError="1">
        <row r="13">
          <cell r="H13" t="str">
            <v>NBR 15.741/09</v>
          </cell>
          <cell r="M13">
            <v>34</v>
          </cell>
          <cell r="N13" t="str">
            <v>104BPE0330</v>
          </cell>
        </row>
        <row r="14">
          <cell r="H14" t="str">
            <v>NBR 15.741/09</v>
          </cell>
          <cell r="M14">
            <v>12</v>
          </cell>
          <cell r="N14" t="str">
            <v>104BPE0330</v>
          </cell>
        </row>
        <row r="15">
          <cell r="H15" t="str">
            <v>NBR 15.741/09</v>
          </cell>
          <cell r="M15">
            <v>34</v>
          </cell>
          <cell r="N15" t="str">
            <v>104BPE0330</v>
          </cell>
        </row>
        <row r="16">
          <cell r="H16" t="str">
            <v>NBR 15.741/09</v>
          </cell>
          <cell r="M16">
            <v>12</v>
          </cell>
          <cell r="N16" t="str">
            <v>104BPE0330</v>
          </cell>
        </row>
      </sheetData>
      <sheetData sheetId="8" refreshError="1">
        <row r="13">
          <cell r="H13" t="str">
            <v>EM - 276/2000</v>
          </cell>
          <cell r="M13">
            <v>159.66</v>
          </cell>
          <cell r="N13" t="str">
            <v>104BPE0330</v>
          </cell>
        </row>
        <row r="14">
          <cell r="H14" t="str">
            <v>EM - 276/2000</v>
          </cell>
          <cell r="M14">
            <v>77.2</v>
          </cell>
          <cell r="N14" t="str">
            <v>104BPE0330</v>
          </cell>
        </row>
        <row r="15">
          <cell r="H15" t="str">
            <v>EM - 276/2000</v>
          </cell>
          <cell r="M15">
            <v>77.2</v>
          </cell>
          <cell r="N15" t="str">
            <v>104BPE0330</v>
          </cell>
        </row>
        <row r="16">
          <cell r="H16" t="str">
            <v>EM - 276/2000</v>
          </cell>
          <cell r="M16">
            <v>159.66</v>
          </cell>
          <cell r="N16" t="str">
            <v>104BPE0330</v>
          </cell>
        </row>
      </sheetData>
      <sheetData sheetId="9" refreshError="1">
        <row r="13">
          <cell r="L13" t="str">
            <v>MADEIRA</v>
          </cell>
        </row>
        <row r="14">
          <cell r="L14" t="str">
            <v>Pórtico</v>
          </cell>
        </row>
        <row r="18">
          <cell r="L18" t="str">
            <v>ECOLÓGICO</v>
          </cell>
        </row>
        <row r="19">
          <cell r="L19" t="str">
            <v>Perfil C Metálico de aço carbono - NBR 14890</v>
          </cell>
        </row>
        <row r="20">
          <cell r="L20" t="str">
            <v>MADEIRA</v>
          </cell>
        </row>
        <row r="21">
          <cell r="L21" t="str">
            <v>ECOLÓGICO</v>
          </cell>
        </row>
        <row r="22">
          <cell r="L22" t="str">
            <v>ECOLÓGICO</v>
          </cell>
        </row>
        <row r="23">
          <cell r="L23" t="str">
            <v>Perfil C Metálico de aço carbono - NBR 14890</v>
          </cell>
        </row>
        <row r="24">
          <cell r="L24" t="str">
            <v>Perfil C Metálico de aço carbono - NBR 14890</v>
          </cell>
        </row>
        <row r="25">
          <cell r="L25" t="str">
            <v>ECOLÓGICO</v>
          </cell>
        </row>
        <row r="26">
          <cell r="L26" t="str">
            <v>Perfil C Metálico de aço carbono - NBR 14890</v>
          </cell>
        </row>
        <row r="27">
          <cell r="L27" t="str">
            <v>Perfil C Metálico de aço carbono - NBR 14890</v>
          </cell>
        </row>
        <row r="28">
          <cell r="L28" t="str">
            <v>MADEIRA</v>
          </cell>
        </row>
        <row r="29">
          <cell r="L29" t="str">
            <v>ECOLÓGICO</v>
          </cell>
        </row>
        <row r="30">
          <cell r="L30" t="str">
            <v>MADEIRA</v>
          </cell>
        </row>
        <row r="31">
          <cell r="L31" t="str">
            <v>MADEIRA</v>
          </cell>
        </row>
        <row r="32">
          <cell r="L32" t="str">
            <v>MADEIRA</v>
          </cell>
        </row>
        <row r="33">
          <cell r="L33" t="str">
            <v>MADEIRA</v>
          </cell>
        </row>
        <row r="34">
          <cell r="L34" t="str">
            <v>MADEIRA</v>
          </cell>
        </row>
        <row r="35">
          <cell r="L35" t="str">
            <v>MADEIRA</v>
          </cell>
        </row>
        <row r="36">
          <cell r="L36" t="str">
            <v>Perfil C Metálico de aço carbono - NBR 14890</v>
          </cell>
        </row>
        <row r="37">
          <cell r="L37" t="str">
            <v>ECOLÓGICO</v>
          </cell>
        </row>
        <row r="38">
          <cell r="L38" t="str">
            <v>MADEIRA</v>
          </cell>
        </row>
        <row r="39">
          <cell r="L39" t="str">
            <v>ECOLÓGICO</v>
          </cell>
        </row>
        <row r="40">
          <cell r="L40" t="str">
            <v>Perfil C Metálico de aço carbono - NBR 14890</v>
          </cell>
        </row>
        <row r="41">
          <cell r="L41" t="str">
            <v>MADEIRA</v>
          </cell>
        </row>
        <row r="42">
          <cell r="L42" t="str">
            <v>ECOLÓGICO</v>
          </cell>
        </row>
        <row r="43">
          <cell r="L43" t="str">
            <v>ECOLÓGICO</v>
          </cell>
        </row>
        <row r="44">
          <cell r="L44" t="str">
            <v>MADEIRA</v>
          </cell>
        </row>
        <row r="45">
          <cell r="L45" t="str">
            <v>MADEIRA</v>
          </cell>
        </row>
        <row r="46">
          <cell r="L46" t="str">
            <v>ECOLÓGICO</v>
          </cell>
        </row>
        <row r="47">
          <cell r="L47" t="str">
            <v>MADEIRA</v>
          </cell>
        </row>
        <row r="48">
          <cell r="L48" t="str">
            <v>MADEIRA</v>
          </cell>
        </row>
        <row r="49">
          <cell r="L49" t="str">
            <v>MADEIRA</v>
          </cell>
        </row>
        <row r="50">
          <cell r="L50" t="str">
            <v>MADEIRA</v>
          </cell>
        </row>
        <row r="51">
          <cell r="L51" t="str">
            <v>MADEIRA</v>
          </cell>
        </row>
        <row r="52">
          <cell r="L52" t="str">
            <v>MADEIRA</v>
          </cell>
        </row>
        <row r="53">
          <cell r="L53" t="str">
            <v>ECOLÓGICO</v>
          </cell>
        </row>
        <row r="54">
          <cell r="L54" t="str">
            <v>Perfil C Metálico de aço carbono - NBR 14890</v>
          </cell>
        </row>
        <row r="55">
          <cell r="L55" t="str">
            <v>ECOLÓGICO</v>
          </cell>
        </row>
        <row r="56">
          <cell r="L56" t="str">
            <v>ECOLÓGICO</v>
          </cell>
        </row>
        <row r="57">
          <cell r="L57" t="str">
            <v>MADEIRA</v>
          </cell>
        </row>
        <row r="58">
          <cell r="L58" t="str">
            <v>ECOLÓGICO</v>
          </cell>
        </row>
        <row r="59">
          <cell r="L59" t="str">
            <v>ECOLÓGICO</v>
          </cell>
        </row>
        <row r="60">
          <cell r="L60" t="str">
            <v>Perfil C Metálico de aço carbono - NBR 14890</v>
          </cell>
        </row>
        <row r="61">
          <cell r="L61" t="str">
            <v>ECOLÓGICO</v>
          </cell>
        </row>
        <row r="62">
          <cell r="L62" t="str">
            <v>ECOLÓGICO</v>
          </cell>
        </row>
        <row r="63">
          <cell r="L63" t="str">
            <v>ECOLÓGICO</v>
          </cell>
        </row>
        <row r="64">
          <cell r="L64" t="str">
            <v>MADEIRA</v>
          </cell>
        </row>
        <row r="65">
          <cell r="L65" t="str">
            <v>MADEIRA</v>
          </cell>
        </row>
        <row r="66">
          <cell r="L66" t="str">
            <v>Perfil C Metálico de aço carbono - NBR 14890</v>
          </cell>
        </row>
        <row r="67">
          <cell r="L67" t="str">
            <v>MADEIRA</v>
          </cell>
        </row>
        <row r="68">
          <cell r="L68" t="str">
            <v>MADEIRA</v>
          </cell>
        </row>
        <row r="69">
          <cell r="L69" t="str">
            <v>Perfil C Metálico de aço carbono - NBR 14890</v>
          </cell>
        </row>
        <row r="70">
          <cell r="L70" t="str">
            <v>MADEIRA</v>
          </cell>
        </row>
        <row r="71">
          <cell r="L71" t="str">
            <v>MADEIRA</v>
          </cell>
        </row>
        <row r="72">
          <cell r="L72" t="str">
            <v>Perfil C Metálico de aço carbono - NBR 14890</v>
          </cell>
        </row>
        <row r="73">
          <cell r="L73" t="str">
            <v>MADEIRA</v>
          </cell>
        </row>
        <row r="74">
          <cell r="L74" t="str">
            <v>MADEIRA</v>
          </cell>
        </row>
        <row r="75">
          <cell r="L75" t="str">
            <v>ECOLÓGICO</v>
          </cell>
        </row>
        <row r="76">
          <cell r="L76" t="str">
            <v>ECOLÓGICO</v>
          </cell>
        </row>
        <row r="77">
          <cell r="L77" t="str">
            <v>ECOLÓGICO</v>
          </cell>
        </row>
        <row r="78">
          <cell r="L78" t="str">
            <v>ECOLÓGICO</v>
          </cell>
        </row>
        <row r="79">
          <cell r="L79" t="str">
            <v>MADEIRA</v>
          </cell>
        </row>
        <row r="80">
          <cell r="L80" t="str">
            <v>MADEIRA</v>
          </cell>
        </row>
        <row r="81">
          <cell r="L81" t="str">
            <v>MADEIRA</v>
          </cell>
        </row>
        <row r="82">
          <cell r="L82" t="str">
            <v>Perfil C Metálico de aço carbono - NBR 14890</v>
          </cell>
        </row>
        <row r="83">
          <cell r="L83" t="str">
            <v>MADEIRA</v>
          </cell>
        </row>
        <row r="84">
          <cell r="L84" t="str">
            <v>MADEIRA</v>
          </cell>
        </row>
        <row r="85">
          <cell r="L85" t="str">
            <v>Perfil C Metálico de aço carbono - NBR 14890</v>
          </cell>
        </row>
        <row r="86">
          <cell r="L86" t="str">
            <v>MADEIRA</v>
          </cell>
        </row>
        <row r="87">
          <cell r="L87" t="str">
            <v>MADEIRA</v>
          </cell>
        </row>
        <row r="88">
          <cell r="L88" t="str">
            <v>ECOLÓGICO</v>
          </cell>
        </row>
        <row r="89">
          <cell r="L89" t="str">
            <v>ECOLÓGICO</v>
          </cell>
        </row>
        <row r="90">
          <cell r="L90" t="str">
            <v>Perfil C Metálico de aço carbono - NBR 14890</v>
          </cell>
        </row>
        <row r="91">
          <cell r="L91" t="str">
            <v>MADEIRA</v>
          </cell>
        </row>
        <row r="92">
          <cell r="L92" t="str">
            <v>Perfil C Metálico de aço carbono - NBR 14890</v>
          </cell>
        </row>
        <row r="93">
          <cell r="L93" t="str">
            <v>MADEIRA</v>
          </cell>
        </row>
        <row r="94">
          <cell r="L94" t="str">
            <v>MADEIRA</v>
          </cell>
        </row>
        <row r="95">
          <cell r="L95" t="str">
            <v>Perfil C Metálico de aço carbono - NBR 14890</v>
          </cell>
        </row>
        <row r="96">
          <cell r="L96" t="str">
            <v>MADEIRA</v>
          </cell>
        </row>
        <row r="97">
          <cell r="L97" t="str">
            <v>MADEIRA</v>
          </cell>
        </row>
        <row r="98">
          <cell r="L98" t="str">
            <v>ECOLÓGICO</v>
          </cell>
        </row>
        <row r="99">
          <cell r="L99" t="str">
            <v>Perfil C Metálico de aço carbono - NBR 14890</v>
          </cell>
        </row>
        <row r="100">
          <cell r="L100" t="str">
            <v>MADEIRA</v>
          </cell>
        </row>
        <row r="101">
          <cell r="L101" t="str">
            <v>ECOLÓGICO</v>
          </cell>
        </row>
        <row r="102">
          <cell r="L102" t="str">
            <v>Perfil C Metálico de aço carbono - NBR 14890</v>
          </cell>
        </row>
        <row r="103">
          <cell r="L103" t="str">
            <v>Perfil C Metálico de aço carbono - NBR 14890</v>
          </cell>
        </row>
        <row r="104">
          <cell r="L104" t="str">
            <v>Perfil C Metálico de aço carbono - NBR 14890</v>
          </cell>
        </row>
        <row r="105">
          <cell r="L105" t="str">
            <v>Perfil C Metálico de aço carbono - NBR 14890</v>
          </cell>
        </row>
        <row r="106">
          <cell r="L106" t="str">
            <v>MADEIRA</v>
          </cell>
        </row>
        <row r="107">
          <cell r="L107" t="str">
            <v>ECOLÓGICO</v>
          </cell>
        </row>
        <row r="108">
          <cell r="L108" t="str">
            <v>Perfil C Metálico de aço carbono - NBR 14890</v>
          </cell>
        </row>
        <row r="109">
          <cell r="L109" t="str">
            <v>Perfil C Metálico de aço carbono - NBR 14890</v>
          </cell>
        </row>
        <row r="110">
          <cell r="L110" t="str">
            <v>SEMI-PÓRTICO</v>
          </cell>
        </row>
        <row r="111">
          <cell r="L111" t="str">
            <v>MADEIRA</v>
          </cell>
        </row>
        <row r="112">
          <cell r="L112" t="str">
            <v>ECOLÓGICO</v>
          </cell>
        </row>
        <row r="113">
          <cell r="L113" t="str">
            <v>ECOLÓGICO</v>
          </cell>
        </row>
        <row r="114">
          <cell r="L114" t="str">
            <v>ECOLÓGICO</v>
          </cell>
        </row>
        <row r="115">
          <cell r="L115" t="str">
            <v>Perfil C Metálico de aço carbono - NBR 14890</v>
          </cell>
        </row>
        <row r="116">
          <cell r="L116" t="str">
            <v>Perfil C Metálico de aço carbono - NBR 14890</v>
          </cell>
        </row>
        <row r="117">
          <cell r="L117" t="str">
            <v>MADEIRA</v>
          </cell>
        </row>
        <row r="118">
          <cell r="L118" t="str">
            <v>MADEIRA</v>
          </cell>
        </row>
        <row r="119">
          <cell r="L119" t="str">
            <v>MADEIRA</v>
          </cell>
        </row>
        <row r="120">
          <cell r="L120" t="str">
            <v>ECOLÓGICO</v>
          </cell>
        </row>
        <row r="121">
          <cell r="L121" t="str">
            <v>ECOLÓGICO</v>
          </cell>
        </row>
        <row r="122">
          <cell r="L122" t="str">
            <v>Perfil C Metálico de aço carbono - NBR 14890</v>
          </cell>
        </row>
        <row r="123">
          <cell r="L123" t="str">
            <v>MADEIRA</v>
          </cell>
        </row>
        <row r="124">
          <cell r="L124" t="str">
            <v>MADEIRA</v>
          </cell>
        </row>
        <row r="125">
          <cell r="L125" t="str">
            <v>MADEIRA</v>
          </cell>
        </row>
        <row r="126">
          <cell r="L126" t="str">
            <v>MADEIRA</v>
          </cell>
        </row>
        <row r="127">
          <cell r="L127" t="str">
            <v>MADEIRA</v>
          </cell>
        </row>
        <row r="128">
          <cell r="L128" t="str">
            <v>MADEIRA</v>
          </cell>
        </row>
        <row r="129">
          <cell r="L129" t="str">
            <v>SEMI-PÓRTICO</v>
          </cell>
        </row>
        <row r="130">
          <cell r="L130" t="str">
            <v>ECOLÓGICO</v>
          </cell>
        </row>
        <row r="131">
          <cell r="L131" t="str">
            <v>MADEIRA</v>
          </cell>
        </row>
        <row r="132">
          <cell r="L132" t="str">
            <v>ECOLÓGICO</v>
          </cell>
        </row>
        <row r="133">
          <cell r="L133" t="str">
            <v>ECOLÓGICO</v>
          </cell>
        </row>
        <row r="134">
          <cell r="L134" t="str">
            <v>Perfil C Metálico de aço carbono - NBR 14890</v>
          </cell>
        </row>
        <row r="135">
          <cell r="L135" t="str">
            <v>MADEIRA</v>
          </cell>
        </row>
        <row r="136">
          <cell r="L136" t="str">
            <v>ECOLÓGICO</v>
          </cell>
        </row>
        <row r="137">
          <cell r="L137" t="str">
            <v>ECOLÓGICO</v>
          </cell>
        </row>
        <row r="138">
          <cell r="L138" t="str">
            <v>Perfil C Metálico de aço carbono - NBR 14890</v>
          </cell>
        </row>
        <row r="139">
          <cell r="L139" t="str">
            <v>ECOLÓGICO</v>
          </cell>
        </row>
        <row r="140">
          <cell r="L140" t="str">
            <v>Perfil C Metálico de aço carbono - NBR 14890</v>
          </cell>
        </row>
        <row r="141">
          <cell r="L141" t="str">
            <v>SEMI-PÓRTICO</v>
          </cell>
        </row>
        <row r="142">
          <cell r="L142" t="str">
            <v>Perfil C Metálico de aço carbono - NBR 14890</v>
          </cell>
        </row>
        <row r="143">
          <cell r="L143" t="str">
            <v>ECOLÓGICO</v>
          </cell>
        </row>
        <row r="144">
          <cell r="L144" t="str">
            <v>Perfil C Metálico de aço carbono - NBR 14890</v>
          </cell>
        </row>
        <row r="145">
          <cell r="L145" t="str">
            <v>MADEIRA</v>
          </cell>
        </row>
        <row r="146">
          <cell r="L146" t="str">
            <v>Perfil C Metálico de aço carbono - NBR 14890</v>
          </cell>
        </row>
        <row r="147">
          <cell r="L147" t="str">
            <v>Perfil C Metálico de aço carbono - NBR 14890</v>
          </cell>
        </row>
        <row r="148">
          <cell r="L148" t="str">
            <v>ECOLÓGICO</v>
          </cell>
        </row>
        <row r="149">
          <cell r="L149" t="str">
            <v>SEMI-PÓRTICO</v>
          </cell>
        </row>
        <row r="150">
          <cell r="L150" t="str">
            <v>ECOLÓGICO</v>
          </cell>
        </row>
        <row r="151">
          <cell r="L151" t="str">
            <v>Perfil C Metálico de aço carbono - NBR 14890</v>
          </cell>
        </row>
        <row r="152">
          <cell r="L152" t="str">
            <v>ECOLÓGICO</v>
          </cell>
        </row>
        <row r="153">
          <cell r="L153" t="str">
            <v>MADEIRA</v>
          </cell>
        </row>
        <row r="154">
          <cell r="L154" t="str">
            <v>MADEIRA</v>
          </cell>
        </row>
        <row r="155">
          <cell r="L155" t="str">
            <v>ECOLÓGICO</v>
          </cell>
        </row>
        <row r="156">
          <cell r="L156" t="str">
            <v>ECOLÓGICO</v>
          </cell>
        </row>
        <row r="157">
          <cell r="L157" t="str">
            <v>Perfil C Metálico de aço carbono - NBR 14890</v>
          </cell>
        </row>
        <row r="158">
          <cell r="L158" t="str">
            <v>MADEIRA</v>
          </cell>
        </row>
        <row r="159">
          <cell r="L159" t="str">
            <v>Perfil C Metálico de aço carbono - NBR 14890</v>
          </cell>
        </row>
        <row r="160">
          <cell r="L160" t="str">
            <v>MADEIRA</v>
          </cell>
        </row>
        <row r="161">
          <cell r="L161" t="str">
            <v>Perfil C Metálico de aço carbono - NBR 14890</v>
          </cell>
        </row>
        <row r="162">
          <cell r="L162" t="str">
            <v>Perfil C Metálico de aço carbono - NBR 14890</v>
          </cell>
        </row>
        <row r="163">
          <cell r="L163" t="str">
            <v>MADEIRA</v>
          </cell>
        </row>
        <row r="164">
          <cell r="L164" t="str">
            <v>Perfil C Metálico de aço carbono - NBR 14890</v>
          </cell>
        </row>
        <row r="165">
          <cell r="L165" t="str">
            <v>ECOLÓGICO</v>
          </cell>
        </row>
        <row r="166">
          <cell r="L166" t="str">
            <v>MADEIRA</v>
          </cell>
        </row>
        <row r="167">
          <cell r="L167" t="str">
            <v>MADEIRA</v>
          </cell>
        </row>
        <row r="168">
          <cell r="L168" t="str">
            <v>SEMI-PÓRTICO</v>
          </cell>
        </row>
        <row r="169">
          <cell r="L169" t="str">
            <v>MADEIRA</v>
          </cell>
        </row>
        <row r="170">
          <cell r="L170" t="str">
            <v>Perfil C Metálico de aço carbono - NBR 14890</v>
          </cell>
        </row>
        <row r="171">
          <cell r="L171" t="str">
            <v>SEMI-PÓRTICO</v>
          </cell>
        </row>
        <row r="172">
          <cell r="L172" t="str">
            <v>ECOLÓGICO</v>
          </cell>
        </row>
        <row r="173">
          <cell r="L173" t="str">
            <v>MADEIRA</v>
          </cell>
        </row>
        <row r="174">
          <cell r="L174" t="str">
            <v>Perfil C Metálico de aço carbono - NBR 14890</v>
          </cell>
        </row>
        <row r="175">
          <cell r="L175" t="str">
            <v>Perfil C Metálico de aço carbono - NBR 14890</v>
          </cell>
        </row>
        <row r="176">
          <cell r="L176" t="str">
            <v>ECOLÓGICO</v>
          </cell>
        </row>
        <row r="177">
          <cell r="L177" t="str">
            <v>ECOLÓGICO</v>
          </cell>
        </row>
        <row r="178">
          <cell r="L178" t="str">
            <v>Perfil C Metálico de aço carbono - NBR 14890</v>
          </cell>
        </row>
        <row r="179">
          <cell r="L179" t="str">
            <v>ECOLÓGICO</v>
          </cell>
        </row>
        <row r="180">
          <cell r="L180" t="str">
            <v>Perfil C Metálico de aço carbono - NBR 14890</v>
          </cell>
        </row>
        <row r="181">
          <cell r="L181" t="str">
            <v>ECOLÓGICO</v>
          </cell>
        </row>
        <row r="182">
          <cell r="L182" t="str">
            <v>Perfil C Metálico de aço carbono - NBR 14890</v>
          </cell>
        </row>
        <row r="183">
          <cell r="L183" t="str">
            <v>ECOLÓGICO</v>
          </cell>
        </row>
        <row r="184">
          <cell r="L184" t="str">
            <v>ECOLÓGICO</v>
          </cell>
        </row>
        <row r="185">
          <cell r="L185" t="str">
            <v>MADEIRA</v>
          </cell>
        </row>
        <row r="186">
          <cell r="L186" t="str">
            <v>MADEIRA</v>
          </cell>
        </row>
        <row r="187">
          <cell r="L187" t="str">
            <v>MADEIRA</v>
          </cell>
        </row>
        <row r="188">
          <cell r="L188" t="str">
            <v>ECOLÓGICO</v>
          </cell>
        </row>
        <row r="189">
          <cell r="L189" t="str">
            <v>ECOLÓGICO</v>
          </cell>
        </row>
        <row r="190">
          <cell r="L190" t="str">
            <v>MADEIRA</v>
          </cell>
        </row>
        <row r="191">
          <cell r="L191" t="str">
            <v>Perfil C Metálico de aço carbono - NBR 14890</v>
          </cell>
        </row>
        <row r="192">
          <cell r="L192" t="str">
            <v>ECOLÓGICO</v>
          </cell>
        </row>
        <row r="193">
          <cell r="L193" t="str">
            <v>ECOLÓGICO</v>
          </cell>
        </row>
        <row r="194">
          <cell r="L194" t="str">
            <v>MADEIRA</v>
          </cell>
        </row>
        <row r="195">
          <cell r="L195" t="str">
            <v>MADEIRA</v>
          </cell>
        </row>
        <row r="196">
          <cell r="L196" t="str">
            <v>MADEIRA</v>
          </cell>
        </row>
        <row r="197">
          <cell r="L197" t="str">
            <v>ECOLÓGICO</v>
          </cell>
        </row>
        <row r="198">
          <cell r="L198" t="str">
            <v>ECOLÓGICO</v>
          </cell>
        </row>
        <row r="199">
          <cell r="L199" t="str">
            <v>MADEIRA</v>
          </cell>
        </row>
        <row r="200">
          <cell r="L200" t="str">
            <v>ECOLÓGICO</v>
          </cell>
        </row>
        <row r="201">
          <cell r="L201" t="str">
            <v>Perfil C Metálico de aço carbono - NBR 14890</v>
          </cell>
        </row>
        <row r="202">
          <cell r="L202" t="str">
            <v>MADEIRA</v>
          </cell>
        </row>
        <row r="203">
          <cell r="L203" t="str">
            <v>Perfil C Metálico de aço carbono - NBR 14890</v>
          </cell>
        </row>
        <row r="204">
          <cell r="L204" t="str">
            <v>MADEIRA</v>
          </cell>
        </row>
        <row r="205">
          <cell r="L205" t="str">
            <v>Perfil C Metálico de aço carbono - NBR 14890</v>
          </cell>
        </row>
        <row r="206">
          <cell r="L206" t="str">
            <v>MADEIRA</v>
          </cell>
        </row>
        <row r="207">
          <cell r="L207" t="str">
            <v>MADEIRA</v>
          </cell>
        </row>
        <row r="208">
          <cell r="L208" t="str">
            <v>Perfil C Metálico de aço carbono - NBR 14890</v>
          </cell>
        </row>
        <row r="209">
          <cell r="L209" t="str">
            <v>ECOLÓGICO</v>
          </cell>
        </row>
        <row r="210">
          <cell r="L210" t="str">
            <v>MADEIRA</v>
          </cell>
        </row>
        <row r="211">
          <cell r="L211" t="str">
            <v>Perfil C Metálico de aço carbono - NBR 14890</v>
          </cell>
        </row>
        <row r="212">
          <cell r="L212" t="str">
            <v>Perfil C Metálico de aço carbono - NBR 14890</v>
          </cell>
        </row>
        <row r="213">
          <cell r="L213" t="str">
            <v>ECOLÓGICO</v>
          </cell>
        </row>
        <row r="214">
          <cell r="L214" t="str">
            <v>MADEIRA</v>
          </cell>
        </row>
        <row r="215">
          <cell r="L215" t="str">
            <v>Perfil C Metálico de aço carbono - NBR 14890</v>
          </cell>
        </row>
        <row r="216">
          <cell r="L216" t="str">
            <v>MADEIRA</v>
          </cell>
        </row>
        <row r="217">
          <cell r="L217" t="str">
            <v>MADEIRA</v>
          </cell>
        </row>
        <row r="218">
          <cell r="L218" t="str">
            <v>Perfil C Metálico de aço carbono - NBR 14890</v>
          </cell>
        </row>
        <row r="219">
          <cell r="L219" t="str">
            <v>MADEIRA</v>
          </cell>
        </row>
        <row r="220">
          <cell r="L220" t="str">
            <v>ECOLÓGICO</v>
          </cell>
        </row>
        <row r="221">
          <cell r="L221" t="str">
            <v>MADEIRA</v>
          </cell>
        </row>
        <row r="222">
          <cell r="L222" t="str">
            <v>Perfil C Metálico de aço carbono - NBR 14890</v>
          </cell>
        </row>
        <row r="223">
          <cell r="L223" t="str">
            <v>MADEIRA</v>
          </cell>
        </row>
        <row r="224">
          <cell r="L224" t="str">
            <v>MADEIRA</v>
          </cell>
        </row>
        <row r="225">
          <cell r="L225" t="str">
            <v>MADEIRA</v>
          </cell>
        </row>
        <row r="226">
          <cell r="L226" t="str">
            <v>MADEIRA</v>
          </cell>
        </row>
        <row r="227">
          <cell r="L227" t="str">
            <v>MADEIRA</v>
          </cell>
        </row>
        <row r="228">
          <cell r="L228" t="str">
            <v>SEMI-PÓRTICO</v>
          </cell>
        </row>
        <row r="229">
          <cell r="L229" t="str">
            <v>ECOLÓGICO</v>
          </cell>
        </row>
        <row r="230">
          <cell r="L230" t="str">
            <v>ECOLÓGICO</v>
          </cell>
        </row>
        <row r="231">
          <cell r="L231" t="str">
            <v>ECOLÓGICO</v>
          </cell>
        </row>
        <row r="232">
          <cell r="L232" t="str">
            <v>Perfil C Metálico de aço carbono - NBR 14890</v>
          </cell>
        </row>
        <row r="233">
          <cell r="L233" t="str">
            <v>MADEIRA</v>
          </cell>
        </row>
        <row r="234">
          <cell r="L234" t="str">
            <v>ECOLÓGICO</v>
          </cell>
        </row>
        <row r="235">
          <cell r="L235" t="str">
            <v>Perfil C Metálico de aço carbono - NBR 14890</v>
          </cell>
        </row>
        <row r="236">
          <cell r="L236" t="str">
            <v>Perfil C Metálico de aço carbono - NBR 14890</v>
          </cell>
        </row>
        <row r="237">
          <cell r="L237" t="str">
            <v>ECOLÓGICO</v>
          </cell>
        </row>
        <row r="238">
          <cell r="L238" t="str">
            <v>MADEIRA</v>
          </cell>
        </row>
        <row r="239">
          <cell r="L239" t="str">
            <v>MADEIRA</v>
          </cell>
        </row>
        <row r="240">
          <cell r="L240" t="str">
            <v>MADEIRA</v>
          </cell>
        </row>
        <row r="241">
          <cell r="L241" t="str">
            <v>MADEIRA</v>
          </cell>
        </row>
        <row r="242">
          <cell r="L242" t="str">
            <v>MADEIRA</v>
          </cell>
        </row>
        <row r="243">
          <cell r="L243" t="str">
            <v>Perfil C Metálico de aço carbono - NBR 14890</v>
          </cell>
        </row>
        <row r="244">
          <cell r="L244" t="str">
            <v>ECOLÓGICO</v>
          </cell>
        </row>
      </sheetData>
      <sheetData sheetId="10" refreshError="1"/>
      <sheetData sheetId="11" refreshError="1">
        <row r="16">
          <cell r="T16">
            <v>13</v>
          </cell>
          <cell r="V16" t="str">
            <v>104BPE0330</v>
          </cell>
        </row>
        <row r="17">
          <cell r="T17">
            <v>10</v>
          </cell>
          <cell r="V17" t="str">
            <v>104BPE0330</v>
          </cell>
        </row>
        <row r="18">
          <cell r="T18">
            <v>13</v>
          </cell>
          <cell r="V18" t="str">
            <v>104BPE0330</v>
          </cell>
        </row>
        <row r="19">
          <cell r="T19">
            <v>10</v>
          </cell>
          <cell r="V19" t="str">
            <v>104BPE0330</v>
          </cell>
        </row>
        <row r="20">
          <cell r="U20">
            <v>36</v>
          </cell>
          <cell r="V20" t="str">
            <v>104BPE0330</v>
          </cell>
        </row>
        <row r="21">
          <cell r="U21">
            <v>36</v>
          </cell>
          <cell r="V21" t="str">
            <v>104BPE0330</v>
          </cell>
        </row>
        <row r="22">
          <cell r="T22">
            <v>20</v>
          </cell>
          <cell r="V22" t="str">
            <v>104BPE0330</v>
          </cell>
        </row>
        <row r="23">
          <cell r="T23">
            <v>10</v>
          </cell>
          <cell r="V23" t="str">
            <v>104BPE0330</v>
          </cell>
        </row>
        <row r="24">
          <cell r="T24">
            <v>10</v>
          </cell>
          <cell r="V24" t="str">
            <v>104BPE0330</v>
          </cell>
        </row>
        <row r="25">
          <cell r="T25">
            <v>10</v>
          </cell>
          <cell r="V25" t="str">
            <v>104BPE0330</v>
          </cell>
        </row>
      </sheetData>
      <sheetData sheetId="12" refreshError="1">
        <row r="16">
          <cell r="T16">
            <v>34</v>
          </cell>
          <cell r="V16" t="str">
            <v>104BPE0330</v>
          </cell>
        </row>
        <row r="17">
          <cell r="T17">
            <v>32</v>
          </cell>
          <cell r="V17" t="str">
            <v>104BPE0330</v>
          </cell>
        </row>
        <row r="18">
          <cell r="T18">
            <v>31</v>
          </cell>
          <cell r="V18" t="str">
            <v>104BPE0330</v>
          </cell>
        </row>
        <row r="19">
          <cell r="T19">
            <v>34</v>
          </cell>
          <cell r="V19" t="str">
            <v>104BPE0330</v>
          </cell>
        </row>
        <row r="20">
          <cell r="U20">
            <v>33</v>
          </cell>
          <cell r="V20" t="str">
            <v>104BPE0330</v>
          </cell>
        </row>
        <row r="21">
          <cell r="U21">
            <v>34</v>
          </cell>
          <cell r="V21" t="str">
            <v>104BPE0330</v>
          </cell>
        </row>
        <row r="22">
          <cell r="U22">
            <v>32</v>
          </cell>
          <cell r="V22" t="str">
            <v>104BPE0330</v>
          </cell>
        </row>
        <row r="23">
          <cell r="T23">
            <v>20</v>
          </cell>
          <cell r="V23" t="str">
            <v>104BPE0330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4">
          <cell r="R14">
            <v>35.11</v>
          </cell>
          <cell r="Y14" t="str">
            <v>NBR 15.870/10</v>
          </cell>
          <cell r="AA14" t="str">
            <v>NBR 13.159/13</v>
          </cell>
          <cell r="AL14" t="str">
            <v>104BPE0450</v>
          </cell>
        </row>
        <row r="15">
          <cell r="R15">
            <v>6.53</v>
          </cell>
          <cell r="Y15" t="str">
            <v>NBR 13.731/08</v>
          </cell>
          <cell r="AA15" t="str">
            <v>NBR 13.731/08</v>
          </cell>
          <cell r="AL15" t="str">
            <v>104BPE0450</v>
          </cell>
        </row>
        <row r="16">
          <cell r="R16">
            <v>28.16</v>
          </cell>
          <cell r="Y16" t="str">
            <v>NBR 15.870/10</v>
          </cell>
          <cell r="AA16" t="str">
            <v>NBR 13.159/13</v>
          </cell>
          <cell r="AL16" t="str">
            <v>104BPE0450</v>
          </cell>
        </row>
        <row r="17">
          <cell r="R17">
            <v>21.75</v>
          </cell>
          <cell r="Y17" t="str">
            <v>NBR 13.731/08</v>
          </cell>
          <cell r="AA17" t="str">
            <v>NBR 13.731/08</v>
          </cell>
          <cell r="AL17" t="str">
            <v>104BPE0450</v>
          </cell>
        </row>
        <row r="18">
          <cell r="R18">
            <v>22.7</v>
          </cell>
          <cell r="Y18" t="str">
            <v>NBR 13.731/08</v>
          </cell>
          <cell r="AA18" t="str">
            <v>NBR 13.731/08</v>
          </cell>
          <cell r="AL18" t="str">
            <v>104BPE0450</v>
          </cell>
        </row>
        <row r="19">
          <cell r="R19">
            <v>32.69</v>
          </cell>
          <cell r="Y19" t="str">
            <v>NBR 15.870/10</v>
          </cell>
          <cell r="AA19" t="str">
            <v>NBR 13.159/13</v>
          </cell>
          <cell r="AL19" t="str">
            <v>104BPE0450</v>
          </cell>
        </row>
        <row r="20">
          <cell r="R20">
            <v>25.05</v>
          </cell>
          <cell r="Y20" t="str">
            <v>NBR 15.870/10</v>
          </cell>
          <cell r="AA20" t="str">
            <v>NBR 13.159/13</v>
          </cell>
          <cell r="AL20" t="str">
            <v>104BPE0450</v>
          </cell>
        </row>
        <row r="21">
          <cell r="R21">
            <v>26.77</v>
          </cell>
          <cell r="Y21" t="str">
            <v>NBR 15.870/10</v>
          </cell>
          <cell r="AA21" t="str">
            <v>NBR 13.159/13</v>
          </cell>
          <cell r="AL21" t="str">
            <v>104BPE0450</v>
          </cell>
        </row>
        <row r="22">
          <cell r="R22">
            <v>29.9</v>
          </cell>
          <cell r="Y22" t="str">
            <v>NBR 15.870/10</v>
          </cell>
          <cell r="AA22" t="str">
            <v>NBR 13.159/13</v>
          </cell>
          <cell r="AL22" t="str">
            <v>104BPE0450</v>
          </cell>
        </row>
        <row r="23">
          <cell r="R23">
            <v>24.1</v>
          </cell>
          <cell r="Y23" t="str">
            <v>NBR 15.870/10</v>
          </cell>
          <cell r="AA23" t="str">
            <v>NBR 13.159/13</v>
          </cell>
          <cell r="AL23" t="str">
            <v>104BPE0450</v>
          </cell>
        </row>
        <row r="24">
          <cell r="R24">
            <v>23.7</v>
          </cell>
          <cell r="Y24" t="str">
            <v>NBR 13.731/08</v>
          </cell>
          <cell r="AA24" t="str">
            <v>NBR 13.731/08</v>
          </cell>
          <cell r="AL24" t="str">
            <v>104BPE0450</v>
          </cell>
        </row>
        <row r="25">
          <cell r="R25">
            <v>30.27</v>
          </cell>
          <cell r="Y25" t="str">
            <v>NBR 13.731/08</v>
          </cell>
          <cell r="AA25" t="str">
            <v>NBR 13.731/08</v>
          </cell>
          <cell r="AL25" t="str">
            <v>104BPE0450</v>
          </cell>
        </row>
        <row r="26">
          <cell r="R26">
            <v>21.63</v>
          </cell>
          <cell r="Y26" t="str">
            <v>NBR 13.731/08</v>
          </cell>
          <cell r="AA26" t="str">
            <v>NBR 13.731/08</v>
          </cell>
          <cell r="AL26" t="str">
            <v>104BPE0450</v>
          </cell>
        </row>
        <row r="27">
          <cell r="R27">
            <v>21.83</v>
          </cell>
          <cell r="Y27" t="str">
            <v>NBR 13.731/08</v>
          </cell>
          <cell r="AA27" t="str">
            <v>NBR 13.731/08</v>
          </cell>
          <cell r="AL27" t="str">
            <v>104BPE0450</v>
          </cell>
        </row>
        <row r="28">
          <cell r="R28">
            <v>43.76</v>
          </cell>
          <cell r="Y28" t="str">
            <v>NBR 13.731/08</v>
          </cell>
          <cell r="AA28" t="str">
            <v>NBR 13.731/08</v>
          </cell>
          <cell r="AL28" t="str">
            <v>104BPE0450</v>
          </cell>
        </row>
        <row r="29">
          <cell r="R29">
            <v>41.09</v>
          </cell>
          <cell r="Y29" t="str">
            <v>NBR 13.731/08</v>
          </cell>
          <cell r="AA29" t="str">
            <v>NBR 13.731/08</v>
          </cell>
          <cell r="AL29" t="str">
            <v>104BPE0450</v>
          </cell>
        </row>
        <row r="30">
          <cell r="R30">
            <v>24.22</v>
          </cell>
          <cell r="Y30" t="str">
            <v>NBR 13.731/08</v>
          </cell>
          <cell r="AA30" t="str">
            <v>NBR 13.731/08</v>
          </cell>
          <cell r="AL30" t="str">
            <v>104BPE0470</v>
          </cell>
        </row>
        <row r="31">
          <cell r="R31">
            <v>100.4</v>
          </cell>
          <cell r="Y31" t="str">
            <v>NBR 13.731/08</v>
          </cell>
          <cell r="AA31" t="str">
            <v>NBR 13.731/08</v>
          </cell>
          <cell r="AL31" t="str">
            <v>104BPE0490</v>
          </cell>
        </row>
        <row r="32">
          <cell r="R32">
            <v>15.7</v>
          </cell>
          <cell r="Y32" t="str">
            <v>NBR 13.731/08</v>
          </cell>
          <cell r="AA32" t="str">
            <v>NBR 13.731/08</v>
          </cell>
          <cell r="AL32" t="str">
            <v>104BPE0490</v>
          </cell>
        </row>
        <row r="33">
          <cell r="R33">
            <v>4.3600000000000003</v>
          </cell>
          <cell r="Y33" t="str">
            <v>NBR 13.731/08</v>
          </cell>
          <cell r="AA33" t="str">
            <v>NBR 13.731/08</v>
          </cell>
          <cell r="AL33" t="str">
            <v>104BPE0490</v>
          </cell>
        </row>
        <row r="34">
          <cell r="R34">
            <v>67.930000000000007</v>
          </cell>
          <cell r="Y34" t="str">
            <v>NBR 13.731/08</v>
          </cell>
          <cell r="AA34" t="str">
            <v>NBR 13.731/08</v>
          </cell>
          <cell r="AL34" t="str">
            <v>104BPE0490</v>
          </cell>
        </row>
        <row r="35">
          <cell r="R35">
            <v>24.86</v>
          </cell>
          <cell r="Y35" t="str">
            <v>NBR 13.731/08</v>
          </cell>
          <cell r="AA35" t="str">
            <v>NBR 13.731/08</v>
          </cell>
          <cell r="AL35" t="str">
            <v>104BPE0490</v>
          </cell>
        </row>
        <row r="36">
          <cell r="R36">
            <v>43.68</v>
          </cell>
          <cell r="Y36" t="str">
            <v>NBR 13.731/08</v>
          </cell>
          <cell r="AA36" t="str">
            <v>NBR 13.731/08</v>
          </cell>
          <cell r="AL36" t="str">
            <v>104BPE0490</v>
          </cell>
        </row>
        <row r="37">
          <cell r="R37">
            <v>32.85</v>
          </cell>
          <cell r="Y37" t="str">
            <v>NBR 13.731/08</v>
          </cell>
          <cell r="AA37" t="str">
            <v>NBR 13.731/08</v>
          </cell>
          <cell r="AL37" t="str">
            <v>104BPE0490</v>
          </cell>
        </row>
        <row r="38">
          <cell r="R38">
            <v>26.63</v>
          </cell>
          <cell r="Y38" t="str">
            <v>NBR 13.731/08</v>
          </cell>
          <cell r="AA38" t="str">
            <v>NBR 13.731/08</v>
          </cell>
          <cell r="AL38" t="str">
            <v>104BPE0490</v>
          </cell>
        </row>
        <row r="39">
          <cell r="R39">
            <v>54.7</v>
          </cell>
          <cell r="Y39" t="str">
            <v>NBR 13.731/08</v>
          </cell>
          <cell r="AA39" t="str">
            <v>NBR 13.731/08</v>
          </cell>
          <cell r="AL39" t="str">
            <v>104BPE0490</v>
          </cell>
        </row>
        <row r="40">
          <cell r="R40">
            <v>30.9</v>
          </cell>
          <cell r="Y40" t="str">
            <v>NBR 13.731/08</v>
          </cell>
          <cell r="AA40" t="str">
            <v>NBR 13.731/08</v>
          </cell>
          <cell r="AL40" t="str">
            <v>104BPE0490</v>
          </cell>
        </row>
        <row r="41">
          <cell r="R41">
            <v>23.9</v>
          </cell>
          <cell r="Y41" t="str">
            <v>NBR 13.731/08</v>
          </cell>
          <cell r="AA41" t="str">
            <v>NBR 13.731/08</v>
          </cell>
          <cell r="AL41" t="str">
            <v>104BPE0490</v>
          </cell>
        </row>
        <row r="42">
          <cell r="R42">
            <v>38.81</v>
          </cell>
          <cell r="Y42" t="str">
            <v>NBR 13.731/08</v>
          </cell>
          <cell r="AA42" t="str">
            <v>NBR 13.731/08</v>
          </cell>
          <cell r="AL42" t="str">
            <v>104BPE0490</v>
          </cell>
        </row>
        <row r="43">
          <cell r="R43">
            <v>62.45</v>
          </cell>
          <cell r="Y43" t="str">
            <v>NBR 13.731/08</v>
          </cell>
          <cell r="AA43" t="str">
            <v>NBR 13.731/08</v>
          </cell>
          <cell r="AL43" t="str">
            <v>104BPE0490</v>
          </cell>
        </row>
        <row r="44">
          <cell r="R44">
            <v>18.399999999999999</v>
          </cell>
          <cell r="Y44" t="str">
            <v>NBR 13.731/08</v>
          </cell>
          <cell r="AA44" t="str">
            <v>NBR 13.731/08</v>
          </cell>
          <cell r="AL44" t="str">
            <v>104BPE0490</v>
          </cell>
        </row>
        <row r="45">
          <cell r="R45">
            <v>70.28</v>
          </cell>
          <cell r="Y45" t="str">
            <v>NBR 13.731/08</v>
          </cell>
          <cell r="AA45" t="str">
            <v>NBR 13.731/08</v>
          </cell>
          <cell r="AL45" t="str">
            <v>104BPE0510</v>
          </cell>
        </row>
        <row r="46">
          <cell r="R46">
            <v>52.2</v>
          </cell>
          <cell r="Y46" t="str">
            <v>NBR 13.731/08</v>
          </cell>
          <cell r="AA46" t="str">
            <v>NBR 13.731/08</v>
          </cell>
          <cell r="AL46" t="str">
            <v>104BPE0510</v>
          </cell>
        </row>
        <row r="47">
          <cell r="R47">
            <v>48.56</v>
          </cell>
          <cell r="Y47" t="str">
            <v>NBR 13.731/08</v>
          </cell>
          <cell r="AA47" t="str">
            <v>NBR 13.731/08</v>
          </cell>
          <cell r="AL47" t="str">
            <v>104BPE0510</v>
          </cell>
        </row>
        <row r="48">
          <cell r="R48">
            <v>57.96</v>
          </cell>
          <cell r="Y48" t="str">
            <v>NBR 13.731/08</v>
          </cell>
          <cell r="AA48" t="str">
            <v>NBR 13.731/08</v>
          </cell>
          <cell r="AL48" t="str">
            <v>104BPE0510</v>
          </cell>
        </row>
        <row r="49">
          <cell r="R49">
            <v>68.77</v>
          </cell>
          <cell r="Y49" t="str">
            <v>NBR 13.731/08</v>
          </cell>
          <cell r="AA49" t="str">
            <v>NBR 13.731/08</v>
          </cell>
          <cell r="AL49" t="str">
            <v>104BPE0510</v>
          </cell>
        </row>
        <row r="50">
          <cell r="R50">
            <v>29.9</v>
          </cell>
          <cell r="Y50" t="str">
            <v>NBR 13.731/08</v>
          </cell>
          <cell r="AA50" t="str">
            <v>NBR 13.731/08</v>
          </cell>
          <cell r="AL50" t="str">
            <v>104BPE0510</v>
          </cell>
        </row>
        <row r="51">
          <cell r="R51">
            <v>22.87</v>
          </cell>
          <cell r="Y51" t="str">
            <v>NBR 13.731/08</v>
          </cell>
          <cell r="AA51" t="str">
            <v>NBR 13.731/08</v>
          </cell>
          <cell r="AL51" t="str">
            <v>104BPE0510</v>
          </cell>
        </row>
        <row r="52">
          <cell r="R52">
            <v>79.11</v>
          </cell>
          <cell r="Y52" t="str">
            <v>NBR 13.731/08</v>
          </cell>
          <cell r="AA52" t="str">
            <v>NBR 13.731/08</v>
          </cell>
          <cell r="AL52" t="str">
            <v>104BPE0510</v>
          </cell>
        </row>
        <row r="53">
          <cell r="R53">
            <v>31.11</v>
          </cell>
          <cell r="Y53" t="str">
            <v>NBR 13.731/08</v>
          </cell>
          <cell r="AA53" t="str">
            <v>NBR 13.731/08</v>
          </cell>
          <cell r="AL53" t="str">
            <v>104BPE0510</v>
          </cell>
        </row>
        <row r="54">
          <cell r="R54">
            <v>39.32</v>
          </cell>
          <cell r="Y54" t="str">
            <v>NBR 13.731/08</v>
          </cell>
          <cell r="AA54" t="str">
            <v>NBR 13.731/08</v>
          </cell>
          <cell r="AL54" t="str">
            <v>104BPE0510</v>
          </cell>
        </row>
        <row r="55">
          <cell r="R55">
            <v>30.24</v>
          </cell>
          <cell r="Y55" t="str">
            <v>NBR 13.731/08</v>
          </cell>
          <cell r="AA55" t="str">
            <v>NBR 13.731/08</v>
          </cell>
          <cell r="AL55" t="str">
            <v>104BPE0510</v>
          </cell>
        </row>
        <row r="56">
          <cell r="R56">
            <v>8.82</v>
          </cell>
          <cell r="Y56" t="str">
            <v>NBR 13.731/08</v>
          </cell>
          <cell r="AA56" t="str">
            <v>NBR 13.731/08</v>
          </cell>
          <cell r="AL56" t="str">
            <v>104BPE0520</v>
          </cell>
        </row>
        <row r="57">
          <cell r="R57">
            <v>4.0999999999999996</v>
          </cell>
          <cell r="Y57" t="str">
            <v>NBR 13.731/08</v>
          </cell>
          <cell r="AA57" t="str">
            <v>NBR 13.731/08</v>
          </cell>
          <cell r="AL57" t="str">
            <v>104BPE0520</v>
          </cell>
        </row>
        <row r="58">
          <cell r="R58">
            <v>36.92</v>
          </cell>
          <cell r="Y58" t="str">
            <v>NBR 13.731/08</v>
          </cell>
          <cell r="AA58" t="str">
            <v>NBR 13.731/08</v>
          </cell>
          <cell r="AL58" t="str">
            <v>104BPE0520</v>
          </cell>
        </row>
        <row r="59">
          <cell r="R59">
            <v>23.58</v>
          </cell>
          <cell r="Y59" t="str">
            <v>NBR 13.731/08</v>
          </cell>
          <cell r="AA59" t="str">
            <v>NBR 13.731/08</v>
          </cell>
          <cell r="AL59" t="str">
            <v>104BPE0520</v>
          </cell>
        </row>
        <row r="60">
          <cell r="R60">
            <v>45.54</v>
          </cell>
          <cell r="Y60" t="str">
            <v>NBR 13.731/08</v>
          </cell>
          <cell r="AA60" t="str">
            <v>NBR 13.731/08</v>
          </cell>
          <cell r="AL60" t="str">
            <v>104BPE0520</v>
          </cell>
        </row>
        <row r="61">
          <cell r="R61">
            <v>59.15</v>
          </cell>
          <cell r="Y61" t="str">
            <v>NBR 13.731/08</v>
          </cell>
          <cell r="AA61" t="str">
            <v>NBR 13.731/08</v>
          </cell>
          <cell r="AL61" t="str">
            <v>104BPE0520</v>
          </cell>
        </row>
        <row r="62">
          <cell r="R62">
            <v>36.17</v>
          </cell>
          <cell r="Y62" t="str">
            <v>NBR 13.731/08</v>
          </cell>
          <cell r="AA62" t="str">
            <v>NBR 13.731/08</v>
          </cell>
          <cell r="AL62" t="str">
            <v>104BPE0520</v>
          </cell>
        </row>
        <row r="63">
          <cell r="R63">
            <v>56.03</v>
          </cell>
          <cell r="Y63" t="str">
            <v>NBR 13.731/08</v>
          </cell>
          <cell r="AA63" t="str">
            <v>NBR 13.731/08</v>
          </cell>
          <cell r="AL63" t="str">
            <v>104BPE0520</v>
          </cell>
        </row>
        <row r="64">
          <cell r="R64">
            <v>21.61</v>
          </cell>
          <cell r="Y64" t="str">
            <v>NBR 15.870/10</v>
          </cell>
          <cell r="AA64" t="str">
            <v>NBR 13.159/13</v>
          </cell>
          <cell r="AL64" t="str">
            <v>104BPE0520</v>
          </cell>
        </row>
        <row r="65">
          <cell r="R65">
            <v>34.75</v>
          </cell>
          <cell r="Y65" t="str">
            <v>NBR 13.731/08</v>
          </cell>
          <cell r="AA65" t="str">
            <v>NBR 13.731/08</v>
          </cell>
          <cell r="AL65" t="str">
            <v>104BPE0520</v>
          </cell>
        </row>
        <row r="66">
          <cell r="R66">
            <v>37.909999999999997</v>
          </cell>
          <cell r="Y66" t="str">
            <v>NBR 15.870/10</v>
          </cell>
          <cell r="AA66" t="str">
            <v>NBR 13.159/13</v>
          </cell>
          <cell r="AL66" t="str">
            <v>104BPE0520</v>
          </cell>
        </row>
        <row r="67">
          <cell r="R67">
            <v>45.49</v>
          </cell>
          <cell r="Y67" t="str">
            <v>NBR 15.870/10</v>
          </cell>
          <cell r="AA67" t="str">
            <v>NBR 13.159/13</v>
          </cell>
          <cell r="AL67" t="str">
            <v>104BPE0520</v>
          </cell>
        </row>
        <row r="68">
          <cell r="R68">
            <v>38.57</v>
          </cell>
          <cell r="Y68" t="str">
            <v>NBR 15.870/10</v>
          </cell>
          <cell r="AA68" t="str">
            <v>NBR 13.159/13</v>
          </cell>
          <cell r="AL68" t="str">
            <v>104BPE0520</v>
          </cell>
        </row>
        <row r="69">
          <cell r="R69">
            <v>16.440000000000001</v>
          </cell>
          <cell r="Y69" t="str">
            <v>NBR 13.731/08</v>
          </cell>
          <cell r="AA69" t="str">
            <v>NBR 13.731/08</v>
          </cell>
          <cell r="AL69" t="str">
            <v>104BPE0520</v>
          </cell>
        </row>
        <row r="70">
          <cell r="R70">
            <v>8.94</v>
          </cell>
          <cell r="Y70" t="str">
            <v>NBR 15.870/10</v>
          </cell>
          <cell r="AA70" t="str">
            <v>NBR 13.159/13</v>
          </cell>
          <cell r="AL70" t="str">
            <v>104BPE0520</v>
          </cell>
        </row>
        <row r="71">
          <cell r="R71">
            <v>38.69</v>
          </cell>
          <cell r="Y71" t="str">
            <v>NBR 13.731/08</v>
          </cell>
          <cell r="AA71" t="str">
            <v>NBR 13.731/08</v>
          </cell>
          <cell r="AL71" t="str">
            <v>104BPE0520</v>
          </cell>
        </row>
        <row r="72">
          <cell r="R72">
            <v>21.13</v>
          </cell>
          <cell r="Y72" t="str">
            <v>NBR 13.731/08</v>
          </cell>
          <cell r="AA72" t="str">
            <v>NBR 13.731/08</v>
          </cell>
          <cell r="AL72" t="str">
            <v>104BPE0520</v>
          </cell>
        </row>
        <row r="73">
          <cell r="R73">
            <v>56.87</v>
          </cell>
          <cell r="Y73" t="str">
            <v>NBR 13.731/08</v>
          </cell>
          <cell r="AA73" t="str">
            <v>NBR 13.731/08</v>
          </cell>
          <cell r="AL73" t="str">
            <v>104BPE0520</v>
          </cell>
        </row>
        <row r="74">
          <cell r="R74">
            <v>46.14</v>
          </cell>
          <cell r="Y74" t="str">
            <v>NBR 13.731/08</v>
          </cell>
          <cell r="AA74" t="str">
            <v>NBR 13.731/08</v>
          </cell>
          <cell r="AL74" t="str">
            <v>104BPE0520</v>
          </cell>
        </row>
        <row r="75">
          <cell r="R75">
            <v>37.49</v>
          </cell>
          <cell r="Y75" t="str">
            <v>NBR 13.731/08</v>
          </cell>
          <cell r="AA75" t="str">
            <v>NBR 13.731/08</v>
          </cell>
          <cell r="AL75" t="str">
            <v>104BPE0520</v>
          </cell>
        </row>
        <row r="76">
          <cell r="R76">
            <v>36.450000000000003</v>
          </cell>
          <cell r="Y76" t="str">
            <v>NBR 13.731/08</v>
          </cell>
          <cell r="AA76" t="str">
            <v>NBR 13.731/08</v>
          </cell>
          <cell r="AL76" t="str">
            <v>104BPE0520</v>
          </cell>
        </row>
        <row r="77">
          <cell r="R77">
            <v>25.96</v>
          </cell>
          <cell r="Y77" t="str">
            <v>NBR 13.731/08</v>
          </cell>
          <cell r="AA77" t="str">
            <v>NBR 13.731/08</v>
          </cell>
          <cell r="AL77" t="str">
            <v>104BPE0520</v>
          </cell>
        </row>
        <row r="78">
          <cell r="R78">
            <v>48.72</v>
          </cell>
          <cell r="Y78" t="str">
            <v>NBR 13.731/08</v>
          </cell>
          <cell r="AA78" t="str">
            <v>NBR 13.731/08</v>
          </cell>
          <cell r="AL78" t="str">
            <v>104BPE0520</v>
          </cell>
        </row>
        <row r="79">
          <cell r="R79">
            <v>26.01</v>
          </cell>
          <cell r="Y79" t="str">
            <v>NBR 13.731/08</v>
          </cell>
          <cell r="AA79" t="str">
            <v>NBR 13.731/08</v>
          </cell>
          <cell r="AL79" t="str">
            <v>104BPE0520</v>
          </cell>
        </row>
        <row r="80">
          <cell r="R80">
            <v>20.93</v>
          </cell>
          <cell r="Y80" t="str">
            <v>NBR 13.731/08</v>
          </cell>
          <cell r="AA80" t="str">
            <v>NBR 13.731/08</v>
          </cell>
          <cell r="AL80" t="str">
            <v>104BPE0520</v>
          </cell>
        </row>
        <row r="81">
          <cell r="R81">
            <v>37.159999999999997</v>
          </cell>
          <cell r="Y81" t="str">
            <v>NBR 13.731/08</v>
          </cell>
          <cell r="AA81" t="str">
            <v>NBR 13.731/08</v>
          </cell>
          <cell r="AL81" t="str">
            <v>104BPE0520</v>
          </cell>
        </row>
        <row r="82">
          <cell r="R82">
            <v>33.950000000000003</v>
          </cell>
          <cell r="Y82" t="str">
            <v>NBR 15.870/10</v>
          </cell>
          <cell r="AA82" t="str">
            <v>NBR 13.159/13</v>
          </cell>
          <cell r="AL82" t="str">
            <v>104BPE0520</v>
          </cell>
        </row>
        <row r="83">
          <cell r="R83">
            <v>37.85</v>
          </cell>
          <cell r="Y83" t="str">
            <v>NBR 15.870/10</v>
          </cell>
          <cell r="AA83" t="str">
            <v>NBR 13.159/13</v>
          </cell>
          <cell r="AL83" t="str">
            <v>104BPE0520</v>
          </cell>
        </row>
        <row r="84">
          <cell r="R84">
            <v>41.33</v>
          </cell>
          <cell r="Y84" t="str">
            <v>NBR 13.731/08</v>
          </cell>
          <cell r="AA84" t="str">
            <v>NBR 13.731/08</v>
          </cell>
          <cell r="AL84" t="str">
            <v>104BPE0520</v>
          </cell>
        </row>
        <row r="85">
          <cell r="R85">
            <v>34.6</v>
          </cell>
          <cell r="Y85" t="str">
            <v>NBR 13.731/08</v>
          </cell>
          <cell r="AA85" t="str">
            <v>NBR 13.731/08</v>
          </cell>
          <cell r="AL85" t="str">
            <v>104BPE0520</v>
          </cell>
        </row>
        <row r="86">
          <cell r="R86">
            <v>46.99</v>
          </cell>
          <cell r="Y86" t="str">
            <v>NBR 13.731/08</v>
          </cell>
          <cell r="AA86" t="str">
            <v>NBR 13.731/08</v>
          </cell>
          <cell r="AL86" t="str">
            <v>104BPE0520</v>
          </cell>
        </row>
        <row r="87">
          <cell r="R87">
            <v>44.89</v>
          </cell>
          <cell r="Y87" t="str">
            <v>NBR 13.731/08</v>
          </cell>
          <cell r="AA87" t="str">
            <v>NBR 13.731/08</v>
          </cell>
          <cell r="AL87" t="str">
            <v>104BPE0520</v>
          </cell>
        </row>
        <row r="88">
          <cell r="R88">
            <v>29.12</v>
          </cell>
          <cell r="Y88" t="str">
            <v>NBR 13.731/08</v>
          </cell>
          <cell r="AA88" t="str">
            <v>NBR 13.731/08</v>
          </cell>
          <cell r="AL88" t="str">
            <v>104BPE0520</v>
          </cell>
        </row>
        <row r="89">
          <cell r="R89">
            <v>28.89</v>
          </cell>
          <cell r="Y89" t="str">
            <v>NBR 13.731/08</v>
          </cell>
          <cell r="AA89" t="str">
            <v>NBR 13.731/08</v>
          </cell>
          <cell r="AL89" t="str">
            <v>104BPE0520</v>
          </cell>
        </row>
        <row r="90">
          <cell r="R90">
            <v>14.78</v>
          </cell>
          <cell r="Y90" t="str">
            <v>NBR 13.731/08</v>
          </cell>
          <cell r="AA90" t="str">
            <v>NBR 13.731/08</v>
          </cell>
          <cell r="AL90" t="str">
            <v>104BPE0520</v>
          </cell>
        </row>
        <row r="91">
          <cell r="R91">
            <v>24.52</v>
          </cell>
          <cell r="Y91" t="str">
            <v>NBR 13.731/08</v>
          </cell>
          <cell r="AA91" t="str">
            <v>NBR 13.731/08</v>
          </cell>
          <cell r="AL91" t="str">
            <v>104BPE0520</v>
          </cell>
        </row>
        <row r="92">
          <cell r="R92">
            <v>13.94</v>
          </cell>
          <cell r="Y92" t="str">
            <v>NBR 13.731/08</v>
          </cell>
          <cell r="AA92" t="str">
            <v>NBR 13.731/08</v>
          </cell>
          <cell r="AL92" t="str">
            <v>104BPE0530</v>
          </cell>
        </row>
        <row r="93">
          <cell r="R93">
            <v>29.39</v>
          </cell>
          <cell r="Y93" t="str">
            <v>NBR 15.870/10</v>
          </cell>
          <cell r="AA93" t="str">
            <v>NBR 13.159/13</v>
          </cell>
          <cell r="AL93" t="str">
            <v>104BPE0530</v>
          </cell>
        </row>
        <row r="94">
          <cell r="R94">
            <v>29.93</v>
          </cell>
          <cell r="Y94" t="str">
            <v>NBR 15.870/10</v>
          </cell>
          <cell r="AA94" t="str">
            <v>NBR 13.159/13</v>
          </cell>
          <cell r="AL94" t="str">
            <v>104BPE0530</v>
          </cell>
        </row>
        <row r="95">
          <cell r="R95">
            <v>21.47</v>
          </cell>
          <cell r="Y95" t="str">
            <v>NBR 15.870/10</v>
          </cell>
          <cell r="AA95" t="str">
            <v>NBR 13.159/13</v>
          </cell>
          <cell r="AL95" t="str">
            <v>104BPE0530</v>
          </cell>
        </row>
        <row r="96">
          <cell r="R96">
            <v>16.47</v>
          </cell>
          <cell r="Y96" t="str">
            <v>NBR 15.870/10</v>
          </cell>
          <cell r="AA96" t="str">
            <v>NBR 13.159/13</v>
          </cell>
          <cell r="AL96" t="str">
            <v>104BPE0530</v>
          </cell>
        </row>
        <row r="97">
          <cell r="R97">
            <v>11.35</v>
          </cell>
          <cell r="Y97" t="str">
            <v>NBR 13.731/08</v>
          </cell>
          <cell r="AA97" t="str">
            <v>NBR 13.731/08</v>
          </cell>
          <cell r="AL97" t="str">
            <v>104BPE0530</v>
          </cell>
        </row>
        <row r="98">
          <cell r="R98">
            <v>19.63</v>
          </cell>
          <cell r="Y98" t="str">
            <v>NBR 15.870/10</v>
          </cell>
          <cell r="AA98" t="str">
            <v>NBR 13.159/13</v>
          </cell>
          <cell r="AL98" t="str">
            <v>104BPE0530</v>
          </cell>
        </row>
        <row r="99">
          <cell r="R99">
            <v>22.61</v>
          </cell>
          <cell r="Y99" t="str">
            <v>NBR 15.870/10</v>
          </cell>
          <cell r="AA99" t="str">
            <v>NBR 13.159/13</v>
          </cell>
          <cell r="AL99" t="str">
            <v>104BPE0530</v>
          </cell>
        </row>
        <row r="100">
          <cell r="R100">
            <v>22.94</v>
          </cell>
          <cell r="Y100" t="str">
            <v>NBR 15.870/10</v>
          </cell>
          <cell r="AA100" t="str">
            <v>NBR 13.159/13</v>
          </cell>
          <cell r="AL100" t="str">
            <v>104BPE0530</v>
          </cell>
        </row>
        <row r="101">
          <cell r="R101">
            <v>28.92</v>
          </cell>
          <cell r="Y101" t="str">
            <v>NBR 15.870/10</v>
          </cell>
          <cell r="AA101" t="str">
            <v>NBR 13.159/13</v>
          </cell>
          <cell r="AL101" t="str">
            <v>104BPE0530</v>
          </cell>
        </row>
        <row r="102">
          <cell r="R102">
            <v>19.350000000000001</v>
          </cell>
          <cell r="Y102" t="str">
            <v>NBR 15.870/10</v>
          </cell>
          <cell r="AA102" t="str">
            <v>NBR 13.159/13</v>
          </cell>
          <cell r="AL102" t="str">
            <v>104BPE0530</v>
          </cell>
        </row>
        <row r="103">
          <cell r="R103">
            <v>27.07</v>
          </cell>
          <cell r="Y103" t="str">
            <v>NBR 15.870/10</v>
          </cell>
          <cell r="AA103" t="str">
            <v>NBR 13.159/13</v>
          </cell>
          <cell r="AL103" t="str">
            <v>104BPE0530</v>
          </cell>
        </row>
        <row r="104">
          <cell r="R104">
            <v>13.65</v>
          </cell>
          <cell r="Y104" t="str">
            <v>NBR 13.731/08</v>
          </cell>
          <cell r="AA104" t="str">
            <v>NBR 13.731/08</v>
          </cell>
          <cell r="AL104" t="str">
            <v>104BPE0530</v>
          </cell>
        </row>
        <row r="105">
          <cell r="R105">
            <v>48.44</v>
          </cell>
          <cell r="Y105" t="str">
            <v>NBR 13.731/08</v>
          </cell>
          <cell r="AA105" t="str">
            <v>NBR 13.731/08</v>
          </cell>
          <cell r="AL105" t="str">
            <v>104BPE0530</v>
          </cell>
        </row>
        <row r="106">
          <cell r="R106">
            <v>30.7</v>
          </cell>
          <cell r="Y106" t="str">
            <v>NBR 13.731/08</v>
          </cell>
          <cell r="AA106" t="str">
            <v>NBR 13.731/08</v>
          </cell>
          <cell r="AL106" t="str">
            <v>104BPE0550</v>
          </cell>
        </row>
        <row r="107">
          <cell r="R107">
            <v>28.47</v>
          </cell>
          <cell r="Y107" t="str">
            <v>NBR 13.731/08</v>
          </cell>
          <cell r="AA107" t="str">
            <v>NBR 13.731/08</v>
          </cell>
          <cell r="AL107" t="str">
            <v>104BPE0550</v>
          </cell>
        </row>
        <row r="108">
          <cell r="R108">
            <v>21.42</v>
          </cell>
          <cell r="Y108" t="str">
            <v>NBR 15.870/10</v>
          </cell>
          <cell r="AA108" t="str">
            <v>NBR 13.159/13</v>
          </cell>
          <cell r="AL108" t="str">
            <v>104BPE0550</v>
          </cell>
        </row>
        <row r="109">
          <cell r="R109">
            <v>26.19</v>
          </cell>
          <cell r="Y109" t="str">
            <v>NBR 13.731/08</v>
          </cell>
          <cell r="AA109" t="str">
            <v>NBR 13.731/08</v>
          </cell>
          <cell r="AL109" t="str">
            <v>104BPE0550</v>
          </cell>
        </row>
        <row r="110">
          <cell r="R110">
            <v>14.23</v>
          </cell>
          <cell r="Y110" t="str">
            <v>NBR 13.731/08</v>
          </cell>
          <cell r="AA110" t="str">
            <v>NBR 13.731/08</v>
          </cell>
          <cell r="AL110" t="str">
            <v>104BPE0550</v>
          </cell>
        </row>
        <row r="111">
          <cell r="R111">
            <v>34.35</v>
          </cell>
          <cell r="Y111" t="str">
            <v>NBR 15.870/10</v>
          </cell>
          <cell r="AA111" t="str">
            <v>NBR 13.159/13</v>
          </cell>
          <cell r="AL111" t="str">
            <v>104BPE0550</v>
          </cell>
        </row>
        <row r="112">
          <cell r="R112">
            <v>20.51</v>
          </cell>
          <cell r="Y112" t="str">
            <v>NBR 15.870/10</v>
          </cell>
          <cell r="AA112" t="str">
            <v>NBR 13.159/13</v>
          </cell>
          <cell r="AL112" t="str">
            <v>104BPE0550</v>
          </cell>
        </row>
        <row r="113">
          <cell r="R113">
            <v>17.05</v>
          </cell>
          <cell r="Y113" t="str">
            <v>NBR 13.731/08</v>
          </cell>
          <cell r="AA113" t="str">
            <v>NBR 13.731/08</v>
          </cell>
          <cell r="AL113" t="str">
            <v>104BPE0550</v>
          </cell>
        </row>
        <row r="114">
          <cell r="R114">
            <v>46.71</v>
          </cell>
          <cell r="Y114" t="str">
            <v>NBR 13.731/08</v>
          </cell>
          <cell r="AA114" t="str">
            <v>NBR 13.731/08</v>
          </cell>
          <cell r="AL114" t="str">
            <v>104BPE0550</v>
          </cell>
        </row>
        <row r="115">
          <cell r="R115">
            <v>43.88</v>
          </cell>
          <cell r="Y115" t="str">
            <v>NBR 15.870/10</v>
          </cell>
          <cell r="AA115" t="str">
            <v>NBR 13.159/13</v>
          </cell>
          <cell r="AL115" t="str">
            <v>104BPE0550</v>
          </cell>
        </row>
        <row r="116">
          <cell r="R116">
            <v>35.159999999999997</v>
          </cell>
          <cell r="Y116" t="str">
            <v>NBR 15.870/10</v>
          </cell>
          <cell r="AA116" t="str">
            <v>NBR 13.159/13</v>
          </cell>
          <cell r="AL116" t="str">
            <v>104BPE0550</v>
          </cell>
        </row>
        <row r="117">
          <cell r="R117">
            <v>20.84</v>
          </cell>
          <cell r="Y117" t="str">
            <v>NBR 15.870/10</v>
          </cell>
          <cell r="AA117" t="str">
            <v>NBR 13.159/13</v>
          </cell>
          <cell r="AL117" t="str">
            <v>104BPE0550</v>
          </cell>
        </row>
        <row r="118">
          <cell r="R118">
            <v>48.79</v>
          </cell>
          <cell r="Y118" t="str">
            <v>NBR 13.731/08</v>
          </cell>
          <cell r="AA118" t="str">
            <v>NBR 13.731/08</v>
          </cell>
          <cell r="AL118" t="str">
            <v>104BPE0550</v>
          </cell>
        </row>
        <row r="119">
          <cell r="R119">
            <v>25.97</v>
          </cell>
          <cell r="Y119" t="str">
            <v>NBR 13.731/08</v>
          </cell>
          <cell r="AA119" t="str">
            <v>NBR 13.731/08</v>
          </cell>
          <cell r="AL119" t="str">
            <v>104BPE0550</v>
          </cell>
        </row>
        <row r="120">
          <cell r="R120">
            <v>42.41</v>
          </cell>
          <cell r="Y120" t="str">
            <v>NBR 13.731/08</v>
          </cell>
          <cell r="AA120" t="str">
            <v>NBR 13.731/08</v>
          </cell>
          <cell r="AL120" t="str">
            <v>104BPE0550</v>
          </cell>
        </row>
        <row r="121">
          <cell r="R121">
            <v>71.61</v>
          </cell>
          <cell r="Y121" t="str">
            <v>NBR 13.731/08</v>
          </cell>
          <cell r="AA121" t="str">
            <v>NBR 13.731/08</v>
          </cell>
          <cell r="AL121" t="str">
            <v>104BPE0550</v>
          </cell>
        </row>
        <row r="122">
          <cell r="R122">
            <v>53.13</v>
          </cell>
          <cell r="Y122" t="str">
            <v>NBR 13.731/08</v>
          </cell>
          <cell r="AA122" t="str">
            <v>NBR 13.731/08</v>
          </cell>
          <cell r="AL122" t="str">
            <v>104BPE0550</v>
          </cell>
        </row>
        <row r="123">
          <cell r="R123">
            <v>36.869999999999997</v>
          </cell>
          <cell r="Y123" t="str">
            <v>NBR 15.870/10</v>
          </cell>
          <cell r="AA123" t="str">
            <v>NBR 13.159/13</v>
          </cell>
          <cell r="AL123" t="str">
            <v>104BPE0550</v>
          </cell>
        </row>
      </sheetData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 básicas"/>
      <sheetName val="Mobilização"/>
      <sheetName val="Aquisição&amp;Transporte"/>
      <sheetName val="pavimentação"/>
      <sheetName val="terraplenagem"/>
      <sheetName val="drenagem"/>
      <sheetName val="OAC"/>
      <sheetName val="sinalização"/>
      <sheetName val="MeioAmbiente"/>
      <sheetName val="ObrasComplem"/>
      <sheetName val="Banco de Dados"/>
      <sheetName val="MÃO DE OBRA"/>
      <sheetName val="EQUIPAMENTOS"/>
      <sheetName val="RESUMO DOS CUSTOS UNIT DE REF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T1" t="str">
            <v>Resumo dos Custos Unitários de Referência</v>
          </cell>
        </row>
        <row r="3">
          <cell r="T3" t="str">
            <v>Código</v>
          </cell>
          <cell r="U3" t="str">
            <v>Atividade/Serviço</v>
          </cell>
          <cell r="V3" t="str">
            <v>ud</v>
          </cell>
          <cell r="W3" t="str">
            <v>Custo</v>
          </cell>
        </row>
        <row r="4">
          <cell r="T4" t="str">
            <v>1 A 00 001 00</v>
          </cell>
          <cell r="U4" t="str">
            <v xml:space="preserve"> Transporte local c/ basc. 5 m3 rodov. não pav.</v>
          </cell>
          <cell r="V4" t="str">
            <v>tkm</v>
          </cell>
          <cell r="W4">
            <v>0.64</v>
          </cell>
        </row>
        <row r="5">
          <cell r="T5" t="str">
            <v>1 A 00 001 05</v>
          </cell>
          <cell r="U5" t="str">
            <v xml:space="preserve"> Transp. local c/ basc. 10m3 rodov. não pav (const)</v>
          </cell>
          <cell r="V5" t="str">
            <v>tkm</v>
          </cell>
          <cell r="W5">
            <v>0.56000000000000005</v>
          </cell>
        </row>
        <row r="6">
          <cell r="T6" t="str">
            <v>1 A 00 001 06</v>
          </cell>
          <cell r="U6" t="str">
            <v xml:space="preserve"> Transp. local c/ basc. 10m3 rodov. não pav (consv)</v>
          </cell>
          <cell r="V6" t="str">
            <v>tkm</v>
          </cell>
          <cell r="W6">
            <v>0.67</v>
          </cell>
        </row>
        <row r="7">
          <cell r="T7" t="str">
            <v>1 A 00 001 07</v>
          </cell>
          <cell r="U7" t="str">
            <v xml:space="preserve"> Transp. local c/ basc. 10m3 rodov. não pav (restr) </v>
          </cell>
          <cell r="V7" t="str">
            <v>tkm</v>
          </cell>
          <cell r="W7">
            <v>0.65</v>
          </cell>
        </row>
        <row r="8">
          <cell r="T8" t="str">
            <v>1 A 00 001 08</v>
          </cell>
          <cell r="U8" t="str">
            <v xml:space="preserve"> Transporte local c/ basc. p/ rocha rodov. não pav. </v>
          </cell>
          <cell r="V8" t="str">
            <v>tkm</v>
          </cell>
          <cell r="W8">
            <v>0.81</v>
          </cell>
        </row>
        <row r="9">
          <cell r="T9" t="str">
            <v>1 A 00 001 40</v>
          </cell>
          <cell r="U9" t="str">
            <v xml:space="preserve"> Transp. local c/ carroceria 15 t rodov. não pav. </v>
          </cell>
          <cell r="V9" t="str">
            <v>tkm</v>
          </cell>
          <cell r="W9">
            <v>0.72</v>
          </cell>
        </row>
        <row r="10">
          <cell r="T10" t="str">
            <v>1 A 00 001 41</v>
          </cell>
          <cell r="U10" t="str">
            <v xml:space="preserve"> Transporte local c/ carroceria 4t rodov. não pav. </v>
          </cell>
          <cell r="V10" t="str">
            <v>tkm</v>
          </cell>
          <cell r="W10">
            <v>0.91</v>
          </cell>
        </row>
        <row r="11">
          <cell r="T11" t="str">
            <v>1 A 00 001 50</v>
          </cell>
          <cell r="U11" t="str">
            <v xml:space="preserve"> Transporte local c/ betoneira rodov. não pav. </v>
          </cell>
          <cell r="V11" t="str">
            <v>tkm</v>
          </cell>
          <cell r="W11">
            <v>0.87</v>
          </cell>
        </row>
        <row r="12">
          <cell r="T12" t="str">
            <v>1 A 00 001 60</v>
          </cell>
          <cell r="U12" t="str">
            <v xml:space="preserve"> Transp. local c/ carroc. c/ guind. rodov. não pav.</v>
          </cell>
          <cell r="V12" t="str">
            <v>tkm</v>
          </cell>
          <cell r="W12">
            <v>0.82</v>
          </cell>
        </row>
        <row r="13">
          <cell r="T13" t="str">
            <v>1 A 00 001 90</v>
          </cell>
          <cell r="U13" t="str">
            <v xml:space="preserve"> Transporte comercial c/ carroc. rodov. não pav.</v>
          </cell>
          <cell r="V13" t="str">
            <v>tkm</v>
          </cell>
          <cell r="W13">
            <v>0.43</v>
          </cell>
        </row>
        <row r="14">
          <cell r="T14" t="str">
            <v>1 A 00 001 91</v>
          </cell>
          <cell r="U14" t="str">
            <v xml:space="preserve"> Transporte comercial c/ basc. 10m3 rod. não pav.</v>
          </cell>
          <cell r="V14" t="str">
            <v>tkm</v>
          </cell>
          <cell r="W14">
            <v>0.44</v>
          </cell>
        </row>
        <row r="15">
          <cell r="T15" t="str">
            <v>1 A 00 002 00</v>
          </cell>
          <cell r="U15" t="str">
            <v xml:space="preserve"> Transporte local c/ basc. 5m3 rodov. pav. </v>
          </cell>
          <cell r="V15" t="str">
            <v>tkm</v>
          </cell>
          <cell r="W15">
            <v>0.51</v>
          </cell>
        </row>
        <row r="16">
          <cell r="T16" t="str">
            <v>1 A 00 002 03</v>
          </cell>
          <cell r="U16" t="str">
            <v xml:space="preserve"> Transp. local material para remendos </v>
          </cell>
          <cell r="V16" t="str">
            <v>tkm</v>
          </cell>
          <cell r="W16">
            <v>1.1000000000000001</v>
          </cell>
        </row>
        <row r="17">
          <cell r="T17" t="str">
            <v>1 A 00 002 05</v>
          </cell>
          <cell r="U17" t="str">
            <v xml:space="preserve"> Transp. local c/ basc. 10m3 rodov. pav. (const) </v>
          </cell>
          <cell r="V17" t="str">
            <v>tkm</v>
          </cell>
          <cell r="W17">
            <v>0.44</v>
          </cell>
        </row>
        <row r="18">
          <cell r="T18" t="str">
            <v>1 A 00 002 06</v>
          </cell>
          <cell r="U18" t="str">
            <v xml:space="preserve"> Transp. local c/ basc. 10m3 rodov. pav. (consv) </v>
          </cell>
          <cell r="V18" t="str">
            <v>tkm</v>
          </cell>
          <cell r="W18">
            <v>0.51</v>
          </cell>
        </row>
        <row r="19">
          <cell r="T19" t="str">
            <v>1 A 00 002 07</v>
          </cell>
          <cell r="U19" t="str">
            <v xml:space="preserve"> Transp. local c/ basc. 10m3 rodov. pav. (restr) </v>
          </cell>
          <cell r="V19" t="str">
            <v>tkm</v>
          </cell>
          <cell r="W19">
            <v>0.49</v>
          </cell>
        </row>
        <row r="20">
          <cell r="T20" t="str">
            <v>1 A 00 002 08</v>
          </cell>
          <cell r="U20" t="str">
            <v xml:space="preserve"> Transporte local c/ basc. p/ rocha rodov. pav.</v>
          </cell>
          <cell r="V20" t="str">
            <v>tkm</v>
          </cell>
          <cell r="W20">
            <v>0.61</v>
          </cell>
        </row>
        <row r="21">
          <cell r="T21" t="str">
            <v>1 A 00 002 40</v>
          </cell>
          <cell r="U21" t="str">
            <v xml:space="preserve"> Transporte local c/ carroceria 15 t rodov. pav. </v>
          </cell>
          <cell r="V21" t="str">
            <v>tkm</v>
          </cell>
          <cell r="W21">
            <v>0.54</v>
          </cell>
        </row>
        <row r="22">
          <cell r="T22" t="str">
            <v>1 A 00 002 41</v>
          </cell>
          <cell r="U22" t="str">
            <v xml:space="preserve"> Transporte local c/ carroceria 4t rodov. pav.</v>
          </cell>
          <cell r="V22" t="str">
            <v>tkm</v>
          </cell>
          <cell r="W22">
            <v>0.71</v>
          </cell>
        </row>
        <row r="23">
          <cell r="T23" t="str">
            <v>1 A 00 002 50</v>
          </cell>
          <cell r="U23" t="str">
            <v xml:space="preserve"> Transporte local c/ betoneira rodov. pav. </v>
          </cell>
          <cell r="V23" t="str">
            <v>tkm</v>
          </cell>
          <cell r="W23">
            <v>0.65</v>
          </cell>
        </row>
        <row r="24">
          <cell r="T24" t="str">
            <v>1 A 00 002 60</v>
          </cell>
          <cell r="U24" t="str">
            <v xml:space="preserve"> Transp. local c/ carroceria c/ guind. rodov. pav. </v>
          </cell>
          <cell r="V24" t="str">
            <v>tkm</v>
          </cell>
          <cell r="W24">
            <v>0.73</v>
          </cell>
        </row>
        <row r="25">
          <cell r="T25" t="str">
            <v>1 A 00 002 90</v>
          </cell>
          <cell r="U25" t="str">
            <v xml:space="preserve"> Transporte comercial c/ carroceria rodov. pav.</v>
          </cell>
          <cell r="V25" t="str">
            <v>tkm</v>
          </cell>
          <cell r="W25">
            <v>0.28999999999999998</v>
          </cell>
        </row>
        <row r="26">
          <cell r="T26" t="str">
            <v>1 A 00 002 91</v>
          </cell>
          <cell r="U26" t="str">
            <v xml:space="preserve"> Transporte comercial c/ basc. 10m3 rod. pav. </v>
          </cell>
          <cell r="V26" t="str">
            <v>tkm</v>
          </cell>
          <cell r="W26">
            <v>0.28999999999999998</v>
          </cell>
        </row>
        <row r="27">
          <cell r="T27" t="str">
            <v>1 A 00 102 00</v>
          </cell>
          <cell r="U27" t="str">
            <v xml:space="preserve"> Transporte local de material betuminoso </v>
          </cell>
          <cell r="V27" t="str">
            <v>tkm</v>
          </cell>
          <cell r="W27">
            <v>1.02</v>
          </cell>
        </row>
        <row r="28">
          <cell r="T28" t="str">
            <v>1 A 00 112 90</v>
          </cell>
          <cell r="U28" t="str">
            <v xml:space="preserve"> Transporte comercial material betuminoso a quente</v>
          </cell>
          <cell r="V28" t="str">
            <v>tkm</v>
          </cell>
          <cell r="W28">
            <v>0</v>
          </cell>
        </row>
        <row r="29">
          <cell r="T29" t="str">
            <v>1 A 00 112 91</v>
          </cell>
          <cell r="U29" t="str">
            <v xml:space="preserve"> Transporte comercial material betuminoso a frio</v>
          </cell>
          <cell r="V29" t="str">
            <v>tkm</v>
          </cell>
          <cell r="W29">
            <v>0</v>
          </cell>
        </row>
        <row r="30">
          <cell r="T30" t="str">
            <v>1 A 00 201 70</v>
          </cell>
          <cell r="U30" t="str">
            <v xml:space="preserve"> Transp. local água c/ cam. tanque rodov. não pav.</v>
          </cell>
          <cell r="V30" t="str">
            <v>tkm</v>
          </cell>
          <cell r="W30">
            <v>0.8</v>
          </cell>
        </row>
        <row r="31">
          <cell r="T31" t="str">
            <v>1 A 00 202 70</v>
          </cell>
          <cell r="U31" t="str">
            <v xml:space="preserve"> Transp. local de água c/ cam. tanque rodov. pav.</v>
          </cell>
          <cell r="V31" t="str">
            <v>tkm</v>
          </cell>
          <cell r="W31">
            <v>0.6</v>
          </cell>
        </row>
        <row r="32">
          <cell r="T32" t="str">
            <v>1 A 00 301 00</v>
          </cell>
          <cell r="U32" t="str">
            <v xml:space="preserve"> Fornecimento de Aço CA-25</v>
          </cell>
          <cell r="V32" t="str">
            <v>kg</v>
          </cell>
          <cell r="W32">
            <v>4.3899999999999997</v>
          </cell>
        </row>
        <row r="33">
          <cell r="T33" t="str">
            <v>1 A 00 302 00</v>
          </cell>
          <cell r="U33" t="str">
            <v xml:space="preserve"> Fornecimento de Aço CA-50 </v>
          </cell>
          <cell r="V33" t="str">
            <v>kg</v>
          </cell>
          <cell r="W33">
            <v>4.6399999999999997</v>
          </cell>
        </row>
        <row r="34">
          <cell r="T34" t="str">
            <v>1 A 00 303 00</v>
          </cell>
          <cell r="U34" t="str">
            <v xml:space="preserve"> Fornecimento de Aço CA-60 </v>
          </cell>
          <cell r="V34" t="str">
            <v>kg</v>
          </cell>
          <cell r="W34">
            <v>4.97</v>
          </cell>
        </row>
        <row r="35">
          <cell r="T35" t="str">
            <v>1 A 00 716 00</v>
          </cell>
          <cell r="U35" t="str">
            <v xml:space="preserve"> Areia comercial </v>
          </cell>
          <cell r="V35" t="str">
            <v>m3</v>
          </cell>
          <cell r="W35">
            <v>28.33</v>
          </cell>
        </row>
        <row r="36">
          <cell r="T36" t="str">
            <v>1 A 00 717 00</v>
          </cell>
          <cell r="U36" t="str">
            <v xml:space="preserve"> Brita Comercial </v>
          </cell>
          <cell r="V36" t="str">
            <v>m3</v>
          </cell>
          <cell r="W36">
            <v>38</v>
          </cell>
        </row>
        <row r="37">
          <cell r="T37" t="str">
            <v>1 A 00 901 01</v>
          </cell>
          <cell r="U37" t="str">
            <v xml:space="preserve"> Alvenaria de pedra argamassada </v>
          </cell>
          <cell r="V37" t="str">
            <v>m3</v>
          </cell>
          <cell r="W37">
            <v>146.53</v>
          </cell>
        </row>
        <row r="38">
          <cell r="T38" t="str">
            <v>1 A 00 901 51</v>
          </cell>
          <cell r="U38" t="str">
            <v xml:space="preserve"> Alvenaria de pedra argamassada AC/PC </v>
          </cell>
          <cell r="V38" t="str">
            <v>m3</v>
          </cell>
          <cell r="W38">
            <v>159.19999999999999</v>
          </cell>
        </row>
        <row r="39">
          <cell r="T39" t="str">
            <v>1 A 00 902 01</v>
          </cell>
          <cell r="U39" t="str">
            <v xml:space="preserve"> Alvenaria de tijolos </v>
          </cell>
          <cell r="V39" t="str">
            <v>m2</v>
          </cell>
          <cell r="W39">
            <v>38.049999999999997</v>
          </cell>
        </row>
        <row r="40">
          <cell r="T40" t="str">
            <v>1 A 00 902 51</v>
          </cell>
          <cell r="U40" t="str">
            <v xml:space="preserve"> Alvenaria de tijolos AC </v>
          </cell>
          <cell r="V40" t="str">
            <v>m2</v>
          </cell>
          <cell r="W40">
            <v>38.880000000000003</v>
          </cell>
        </row>
        <row r="41">
          <cell r="T41" t="str">
            <v>1 A 00 903 01</v>
          </cell>
          <cell r="U41" t="str">
            <v xml:space="preserve"> Dentes para bueiros duplos D=1,00 m </v>
          </cell>
          <cell r="V41" t="str">
            <v>und</v>
          </cell>
          <cell r="W41">
            <v>109.03</v>
          </cell>
        </row>
        <row r="42">
          <cell r="T42" t="str">
            <v>1 A 00 903 51</v>
          </cell>
          <cell r="U42" t="str">
            <v xml:space="preserve"> Dentes para bueiros duplos D=1,00 m AC/BC/PC </v>
          </cell>
          <cell r="V42" t="str">
            <v>und</v>
          </cell>
          <cell r="W42">
            <v>120.4</v>
          </cell>
        </row>
        <row r="43">
          <cell r="T43" t="str">
            <v>1 A 00 904 01</v>
          </cell>
          <cell r="U43" t="str">
            <v xml:space="preserve"> Dentes para bueiros duplos D=1,20 m </v>
          </cell>
          <cell r="V43" t="str">
            <v>und</v>
          </cell>
          <cell r="W43">
            <v>122.24</v>
          </cell>
        </row>
        <row r="44">
          <cell r="T44" t="str">
            <v>1 A 00 904 51</v>
          </cell>
          <cell r="U44" t="str">
            <v xml:space="preserve"> Dentes para bueiros duplos D=1,20 m AC/BC/PC </v>
          </cell>
          <cell r="V44" t="str">
            <v>und</v>
          </cell>
          <cell r="W44">
            <v>135.34</v>
          </cell>
        </row>
        <row r="45">
          <cell r="T45" t="str">
            <v>1 A 00 905 01</v>
          </cell>
          <cell r="U45" t="str">
            <v xml:space="preserve"> Dentes para bueiros duplos D=1,50 m</v>
          </cell>
          <cell r="V45" t="str">
            <v>und</v>
          </cell>
          <cell r="W45">
            <v>153.41999999999999</v>
          </cell>
        </row>
        <row r="46">
          <cell r="T46" t="str">
            <v>1 A 00 905 51</v>
          </cell>
          <cell r="U46" t="str">
            <v xml:space="preserve"> Dentes para bueiros duplos D=1,50 m AC/BC/PC </v>
          </cell>
          <cell r="V46" t="str">
            <v>und</v>
          </cell>
          <cell r="W46">
            <v>169.05</v>
          </cell>
        </row>
        <row r="47">
          <cell r="T47" t="str">
            <v>1 A 00 906 01</v>
          </cell>
          <cell r="U47" t="str">
            <v xml:space="preserve"> Dentes para bueiros simples D=0,60 m </v>
          </cell>
          <cell r="V47" t="str">
            <v>und</v>
          </cell>
          <cell r="W47">
            <v>36.950000000000003</v>
          </cell>
        </row>
        <row r="48">
          <cell r="T48" t="str">
            <v>1 A 00 906 51</v>
          </cell>
          <cell r="U48" t="str">
            <v xml:space="preserve"> Dentes para bueiros simples D=0,60 m AC/BC/PC </v>
          </cell>
          <cell r="V48" t="str">
            <v>und</v>
          </cell>
          <cell r="W48">
            <v>40.75</v>
          </cell>
        </row>
        <row r="49">
          <cell r="T49" t="str">
            <v>1 A 00 907 01</v>
          </cell>
          <cell r="U49" t="str">
            <v xml:space="preserve"> Dentes para bueiros simples D=0,80 m </v>
          </cell>
          <cell r="V49" t="str">
            <v>und</v>
          </cell>
          <cell r="W49">
            <v>46.03</v>
          </cell>
        </row>
        <row r="50">
          <cell r="T50" t="str">
            <v>1 A 00 907 51</v>
          </cell>
          <cell r="U50" t="str">
            <v xml:space="preserve"> Dentes para bueiros simples D=0,80 m AC/BC/PC </v>
          </cell>
          <cell r="V50" t="str">
            <v>und</v>
          </cell>
          <cell r="W50">
            <v>50.77</v>
          </cell>
        </row>
        <row r="51">
          <cell r="T51" t="str">
            <v>1 A 00 908 01</v>
          </cell>
          <cell r="U51" t="str">
            <v xml:space="preserve"> Dentes para bueiros simples D=1,00 m </v>
          </cell>
          <cell r="V51" t="str">
            <v>und</v>
          </cell>
          <cell r="W51">
            <v>54.43</v>
          </cell>
        </row>
        <row r="52">
          <cell r="T52" t="str">
            <v>1 A 00 908 51</v>
          </cell>
          <cell r="U52" t="str">
            <v xml:space="preserve"> Dentes para bueiros simples D=1,00 m AC/BC/PC </v>
          </cell>
          <cell r="V52" t="str">
            <v>und</v>
          </cell>
          <cell r="W52">
            <v>60.1</v>
          </cell>
        </row>
        <row r="53">
          <cell r="T53" t="str">
            <v>1 A 00 909 01</v>
          </cell>
          <cell r="U53" t="str">
            <v xml:space="preserve"> Dentes para bueiros simples D=1,20 m </v>
          </cell>
          <cell r="V53" t="str">
            <v>und</v>
          </cell>
          <cell r="W53">
            <v>61.2</v>
          </cell>
        </row>
        <row r="54">
          <cell r="T54" t="str">
            <v>1 A 00 909 51</v>
          </cell>
          <cell r="U54" t="str">
            <v xml:space="preserve"> Dentes para bueiros simples D=1,20 m AC/BC/PC </v>
          </cell>
          <cell r="V54" t="str">
            <v>und</v>
          </cell>
          <cell r="W54">
            <v>67.760000000000005</v>
          </cell>
        </row>
        <row r="55">
          <cell r="T55" t="str">
            <v>1 A 00 910 01</v>
          </cell>
          <cell r="U55" t="str">
            <v xml:space="preserve"> Dentes para bueiros simples D=1,50 m </v>
          </cell>
          <cell r="V55" t="str">
            <v>und</v>
          </cell>
          <cell r="W55">
            <v>80.239999999999995</v>
          </cell>
        </row>
        <row r="56">
          <cell r="T56" t="str">
            <v>1 A 00 910 51</v>
          </cell>
          <cell r="U56" t="str">
            <v xml:space="preserve"> Dentes para bueiros simples D=1,50 m AC/BC/PC </v>
          </cell>
          <cell r="V56" t="str">
            <v>und</v>
          </cell>
          <cell r="W56">
            <v>88.05</v>
          </cell>
        </row>
        <row r="57">
          <cell r="T57" t="str">
            <v>1 A 00 911 01</v>
          </cell>
          <cell r="U57" t="str">
            <v xml:space="preserve"> Dentes para bueiros triplos D=1,00 m </v>
          </cell>
          <cell r="V57" t="str">
            <v>und</v>
          </cell>
          <cell r="W57">
            <v>157.66</v>
          </cell>
        </row>
        <row r="58">
          <cell r="T58" t="str">
            <v>1 A 00 911 51</v>
          </cell>
          <cell r="U58" t="str">
            <v xml:space="preserve"> Dentes para bueiros triplos D=1,00 m AC/BC/PC </v>
          </cell>
          <cell r="V58" t="str">
            <v>und</v>
          </cell>
          <cell r="W58">
            <v>174.7</v>
          </cell>
        </row>
        <row r="59">
          <cell r="T59" t="str">
            <v>1 A 00 912 01</v>
          </cell>
          <cell r="U59" t="str">
            <v xml:space="preserve"> Dentes para bueiros triplos D=1,20 m </v>
          </cell>
          <cell r="V59" t="str">
            <v>und</v>
          </cell>
          <cell r="W59">
            <v>183.44</v>
          </cell>
        </row>
        <row r="60">
          <cell r="T60" t="str">
            <v>1 A 00 912 51</v>
          </cell>
          <cell r="U60" t="str">
            <v xml:space="preserve"> Dentes para bueiros triplos D=1,20 m AC/BC/PC </v>
          </cell>
          <cell r="V60" t="str">
            <v>und</v>
          </cell>
          <cell r="W60">
            <v>203.1</v>
          </cell>
        </row>
        <row r="61">
          <cell r="T61" t="str">
            <v>1 A 00 913 01</v>
          </cell>
          <cell r="U61" t="str">
            <v xml:space="preserve"> Dentes para bueiros triplos D=1,50 m </v>
          </cell>
          <cell r="V61" t="str">
            <v>und</v>
          </cell>
          <cell r="W61">
            <v>225.77</v>
          </cell>
        </row>
        <row r="62">
          <cell r="T62" t="str">
            <v>1 A 00 913 51</v>
          </cell>
          <cell r="U62" t="str">
            <v xml:space="preserve"> Dentes para bueiros triplos D=1,50 m AC/BC/PC </v>
          </cell>
          <cell r="V62" t="str">
            <v>und</v>
          </cell>
          <cell r="W62">
            <v>249.2</v>
          </cell>
        </row>
        <row r="63">
          <cell r="T63" t="str">
            <v>1 A 00 961 00</v>
          </cell>
          <cell r="U63" t="str">
            <v xml:space="preserve"> Peças de Desgaste do Britador 30m3/h </v>
          </cell>
          <cell r="V63" t="str">
            <v>cjh</v>
          </cell>
          <cell r="W63">
            <v>46.08</v>
          </cell>
        </row>
        <row r="64">
          <cell r="T64" t="str">
            <v>1 A 00 962 00</v>
          </cell>
          <cell r="U64" t="str">
            <v xml:space="preserve"> Peças de Desgaste do Britador 9 a 20m3/h </v>
          </cell>
          <cell r="V64" t="str">
            <v>cjh</v>
          </cell>
          <cell r="W64">
            <v>25.42</v>
          </cell>
        </row>
        <row r="65">
          <cell r="T65" t="str">
            <v>1 A 00 963 00</v>
          </cell>
          <cell r="U65" t="str">
            <v xml:space="preserve"> Peças de Desgaste do Britador 80m3/h </v>
          </cell>
          <cell r="V65" t="str">
            <v>cjh</v>
          </cell>
          <cell r="W65">
            <v>119.41</v>
          </cell>
        </row>
        <row r="66">
          <cell r="T66" t="str">
            <v>1 A 00 964 00</v>
          </cell>
          <cell r="U66" t="str">
            <v xml:space="preserve"> Peças de desgaste britador prod. de rachão </v>
          </cell>
          <cell r="V66" t="str">
            <v>cjh</v>
          </cell>
          <cell r="W66">
            <v>37.33</v>
          </cell>
        </row>
        <row r="67">
          <cell r="T67" t="str">
            <v>1 A 00 999 06</v>
          </cell>
          <cell r="U67" t="str">
            <v xml:space="preserve"> Solo local / selo de argila apiloado </v>
          </cell>
          <cell r="V67" t="str">
            <v>m3</v>
          </cell>
          <cell r="W67">
            <v>13.48</v>
          </cell>
        </row>
        <row r="68">
          <cell r="T68" t="str">
            <v>1 A 01 100 01</v>
          </cell>
          <cell r="U68" t="str">
            <v xml:space="preserve"> Limpeza camada vegetal em jazida (const e restr.) </v>
          </cell>
          <cell r="V68" t="str">
            <v>m2</v>
          </cell>
          <cell r="W68">
            <v>0.37</v>
          </cell>
        </row>
        <row r="69">
          <cell r="T69" t="str">
            <v>1 A 01 100 02</v>
          </cell>
          <cell r="U69" t="str">
            <v xml:space="preserve"> Limpeza de camada vegetal em jazida (consv) </v>
          </cell>
          <cell r="V69" t="str">
            <v>m2</v>
          </cell>
          <cell r="W69">
            <v>0.73</v>
          </cell>
        </row>
        <row r="70">
          <cell r="T70" t="str">
            <v>1 A 01 105 01</v>
          </cell>
          <cell r="U70" t="str">
            <v xml:space="preserve"> Expurgo de jazida (const e restr) </v>
          </cell>
          <cell r="V70" t="str">
            <v>m3</v>
          </cell>
          <cell r="W70">
            <v>1.98</v>
          </cell>
        </row>
        <row r="71">
          <cell r="T71" t="str">
            <v>1 A 01 105 02</v>
          </cell>
          <cell r="U71" t="str">
            <v xml:space="preserve"> Expurgo de jazida (consv) </v>
          </cell>
          <cell r="V71" t="str">
            <v>m3</v>
          </cell>
          <cell r="W71">
            <v>3.93</v>
          </cell>
        </row>
        <row r="72">
          <cell r="T72" t="str">
            <v>1 A 01 111 00</v>
          </cell>
          <cell r="U72" t="str">
            <v xml:space="preserve"> Material de base (conserv) </v>
          </cell>
          <cell r="V72" t="str">
            <v>m3</v>
          </cell>
          <cell r="W72">
            <v>0</v>
          </cell>
        </row>
        <row r="73">
          <cell r="T73" t="str">
            <v>1 A 01 111 01</v>
          </cell>
          <cell r="U73" t="str">
            <v xml:space="preserve"> Esc. e carga material de jazida (consv) </v>
          </cell>
          <cell r="V73" t="str">
            <v>m3</v>
          </cell>
          <cell r="W73">
            <v>7.31</v>
          </cell>
        </row>
        <row r="74">
          <cell r="T74" t="str">
            <v>1 A 01 120 01</v>
          </cell>
          <cell r="U74" t="str">
            <v xml:space="preserve"> Escav. e carga de mater. de jazida(const e restr) </v>
          </cell>
          <cell r="V74" t="str">
            <v>m3</v>
          </cell>
          <cell r="W74">
            <v>3.9</v>
          </cell>
        </row>
        <row r="75">
          <cell r="T75" t="str">
            <v>1 A 01 150 01</v>
          </cell>
          <cell r="U75" t="str">
            <v xml:space="preserve"> Rocha p/ britagem c/ perfur. sobre esteira </v>
          </cell>
          <cell r="V75" t="str">
            <v>m3</v>
          </cell>
          <cell r="W75">
            <v>24</v>
          </cell>
        </row>
        <row r="76">
          <cell r="T76" t="str">
            <v>1 A 01 150 02</v>
          </cell>
          <cell r="U76" t="str">
            <v xml:space="preserve"> Rocha p/ britagem com perfuratriz manual </v>
          </cell>
          <cell r="V76" t="str">
            <v>m3</v>
          </cell>
          <cell r="W76">
            <v>23.79</v>
          </cell>
        </row>
        <row r="77">
          <cell r="T77" t="str">
            <v>1 A 01 155 01</v>
          </cell>
          <cell r="U77" t="str">
            <v xml:space="preserve"> Rachão ou pedra-de-mão produzidos-(const e rest) </v>
          </cell>
          <cell r="V77" t="str">
            <v>m3</v>
          </cell>
          <cell r="W77">
            <v>19.809999999999999</v>
          </cell>
        </row>
        <row r="78">
          <cell r="T78" t="str">
            <v>1 A 01 155 51</v>
          </cell>
          <cell r="U78" t="str">
            <v xml:space="preserve"> Rachão ou pedra-de-mão comercial (cont e rest)/ PC</v>
          </cell>
          <cell r="V78" t="str">
            <v>m3</v>
          </cell>
          <cell r="W78">
            <v>25</v>
          </cell>
        </row>
        <row r="79">
          <cell r="T79" t="str">
            <v>1 A 01 170 01</v>
          </cell>
          <cell r="U79" t="str">
            <v xml:space="preserve"> Areia extraída com escavadeira hidráulica </v>
          </cell>
          <cell r="V79" t="str">
            <v>m3</v>
          </cell>
          <cell r="W79">
            <v>6.16</v>
          </cell>
        </row>
        <row r="80">
          <cell r="T80" t="str">
            <v>1 A 01 170 02</v>
          </cell>
          <cell r="U80" t="str">
            <v xml:space="preserve"> Areia extraída com trator e carregadeira </v>
          </cell>
          <cell r="V80" t="str">
            <v>m3</v>
          </cell>
          <cell r="W80">
            <v>5.16</v>
          </cell>
        </row>
        <row r="81">
          <cell r="T81" t="str">
            <v>1 A 01 170 03</v>
          </cell>
          <cell r="U81" t="str">
            <v xml:space="preserve"> Areia extraída com draga de sucção (tipo bomba) </v>
          </cell>
          <cell r="V81" t="str">
            <v>m3</v>
          </cell>
          <cell r="W81">
            <v>20.56</v>
          </cell>
        </row>
        <row r="82">
          <cell r="T82" t="str">
            <v>1 A 01 200 01</v>
          </cell>
          <cell r="U82" t="str">
            <v xml:space="preserve"> Brita produzida em central de britagem de 80 m3/h </v>
          </cell>
          <cell r="V82" t="str">
            <v>m3</v>
          </cell>
          <cell r="W82">
            <v>23.65</v>
          </cell>
        </row>
        <row r="83">
          <cell r="T83" t="str">
            <v>1 A 01 200 02</v>
          </cell>
          <cell r="U83" t="str">
            <v xml:space="preserve"> Brita produzida em central de britagem de 30 m3/h</v>
          </cell>
          <cell r="V83" t="str">
            <v>m3</v>
          </cell>
          <cell r="W83">
            <v>29.9</v>
          </cell>
        </row>
        <row r="84">
          <cell r="T84" t="str">
            <v>1 A 01 200 04</v>
          </cell>
          <cell r="U84" t="str">
            <v xml:space="preserve"> Pedra de mão produzida manualmente (consv) </v>
          </cell>
          <cell r="V84" t="str">
            <v>m3</v>
          </cell>
          <cell r="W84">
            <v>36.71</v>
          </cell>
        </row>
        <row r="85">
          <cell r="T85" t="str">
            <v>1 A 01 390 02</v>
          </cell>
          <cell r="U85" t="str">
            <v xml:space="preserve"> Usinagem de CBUQ (capa de rolamento) </v>
          </cell>
          <cell r="V85" t="str">
            <v>t</v>
          </cell>
          <cell r="W85">
            <v>36.840000000000003</v>
          </cell>
        </row>
        <row r="86">
          <cell r="T86" t="str">
            <v>1 A 01 390 03</v>
          </cell>
          <cell r="U86" t="str">
            <v xml:space="preserve"> Usinagem de CBUQ (binder) </v>
          </cell>
          <cell r="V86" t="str">
            <v>t</v>
          </cell>
          <cell r="W86">
            <v>31.88</v>
          </cell>
        </row>
        <row r="87">
          <cell r="T87" t="str">
            <v>1 A 01 390 52</v>
          </cell>
          <cell r="U87" t="str">
            <v xml:space="preserve"> Usinagem de CBUQ (capa de rolamento) AC/BC</v>
          </cell>
          <cell r="V87" t="str">
            <v>t</v>
          </cell>
          <cell r="W87">
            <v>46.82</v>
          </cell>
        </row>
        <row r="88">
          <cell r="T88" t="str">
            <v>1 A 01 390 53</v>
          </cell>
          <cell r="U88" t="str">
            <v xml:space="preserve"> Usinagem de CBUQ (binder) AC/BC</v>
          </cell>
          <cell r="V88" t="str">
            <v>t</v>
          </cell>
          <cell r="W88">
            <v>42.23</v>
          </cell>
        </row>
        <row r="89">
          <cell r="T89" t="str">
            <v>1 A 01 391 02</v>
          </cell>
          <cell r="U89" t="str">
            <v xml:space="preserve"> Usinagem de areia-asfalto</v>
          </cell>
          <cell r="V89" t="str">
            <v>t</v>
          </cell>
          <cell r="W89">
            <v>41.76</v>
          </cell>
        </row>
        <row r="90">
          <cell r="T90" t="str">
            <v>1 A 01 391 52</v>
          </cell>
          <cell r="U90" t="str">
            <v xml:space="preserve"> Usinagem de areia-asfalto AC</v>
          </cell>
          <cell r="V90" t="str">
            <v>t</v>
          </cell>
          <cell r="W90">
            <v>57.73</v>
          </cell>
        </row>
        <row r="91">
          <cell r="T91" t="str">
            <v>1 A 01 395 01</v>
          </cell>
          <cell r="U91" t="str">
            <v xml:space="preserve"> Usinagem de brita graduada</v>
          </cell>
          <cell r="V91" t="str">
            <v>m3</v>
          </cell>
          <cell r="W91">
            <v>41.06</v>
          </cell>
        </row>
        <row r="92">
          <cell r="T92" t="str">
            <v>1 A 01 395 02</v>
          </cell>
          <cell r="U92" t="str">
            <v xml:space="preserve"> Usinagem de solo-brita</v>
          </cell>
          <cell r="V92" t="str">
            <v>m3</v>
          </cell>
          <cell r="W92">
            <v>22.69</v>
          </cell>
        </row>
        <row r="93">
          <cell r="T93" t="str">
            <v>1 A 01 395 51</v>
          </cell>
          <cell r="U93" t="str">
            <v xml:space="preserve"> Usinagem de brita graduada BC </v>
          </cell>
          <cell r="V93" t="str">
            <v>m3</v>
          </cell>
          <cell r="W93">
            <v>64.02</v>
          </cell>
        </row>
        <row r="94">
          <cell r="T94" t="str">
            <v>1 A 01 395 52</v>
          </cell>
          <cell r="U94" t="str">
            <v xml:space="preserve"> Usinagem de solo-brita BC </v>
          </cell>
          <cell r="V94" t="str">
            <v>m3</v>
          </cell>
          <cell r="W94">
            <v>31.87</v>
          </cell>
        </row>
        <row r="95">
          <cell r="T95" t="str">
            <v>1 A 01 396 01</v>
          </cell>
          <cell r="U95" t="str">
            <v xml:space="preserve"> Usinagem de solo-cimento</v>
          </cell>
          <cell r="V95" t="str">
            <v>m3</v>
          </cell>
          <cell r="W95">
            <v>78.739999999999995</v>
          </cell>
        </row>
        <row r="96">
          <cell r="T96" t="str">
            <v>1 A 01 396 02</v>
          </cell>
          <cell r="U96" t="str">
            <v xml:space="preserve"> Usinagem de solo melhorado com cimento.</v>
          </cell>
          <cell r="V96" t="str">
            <v>m3</v>
          </cell>
          <cell r="W96">
            <v>43.31</v>
          </cell>
        </row>
        <row r="97">
          <cell r="T97" t="str">
            <v>1 A 01 397 02</v>
          </cell>
          <cell r="U97" t="str">
            <v xml:space="preserve"> Usinagem de P.M.F. </v>
          </cell>
          <cell r="V97" t="str">
            <v>m3</v>
          </cell>
          <cell r="W97">
            <v>40.01</v>
          </cell>
        </row>
        <row r="98">
          <cell r="T98" t="str">
            <v>1 A 01 397 52</v>
          </cell>
          <cell r="U98" t="str">
            <v xml:space="preserve"> Usinagem de P.M.F. AC/BC</v>
          </cell>
          <cell r="V98" t="str">
            <v>m3</v>
          </cell>
          <cell r="W98">
            <v>62.08</v>
          </cell>
        </row>
        <row r="99">
          <cell r="T99" t="str">
            <v>1 A 01 398 02</v>
          </cell>
          <cell r="U99" t="str">
            <v xml:space="preserve"> Usinagem de CBUQ p/ reciclagem em usina fixa. </v>
          </cell>
          <cell r="V99" t="str">
            <v>t</v>
          </cell>
          <cell r="W99">
            <v>27.39</v>
          </cell>
        </row>
        <row r="100">
          <cell r="T100" t="str">
            <v>1 A 01 398 52</v>
          </cell>
          <cell r="U100" t="str">
            <v xml:space="preserve"> Usinagem de CBUQ p/ reciclagem em usina fixa BC </v>
          </cell>
          <cell r="V100" t="str">
            <v>t</v>
          </cell>
          <cell r="W100">
            <v>32.06</v>
          </cell>
        </row>
        <row r="101">
          <cell r="T101" t="str">
            <v>1 A 01 401 01</v>
          </cell>
          <cell r="U101" t="str">
            <v xml:space="preserve"> Fôrma comum de madeira </v>
          </cell>
          <cell r="V101" t="str">
            <v>m2</v>
          </cell>
          <cell r="W101">
            <v>41.37</v>
          </cell>
        </row>
        <row r="102">
          <cell r="T102" t="str">
            <v>1 A 01 402 01</v>
          </cell>
          <cell r="U102" t="str">
            <v xml:space="preserve"> Fôrma de placa compensada resinada </v>
          </cell>
          <cell r="V102" t="str">
            <v>m2</v>
          </cell>
          <cell r="W102">
            <v>35.700000000000003</v>
          </cell>
        </row>
        <row r="103">
          <cell r="T103" t="str">
            <v>1 A 01 403 01</v>
          </cell>
          <cell r="U103" t="str">
            <v xml:space="preserve"> Fôrma de placa compensada plastificada </v>
          </cell>
          <cell r="V103" t="str">
            <v>m2</v>
          </cell>
          <cell r="W103">
            <v>39.67</v>
          </cell>
        </row>
        <row r="104">
          <cell r="T104" t="str">
            <v>1 A 01 404 01</v>
          </cell>
          <cell r="U104" t="str">
            <v xml:space="preserve"> Fôrma para tubulão</v>
          </cell>
          <cell r="V104" t="str">
            <v>m2</v>
          </cell>
          <cell r="W104">
            <v>27.19</v>
          </cell>
        </row>
        <row r="105">
          <cell r="T105" t="str">
            <v>1 A 01 405 01</v>
          </cell>
          <cell r="U105" t="str">
            <v xml:space="preserve"> Andaime de madeira</v>
          </cell>
          <cell r="V105" t="str">
            <v>m3</v>
          </cell>
          <cell r="W105">
            <v>14.65</v>
          </cell>
        </row>
        <row r="106">
          <cell r="T106" t="str">
            <v>1 A 01 407 01</v>
          </cell>
          <cell r="U106" t="str">
            <v xml:space="preserve"> Confecção e lançam. de concreto magro em betoneira </v>
          </cell>
          <cell r="V106" t="str">
            <v>m3</v>
          </cell>
          <cell r="W106">
            <v>174.52</v>
          </cell>
        </row>
        <row r="107">
          <cell r="T107" t="str">
            <v>1 A 01 407 51</v>
          </cell>
          <cell r="U107" t="str">
            <v xml:space="preserve"> Conf.e lanç. de concreto magro em betoneira AC/BC </v>
          </cell>
          <cell r="V107" t="str">
            <v>m3</v>
          </cell>
          <cell r="W107">
            <v>200.88</v>
          </cell>
        </row>
        <row r="108">
          <cell r="T108" t="str">
            <v>1 A 01 410 01</v>
          </cell>
          <cell r="U108" t="str">
            <v xml:space="preserve"> Concreto fck=10MPa contr raz uso geral conf e lanç </v>
          </cell>
          <cell r="V108" t="str">
            <v>m3</v>
          </cell>
          <cell r="W108">
            <v>190.42</v>
          </cell>
        </row>
        <row r="109">
          <cell r="T109" t="str">
            <v>1 A 01 410 51</v>
          </cell>
          <cell r="U109" t="str">
            <v xml:space="preserve"> Concr.fck=10MPa c.raz uso ger conf/lanç AC/BC </v>
          </cell>
          <cell r="V109" t="str">
            <v>m3</v>
          </cell>
          <cell r="W109">
            <v>223.76</v>
          </cell>
        </row>
        <row r="110">
          <cell r="T110" t="str">
            <v>1 A 01 412 01</v>
          </cell>
          <cell r="U110" t="str">
            <v xml:space="preserve"> Concreto fck=15MPa contr raz uso geral conf e lanç</v>
          </cell>
          <cell r="V110" t="str">
            <v>m3</v>
          </cell>
          <cell r="W110">
            <v>206.24</v>
          </cell>
        </row>
        <row r="111">
          <cell r="T111" t="str">
            <v>1 A 01 412 51</v>
          </cell>
          <cell r="U111" t="str">
            <v xml:space="preserve"> Concr.fck=15MPa c.raz uso ger conf/lanç AC/BC </v>
          </cell>
          <cell r="V111" t="str">
            <v>m3</v>
          </cell>
          <cell r="W111">
            <v>238.91</v>
          </cell>
        </row>
        <row r="112">
          <cell r="T112" t="str">
            <v>1 A 01 415 01</v>
          </cell>
          <cell r="U112" t="str">
            <v xml:space="preserve"> Concr estr fck=15MPa contr raz uso ger conf e lanç </v>
          </cell>
          <cell r="V112" t="str">
            <v>m3</v>
          </cell>
          <cell r="W112">
            <v>206.24</v>
          </cell>
        </row>
        <row r="113">
          <cell r="T113" t="str">
            <v>1 A 01 415 51</v>
          </cell>
          <cell r="U113" t="str">
            <v xml:space="preserve"> Concr estr fck=15MPa c.raz uso ger conf/lanç AC/BC </v>
          </cell>
          <cell r="V113" t="str">
            <v>m3</v>
          </cell>
          <cell r="W113">
            <v>238.91</v>
          </cell>
        </row>
        <row r="114">
          <cell r="T114" t="str">
            <v>1 A 01 418 01</v>
          </cell>
          <cell r="U114" t="str">
            <v xml:space="preserve"> Concr estr fck=18MPa contr raz uso ger conf e lanç </v>
          </cell>
          <cell r="V114" t="str">
            <v>m3</v>
          </cell>
          <cell r="W114">
            <v>216.42</v>
          </cell>
        </row>
        <row r="115">
          <cell r="T115" t="str">
            <v>1 A 01 418 51</v>
          </cell>
          <cell r="U115" t="str">
            <v xml:space="preserve"> Concr.estr fck=18MPa c.raz uso ger conf/lanç AC/BC </v>
          </cell>
          <cell r="V115" t="str">
            <v>m3</v>
          </cell>
          <cell r="W115">
            <v>249.76</v>
          </cell>
        </row>
        <row r="116">
          <cell r="T116" t="str">
            <v>1 A 01 422 01</v>
          </cell>
          <cell r="U116" t="str">
            <v xml:space="preserve"> Concr estr fck=25MPa contr raz uso ger conf e lanç </v>
          </cell>
          <cell r="V116" t="str">
            <v>m3</v>
          </cell>
          <cell r="W116">
            <v>237.63</v>
          </cell>
        </row>
        <row r="117">
          <cell r="T117" t="str">
            <v>1 A 01 422 51</v>
          </cell>
          <cell r="U117" t="str">
            <v xml:space="preserve"> Concr.estr.fck=25MPa c.raz uso ger conf/lanç AC/BC </v>
          </cell>
          <cell r="V117" t="str">
            <v>m3</v>
          </cell>
          <cell r="W117">
            <v>268.83</v>
          </cell>
        </row>
        <row r="118">
          <cell r="T118" t="str">
            <v>1 A 01 423 00</v>
          </cell>
          <cell r="U118" t="str">
            <v xml:space="preserve"> Concreto fck=18MPa para pré-moldados (tubos) </v>
          </cell>
          <cell r="V118" t="str">
            <v>m3</v>
          </cell>
          <cell r="W118">
            <v>232.82</v>
          </cell>
        </row>
        <row r="119">
          <cell r="T119" t="str">
            <v>1 A 01 423 50</v>
          </cell>
          <cell r="U119" t="str">
            <v xml:space="preserve"> Concr.fck=18MPa para pré-moldados (tubos) AC/BC </v>
          </cell>
          <cell r="V119" t="str">
            <v>m3</v>
          </cell>
          <cell r="W119">
            <v>257.49</v>
          </cell>
        </row>
        <row r="120">
          <cell r="T120" t="str">
            <v>1 A 01 424 00</v>
          </cell>
          <cell r="U120" t="str">
            <v xml:space="preserve"> Concreto poroso para pré-moldados (tubos) </v>
          </cell>
          <cell r="V120" t="str">
            <v>m3</v>
          </cell>
          <cell r="W120">
            <v>238.07</v>
          </cell>
        </row>
        <row r="121">
          <cell r="T121" t="str">
            <v>1 A 01 424 50</v>
          </cell>
          <cell r="U121" t="str">
            <v xml:space="preserve"> Concreto poroso para pré-moldados (tubos) AC/BC</v>
          </cell>
          <cell r="V121" t="str">
            <v>m3</v>
          </cell>
          <cell r="W121">
            <v>260.39999999999998</v>
          </cell>
        </row>
        <row r="122">
          <cell r="T122" t="str">
            <v>1 A 01 450 01</v>
          </cell>
          <cell r="U122" t="str">
            <v xml:space="preserve"> Escoramento de bueiros celulares </v>
          </cell>
          <cell r="V122" t="str">
            <v>m3</v>
          </cell>
          <cell r="W122">
            <v>41.24</v>
          </cell>
        </row>
        <row r="123">
          <cell r="T123" t="str">
            <v>1 A 01 512 10</v>
          </cell>
          <cell r="U123" t="str">
            <v xml:space="preserve"> Concreto ciclópico fck=15 MPa </v>
          </cell>
          <cell r="V123" t="str">
            <v>m3</v>
          </cell>
          <cell r="W123">
            <v>161.16</v>
          </cell>
        </row>
        <row r="124">
          <cell r="T124" t="str">
            <v>1 A 01 512 60</v>
          </cell>
          <cell r="U124" t="str">
            <v xml:space="preserve"> Concreto ciclópico fck=15 MPa AC/BC/PC </v>
          </cell>
          <cell r="V124" t="str">
            <v>m3</v>
          </cell>
          <cell r="W124">
            <v>185.83</v>
          </cell>
        </row>
        <row r="125">
          <cell r="T125" t="str">
            <v>1 A 01 515 10</v>
          </cell>
          <cell r="U125" t="str">
            <v xml:space="preserve"> Concreto ciclópico fck=15 MPa </v>
          </cell>
          <cell r="V125" t="str">
            <v>m3</v>
          </cell>
          <cell r="W125">
            <v>161.16</v>
          </cell>
        </row>
        <row r="126">
          <cell r="T126" t="str">
            <v>1 A 01 515 60</v>
          </cell>
          <cell r="U126" t="str">
            <v xml:space="preserve"> Concreto ciclópico fck=15 MPa AC/BC/PC </v>
          </cell>
          <cell r="V126" t="str">
            <v>m3</v>
          </cell>
          <cell r="W126">
            <v>185.83</v>
          </cell>
        </row>
        <row r="127">
          <cell r="T127" t="str">
            <v>1 A 01 580 01</v>
          </cell>
          <cell r="U127" t="str">
            <v xml:space="preserve"> Fornecimento, preparo e colocação formas aço CA 60 </v>
          </cell>
          <cell r="V127" t="str">
            <v>kg</v>
          </cell>
          <cell r="W127">
            <v>8.0399999999999991</v>
          </cell>
        </row>
        <row r="128">
          <cell r="T128" t="str">
            <v>1 A 01 580 02</v>
          </cell>
          <cell r="U128" t="str">
            <v xml:space="preserve"> Fornecimento, preparo e colocação formas aço CA 50 </v>
          </cell>
          <cell r="V128" t="str">
            <v>kg</v>
          </cell>
          <cell r="W128">
            <v>7.67</v>
          </cell>
        </row>
        <row r="129">
          <cell r="T129" t="str">
            <v>1 A 01 580 03</v>
          </cell>
          <cell r="U129" t="str">
            <v xml:space="preserve"> Fornecimento, preparo e colocação formas aço CA 25 </v>
          </cell>
          <cell r="V129" t="str">
            <v>kg</v>
          </cell>
          <cell r="W129">
            <v>7.41</v>
          </cell>
        </row>
        <row r="130">
          <cell r="T130" t="str">
            <v>1 A 01 603 01</v>
          </cell>
          <cell r="U130" t="str">
            <v xml:space="preserve"> Argamassa cimento-areia 1:3 </v>
          </cell>
          <cell r="V130" t="str">
            <v>m3</v>
          </cell>
          <cell r="W130">
            <v>266.8</v>
          </cell>
        </row>
        <row r="131">
          <cell r="T131" t="str">
            <v>1 A 01 603 51</v>
          </cell>
          <cell r="U131" t="str">
            <v xml:space="preserve"> Argamassa cimento-areia 1:3 AC </v>
          </cell>
          <cell r="V131" t="str">
            <v>m3</v>
          </cell>
          <cell r="W131">
            <v>293.41000000000003</v>
          </cell>
        </row>
        <row r="132">
          <cell r="T132" t="str">
            <v>1 A 01 604 01</v>
          </cell>
          <cell r="U132" t="str">
            <v xml:space="preserve"> Argamassa cimento-areia 1:4</v>
          </cell>
          <cell r="V132" t="str">
            <v>m3</v>
          </cell>
          <cell r="W132">
            <v>218.92</v>
          </cell>
        </row>
        <row r="133">
          <cell r="T133" t="str">
            <v>1 A 01 604 51</v>
          </cell>
          <cell r="U133" t="str">
            <v xml:space="preserve"> Argamassa cimento-areia 1:4 AC </v>
          </cell>
          <cell r="V133" t="str">
            <v>m3</v>
          </cell>
          <cell r="W133">
            <v>245.97</v>
          </cell>
        </row>
        <row r="134">
          <cell r="T134" t="str">
            <v>1 A 01 606 01</v>
          </cell>
          <cell r="U134" t="str">
            <v xml:space="preserve"> Argamassa cimento-areia 1:6 </v>
          </cell>
          <cell r="V134" t="str">
            <v>m3</v>
          </cell>
          <cell r="W134">
            <v>180.8</v>
          </cell>
        </row>
        <row r="135">
          <cell r="T135" t="str">
            <v>1 A 01 606 51</v>
          </cell>
          <cell r="U135" t="str">
            <v xml:space="preserve"> Argamassa cimento-areia 1:6 AC</v>
          </cell>
          <cell r="V135" t="str">
            <v>m3</v>
          </cell>
          <cell r="W135">
            <v>207.41</v>
          </cell>
        </row>
        <row r="136">
          <cell r="T136" t="str">
            <v>1 A 01 620 01</v>
          </cell>
          <cell r="U136" t="str">
            <v xml:space="preserve"> Argamassa cimento-solo 1:10 </v>
          </cell>
          <cell r="V136" t="str">
            <v>m3</v>
          </cell>
          <cell r="W136">
            <v>120.66</v>
          </cell>
        </row>
        <row r="137">
          <cell r="T137" t="str">
            <v>1 A 01 653 00</v>
          </cell>
          <cell r="U137" t="str">
            <v xml:space="preserve"> Usinagem para sub-base de concreto rolado</v>
          </cell>
          <cell r="V137" t="str">
            <v>m3</v>
          </cell>
          <cell r="W137">
            <v>112.44</v>
          </cell>
        </row>
        <row r="138">
          <cell r="T138" t="str">
            <v>1 A 01 653 50</v>
          </cell>
          <cell r="U138" t="str">
            <v xml:space="preserve"> Usinagem p/ sub-base de concreto rolado AC/BC </v>
          </cell>
          <cell r="V138" t="str">
            <v>m3</v>
          </cell>
          <cell r="W138">
            <v>134.25</v>
          </cell>
        </row>
        <row r="139">
          <cell r="T139" t="str">
            <v>1 A 01 654 00</v>
          </cell>
          <cell r="U139" t="str">
            <v xml:space="preserve"> Usinagem p/ sub-base de concr. de cimento portland </v>
          </cell>
          <cell r="V139" t="str">
            <v>m3</v>
          </cell>
          <cell r="W139">
            <v>111.3</v>
          </cell>
        </row>
        <row r="140">
          <cell r="T140" t="str">
            <v>1 A 01 654 50</v>
          </cell>
          <cell r="U140" t="str">
            <v xml:space="preserve"> Usinagem p/sub-base de concr.cimento portl. AC/BC </v>
          </cell>
          <cell r="V140" t="str">
            <v>m3</v>
          </cell>
          <cell r="W140">
            <v>133.11000000000001</v>
          </cell>
        </row>
        <row r="141">
          <cell r="T141" t="str">
            <v>1 A 01 656 00</v>
          </cell>
          <cell r="U141" t="str">
            <v xml:space="preserve"> Usinagem p/ conc. de cim. portland c/ forma desliz </v>
          </cell>
          <cell r="V141" t="str">
            <v>m3</v>
          </cell>
          <cell r="W141">
            <v>255.89</v>
          </cell>
        </row>
        <row r="142">
          <cell r="T142" t="str">
            <v>1 A 01 656 01</v>
          </cell>
          <cell r="U142" t="str">
            <v xml:space="preserve"> Usinagem de conc. c/ cim. portland p/ pav. rígido </v>
          </cell>
          <cell r="V142" t="str">
            <v>m3</v>
          </cell>
          <cell r="W142">
            <v>301.52</v>
          </cell>
        </row>
        <row r="143">
          <cell r="T143" t="str">
            <v>1 A 01 656 50</v>
          </cell>
          <cell r="U143" t="str">
            <v xml:space="preserve"> Usinagem p/ conc.cim.portl.c/ forma desliz AC/BC </v>
          </cell>
          <cell r="V143" t="str">
            <v>m3</v>
          </cell>
          <cell r="W143">
            <v>279.94</v>
          </cell>
        </row>
        <row r="144">
          <cell r="T144" t="str">
            <v>1 A 01 656 51</v>
          </cell>
          <cell r="U144" t="str">
            <v xml:space="preserve"> Usinagem de conc. c/ cim. port.p/ pav.rígido AC/BC </v>
          </cell>
          <cell r="V144" t="str">
            <v>m3</v>
          </cell>
          <cell r="W144">
            <v>324.93</v>
          </cell>
        </row>
        <row r="145">
          <cell r="T145" t="str">
            <v>1 A 01 657 00</v>
          </cell>
          <cell r="U145" t="str">
            <v xml:space="preserve"> Usinagem p/ conc.cim. portland c/ equip. peq. por. </v>
          </cell>
          <cell r="V145" t="str">
            <v>m3</v>
          </cell>
          <cell r="W145">
            <v>223.47</v>
          </cell>
        </row>
        <row r="146">
          <cell r="T146" t="str">
            <v>1 A 01 657 50</v>
          </cell>
          <cell r="U146" t="str">
            <v xml:space="preserve"> Usinagem p/conc.cim. portl.c/ equip.peq.por.AC/BC </v>
          </cell>
          <cell r="V146" t="str">
            <v>m3</v>
          </cell>
          <cell r="W146">
            <v>246.79</v>
          </cell>
        </row>
        <row r="147">
          <cell r="T147" t="str">
            <v>1 A 01 700 00</v>
          </cell>
          <cell r="U147" t="str">
            <v xml:space="preserve"> Fabricação de peças pré mold. de conc. p/ pavim. </v>
          </cell>
          <cell r="V147" t="str">
            <v>m3</v>
          </cell>
          <cell r="W147">
            <v>370.32</v>
          </cell>
        </row>
        <row r="148">
          <cell r="T148" t="str">
            <v>1 A 01 700 50</v>
          </cell>
          <cell r="U148" t="str">
            <v xml:space="preserve"> Fabric.de peças pré mold.de conc. p/pavim.AC/BC </v>
          </cell>
          <cell r="V148" t="str">
            <v>m3</v>
          </cell>
          <cell r="W148">
            <v>392.95</v>
          </cell>
        </row>
        <row r="149">
          <cell r="T149" t="str">
            <v>1 A 01 720 00</v>
          </cell>
          <cell r="U149" t="str">
            <v xml:space="preserve"> Concreto fck=18MPa p/ pré-moldados (guarda-corpo)</v>
          </cell>
          <cell r="V149" t="str">
            <v>m3</v>
          </cell>
          <cell r="W149">
            <v>235.02</v>
          </cell>
        </row>
        <row r="150">
          <cell r="T150" t="str">
            <v>1 A 01 720 01</v>
          </cell>
          <cell r="U150" t="str">
            <v xml:space="preserve"> Guarda-corpo tipo GM, moldado no local </v>
          </cell>
          <cell r="V150" t="str">
            <v>m</v>
          </cell>
          <cell r="W150">
            <v>234.61</v>
          </cell>
        </row>
        <row r="151">
          <cell r="T151" t="str">
            <v>1 A 01 720 02</v>
          </cell>
          <cell r="U151" t="str">
            <v xml:space="preserve"> Fabricação de Guarda-corpo</v>
          </cell>
          <cell r="V151" t="str">
            <v>m</v>
          </cell>
          <cell r="W151">
            <v>43.53</v>
          </cell>
        </row>
        <row r="152">
          <cell r="T152" t="str">
            <v>1 A 01 720 50</v>
          </cell>
          <cell r="U152" t="str">
            <v xml:space="preserve"> Concr.fck = 18 mPa p/pré-mold.(guarda-corpo)AC/BC</v>
          </cell>
          <cell r="V152" t="str">
            <v>m3</v>
          </cell>
          <cell r="W152">
            <v>259.69</v>
          </cell>
        </row>
        <row r="153">
          <cell r="T153" t="str">
            <v>1 A 01 720 51</v>
          </cell>
          <cell r="U153" t="str">
            <v xml:space="preserve"> Guarda-corpo tipo GM, moldado no local AC/BC </v>
          </cell>
          <cell r="V153" t="str">
            <v>m</v>
          </cell>
          <cell r="W153">
            <v>242.35</v>
          </cell>
        </row>
        <row r="154">
          <cell r="T154" t="str">
            <v>1 A 01 720 52</v>
          </cell>
          <cell r="U154" t="str">
            <v xml:space="preserve"> Fabricação de guarda - corpo AC/BC </v>
          </cell>
          <cell r="V154" t="str">
            <v>m</v>
          </cell>
          <cell r="W154">
            <v>0</v>
          </cell>
        </row>
        <row r="155">
          <cell r="T155" t="str">
            <v>1 A 01 725 01</v>
          </cell>
          <cell r="U155" t="str">
            <v xml:space="preserve"> Fabricação de balizador de concreto </v>
          </cell>
          <cell r="V155" t="str">
            <v>un</v>
          </cell>
          <cell r="W155">
            <v>12.85</v>
          </cell>
        </row>
        <row r="156">
          <cell r="T156" t="str">
            <v>1 A 01 725 51</v>
          </cell>
          <cell r="U156" t="str">
            <v xml:space="preserve"> Fabricação de balizador de concreto AC/BC</v>
          </cell>
          <cell r="V156" t="str">
            <v>un</v>
          </cell>
          <cell r="W156">
            <v>13.05</v>
          </cell>
        </row>
        <row r="157">
          <cell r="T157" t="str">
            <v>1 A 01 730 00</v>
          </cell>
          <cell r="U157" t="str">
            <v xml:space="preserve"> Concreto fck=18MPa p/ pré moldados (mourões) </v>
          </cell>
          <cell r="V157" t="str">
            <v>m3</v>
          </cell>
          <cell r="W157">
            <v>287.83999999999997</v>
          </cell>
        </row>
        <row r="158">
          <cell r="T158" t="str">
            <v>1 A 01 730 01</v>
          </cell>
          <cell r="U158" t="str">
            <v xml:space="preserve"> Fabr. mourão de concr. esticador seção quad. 15cm</v>
          </cell>
          <cell r="V158" t="str">
            <v>un</v>
          </cell>
          <cell r="W158">
            <v>39.979999999999997</v>
          </cell>
        </row>
        <row r="159">
          <cell r="T159" t="str">
            <v>1 A 01 730 02</v>
          </cell>
          <cell r="U159" t="str">
            <v xml:space="preserve"> Fabr. mourão de concr esticador seção triang. 15cm</v>
          </cell>
          <cell r="V159" t="str">
            <v>un</v>
          </cell>
          <cell r="W159">
            <v>26.4</v>
          </cell>
        </row>
        <row r="160">
          <cell r="T160" t="str">
            <v>1 A 01 730 50</v>
          </cell>
          <cell r="U160" t="str">
            <v xml:space="preserve"> Concreto fck=18MPa p/pré moldados (mourões) AC/BC</v>
          </cell>
          <cell r="V160" t="str">
            <v>m3</v>
          </cell>
          <cell r="W160">
            <v>312.51</v>
          </cell>
        </row>
        <row r="161">
          <cell r="T161" t="str">
            <v>1 A 01 730 51</v>
          </cell>
          <cell r="U161" t="str">
            <v xml:space="preserve"> Fabric.Mourão concr.estic.seção quadr.15cm AC/BC </v>
          </cell>
          <cell r="V161" t="str">
            <v>un</v>
          </cell>
          <cell r="W161">
            <v>41.2</v>
          </cell>
        </row>
        <row r="162">
          <cell r="T162" t="str">
            <v>1 A 01 730 52</v>
          </cell>
          <cell r="U162" t="str">
            <v xml:space="preserve"> Fabric.Mourão concr.estic.seção triang.15cm AC/BC </v>
          </cell>
          <cell r="V162" t="str">
            <v>un</v>
          </cell>
          <cell r="W162">
            <v>27.02</v>
          </cell>
        </row>
        <row r="163">
          <cell r="T163" t="str">
            <v>1 A 01 735 01</v>
          </cell>
          <cell r="U163" t="str">
            <v xml:space="preserve"> Fabr. mourão de concreto suporte seção quad. 11cm </v>
          </cell>
          <cell r="V163" t="str">
            <v>un</v>
          </cell>
          <cell r="W163">
            <v>29.19</v>
          </cell>
        </row>
        <row r="164">
          <cell r="T164" t="str">
            <v>1 A 01 735 02</v>
          </cell>
          <cell r="U164" t="str">
            <v xml:space="preserve"> Fabr. mourão de concr. suporte seção triang. 11cm</v>
          </cell>
          <cell r="V164" t="str">
            <v>un</v>
          </cell>
          <cell r="W164">
            <v>19.8</v>
          </cell>
        </row>
        <row r="165">
          <cell r="T165" t="str">
            <v>1 A 01 735 51</v>
          </cell>
          <cell r="U165" t="str">
            <v xml:space="preserve"> Fabric.Mourão concr.suporte seção quadr.11cm AC/BC </v>
          </cell>
          <cell r="V165" t="str">
            <v>un</v>
          </cell>
          <cell r="W165">
            <v>29.81</v>
          </cell>
        </row>
        <row r="166">
          <cell r="T166" t="str">
            <v>1 A 01 735 52</v>
          </cell>
          <cell r="U166" t="str">
            <v xml:space="preserve"> Fabric.Mourão concr.suporte sec.triang.11cm AC/BC </v>
          </cell>
          <cell r="V166" t="str">
            <v>un</v>
          </cell>
          <cell r="W166">
            <v>20.12</v>
          </cell>
        </row>
        <row r="167">
          <cell r="T167" t="str">
            <v>1 A 01 739 01</v>
          </cell>
          <cell r="U167" t="str">
            <v xml:space="preserve"> Confecção de tubos de concreto D=0,20m </v>
          </cell>
          <cell r="V167" t="str">
            <v>m</v>
          </cell>
          <cell r="W167">
            <v>13.5</v>
          </cell>
        </row>
        <row r="168">
          <cell r="T168" t="str">
            <v>1 A 01 739 51</v>
          </cell>
          <cell r="U168" t="str">
            <v xml:space="preserve"> Confecção de tubos de concreto D=0,20m AC/BC</v>
          </cell>
          <cell r="V168" t="str">
            <v>m</v>
          </cell>
          <cell r="W168">
            <v>14.25</v>
          </cell>
        </row>
        <row r="169">
          <cell r="T169" t="str">
            <v>1 A 01 740 01</v>
          </cell>
          <cell r="U169" t="str">
            <v xml:space="preserve"> Confecção de tubos de concreto perfurado D=0,20m</v>
          </cell>
          <cell r="V169" t="str">
            <v>m</v>
          </cell>
          <cell r="W169">
            <v>13.89</v>
          </cell>
        </row>
        <row r="170">
          <cell r="T170" t="str">
            <v>1 A 01 740 51</v>
          </cell>
          <cell r="U170" t="str">
            <v xml:space="preserve"> Confecção tubos concr.perfurado D=0,20m AC/BC</v>
          </cell>
          <cell r="V170" t="str">
            <v>m</v>
          </cell>
          <cell r="W170">
            <v>14.63</v>
          </cell>
        </row>
        <row r="171">
          <cell r="T171" t="str">
            <v>1 A 01 741 01</v>
          </cell>
          <cell r="U171" t="str">
            <v xml:space="preserve"> Confecção de tubos de concreto poroso D=0,20m</v>
          </cell>
          <cell r="V171" t="str">
            <v>m</v>
          </cell>
          <cell r="W171">
            <v>13.66</v>
          </cell>
        </row>
        <row r="172">
          <cell r="T172" t="str">
            <v>1 A 01 741 51</v>
          </cell>
          <cell r="U172" t="str">
            <v xml:space="preserve"> Confecção de tubos de concr.poroso D=0,20m AC/BC</v>
          </cell>
          <cell r="V172" t="str">
            <v>m</v>
          </cell>
          <cell r="W172">
            <v>14.34</v>
          </cell>
        </row>
        <row r="173">
          <cell r="T173" t="str">
            <v>1 A 01 745 01</v>
          </cell>
          <cell r="U173" t="str">
            <v xml:space="preserve"> Confecção de tubos de concreto D=0,30m</v>
          </cell>
          <cell r="V173" t="str">
            <v>m</v>
          </cell>
          <cell r="W173">
            <v>21.5</v>
          </cell>
        </row>
        <row r="174">
          <cell r="T174" t="str">
            <v>1 A 01 745 51</v>
          </cell>
          <cell r="U174" t="str">
            <v xml:space="preserve"> Confecção de tubos de concreto D=0,30m AC/BC</v>
          </cell>
          <cell r="V174" t="str">
            <v>m</v>
          </cell>
          <cell r="W174">
            <v>22.86</v>
          </cell>
        </row>
        <row r="175">
          <cell r="T175" t="str">
            <v>1 A 01 746 01</v>
          </cell>
          <cell r="U175" t="str">
            <v xml:space="preserve"> Confecção de tubos de concreto perfurado D=0,30m</v>
          </cell>
          <cell r="V175" t="str">
            <v>m</v>
          </cell>
          <cell r="W175">
            <v>21.89</v>
          </cell>
        </row>
        <row r="176">
          <cell r="T176" t="str">
            <v>1 A 01 746 51</v>
          </cell>
          <cell r="U176" t="str">
            <v xml:space="preserve"> Confecção de tubos concr.perfurado D=0,30m AC/BC</v>
          </cell>
          <cell r="V176" t="str">
            <v>m</v>
          </cell>
          <cell r="W176">
            <v>23.24</v>
          </cell>
        </row>
        <row r="177">
          <cell r="T177" t="str">
            <v>1 A 01 747 01</v>
          </cell>
          <cell r="U177" t="str">
            <v xml:space="preserve"> Confecção de tubos de concreto poroso D=0,30m</v>
          </cell>
          <cell r="V177" t="str">
            <v>m</v>
          </cell>
          <cell r="W177">
            <v>21.79</v>
          </cell>
        </row>
        <row r="178">
          <cell r="T178" t="str">
            <v>1 A 01 747 51</v>
          </cell>
          <cell r="U178" t="str">
            <v xml:space="preserve"> Confecção de tubos concr.poroso D=0,30m AC/BC</v>
          </cell>
          <cell r="V178" t="str">
            <v>m</v>
          </cell>
          <cell r="W178">
            <v>23.02</v>
          </cell>
        </row>
        <row r="179">
          <cell r="T179" t="str">
            <v>1 A 01 751 01</v>
          </cell>
          <cell r="U179" t="str">
            <v xml:space="preserve"> Confecção de tubos de concreto D=0,40m</v>
          </cell>
          <cell r="V179" t="str">
            <v>m</v>
          </cell>
          <cell r="W179">
            <v>31.62</v>
          </cell>
        </row>
        <row r="180">
          <cell r="T180" t="str">
            <v>1 A 01 751 51</v>
          </cell>
          <cell r="U180" t="str">
            <v xml:space="preserve"> Confecção de tubos de concreto D=0,40m AC/BC</v>
          </cell>
          <cell r="V180" t="str">
            <v>m</v>
          </cell>
          <cell r="W180">
            <v>33.76</v>
          </cell>
        </row>
        <row r="181">
          <cell r="T181" t="str">
            <v>1 A 01 752 01</v>
          </cell>
          <cell r="U181" t="str">
            <v xml:space="preserve"> Confecção de tubos de concreto perfurado D=0,40m </v>
          </cell>
          <cell r="V181" t="str">
            <v>m</v>
          </cell>
          <cell r="W181">
            <v>32</v>
          </cell>
        </row>
        <row r="182">
          <cell r="T182" t="str">
            <v>1 A 01 752 51</v>
          </cell>
          <cell r="U182" t="str">
            <v xml:space="preserve"> Confecção de tubos concr.perfurado D=0,40m AC/BC</v>
          </cell>
          <cell r="V182" t="str">
            <v>m</v>
          </cell>
          <cell r="W182">
            <v>34.14</v>
          </cell>
        </row>
        <row r="183">
          <cell r="T183" t="str">
            <v>1 A 01 753 01</v>
          </cell>
          <cell r="U183" t="str">
            <v xml:space="preserve"> Confecção de tubos de concreto poroso D=0,40m </v>
          </cell>
          <cell r="V183" t="str">
            <v>m</v>
          </cell>
          <cell r="W183">
            <v>32.07</v>
          </cell>
        </row>
        <row r="184">
          <cell r="T184" t="str">
            <v>1 A 01 753 51</v>
          </cell>
          <cell r="U184" t="str">
            <v xml:space="preserve"> Confecção de tubos concr.poroso D=0,40m AC/BC </v>
          </cell>
          <cell r="V184" t="str">
            <v>m</v>
          </cell>
          <cell r="W184">
            <v>34.01</v>
          </cell>
        </row>
        <row r="185">
          <cell r="T185" t="str">
            <v>1 A 01 755 01</v>
          </cell>
          <cell r="U185" t="str">
            <v xml:space="preserve"> Confecção de tubos de concreto armado D=0,60m CA-4</v>
          </cell>
          <cell r="V185" t="str">
            <v>m</v>
          </cell>
          <cell r="W185">
            <v>159.75</v>
          </cell>
        </row>
        <row r="186">
          <cell r="T186" t="str">
            <v>1 A 01 755 51</v>
          </cell>
          <cell r="U186" t="str">
            <v xml:space="preserve"> Confecção de tubos concr.armado D=0,60m CA-4 AC/BC </v>
          </cell>
          <cell r="V186" t="str">
            <v>m</v>
          </cell>
          <cell r="W186">
            <v>163.96</v>
          </cell>
        </row>
        <row r="187">
          <cell r="T187" t="str">
            <v>1 A 01 760 01</v>
          </cell>
          <cell r="U187" t="str">
            <v xml:space="preserve"> Confecção de tubos de concreto armado D=0,80m CA-4</v>
          </cell>
          <cell r="V187" t="str">
            <v>m</v>
          </cell>
          <cell r="W187">
            <v>241.94</v>
          </cell>
        </row>
        <row r="188">
          <cell r="T188" t="str">
            <v>1 A 01 760 51</v>
          </cell>
          <cell r="U188" t="str">
            <v xml:space="preserve"> Confecção de tubos concr.armado D=0,80m CA-4 AC/BC </v>
          </cell>
          <cell r="V188" t="str">
            <v>m</v>
          </cell>
          <cell r="W188">
            <v>248.92</v>
          </cell>
        </row>
        <row r="189">
          <cell r="T189" t="str">
            <v>1 A 01 765 01</v>
          </cell>
          <cell r="U189" t="str">
            <v xml:space="preserve"> Confecção de tubos de concreto armado D=1,00m CA-4 </v>
          </cell>
          <cell r="V189" t="str">
            <v>m</v>
          </cell>
          <cell r="W189">
            <v>366.26</v>
          </cell>
        </row>
        <row r="190">
          <cell r="T190" t="str">
            <v>1 A 01 765 51</v>
          </cell>
          <cell r="U190" t="str">
            <v xml:space="preserve"> Confecção de tubos concr.armado D=1,00m CA-4 AC/BC </v>
          </cell>
          <cell r="V190" t="str">
            <v>m</v>
          </cell>
          <cell r="W190">
            <v>376.68</v>
          </cell>
        </row>
        <row r="191">
          <cell r="T191" t="str">
            <v>1 A 01 770 01</v>
          </cell>
          <cell r="U191" t="str">
            <v xml:space="preserve"> Confecção de tubos de concreto armado D=1,20m CA-4 </v>
          </cell>
          <cell r="V191" t="str">
            <v>m</v>
          </cell>
          <cell r="W191">
            <v>516.87</v>
          </cell>
        </row>
        <row r="192">
          <cell r="T192" t="str">
            <v>1 A 01 770 51</v>
          </cell>
          <cell r="U192" t="str">
            <v xml:space="preserve"> Confecção de tubos concr.armado D=1,20m CA-4 AC/BC </v>
          </cell>
          <cell r="V192" t="str">
            <v>m</v>
          </cell>
          <cell r="W192">
            <v>530.27</v>
          </cell>
        </row>
        <row r="193">
          <cell r="T193" t="str">
            <v>1 A 01 775 01</v>
          </cell>
          <cell r="U193" t="str">
            <v xml:space="preserve"> Confecção de tubos de concreto armado D=1,50m CA-4 </v>
          </cell>
          <cell r="V193" t="str">
            <v>m</v>
          </cell>
          <cell r="W193">
            <v>825.68</v>
          </cell>
        </row>
        <row r="194">
          <cell r="T194" t="str">
            <v>1 A 01 775 51</v>
          </cell>
          <cell r="U194" t="str">
            <v xml:space="preserve"> Confecção de tubos concr.armado D=1,50m CA-4 AC/BC </v>
          </cell>
          <cell r="V194" t="str">
            <v>m</v>
          </cell>
          <cell r="W194">
            <v>843.48</v>
          </cell>
        </row>
        <row r="195">
          <cell r="T195" t="str">
            <v>1 A 01 780 01</v>
          </cell>
          <cell r="U195" t="str">
            <v xml:space="preserve"> Obtenção de grama para replantio</v>
          </cell>
          <cell r="V195" t="str">
            <v>m2</v>
          </cell>
          <cell r="W195">
            <v>1.17</v>
          </cell>
        </row>
        <row r="196">
          <cell r="T196" t="str">
            <v>1 A 01 790 01</v>
          </cell>
          <cell r="U196" t="str">
            <v xml:space="preserve"> Guia de madeira - 2,5 x 7,0 cm</v>
          </cell>
          <cell r="V196" t="str">
            <v>m</v>
          </cell>
          <cell r="W196">
            <v>2.38</v>
          </cell>
        </row>
        <row r="197">
          <cell r="T197" t="str">
            <v>1 A 01 790 02</v>
          </cell>
          <cell r="U197" t="str">
            <v xml:space="preserve"> Guia de madeira - 2,5 x 10,0 cm</v>
          </cell>
          <cell r="V197" t="str">
            <v>m</v>
          </cell>
          <cell r="W197">
            <v>1.43</v>
          </cell>
        </row>
        <row r="198">
          <cell r="T198" t="str">
            <v>1 A 01 800 01</v>
          </cell>
          <cell r="U198" t="str">
            <v xml:space="preserve"> Recuperação de chapa para placa de sinalização</v>
          </cell>
          <cell r="V198" t="str">
            <v>m2</v>
          </cell>
          <cell r="W198">
            <v>25.28</v>
          </cell>
        </row>
        <row r="199">
          <cell r="T199" t="str">
            <v>1 A 01 810 01</v>
          </cell>
          <cell r="U199" t="str">
            <v xml:space="preserve"> Calha metálica semi-circular D=0,40 m </v>
          </cell>
          <cell r="V199" t="str">
            <v>m</v>
          </cell>
          <cell r="W199">
            <v>184.72</v>
          </cell>
        </row>
        <row r="200">
          <cell r="T200" t="str">
            <v>1 A 01 850 01</v>
          </cell>
          <cell r="U200" t="str">
            <v xml:space="preserve"> Confecção de placa de sinalização semi-refletiva </v>
          </cell>
          <cell r="V200" t="str">
            <v>m2</v>
          </cell>
          <cell r="W200">
            <v>167.16</v>
          </cell>
        </row>
        <row r="201">
          <cell r="T201" t="str">
            <v>1 A 01 860 01</v>
          </cell>
          <cell r="U201" t="str">
            <v xml:space="preserve"> Confecção de placa de sinalização tot. refletiva </v>
          </cell>
          <cell r="V201" t="str">
            <v>m2</v>
          </cell>
          <cell r="W201">
            <v>220.67</v>
          </cell>
        </row>
        <row r="202">
          <cell r="T202" t="str">
            <v>1 A 01 870 01</v>
          </cell>
          <cell r="U202" t="str">
            <v xml:space="preserve"> Confecção de suporte e travessa p/ placa de sinal.</v>
          </cell>
          <cell r="V202" t="str">
            <v>un</v>
          </cell>
          <cell r="W202">
            <v>22.24</v>
          </cell>
        </row>
        <row r="203">
          <cell r="T203" t="str">
            <v>1 A 01 890 01</v>
          </cell>
          <cell r="U203" t="str">
            <v xml:space="preserve"> Escavação manual em material de 1a categoria </v>
          </cell>
          <cell r="V203" t="str">
            <v>m3</v>
          </cell>
          <cell r="W203">
            <v>25</v>
          </cell>
        </row>
        <row r="204">
          <cell r="T204" t="str">
            <v>1 A 01 891 01</v>
          </cell>
          <cell r="U204" t="str">
            <v xml:space="preserve"> Escavação manual de vala em material de 1a cat. </v>
          </cell>
          <cell r="V204" t="str">
            <v>m3</v>
          </cell>
          <cell r="W204">
            <v>28.86</v>
          </cell>
        </row>
        <row r="205">
          <cell r="T205" t="str">
            <v>1 A 01 892 01</v>
          </cell>
          <cell r="U205" t="str">
            <v xml:space="preserve"> Escavação mecânica de vala em material de 1a cat. </v>
          </cell>
          <cell r="V205" t="str">
            <v>m3</v>
          </cell>
          <cell r="W205">
            <v>4.2300000000000004</v>
          </cell>
        </row>
        <row r="206">
          <cell r="T206" t="str">
            <v>1 A 01 893 01</v>
          </cell>
          <cell r="U206" t="str">
            <v xml:space="preserve"> Compactação manual </v>
          </cell>
          <cell r="V206" t="str">
            <v>m3</v>
          </cell>
          <cell r="W206">
            <v>9.89</v>
          </cell>
        </row>
        <row r="207">
          <cell r="T207" t="str">
            <v>1 A 01 893 02</v>
          </cell>
          <cell r="U207" t="str">
            <v xml:space="preserve"> Reaterro e compactação</v>
          </cell>
          <cell r="V207" t="str">
            <v>m3</v>
          </cell>
          <cell r="W207">
            <v>18.84</v>
          </cell>
        </row>
        <row r="208">
          <cell r="T208" t="str">
            <v>1 A 01 894 01</v>
          </cell>
          <cell r="U208" t="str">
            <v xml:space="preserve"> Lastro de brita</v>
          </cell>
          <cell r="V208" t="str">
            <v>m3</v>
          </cell>
          <cell r="W208">
            <v>35.229999999999997</v>
          </cell>
        </row>
        <row r="209">
          <cell r="T209" t="str">
            <v>1 A 01 894 51</v>
          </cell>
          <cell r="U209" t="str">
            <v xml:space="preserve"> Lastro de brita BC </v>
          </cell>
          <cell r="V209" t="str">
            <v>m3</v>
          </cell>
          <cell r="W209">
            <v>52.45</v>
          </cell>
        </row>
        <row r="210">
          <cell r="T210" t="str">
            <v>1 A 02 702 00</v>
          </cell>
          <cell r="U210" t="str">
            <v xml:space="preserve"> Limpeza e enchim. junta pav. concr.(const e rest)</v>
          </cell>
          <cell r="V210" t="str">
            <v>m</v>
          </cell>
          <cell r="W210">
            <v>2.0299999999999998</v>
          </cell>
        </row>
        <row r="211">
          <cell r="T211" t="str">
            <v>1 A 99 001 00</v>
          </cell>
          <cell r="U211" t="str">
            <v xml:space="preserve"> Mistura areia-asfalto usinada a frio</v>
          </cell>
          <cell r="V211" t="str">
            <v>m3</v>
          </cell>
          <cell r="W211">
            <v>0</v>
          </cell>
        </row>
        <row r="212">
          <cell r="T212" t="str">
            <v>1 A 99 002 00</v>
          </cell>
          <cell r="U212" t="str">
            <v xml:space="preserve"> Mistura areia-asfalto usinada a quente</v>
          </cell>
          <cell r="V212" t="str">
            <v>m3</v>
          </cell>
          <cell r="W212">
            <v>0</v>
          </cell>
        </row>
        <row r="213">
          <cell r="T213" t="str">
            <v>1 A 99 003 00</v>
          </cell>
          <cell r="U213" t="str">
            <v xml:space="preserve"> Mistura betuminosa usinada a frio </v>
          </cell>
          <cell r="V213" t="str">
            <v>m3</v>
          </cell>
          <cell r="W213">
            <v>0</v>
          </cell>
        </row>
        <row r="214">
          <cell r="T214" t="str">
            <v>1 A 99 004 00</v>
          </cell>
          <cell r="U214" t="str">
            <v xml:space="preserve"> Mistura betuminosa usinada a quente </v>
          </cell>
          <cell r="V214" t="str">
            <v>m3</v>
          </cell>
          <cell r="W214">
            <v>0</v>
          </cell>
        </row>
        <row r="215">
          <cell r="T215" t="str">
            <v>1 A 99 005 00</v>
          </cell>
          <cell r="U215" t="str">
            <v xml:space="preserve"> Mistura betuminosa </v>
          </cell>
          <cell r="V215" t="str">
            <v>m3</v>
          </cell>
          <cell r="W215">
            <v>0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CAPA"/>
      <sheetName val="INDICE"/>
      <sheetName val="SEPARADORES"/>
      <sheetName val="compor"/>
      <sheetName val="RESUMO GERAL"/>
      <sheetName val="PLANILHA"/>
      <sheetName val="FISFIN"/>
      <sheetName val="PLAN-COMP"/>
      <sheetName val="BDI-r1"/>
      <sheetName val="ENCERRAMENTO"/>
      <sheetName val="Orçamentária"/>
      <sheetName val="Banco de Dados"/>
      <sheetName val="TB"/>
      <sheetName val="TB _BG_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CC"/>
      <sheetName val="ANP após 2015"/>
      <sheetName val="percentuais por insumo"/>
      <sheetName val="TESTE"/>
      <sheetName val="proposta"/>
      <sheetName val="2017 SEM"/>
      <sheetName val="R1"/>
      <sheetName val="R2"/>
      <sheetName val="R3"/>
      <sheetName val="R4"/>
      <sheetName val="R5"/>
      <sheetName val="R6"/>
      <sheetName val="R7"/>
      <sheetName val="R8 saldo"/>
      <sheetName val="SOMA"/>
      <sheetName val="resu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rsão"/>
      <sheetName val="61M-CBMI"/>
      <sheetName val="CS#"/>
      <sheetName val="Orçamentária"/>
      <sheetName val="Terraplenagem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TOTAL"/>
      <sheetName val="BDI"/>
      <sheetName val="QUAD. MEM. QUANT."/>
      <sheetName val="Cronograma"/>
      <sheetName val="SICRO"/>
      <sheetName val="LIGANTES-DER"/>
      <sheetName val="LIGANTES-AN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Código</v>
          </cell>
          <cell r="B3" t="str">
            <v>Descrição do Serviço</v>
          </cell>
          <cell r="C3" t="str">
            <v>Unidade</v>
          </cell>
          <cell r="D3" t="str">
            <v>Custo Unitário (R$)</v>
          </cell>
        </row>
        <row r="4">
          <cell r="A4" t="str">
            <v>0307731</v>
          </cell>
          <cell r="B4" t="str">
            <v>Aparelho de apoio de neoprene fretado para estruturas moldadas no local - fornecimento e instalação</v>
          </cell>
          <cell r="C4" t="str">
            <v>dm³</v>
          </cell>
          <cell r="D4">
            <v>123.02</v>
          </cell>
        </row>
        <row r="5">
          <cell r="A5" t="str">
            <v>0307732</v>
          </cell>
          <cell r="B5" t="str">
            <v>Aparelho de apoio de neoprene fretado para estruturas pré-moldadas - fornecimento e instalação</v>
          </cell>
          <cell r="C5" t="str">
            <v>dm³</v>
          </cell>
          <cell r="D5">
            <v>92.65</v>
          </cell>
        </row>
        <row r="6">
          <cell r="A6" t="str">
            <v>0308308</v>
          </cell>
          <cell r="B6" t="str">
            <v>Aparelho de apoio metálico elastomérico fixo com capacidade de 1.500 kN - fornecimento e instalação</v>
          </cell>
          <cell r="C6" t="str">
            <v>un</v>
          </cell>
          <cell r="D6">
            <v>7268.33</v>
          </cell>
        </row>
        <row r="7">
          <cell r="A7" t="str">
            <v>0308313</v>
          </cell>
          <cell r="B7" t="str">
            <v>Aparelho de apoio metálico elastomérico fixo com capacidade de 10.000 kN - fornecimento e instalação</v>
          </cell>
          <cell r="C7" t="str">
            <v>un</v>
          </cell>
          <cell r="D7">
            <v>46252.56</v>
          </cell>
        </row>
        <row r="8">
          <cell r="A8" t="str">
            <v>0308309</v>
          </cell>
          <cell r="B8" t="str">
            <v>Aparelho de apoio metálico elastomérico fixo com capacidade de 2.500 kN - fornecimento e instalação</v>
          </cell>
          <cell r="C8" t="str">
            <v>un</v>
          </cell>
          <cell r="D8">
            <v>11793.35</v>
          </cell>
        </row>
        <row r="9">
          <cell r="A9" t="str">
            <v>0308310</v>
          </cell>
          <cell r="B9" t="str">
            <v>Aparelho de apoio metálico elastomérico fixo com capacidade de 4.000 kN - fornecimento e instalação</v>
          </cell>
          <cell r="C9" t="str">
            <v>un</v>
          </cell>
          <cell r="D9">
            <v>17761.47</v>
          </cell>
        </row>
        <row r="10">
          <cell r="A10" t="str">
            <v>0308311</v>
          </cell>
          <cell r="B10" t="str">
            <v>Aparelho de apoio metálico elastomérico fixo com capacidade de 5.500 kN - fornecimento e instalação</v>
          </cell>
          <cell r="C10" t="str">
            <v>un</v>
          </cell>
          <cell r="D10">
            <v>24382.5</v>
          </cell>
        </row>
        <row r="11">
          <cell r="A11" t="str">
            <v>0308312</v>
          </cell>
          <cell r="B11" t="str">
            <v>Aparelho de apoio metálico elastomérico fixo com capacidade de 7.500 kN - fornecimento e instalação</v>
          </cell>
          <cell r="C11" t="str">
            <v>un</v>
          </cell>
          <cell r="D11">
            <v>33716.61</v>
          </cell>
        </row>
        <row r="12">
          <cell r="A12" t="str">
            <v>0308307</v>
          </cell>
          <cell r="B12" t="str">
            <v>Aparelho de apoio metálico elastomérico fixo com capacidade de 700 kN - fornecimento e instalação</v>
          </cell>
          <cell r="C12" t="str">
            <v>un</v>
          </cell>
          <cell r="D12">
            <v>4841.83</v>
          </cell>
        </row>
        <row r="13">
          <cell r="A13" t="str">
            <v>0308322</v>
          </cell>
          <cell r="B13" t="str">
            <v>Aparelho de apoio metálico elastomérico multidirecional com capacidade de 1.500 kN - fornecimento e instalação</v>
          </cell>
          <cell r="C13" t="str">
            <v>un</v>
          </cell>
          <cell r="D13">
            <v>5958.74</v>
          </cell>
        </row>
        <row r="14">
          <cell r="A14" t="str">
            <v>0308327</v>
          </cell>
          <cell r="B14" t="str">
            <v>Aparelho de apoio metálico elastomérico multidirecional com capacidade de 10.000 kN - fornecimento e instalação</v>
          </cell>
          <cell r="C14" t="str">
            <v>un</v>
          </cell>
          <cell r="D14">
            <v>37068.120000000003</v>
          </cell>
        </row>
        <row r="15">
          <cell r="A15" t="str">
            <v>0308323</v>
          </cell>
          <cell r="B15" t="str">
            <v>Aparelho de apoio metálico elastomérico multidirecional com capacidade de 2.500 kN - fornecimento e instalação</v>
          </cell>
          <cell r="C15" t="str">
            <v>un</v>
          </cell>
          <cell r="D15">
            <v>8671.7999999999993</v>
          </cell>
        </row>
        <row r="16">
          <cell r="A16" t="str">
            <v>0308324</v>
          </cell>
          <cell r="B16" t="str">
            <v>Aparelho de apoio metálico elastomérico multidirecional com capacidade de 4.000 kN - fornecimento e instalação</v>
          </cell>
          <cell r="C16" t="str">
            <v>un</v>
          </cell>
          <cell r="D16">
            <v>13671.97</v>
          </cell>
        </row>
        <row r="17">
          <cell r="A17" t="str">
            <v>0308325</v>
          </cell>
          <cell r="B17" t="str">
            <v>Aparelho de apoio metálico elastomérico multidirecional com capacidade de 5.500 kN - fornecimento e instalação</v>
          </cell>
          <cell r="C17" t="str">
            <v>un</v>
          </cell>
          <cell r="D17">
            <v>19368.45</v>
          </cell>
        </row>
        <row r="18">
          <cell r="A18" t="str">
            <v>0308326</v>
          </cell>
          <cell r="B18" t="str">
            <v>Aparelho de apoio metálico elastomérico multidirecional com capacidade de 7.500 kN - fornecimento e instalação</v>
          </cell>
          <cell r="C18" t="str">
            <v>un</v>
          </cell>
          <cell r="D18">
            <v>27324.31</v>
          </cell>
        </row>
        <row r="19">
          <cell r="A19" t="str">
            <v>0308321</v>
          </cell>
          <cell r="B19" t="str">
            <v>Aparelho de apoio metálico elastomérico multidirecional com capacidade de 700 kN - fornecimento e instalação</v>
          </cell>
          <cell r="C19" t="str">
            <v>un</v>
          </cell>
          <cell r="D19">
            <v>3796.22</v>
          </cell>
        </row>
        <row r="20">
          <cell r="A20" t="str">
            <v>0308315</v>
          </cell>
          <cell r="B20" t="str">
            <v>Aparelho de apoio metálico elastomérico unidirecional com capacidade de 1.500 kN - fornecimento e instalação</v>
          </cell>
          <cell r="C20" t="str">
            <v>un</v>
          </cell>
          <cell r="D20">
            <v>7304.44</v>
          </cell>
        </row>
        <row r="21">
          <cell r="A21" t="str">
            <v>0308320</v>
          </cell>
          <cell r="B21" t="str">
            <v>Aparelho de apoio metálico elastomérico unidirecional com capacidade de 10.000 kN - fornecimento e instalação</v>
          </cell>
          <cell r="C21" t="str">
            <v>un</v>
          </cell>
          <cell r="D21">
            <v>46452.31</v>
          </cell>
        </row>
        <row r="22">
          <cell r="A22" t="str">
            <v>0308316</v>
          </cell>
          <cell r="B22" t="str">
            <v>Aparelho de apoio metálico elastomérico unidirecional com capacidade de 2.500 kN - fornecimento e instalação</v>
          </cell>
          <cell r="C22" t="str">
            <v>un</v>
          </cell>
          <cell r="D22">
            <v>10344.91</v>
          </cell>
        </row>
        <row r="23">
          <cell r="A23" t="str">
            <v>0308317</v>
          </cell>
          <cell r="B23" t="str">
            <v>Aparelho de apoio metálico elastomérico unidirecional com capacidade de 4.000 kN - fornecimento e instalação</v>
          </cell>
          <cell r="C23" t="str">
            <v>un</v>
          </cell>
          <cell r="D23">
            <v>17359.41</v>
          </cell>
        </row>
        <row r="24">
          <cell r="A24" t="str">
            <v>0308318</v>
          </cell>
          <cell r="B24" t="str">
            <v>Aparelho de apoio metálico elastomérico unidirecional com capacidade de 5.500 kN - fornecimento e instalação</v>
          </cell>
          <cell r="C24" t="str">
            <v>un</v>
          </cell>
          <cell r="D24">
            <v>24525.35</v>
          </cell>
        </row>
        <row r="25">
          <cell r="A25" t="str">
            <v>0308319</v>
          </cell>
          <cell r="B25" t="str">
            <v>Aparelho de apoio metálico elastomérico unidirecional com capacidade de 7.500 kN - fornecimento e instalação</v>
          </cell>
          <cell r="C25" t="str">
            <v>un</v>
          </cell>
          <cell r="D25">
            <v>30898.44</v>
          </cell>
        </row>
        <row r="26">
          <cell r="A26" t="str">
            <v>0308314</v>
          </cell>
          <cell r="B26" t="str">
            <v>Aparelho de apoio metálico elastomérico unidirecional com capacidade de 700 kN - fornecimento e instalação</v>
          </cell>
          <cell r="C26" t="str">
            <v>un</v>
          </cell>
          <cell r="D26">
            <v>4891.63</v>
          </cell>
        </row>
        <row r="27">
          <cell r="A27" t="str">
            <v>0308250</v>
          </cell>
          <cell r="B27" t="str">
            <v>Aparelho de apoio metálico esférico fixo com capacidade de 1.000 kN - fornecimento e instalação</v>
          </cell>
          <cell r="C27" t="str">
            <v>un</v>
          </cell>
          <cell r="D27">
            <v>5964</v>
          </cell>
        </row>
        <row r="28">
          <cell r="A28" t="str">
            <v>0308251</v>
          </cell>
          <cell r="B28" t="str">
            <v>Aparelho de apoio metálico esférico fixo com capacidade de 1.500 kN - fornecimento e instalação</v>
          </cell>
          <cell r="C28" t="str">
            <v>un</v>
          </cell>
          <cell r="D28">
            <v>9076.2999999999993</v>
          </cell>
        </row>
        <row r="29">
          <cell r="A29" t="str">
            <v>0308268</v>
          </cell>
          <cell r="B29" t="str">
            <v>Aparelho de apoio metálico esférico fixo com capacidade de 10.000 kN - fornecimento e instalação</v>
          </cell>
          <cell r="C29" t="str">
            <v>un</v>
          </cell>
          <cell r="D29">
            <v>82398.5</v>
          </cell>
        </row>
        <row r="30">
          <cell r="A30" t="str">
            <v>0308252</v>
          </cell>
          <cell r="B30" t="str">
            <v>Aparelho de apoio metálico esférico fixo com capacidade de 2.000 kN - fornecimento e instalação</v>
          </cell>
          <cell r="C30" t="str">
            <v>un</v>
          </cell>
          <cell r="D30">
            <v>10973.26</v>
          </cell>
        </row>
        <row r="31">
          <cell r="A31" t="str">
            <v>0308253</v>
          </cell>
          <cell r="B31" t="str">
            <v>Aparelho de apoio metálico esférico fixo com capacidade de 2.500 kN - fornecimento e instalação</v>
          </cell>
          <cell r="C31" t="str">
            <v>un</v>
          </cell>
          <cell r="D31">
            <v>13558.17</v>
          </cell>
        </row>
        <row r="32">
          <cell r="A32" t="str">
            <v>0308254</v>
          </cell>
          <cell r="B32" t="str">
            <v>Aparelho de apoio metálico esférico fixo com capacidade de 3.000 kN - fornecimento e instalação</v>
          </cell>
          <cell r="C32" t="str">
            <v>un</v>
          </cell>
          <cell r="D32">
            <v>15254.38</v>
          </cell>
        </row>
        <row r="33">
          <cell r="A33" t="str">
            <v>0308255</v>
          </cell>
          <cell r="B33" t="str">
            <v>Aparelho de apoio metálico esférico fixo com capacidade de 3.500 kN - fornecimento e instalação</v>
          </cell>
          <cell r="C33" t="str">
            <v>un</v>
          </cell>
          <cell r="D33">
            <v>18741.669999999998</v>
          </cell>
        </row>
        <row r="34">
          <cell r="A34" t="str">
            <v>0308256</v>
          </cell>
          <cell r="B34" t="str">
            <v>Aparelho de apoio metálico esférico fixo com capacidade de 4.000 kN - fornecimento e instalação</v>
          </cell>
          <cell r="C34" t="str">
            <v>un</v>
          </cell>
          <cell r="D34">
            <v>23189.02</v>
          </cell>
        </row>
        <row r="35">
          <cell r="A35" t="str">
            <v>0308257</v>
          </cell>
          <cell r="B35" t="str">
            <v>Aparelho de apoio metálico esférico fixo com capacidade de 4.500 kN - fornecimento e instalação</v>
          </cell>
          <cell r="C35" t="str">
            <v>un</v>
          </cell>
          <cell r="D35">
            <v>31916.17</v>
          </cell>
        </row>
        <row r="36">
          <cell r="A36" t="str">
            <v>0308258</v>
          </cell>
          <cell r="B36" t="str">
            <v>Aparelho de apoio metálico esférico fixo com capacidade de 5.000 kN - fornecimento e instalação</v>
          </cell>
          <cell r="C36" t="str">
            <v>un</v>
          </cell>
          <cell r="D36">
            <v>35568.18</v>
          </cell>
        </row>
        <row r="37">
          <cell r="A37" t="str">
            <v>0308259</v>
          </cell>
          <cell r="B37" t="str">
            <v>Aparelho de apoio metálico esférico fixo com capacidade de 5.500 kN - fornecimento e instalação</v>
          </cell>
          <cell r="C37" t="str">
            <v>un</v>
          </cell>
          <cell r="D37">
            <v>42869.7</v>
          </cell>
        </row>
        <row r="38">
          <cell r="A38" t="str">
            <v>0308260</v>
          </cell>
          <cell r="B38" t="str">
            <v>Aparelho de apoio metálico esférico fixo com capacidade de 6.000 kN - fornecimento e instalação</v>
          </cell>
          <cell r="C38" t="str">
            <v>un</v>
          </cell>
          <cell r="D38">
            <v>47188.62</v>
          </cell>
        </row>
        <row r="39">
          <cell r="A39" t="str">
            <v>0308261</v>
          </cell>
          <cell r="B39" t="str">
            <v>Aparelho de apoio metálico esférico fixo com capacidade de 6.500 kN - fornecimento e instalação</v>
          </cell>
          <cell r="C39" t="str">
            <v>un</v>
          </cell>
          <cell r="D39">
            <v>52354.04</v>
          </cell>
        </row>
        <row r="40">
          <cell r="A40" t="str">
            <v>0308262</v>
          </cell>
          <cell r="B40" t="str">
            <v>Aparelho de apoio metálico esférico fixo com capacidade de 7.000 kN - fornecimento e instalação</v>
          </cell>
          <cell r="C40" t="str">
            <v>un</v>
          </cell>
          <cell r="D40">
            <v>57235.86</v>
          </cell>
        </row>
        <row r="41">
          <cell r="A41" t="str">
            <v>0308263</v>
          </cell>
          <cell r="B41" t="str">
            <v>Aparelho de apoio metálico esférico fixo com capacidade de 7.500 kN - fornecimento e instalação</v>
          </cell>
          <cell r="C41" t="str">
            <v>un</v>
          </cell>
          <cell r="D41">
            <v>58101.17</v>
          </cell>
        </row>
        <row r="42">
          <cell r="A42" t="str">
            <v>0308264</v>
          </cell>
          <cell r="B42" t="str">
            <v>Aparelho de apoio metálico esférico fixo com capacidade de 8.000 kN - fornecimento e instalação</v>
          </cell>
          <cell r="C42" t="str">
            <v>un</v>
          </cell>
          <cell r="D42">
            <v>64724.59</v>
          </cell>
        </row>
        <row r="43">
          <cell r="A43" t="str">
            <v>0308265</v>
          </cell>
          <cell r="B43" t="str">
            <v>Aparelho de apoio metálico esférico fixo com capacidade de 8.500 kN - fornecimento e instalação</v>
          </cell>
          <cell r="C43" t="str">
            <v>un</v>
          </cell>
          <cell r="D43">
            <v>66212.27</v>
          </cell>
        </row>
        <row r="44">
          <cell r="A44" t="str">
            <v>0308266</v>
          </cell>
          <cell r="B44" t="str">
            <v>Aparelho de apoio metálico esférico fixo com capacidade de 9.000 kN - fornecimento e instalação</v>
          </cell>
          <cell r="C44" t="str">
            <v>un</v>
          </cell>
          <cell r="D44">
            <v>73733.06</v>
          </cell>
        </row>
        <row r="45">
          <cell r="A45" t="str">
            <v>0308267</v>
          </cell>
          <cell r="B45" t="str">
            <v>Aparelho de apoio metálico esférico fixo com capacidade de 9.500 kN - fornecimento e instalação</v>
          </cell>
          <cell r="C45" t="str">
            <v>un</v>
          </cell>
          <cell r="D45">
            <v>77972.47</v>
          </cell>
        </row>
        <row r="46">
          <cell r="A46" t="str">
            <v>0308288</v>
          </cell>
          <cell r="B46" t="str">
            <v>Aparelho de apoio metálico esférico multidirecional com capacidade de 1.000 kN - fornecimento e instalação</v>
          </cell>
          <cell r="C46" t="str">
            <v>un</v>
          </cell>
          <cell r="D46">
            <v>8674.24</v>
          </cell>
        </row>
        <row r="47">
          <cell r="A47" t="str">
            <v>0308289</v>
          </cell>
          <cell r="B47" t="str">
            <v>Aparelho de apoio metálico esférico multidirecional com capacidade de 1.500 kN - fornecimento e instalação</v>
          </cell>
          <cell r="C47" t="str">
            <v>un</v>
          </cell>
          <cell r="D47">
            <v>12763.35</v>
          </cell>
        </row>
        <row r="48">
          <cell r="A48" t="str">
            <v>0308306</v>
          </cell>
          <cell r="B48" t="str">
            <v>Aparelho de apoio metálico esférico multidirecional com capacidade de 10.000 kN - fornecimento e instalação</v>
          </cell>
          <cell r="C48" t="str">
            <v>un</v>
          </cell>
          <cell r="D48">
            <v>92486.04</v>
          </cell>
        </row>
        <row r="49">
          <cell r="A49" t="str">
            <v>0308290</v>
          </cell>
          <cell r="B49" t="str">
            <v>Aparelho de apoio metálico esférico multidirecional com capacidade de 2.000 kN - fornecimento e instalação</v>
          </cell>
          <cell r="C49" t="str">
            <v>un</v>
          </cell>
          <cell r="D49">
            <v>16005.6</v>
          </cell>
        </row>
        <row r="50">
          <cell r="A50" t="str">
            <v>0308291</v>
          </cell>
          <cell r="B50" t="str">
            <v>Aparelho de apoio metálico esférico multidirecional com capacidade de 2.500 kN - fornecimento e instalação</v>
          </cell>
          <cell r="C50" t="str">
            <v>un</v>
          </cell>
          <cell r="D50">
            <v>20106.97</v>
          </cell>
        </row>
        <row r="51">
          <cell r="A51" t="str">
            <v>0308292</v>
          </cell>
          <cell r="B51" t="str">
            <v>Aparelho de apoio metálico esférico multidirecional com capacidade de 3.000 kN - fornecimento e instalação</v>
          </cell>
          <cell r="C51" t="str">
            <v>un</v>
          </cell>
          <cell r="D51">
            <v>21860.59</v>
          </cell>
        </row>
        <row r="52">
          <cell r="A52" t="str">
            <v>0308293</v>
          </cell>
          <cell r="B52" t="str">
            <v>Aparelho de apoio metálico esférico multidirecional com capacidade de 3.500 kN - fornecimento e instalação</v>
          </cell>
          <cell r="C52" t="str">
            <v>un</v>
          </cell>
          <cell r="D52">
            <v>25153.58</v>
          </cell>
        </row>
        <row r="53">
          <cell r="A53" t="str">
            <v>0308294</v>
          </cell>
          <cell r="B53" t="str">
            <v>Aparelho de apoio metálico esférico multidirecional com capacidade de 4.000 kN - fornecimento e instalação</v>
          </cell>
          <cell r="C53" t="str">
            <v>un</v>
          </cell>
          <cell r="D53">
            <v>28867.42</v>
          </cell>
        </row>
        <row r="54">
          <cell r="A54" t="str">
            <v>0308295</v>
          </cell>
          <cell r="B54" t="str">
            <v>Aparelho de apoio metálico esférico multidirecional com capacidade de 4.500 kN - fornecimento e instalação</v>
          </cell>
          <cell r="C54" t="str">
            <v>un</v>
          </cell>
          <cell r="D54">
            <v>34888.550000000003</v>
          </cell>
        </row>
        <row r="55">
          <cell r="A55" t="str">
            <v>0308296</v>
          </cell>
          <cell r="B55" t="str">
            <v>Aparelho de apoio metálico esférico multidirecional com capacidade de 5.000 kN - fornecimento e instalação</v>
          </cell>
          <cell r="C55" t="str">
            <v>un</v>
          </cell>
          <cell r="D55">
            <v>36799.53</v>
          </cell>
        </row>
        <row r="56">
          <cell r="A56" t="str">
            <v>0308297</v>
          </cell>
          <cell r="B56" t="str">
            <v>Aparelho de apoio metálico esférico multidirecional com capacidade de 5.500 kN - fornecimento e instalação</v>
          </cell>
          <cell r="C56" t="str">
            <v>un</v>
          </cell>
          <cell r="D56">
            <v>42012.17</v>
          </cell>
        </row>
        <row r="57">
          <cell r="A57" t="str">
            <v>0308298</v>
          </cell>
          <cell r="B57" t="str">
            <v>Aparelho de apoio metálico esférico multidirecional com capacidade de 6.000 kN - fornecimento e instalação</v>
          </cell>
          <cell r="C57" t="str">
            <v>un</v>
          </cell>
          <cell r="D57">
            <v>47783.09</v>
          </cell>
        </row>
        <row r="58">
          <cell r="A58" t="str">
            <v>0308299</v>
          </cell>
          <cell r="B58" t="str">
            <v>Aparelho de apoio metálico esférico multidirecional com capacidade de 6.500 kN - fornecimento e instalação</v>
          </cell>
          <cell r="C58" t="str">
            <v>un</v>
          </cell>
          <cell r="D58">
            <v>51635.38</v>
          </cell>
        </row>
        <row r="59">
          <cell r="A59" t="str">
            <v>0308300</v>
          </cell>
          <cell r="B59" t="str">
            <v>Aparelho de apoio metálico esférico multidirecional com capacidade de 7.000 kN - fornecimento e instalação</v>
          </cell>
          <cell r="C59" t="str">
            <v>un</v>
          </cell>
          <cell r="D59">
            <v>55592.82</v>
          </cell>
        </row>
        <row r="60">
          <cell r="A60" t="str">
            <v>0308301</v>
          </cell>
          <cell r="B60" t="str">
            <v>Aparelho de apoio metálico esférico multidirecional com capacidade de 7.500 kN - fornecimento e instalação</v>
          </cell>
          <cell r="C60" t="str">
            <v>un</v>
          </cell>
          <cell r="D60">
            <v>59964.72</v>
          </cell>
        </row>
        <row r="61">
          <cell r="A61" t="str">
            <v>0308302</v>
          </cell>
          <cell r="B61" t="str">
            <v>Aparelho de apoio metálico esférico multidirecional com capacidade de 8.000 kN - fornecimento e instalação</v>
          </cell>
          <cell r="C61" t="str">
            <v>un</v>
          </cell>
          <cell r="D61">
            <v>71697.899999999994</v>
          </cell>
        </row>
        <row r="62">
          <cell r="A62" t="str">
            <v>0308303</v>
          </cell>
          <cell r="B62" t="str">
            <v>Aparelho de apoio metálico esférico multidirecional com capacidade de 8.500 kN - fornecimento e instalação</v>
          </cell>
          <cell r="C62" t="str">
            <v>un</v>
          </cell>
          <cell r="D62">
            <v>78668.570000000007</v>
          </cell>
        </row>
        <row r="63">
          <cell r="A63" t="str">
            <v>0308304</v>
          </cell>
          <cell r="B63" t="str">
            <v>Aparelho de apoio metálico esférico multidirecional com capacidade de 9.000 kN - fornecimento e instalação</v>
          </cell>
          <cell r="C63" t="str">
            <v>un</v>
          </cell>
          <cell r="D63">
            <v>82947.399999999994</v>
          </cell>
        </row>
        <row r="64">
          <cell r="A64" t="str">
            <v>0308305</v>
          </cell>
          <cell r="B64" t="str">
            <v>Aparelho de apoio metálico esférico multidirecional com capacidade de 9.500 kN - fornecimento e instalação</v>
          </cell>
          <cell r="C64" t="str">
            <v>un</v>
          </cell>
          <cell r="D64">
            <v>88079.61</v>
          </cell>
        </row>
        <row r="65">
          <cell r="A65" t="str">
            <v>0308269</v>
          </cell>
          <cell r="B65" t="str">
            <v>Aparelho de apoio metálico esférico unidirecional com capacidade de 1.000 kN - fornecimento e instalação</v>
          </cell>
          <cell r="C65" t="str">
            <v>un</v>
          </cell>
          <cell r="D65">
            <v>9103.27</v>
          </cell>
        </row>
        <row r="66">
          <cell r="A66" t="str">
            <v>0308270</v>
          </cell>
          <cell r="B66" t="str">
            <v>Aparelho de apoio metálico esférico unidirecional com capacidade de 1.500 kN - fornecimento e instalação</v>
          </cell>
          <cell r="C66" t="str">
            <v>un</v>
          </cell>
          <cell r="D66">
            <v>12778.21</v>
          </cell>
        </row>
        <row r="67">
          <cell r="A67" t="str">
            <v>0308287</v>
          </cell>
          <cell r="B67" t="str">
            <v>Aparelho de apoio metálico esférico unidirecional com capacidade de 10.000 kN - fornecimento e instalação</v>
          </cell>
          <cell r="C67" t="str">
            <v>un</v>
          </cell>
          <cell r="D67">
            <v>92589.49</v>
          </cell>
        </row>
        <row r="68">
          <cell r="A68" t="str">
            <v>0308271</v>
          </cell>
          <cell r="B68" t="str">
            <v>Aparelho de apoio metálico esférico unidirecional com capacidade de 2.000 kN - fornecimento e instalação</v>
          </cell>
          <cell r="C68" t="str">
            <v>un</v>
          </cell>
          <cell r="D68">
            <v>16015.63</v>
          </cell>
        </row>
        <row r="69">
          <cell r="A69" t="str">
            <v>0308272</v>
          </cell>
          <cell r="B69" t="str">
            <v>Aparelho de apoio metálico esférico unidirecional com capacidade de 2.500 kN - fornecimento e instalação</v>
          </cell>
          <cell r="C69" t="str">
            <v>un</v>
          </cell>
          <cell r="D69">
            <v>18516.48</v>
          </cell>
        </row>
        <row r="70">
          <cell r="A70" t="str">
            <v>0308273</v>
          </cell>
          <cell r="B70" t="str">
            <v>Aparelho de apoio metálico esférico unidirecional com capacidade de 3.000 kN - fornecimento e instalação</v>
          </cell>
          <cell r="C70" t="str">
            <v>un</v>
          </cell>
          <cell r="D70">
            <v>22700.65</v>
          </cell>
        </row>
        <row r="71">
          <cell r="A71" t="str">
            <v>0308274</v>
          </cell>
          <cell r="B71" t="str">
            <v>Aparelho de apoio metálico esférico unidirecional com capacidade de 3.500 kN - fornecimento e instalação</v>
          </cell>
          <cell r="C71" t="str">
            <v>un</v>
          </cell>
          <cell r="D71">
            <v>26146.73</v>
          </cell>
        </row>
        <row r="72">
          <cell r="A72" t="str">
            <v>0308275</v>
          </cell>
          <cell r="B72" t="str">
            <v>Aparelho de apoio metálico esférico unidirecional com capacidade de 4.000 kN - fornecimento e instalação</v>
          </cell>
          <cell r="C72" t="str">
            <v>un</v>
          </cell>
          <cell r="D72">
            <v>30696.57</v>
          </cell>
        </row>
        <row r="73">
          <cell r="A73" t="str">
            <v>0308276</v>
          </cell>
          <cell r="B73" t="str">
            <v>Aparelho de apoio metálico esférico unidirecional com capacidade de 4.500 kN - fornecimento e instalação</v>
          </cell>
          <cell r="C73" t="str">
            <v>un</v>
          </cell>
          <cell r="D73">
            <v>41182.36</v>
          </cell>
        </row>
        <row r="74">
          <cell r="A74" t="str">
            <v>0308277</v>
          </cell>
          <cell r="B74" t="str">
            <v>Aparelho de apoio metálico esférico unidirecional com capacidade de 5.000 kN - fornecimento e instalação</v>
          </cell>
          <cell r="C74" t="str">
            <v>un</v>
          </cell>
          <cell r="D74">
            <v>45596.55</v>
          </cell>
        </row>
        <row r="75">
          <cell r="A75" t="str">
            <v>0308278</v>
          </cell>
          <cell r="B75" t="str">
            <v>Aparelho de apoio metálico esférico unidirecional com capacidade de 5.500 kN - fornecimento e instalação</v>
          </cell>
          <cell r="C75" t="str">
            <v>un</v>
          </cell>
          <cell r="D75">
            <v>49448.29</v>
          </cell>
        </row>
        <row r="76">
          <cell r="A76" t="str">
            <v>0308279</v>
          </cell>
          <cell r="B76" t="str">
            <v>Aparelho de apoio metálico esférico unidirecional com capacidade de 6.000 kN - fornecimento e instalação</v>
          </cell>
          <cell r="C76" t="str">
            <v>un</v>
          </cell>
          <cell r="D76">
            <v>52333.2</v>
          </cell>
        </row>
        <row r="77">
          <cell r="A77" t="str">
            <v>0308280</v>
          </cell>
          <cell r="B77" t="str">
            <v>Aparelho de apoio metálico esférico unidirecional com capacidade de 6.500 kN - fornecimento e instalação</v>
          </cell>
          <cell r="C77" t="str">
            <v>un</v>
          </cell>
          <cell r="D77">
            <v>59317.35</v>
          </cell>
        </row>
        <row r="78">
          <cell r="A78" t="str">
            <v>0308281</v>
          </cell>
          <cell r="B78" t="str">
            <v>Aparelho de apoio metálico esférico unidirecional com capacidade de 7.000 kN - fornecimento e instalação</v>
          </cell>
          <cell r="C78" t="str">
            <v>un</v>
          </cell>
          <cell r="D78">
            <v>63696.92</v>
          </cell>
        </row>
        <row r="79">
          <cell r="A79" t="str">
            <v>0308282</v>
          </cell>
          <cell r="B79" t="str">
            <v>Aparelho de apoio metálico esférico unidirecional com capacidade de 7.500 kN - fornecimento e instalação</v>
          </cell>
          <cell r="C79" t="str">
            <v>un</v>
          </cell>
          <cell r="D79">
            <v>68426.09</v>
          </cell>
        </row>
        <row r="80">
          <cell r="A80" t="str">
            <v>0308283</v>
          </cell>
          <cell r="B80" t="str">
            <v>Aparelho de apoio metálico esférico unidirecional com capacidade de 8.000 kN - fornecimento e instalação</v>
          </cell>
          <cell r="C80" t="str">
            <v>un</v>
          </cell>
          <cell r="D80">
            <v>72697.02</v>
          </cell>
        </row>
        <row r="81">
          <cell r="A81" t="str">
            <v>0308284</v>
          </cell>
          <cell r="B81" t="str">
            <v>Aparelho de apoio metálico esférico unidirecional com capacidade de 8.500 kN - fornecimento e instalação</v>
          </cell>
          <cell r="C81" t="str">
            <v>un</v>
          </cell>
          <cell r="D81">
            <v>78501.73</v>
          </cell>
        </row>
        <row r="82">
          <cell r="A82" t="str">
            <v>0308285</v>
          </cell>
          <cell r="B82" t="str">
            <v>Aparelho de apoio metálico esférico unidirecional com capacidade de 9.000 kN - fornecimento e instalação</v>
          </cell>
          <cell r="C82" t="str">
            <v>un</v>
          </cell>
          <cell r="D82">
            <v>83231.789999999994</v>
          </cell>
        </row>
        <row r="83">
          <cell r="A83" t="str">
            <v>0308286</v>
          </cell>
          <cell r="B83" t="str">
            <v>Aparelho de apoio metálico esférico unidirecional com capacidade de 9.500 kN - fornecimento e instalação</v>
          </cell>
          <cell r="C83" t="str">
            <v>un</v>
          </cell>
          <cell r="D83">
            <v>88055</v>
          </cell>
        </row>
        <row r="84">
          <cell r="A84" t="str">
            <v>0307733</v>
          </cell>
          <cell r="B84" t="str">
            <v>Junta de dilatação em elastômero e perfil VV - L = 20 mm e H = 40 mm - fornecimento e instalação</v>
          </cell>
          <cell r="C84" t="str">
            <v>m</v>
          </cell>
          <cell r="D84">
            <v>355.81</v>
          </cell>
        </row>
        <row r="85">
          <cell r="A85" t="str">
            <v>0307734</v>
          </cell>
          <cell r="B85" t="str">
            <v>Junta de dilatação em elastômero e perfil VV - L = 25 mm e H = 50 mm - fornecimento e instalação</v>
          </cell>
          <cell r="C85" t="str">
            <v>m</v>
          </cell>
          <cell r="D85">
            <v>524.71</v>
          </cell>
        </row>
        <row r="86">
          <cell r="A86" t="str">
            <v>0307735</v>
          </cell>
          <cell r="B86" t="str">
            <v>Junta de dilatação em elastômero e perfil VV - L = 35 mm e H = 60 mm - fornecimento e instalação</v>
          </cell>
          <cell r="C86" t="str">
            <v>m</v>
          </cell>
          <cell r="D86">
            <v>880.86</v>
          </cell>
        </row>
        <row r="87">
          <cell r="A87" t="str">
            <v>0307736</v>
          </cell>
          <cell r="B87" t="str">
            <v>Junta de dilatação em elastômero e perfil VV - L = 40 mm e H = 70 mm - fornecimento e instalação</v>
          </cell>
          <cell r="C87" t="str">
            <v>m</v>
          </cell>
          <cell r="D87">
            <v>1218.5</v>
          </cell>
        </row>
        <row r="88">
          <cell r="A88" t="str">
            <v>0307737</v>
          </cell>
          <cell r="B88" t="str">
            <v>Junta de dilatação em elastômero e perfil VV - L = 50 mm e H = 80 mm - fornecimento e instalação</v>
          </cell>
          <cell r="C88" t="str">
            <v>m</v>
          </cell>
          <cell r="D88">
            <v>1478.71</v>
          </cell>
        </row>
        <row r="89">
          <cell r="A89" t="str">
            <v>0307730</v>
          </cell>
          <cell r="B89" t="str">
            <v>Junta de dilatação em perfil extrudado de borracha vulcanizada</v>
          </cell>
          <cell r="C89" t="str">
            <v>m</v>
          </cell>
          <cell r="D89">
            <v>0</v>
          </cell>
        </row>
        <row r="90">
          <cell r="A90" t="str">
            <v>0307084</v>
          </cell>
          <cell r="B90" t="str">
            <v>Lábios poliméricos em junta de pavimento de concreto - L = 20 mm e H = 30 mm - confecção e assentamento</v>
          </cell>
          <cell r="C90" t="str">
            <v>m</v>
          </cell>
          <cell r="D90">
            <v>35.58</v>
          </cell>
        </row>
        <row r="91">
          <cell r="A91" t="str">
            <v>0407818</v>
          </cell>
          <cell r="B91" t="str">
            <v>Armação em aço CA-25 - fornecimento, preparo e colocação</v>
          </cell>
          <cell r="C91" t="str">
            <v>kg</v>
          </cell>
          <cell r="D91">
            <v>11.92</v>
          </cell>
        </row>
        <row r="92">
          <cell r="A92" t="str">
            <v>0407819</v>
          </cell>
          <cell r="B92" t="str">
            <v>Armação em aço CA-50 - fornecimento, preparo e colocação</v>
          </cell>
          <cell r="C92" t="str">
            <v>kg</v>
          </cell>
          <cell r="D92">
            <v>12.18</v>
          </cell>
        </row>
        <row r="93">
          <cell r="A93" t="str">
            <v>0407820</v>
          </cell>
          <cell r="B93" t="str">
            <v>Armação em aço CA-60 - fornecimento, preparo e colocação</v>
          </cell>
          <cell r="C93" t="str">
            <v>kg</v>
          </cell>
          <cell r="D93">
            <v>13.41</v>
          </cell>
        </row>
        <row r="94">
          <cell r="A94" t="str">
            <v>0407740</v>
          </cell>
          <cell r="B94" t="str">
            <v>Chumbador tipo espera em aço CA-25 para fixação de estrutura metálica em concreto - fornecimento e instalação</v>
          </cell>
          <cell r="C94" t="str">
            <v>kg</v>
          </cell>
          <cell r="D94">
            <v>15.3</v>
          </cell>
        </row>
        <row r="95">
          <cell r="A95" t="str">
            <v>0408037</v>
          </cell>
          <cell r="B95" t="str">
            <v>Luva de emenda com rosca cônica para aço CA-50 - D = 12,5 mm - fornecimento e instalação</v>
          </cell>
          <cell r="C95" t="str">
            <v>un</v>
          </cell>
          <cell r="D95">
            <v>21.32</v>
          </cell>
        </row>
        <row r="96">
          <cell r="A96" t="str">
            <v>0408038</v>
          </cell>
          <cell r="B96" t="str">
            <v>Luva de emenda com rosca cônica para aço CA-50 - D = 16 mm - fornecimento e instalação</v>
          </cell>
          <cell r="C96" t="str">
            <v>un</v>
          </cell>
          <cell r="D96">
            <v>33.869999999999997</v>
          </cell>
        </row>
        <row r="97">
          <cell r="A97" t="str">
            <v>0408039</v>
          </cell>
          <cell r="B97" t="str">
            <v>Luva de emenda com rosca cônica para aço CA-50 - D = 20 mm - fornecimento e instalação</v>
          </cell>
          <cell r="C97" t="str">
            <v>un</v>
          </cell>
          <cell r="D97">
            <v>44.3</v>
          </cell>
        </row>
        <row r="98">
          <cell r="A98" t="str">
            <v>0408041</v>
          </cell>
          <cell r="B98" t="str">
            <v>Luva de emenda com rosca cônica para aço CA-50 - D = 25 mm - fornecimento e instalação</v>
          </cell>
          <cell r="C98" t="str">
            <v>un</v>
          </cell>
          <cell r="D98">
            <v>60.49</v>
          </cell>
        </row>
        <row r="99">
          <cell r="A99" t="str">
            <v>0408042</v>
          </cell>
          <cell r="B99" t="str">
            <v>Luva de emenda com rosca cônica para aço CA-50 - D = 32 mm - fornecimento e instalação</v>
          </cell>
          <cell r="C99" t="str">
            <v>un</v>
          </cell>
          <cell r="D99">
            <v>86.22</v>
          </cell>
        </row>
        <row r="100">
          <cell r="A100" t="str">
            <v>0408031</v>
          </cell>
          <cell r="B100" t="str">
            <v>Luva de emenda prensada para aço CA-50 - D = 12,5 mm - fornecimento e instalação</v>
          </cell>
          <cell r="C100" t="str">
            <v>un</v>
          </cell>
          <cell r="D100">
            <v>21.34</v>
          </cell>
        </row>
        <row r="101">
          <cell r="A101" t="str">
            <v>0408032</v>
          </cell>
          <cell r="B101" t="str">
            <v>Luva de emenda prensada para aço CA-50 - D = 16 mm - fornecimento e instalação</v>
          </cell>
          <cell r="C101" t="str">
            <v>un</v>
          </cell>
          <cell r="D101">
            <v>28.78</v>
          </cell>
        </row>
        <row r="102">
          <cell r="A102" t="str">
            <v>0408033</v>
          </cell>
          <cell r="B102" t="str">
            <v>Luva de emenda prensada para aço CA-50 - D = 20 mm - fornecimento e instalação</v>
          </cell>
          <cell r="C102" t="str">
            <v>un</v>
          </cell>
          <cell r="D102">
            <v>38.950000000000003</v>
          </cell>
        </row>
        <row r="103">
          <cell r="A103" t="str">
            <v>0408035</v>
          </cell>
          <cell r="B103" t="str">
            <v>Luva de emenda prensada para aço CA-50 - D = 25 mm - fornecimento e instalação</v>
          </cell>
          <cell r="C103" t="str">
            <v>un</v>
          </cell>
          <cell r="D103">
            <v>74.84</v>
          </cell>
        </row>
        <row r="104">
          <cell r="A104" t="str">
            <v>0408036</v>
          </cell>
          <cell r="B104" t="str">
            <v>Luva de emenda prensada para aço CA-50 - D = 32 mm - fornecimento e instalação</v>
          </cell>
          <cell r="C104" t="str">
            <v>un</v>
          </cell>
          <cell r="D104">
            <v>144.12</v>
          </cell>
        </row>
        <row r="105">
          <cell r="A105" t="str">
            <v>0408067</v>
          </cell>
          <cell r="B105" t="str">
            <v>Tela de aço eletrossoldada - fornecimento, preparo e colocação</v>
          </cell>
          <cell r="C105" t="str">
            <v>kg</v>
          </cell>
          <cell r="D105">
            <v>11.03</v>
          </cell>
        </row>
        <row r="106">
          <cell r="A106" t="str">
            <v>0407743</v>
          </cell>
          <cell r="B106" t="str">
            <v>Treliça nervurada três barras longitudinais interligadas por duas diagonais sinusoidal - fornecimento e instalação</v>
          </cell>
          <cell r="C106" t="str">
            <v>kg</v>
          </cell>
          <cell r="D106">
            <v>12.16</v>
          </cell>
        </row>
        <row r="107">
          <cell r="A107" t="str">
            <v>0607137</v>
          </cell>
          <cell r="B107" t="str">
            <v>Arco metálico galvanizado tipo MP 152S - arco alto - vão = 10,08 m e altura = 6,12 m - aterro rodoviário mínimo = 0,90 m e máximo = 5,00 m - areia e brita comerciais</v>
          </cell>
          <cell r="C107" t="str">
            <v>m</v>
          </cell>
          <cell r="D107">
            <v>60409.81</v>
          </cell>
        </row>
        <row r="108">
          <cell r="A108" t="str">
            <v>0606785</v>
          </cell>
          <cell r="B108" t="str">
            <v>Arco metálico galvanizado tipo MP 152S - arco alto - vão = 10,08 m e altura = 6,12 m - aterro rodoviário mínimo = 0,90 m e máximo = 5,00 m - areia extraída e brita produzida</v>
          </cell>
          <cell r="C108" t="str">
            <v>m</v>
          </cell>
          <cell r="D108">
            <v>59818.39</v>
          </cell>
        </row>
        <row r="109">
          <cell r="A109" t="str">
            <v>0607139</v>
          </cell>
          <cell r="B109" t="str">
            <v>Arco metálico galvanizado tipo MP 152S - arco alto - vão = 10,31 m e altura = 6,17 m - aterro rodoviário mínimo = 0,90 m e máximo = 4,90 m - areia e brita comerciais</v>
          </cell>
          <cell r="C109" t="str">
            <v>m</v>
          </cell>
          <cell r="D109">
            <v>61224.58</v>
          </cell>
        </row>
        <row r="110">
          <cell r="A110" t="str">
            <v>0606787</v>
          </cell>
          <cell r="B110" t="str">
            <v>Arco metálico galvanizado tipo MP 152S - arco alto - vão = 10,31 m e altura = 6,17 m - aterro rodoviário mínimo = 0,90 m e máximo = 4,90 m - areia extraída e brita produzida</v>
          </cell>
          <cell r="C110" t="str">
            <v>m</v>
          </cell>
          <cell r="D110">
            <v>60312.23</v>
          </cell>
        </row>
        <row r="111">
          <cell r="A111" t="str">
            <v>0607140</v>
          </cell>
          <cell r="B111" t="str">
            <v>Arco metálico galvanizado tipo MP 152S - arco alto - vão = 10,36 m e altura = 5,38 m - aterro rodoviário mínimo = 1,20 m e máximo = 3,60 m - areia e brita comerciais</v>
          </cell>
          <cell r="C111" t="str">
            <v>m</v>
          </cell>
          <cell r="D111">
            <v>55856.45</v>
          </cell>
        </row>
        <row r="112">
          <cell r="A112" t="str">
            <v>0606788</v>
          </cell>
          <cell r="B112" t="str">
            <v>Arco metálico galvanizado tipo MP 152S - arco alto - vão = 10,36 m e altura = 5,38 m - aterro rodoviário mínimo = 1,20 m e máximo = 3,60 m - areia extraída e brita produzida</v>
          </cell>
          <cell r="C112" t="str">
            <v>m</v>
          </cell>
          <cell r="D112">
            <v>55646.080000000002</v>
          </cell>
        </row>
        <row r="113">
          <cell r="A113" t="str">
            <v>0607141</v>
          </cell>
          <cell r="B113" t="str">
            <v>Arco metálico galvanizado tipo MP 152S - arco alto - vão = 10,54 m e altura = 6,05 m - aterro rodoviário mínimo = 1,20 m e máximo = 4,20 m - areia e brita comerciais</v>
          </cell>
          <cell r="C113" t="str">
            <v>m</v>
          </cell>
          <cell r="D113">
            <v>62369.03</v>
          </cell>
        </row>
        <row r="114">
          <cell r="A114" t="str">
            <v>0606789</v>
          </cell>
          <cell r="B114" t="str">
            <v>Arco metálico galvanizado tipo MP 152S - arco alto - vão = 10,54 m e altura = 6,05 m - aterro rodoviário mínimo = 1,20 m e máximo = 4,20 m - areia extraída e brita produzida</v>
          </cell>
          <cell r="C114" t="str">
            <v>m</v>
          </cell>
          <cell r="D114">
            <v>61754.400000000001</v>
          </cell>
        </row>
        <row r="115">
          <cell r="A115" t="str">
            <v>0607144</v>
          </cell>
          <cell r="B115" t="str">
            <v>Arco metálico galvanizado tipo MP 152S - arco alto - vão = 10,57 m e altura = 5,41 m - aterro rodoviário mínimo = 1,20 m e máximo = 4,10 m - areia e brita comerciais</v>
          </cell>
          <cell r="C115" t="str">
            <v>m</v>
          </cell>
          <cell r="D115">
            <v>72947.97</v>
          </cell>
        </row>
        <row r="116">
          <cell r="A116" t="str">
            <v>0606792</v>
          </cell>
          <cell r="B116" t="str">
            <v>Arco metálico galvanizado tipo MP 152S - arco alto - vão = 10,57 m e altura = 5,41 m - aterro rodoviário mínimo = 1,20 m e máximo = 4,10 m - areia extraída e brita produzida</v>
          </cell>
          <cell r="C116" t="str">
            <v>m</v>
          </cell>
          <cell r="D116">
            <v>72386.570000000007</v>
          </cell>
        </row>
        <row r="117">
          <cell r="A117" t="str">
            <v>0607142</v>
          </cell>
          <cell r="B117" t="str">
            <v>Arco metálico galvanizado tipo MP 152S - arco alto - vão = 10,74 m e altura = 6,48 m - aterro rodoviário mínimo = 1,20 m e máximo = 4,70 m - areia e brita comerciais</v>
          </cell>
          <cell r="C117" t="str">
            <v>m</v>
          </cell>
          <cell r="D117">
            <v>65468.02</v>
          </cell>
        </row>
        <row r="118">
          <cell r="A118" t="str">
            <v>0606790</v>
          </cell>
          <cell r="B118" t="str">
            <v>Arco metálico galvanizado tipo MP 152S - arco alto - vão = 10,74 m e altura = 6,48 m - aterro rodoviário mínimo = 1,20 m e máximo = 4,70 m - areia extraída e brita produzida</v>
          </cell>
          <cell r="C118" t="str">
            <v>m</v>
          </cell>
          <cell r="D118">
            <v>64806.91</v>
          </cell>
        </row>
        <row r="119">
          <cell r="A119" t="str">
            <v>0607145</v>
          </cell>
          <cell r="B119" t="str">
            <v>Arco metálico galvanizado tipo MP 152S - arco alto - vão = 10,77 m e altura = 6,10 m - aterro rodoviário mínimo = 1,20 m e máximo = 4,70 m - areia e brita comerciais</v>
          </cell>
          <cell r="C119" t="str">
            <v>m</v>
          </cell>
          <cell r="D119">
            <v>80676.33</v>
          </cell>
        </row>
        <row r="120">
          <cell r="A120" t="str">
            <v>0606793</v>
          </cell>
          <cell r="B120" t="str">
            <v>Arco metálico galvanizado tipo MP 152S - arco alto - vão = 10,77 m e altura = 6,10 m - aterro rodoviário mínimo = 1,20 m e máximo = 4,70 m - areia extraída e brita produzida</v>
          </cell>
          <cell r="C120" t="str">
            <v>m</v>
          </cell>
          <cell r="D120">
            <v>80048.45</v>
          </cell>
        </row>
        <row r="121">
          <cell r="A121" t="str">
            <v>0607146</v>
          </cell>
          <cell r="B121" t="str">
            <v>Arco metálico galvanizado tipo MP 152S - arco alto - vão = 10,97 m e altura = 6,53 m - aterro rodoviário mínimo = 1,20 m e máximo = 4,70 m - areia e brita comerciais</v>
          </cell>
          <cell r="C121" t="str">
            <v>m</v>
          </cell>
          <cell r="D121">
            <v>84120.81</v>
          </cell>
        </row>
        <row r="122">
          <cell r="A122" t="str">
            <v>0606794</v>
          </cell>
          <cell r="B122" t="str">
            <v>Arco metálico galvanizado tipo MP 152S - arco alto - vão = 10,97 m e altura = 6,53 m - aterro rodoviário mínimo = 1,20 m e máximo = 4,70 m - areia extraída e brita produzida</v>
          </cell>
          <cell r="C122" t="str">
            <v>m</v>
          </cell>
          <cell r="D122">
            <v>83439.34</v>
          </cell>
        </row>
        <row r="123">
          <cell r="A123" t="str">
            <v>0607143</v>
          </cell>
          <cell r="B123" t="str">
            <v>Arco metálico galvanizado tipo MP 152S - arco alto - vão = 11,35 m e altura = 7,12 m - aterro rodoviário mínimo = 1,20 m e máximo = 4,70 m - areia e brita comerciais</v>
          </cell>
          <cell r="C123" t="str">
            <v>m</v>
          </cell>
          <cell r="D123">
            <v>70705.33</v>
          </cell>
        </row>
        <row r="124">
          <cell r="A124" t="str">
            <v>0606791</v>
          </cell>
          <cell r="B124" t="str">
            <v>Arco metálico galvanizado tipo MP 152S - arco alto - vão = 11,35 m e altura = 7,12 m - aterro rodoviário mínimo = 1,20 m e máximo = 4,70 m - areia extraída e brita produzida</v>
          </cell>
          <cell r="C124" t="str">
            <v>m</v>
          </cell>
          <cell r="D124">
            <v>69944.22</v>
          </cell>
        </row>
        <row r="125">
          <cell r="A125" t="str">
            <v>0607147</v>
          </cell>
          <cell r="B125" t="str">
            <v>Arco metálico galvanizado tipo MP 152S - arco alto - vão = 11,58 m e altura = 7,16 m - aterro rodoviário mínimo = 1,20 m e máximo = 6,40 m - areia e brita comerciais</v>
          </cell>
          <cell r="C125" t="str">
            <v>m</v>
          </cell>
          <cell r="D125">
            <v>90729.87</v>
          </cell>
        </row>
        <row r="126">
          <cell r="A126" t="str">
            <v>0606795</v>
          </cell>
          <cell r="B126" t="str">
            <v>Arco metálico galvanizado tipo MP 152S - arco alto - vão = 11,58 m e altura = 7,16 m - aterro rodoviário mínimo = 1,20 m e máximo = 6,40 m - areia extraída e brita produzida</v>
          </cell>
          <cell r="C126" t="str">
            <v>m</v>
          </cell>
          <cell r="D126">
            <v>89944.61</v>
          </cell>
        </row>
        <row r="127">
          <cell r="A127" t="str">
            <v>0607112</v>
          </cell>
          <cell r="B127" t="str">
            <v>Arco metálico galvanizado tipo MP 152S - arco alto - vão = 6,12 m e altura = 2,77 m - aterro rodoviário mínimo = 0,75 m e máximo = 5,40 m - areia e brita comerciais</v>
          </cell>
          <cell r="C127" t="str">
            <v>m</v>
          </cell>
          <cell r="D127">
            <v>29444.97</v>
          </cell>
        </row>
        <row r="128">
          <cell r="A128" t="str">
            <v>0606760</v>
          </cell>
          <cell r="B128" t="str">
            <v>Arco metálico galvanizado tipo MP 152S - arco alto - vão = 6,12 m e altura = 2,77 m - aterro rodoviário mínimo = 0,75 m e máximo = 5,40 m - areia extraída e brita produzida</v>
          </cell>
          <cell r="C128" t="str">
            <v>m</v>
          </cell>
          <cell r="D128">
            <v>29239.13</v>
          </cell>
        </row>
        <row r="129">
          <cell r="A129" t="str">
            <v>0607113</v>
          </cell>
          <cell r="B129" t="str">
            <v>Arco metálico galvanizado tipo MP 152S - arco alto - vão = 6,30 m e altura = 3,68 m - aterro rodoviário mínimo = 0,75 m e máximo = 7,50 m - areia e brita comerciais</v>
          </cell>
          <cell r="C129" t="str">
            <v>m</v>
          </cell>
          <cell r="D129">
            <v>34609.26</v>
          </cell>
        </row>
        <row r="130">
          <cell r="A130" t="str">
            <v>0606761</v>
          </cell>
          <cell r="B130" t="str">
            <v>Arco metálico galvanizado tipo MP 152S - arco alto - vão = 6,30 m e altura = 3,68 m - aterro rodoviário mínimo = 0,75 m e máximo = 7,50 m - areia extraída e brita produzida</v>
          </cell>
          <cell r="C130" t="str">
            <v>m</v>
          </cell>
          <cell r="D130">
            <v>34372.65</v>
          </cell>
        </row>
        <row r="131">
          <cell r="A131" t="str">
            <v>0606762</v>
          </cell>
          <cell r="B131" t="str">
            <v>Arco metálico galvanizado tipo MP 152S - arco alto - vão = 6,55 m e altura = 3,56 m - aterro rodoviário mínimo = 0,75 m e máximo = 4,9 m - areia extraída e brita produzida</v>
          </cell>
          <cell r="C131" t="str">
            <v>m</v>
          </cell>
          <cell r="D131">
            <v>34001.31</v>
          </cell>
        </row>
        <row r="132">
          <cell r="A132" t="str">
            <v>0607114</v>
          </cell>
          <cell r="B132" t="str">
            <v>Arco metálico galvanizado tipo MP 152S - arco alto - vão = 6,55 m e altura = 3,56 m - aterro rodoviário mínimo = 0,75 m e máximo = 4,90 m - areia e brita comerciais</v>
          </cell>
          <cell r="C132" t="str">
            <v>m</v>
          </cell>
          <cell r="D132">
            <v>34242.39</v>
          </cell>
        </row>
        <row r="133">
          <cell r="A133" t="str">
            <v>0607116</v>
          </cell>
          <cell r="B133" t="str">
            <v>Arco metálico galvanizado tipo MP 152S - arco alto - vão = 6,78 m e altura = 3,61 m - aterro rodoviário mínimo = 0,75 m e máximo = 4,80 m - areia e brita comerciais</v>
          </cell>
          <cell r="C133" t="str">
            <v>m</v>
          </cell>
          <cell r="D133">
            <v>36295.040000000001</v>
          </cell>
        </row>
        <row r="134">
          <cell r="A134" t="str">
            <v>0606764</v>
          </cell>
          <cell r="B134" t="str">
            <v>Arco metálico galvanizado tipo MP 152S - arco alto - vão = 6,78 m e altura = 3,61 m - aterro rodoviário mínimo = 0,75 m e máximo = 4,80 m - areia extraída e brita produzida</v>
          </cell>
          <cell r="C134" t="str">
            <v>m</v>
          </cell>
          <cell r="D134">
            <v>36043.800000000003</v>
          </cell>
        </row>
        <row r="135">
          <cell r="A135" t="str">
            <v>0607115</v>
          </cell>
          <cell r="B135" t="str">
            <v>Arco metálico galvanizado tipo MP 152S - arco alto - vão = 6,96 m e altura = 4,42 m - aterro rodoviário mínimo = 0,75 m e máximo = 8,10 m - areia e brita comerciais</v>
          </cell>
          <cell r="C135" t="str">
            <v>m</v>
          </cell>
          <cell r="D135">
            <v>41214.629999999997</v>
          </cell>
        </row>
        <row r="136">
          <cell r="A136" t="str">
            <v>0606763</v>
          </cell>
          <cell r="B136" t="str">
            <v>Arco metálico galvanizado tipo MP 152S - arco alto - vão = 6,96 m e altura = 4,42 m - aterro rodoviário mínimo = 0,75 m e máximo = 8,10 m - areia extraída e brita produzida</v>
          </cell>
          <cell r="C136" t="str">
            <v>m</v>
          </cell>
          <cell r="D136">
            <v>40912.370000000003</v>
          </cell>
        </row>
        <row r="137">
          <cell r="A137" t="str">
            <v>0607117</v>
          </cell>
          <cell r="B137" t="str">
            <v>Arco metálico galvanizado tipo MP 152S - arco alto - vão = 6,99 m e altura = 4,27 m - aterro rodoviário mínimo = 0,75 m e máximo = 5,70 m - areia e brita comerciais</v>
          </cell>
          <cell r="C137" t="str">
            <v>m</v>
          </cell>
          <cell r="D137">
            <v>41224.22</v>
          </cell>
        </row>
        <row r="138">
          <cell r="A138" t="str">
            <v>0606765</v>
          </cell>
          <cell r="B138" t="str">
            <v>Arco metálico galvanizado tipo MP 152S - arco alto - vão = 6,99 m e altura = 4,27 m - aterro rodoviário mínimo = 0,75 m e máximo = 5,70 m - areia extraída e brita produzida</v>
          </cell>
          <cell r="C138" t="str">
            <v>m</v>
          </cell>
          <cell r="D138">
            <v>40930.269999999997</v>
          </cell>
        </row>
        <row r="139">
          <cell r="A139" t="str">
            <v>0607118</v>
          </cell>
          <cell r="B139" t="str">
            <v>Arco metálico galvanizado tipo MP 152S - arco alto - vão = 7,01 m e altura = 3,63 m - aterro rodoviário mínimo = 0,75 m e máximo = 4,60 m - areia e brita comerciais</v>
          </cell>
          <cell r="C139" t="str">
            <v>m</v>
          </cell>
          <cell r="D139">
            <v>36932.6</v>
          </cell>
        </row>
        <row r="140">
          <cell r="A140" t="str">
            <v>0606766</v>
          </cell>
          <cell r="B140" t="str">
            <v>Arco metálico galvanizado tipo MP 152S - arco alto - vão = 7,01 m e altura = 3,63 m - aterro rodoviário mínimo = 0,75 m e máximo = 4,60 m - areia extraída e brita produzida</v>
          </cell>
          <cell r="C140" t="str">
            <v>m</v>
          </cell>
          <cell r="D140">
            <v>36673.230000000003</v>
          </cell>
        </row>
        <row r="141">
          <cell r="A141" t="str">
            <v>0607120</v>
          </cell>
          <cell r="B141" t="str">
            <v>Arco metálico galvanizado tipo MP 152S - arco alto - vão = 7,24 m e altura = 3,68 m - aterro rodoviário mínimo = 0,90 m e máximo = 4,4 m - areia e brita comerciais</v>
          </cell>
          <cell r="C141" t="str">
            <v>m</v>
          </cell>
          <cell r="D141">
            <v>37608.050000000003</v>
          </cell>
        </row>
        <row r="142">
          <cell r="A142" t="str">
            <v>0606768</v>
          </cell>
          <cell r="B142" t="str">
            <v>Arco metálico galvanizado tipo MP 152S - arco alto - vão = 7,24 m e altura = 3,68 m - aterro rodoviário mínimo = 0,90 m e máximo = 4,40 m - areia extraída e brita produzida</v>
          </cell>
          <cell r="C142" t="str">
            <v>m</v>
          </cell>
          <cell r="D142">
            <v>37334.92</v>
          </cell>
        </row>
        <row r="143">
          <cell r="A143" t="str">
            <v>0607119</v>
          </cell>
          <cell r="B143" t="str">
            <v>Arco metálico galvanizado tipo MP 152S - arco alto - vão = 7,42 m e altura = 4,52 m - aterro rodoviário mínimo = 0,90 m e máximo = 6,40 m - areia e brita comerciais</v>
          </cell>
          <cell r="C143" t="str">
            <v>m</v>
          </cell>
          <cell r="D143">
            <v>43239.6</v>
          </cell>
        </row>
        <row r="144">
          <cell r="A144" t="str">
            <v>0606767</v>
          </cell>
          <cell r="B144" t="str">
            <v>Arco metálico galvanizado tipo MP 152S - arco alto - vão = 7,42 m e altura = 4,52 m - aterro rodoviário mínimo = 0,90 m e máximo = 6,40 m - areia extraída e brita produzida</v>
          </cell>
          <cell r="C144" t="str">
            <v>m</v>
          </cell>
          <cell r="D144">
            <v>42906.52</v>
          </cell>
        </row>
        <row r="145">
          <cell r="A145" t="str">
            <v>0607121</v>
          </cell>
          <cell r="B145" t="str">
            <v>Arco metálico galvanizado tipo MP 152S - arco alto - vão = 7,47 m e altura = 4,19 m - aterro rodoviário mínimo = 0,90 m e máximo = 4,30 m - areia e brita comerciais</v>
          </cell>
          <cell r="C145" t="str">
            <v>m</v>
          </cell>
          <cell r="D145">
            <v>40712.29</v>
          </cell>
        </row>
        <row r="146">
          <cell r="A146" t="str">
            <v>0606769</v>
          </cell>
          <cell r="B146" t="str">
            <v>Arco metálico galvanizado tipo MP 152S - arco alto - vão = 7,47 m e altura = 4,19 m - aterro rodoviário mínimo = 0,90 m e máximo = 4,30 m - areia extraída e brita produzida</v>
          </cell>
          <cell r="C146" t="str">
            <v>m</v>
          </cell>
          <cell r="D146">
            <v>40400.89</v>
          </cell>
        </row>
        <row r="147">
          <cell r="A147" t="str">
            <v>0607123</v>
          </cell>
          <cell r="B147" t="str">
            <v>Arco metálico galvanizado tipo MP 152S - arco alto - vão = 7,67 m e altura = 3,99 m - aterro rodoviário mínimo = 0,90 m e máximo = 4,10 m - areia e brita comerciais</v>
          </cell>
          <cell r="C147" t="str">
            <v>m</v>
          </cell>
          <cell r="D147">
            <v>40173.230000000003</v>
          </cell>
        </row>
        <row r="148">
          <cell r="A148" t="str">
            <v>0606771</v>
          </cell>
          <cell r="B148" t="str">
            <v>Arco metálico galvanizado tipo MP 152S - arco alto - vão = 7,67 m e altura = 3,99 m - aterro rodoviário mínimo = 0,90 m e máximo = 4,10 m - areia extraída e brita produzida</v>
          </cell>
          <cell r="C148" t="str">
            <v>m</v>
          </cell>
          <cell r="D148">
            <v>39863</v>
          </cell>
        </row>
        <row r="149">
          <cell r="A149" t="str">
            <v>0607122</v>
          </cell>
          <cell r="B149" t="str">
            <v>Arco metálico galvanizado tipo MP 152S - arco alto - vão = 7,85 m e altura = 4,60 m - aterro rodoviário mínimo = 0,90 m e máximo = 6,00 m - areia e brita comerciais</v>
          </cell>
          <cell r="C149" t="str">
            <v>m</v>
          </cell>
          <cell r="D149">
            <v>44586.32</v>
          </cell>
        </row>
        <row r="150">
          <cell r="A150" t="str">
            <v>0606770</v>
          </cell>
          <cell r="B150" t="str">
            <v>Arco metálico galvanizado tipo MP 152S - arco alto - vão = 7,85 m e altura = 4,60 m - aterro rodoviário mínimo = 0,90 m e máximo = 6,00 m - areia extraída e brita produzida</v>
          </cell>
          <cell r="C150" t="str">
            <v>m</v>
          </cell>
          <cell r="D150">
            <v>44228.53</v>
          </cell>
        </row>
        <row r="151">
          <cell r="A151" t="str">
            <v>0607125</v>
          </cell>
          <cell r="B151" t="str">
            <v>Arco metálico galvanizado tipo MP 152S - arco alto - vão = 7,90 m e altura = 4,04 m - aterro rodoviário mínimo = 0,90 m e máximo = 4,00 m - areia e brita comerciais</v>
          </cell>
          <cell r="C151" t="str">
            <v>m</v>
          </cell>
          <cell r="D151">
            <v>41562.54</v>
          </cell>
        </row>
        <row r="152">
          <cell r="A152" t="str">
            <v>0606773</v>
          </cell>
          <cell r="B152" t="str">
            <v>Arco metálico galvanizado tipo MP 152S - arco alto - vão = 7,90 m e altura = 4,04 m - aterro rodoviário mínimo = 0,90 m e máximo = 4,00 m - areia extraída e brita produzida</v>
          </cell>
          <cell r="C152" t="str">
            <v>m</v>
          </cell>
          <cell r="D152">
            <v>41236.129999999997</v>
          </cell>
        </row>
        <row r="153">
          <cell r="A153" t="str">
            <v>0607124</v>
          </cell>
          <cell r="B153" t="str">
            <v>Arco metálico galvanizado tipo MP 152S - arco alto - vão = 8,08 m e altura = 4,65 m - aterro rodoviário mínimo = 0,90 m e máximo = 5,80 m - areia e brita comerciais</v>
          </cell>
          <cell r="C153" t="str">
            <v>m</v>
          </cell>
          <cell r="D153">
            <v>45254.95</v>
          </cell>
        </row>
        <row r="154">
          <cell r="A154" t="str">
            <v>0606772</v>
          </cell>
          <cell r="B154" t="str">
            <v>Arco metálico galvanizado tipo MP 152S - arco alto - vão = 8,08 m e altura = 4,65 m - aterro rodoviário mínimo = 0,90 m e máximo = 5,80 m - areia extraída e brita produzida</v>
          </cell>
          <cell r="C154" t="str">
            <v>m</v>
          </cell>
          <cell r="D154">
            <v>44885.71</v>
          </cell>
        </row>
        <row r="155">
          <cell r="A155" t="str">
            <v>0607126</v>
          </cell>
          <cell r="B155" t="str">
            <v>Arco metálico galvanizado tipo MP 152S - arco alto - vão = 8,31 m e altura = 4,70 m - aterro rodoviário mínimo = 0,90 m e máximo = 5,60 m - areia e brita comerciais</v>
          </cell>
          <cell r="C155" t="str">
            <v>m</v>
          </cell>
          <cell r="D155">
            <v>46533.29</v>
          </cell>
        </row>
        <row r="156">
          <cell r="A156" t="str">
            <v>0606774</v>
          </cell>
          <cell r="B156" t="str">
            <v>Arco metálico galvanizado tipo MP 152S - arco alto - vão = 8,31 m e altura = 4,70 m - aterro rodoviário mínimo = 0,90 m e máximo = 5,60 m - areia extraída e brita produzida</v>
          </cell>
          <cell r="C156" t="str">
            <v>m</v>
          </cell>
          <cell r="D156">
            <v>46146.27</v>
          </cell>
        </row>
        <row r="157">
          <cell r="A157" t="str">
            <v>0607127</v>
          </cell>
          <cell r="B157" t="str">
            <v>Arco metálico galvanizado tipo MP 152S - arco alto - vão = 8,36 m e altura = 4,11 m - aterro rodoviário mínimo = 0,90 m e máximo = 3,70 m - areia e brita comerciais</v>
          </cell>
          <cell r="C157" t="str">
            <v>m</v>
          </cell>
          <cell r="D157">
            <v>42842.49</v>
          </cell>
        </row>
        <row r="158">
          <cell r="A158" t="str">
            <v>0606775</v>
          </cell>
          <cell r="B158" t="str">
            <v>Arco metálico galvanizado tipo MP 152S - arco alto - vão = 8,36 m e altura = 4,11 m - aterro rodoviário mínimo = 0,90 m e máximo = 3,70 m - areia extraída e brita produzida</v>
          </cell>
          <cell r="C158" t="str">
            <v>m</v>
          </cell>
          <cell r="D158">
            <v>42496.46</v>
          </cell>
        </row>
        <row r="159">
          <cell r="A159" t="str">
            <v>0607129</v>
          </cell>
          <cell r="B159" t="str">
            <v>Arco metálico galvanizado tipo MP 152S - arco alto - vão = 8,59 m e altura = 4,39 m - aterro rodoviário mínimo = 0,90 m e máximo = 3,60 m - areia e brita comerciais</v>
          </cell>
          <cell r="C159" t="str">
            <v>m</v>
          </cell>
          <cell r="D159">
            <v>44831.69</v>
          </cell>
        </row>
        <row r="160">
          <cell r="A160" t="str">
            <v>0606777</v>
          </cell>
          <cell r="B160" t="str">
            <v>Arco metálico galvanizado tipo MP 152S - arco alto - vão = 8,59 m e altura = 4,39 m - aterro rodoviário mínimo = 0,90 m e máximo = 3,60 m - areia extraída e brita produzida</v>
          </cell>
          <cell r="C160" t="str">
            <v>m</v>
          </cell>
          <cell r="D160">
            <v>44452.73</v>
          </cell>
        </row>
        <row r="161">
          <cell r="A161" t="str">
            <v>0607128</v>
          </cell>
          <cell r="B161" t="str">
            <v>Arco metálico galvanizado tipo MP 152S - arco alto - vão = 8,97 m e altura = 5,00 m - aterro rodoviário mínimo = 0,90 m e máximo = 5,80 m - areia e brita comerciais</v>
          </cell>
          <cell r="C161" t="str">
            <v>m</v>
          </cell>
          <cell r="D161">
            <v>49300.480000000003</v>
          </cell>
        </row>
        <row r="162">
          <cell r="A162" t="str">
            <v>0606776</v>
          </cell>
          <cell r="B162" t="str">
            <v>Arco metálico galvanizado tipo MP 152S - arco alto - vão = 8,97 m e altura = 5,00 m - aterro rodoviário mínimo = 0,90 m e máximo = 5,80 m - areia extraída e brita produzida</v>
          </cell>
          <cell r="C162" t="str">
            <v>m</v>
          </cell>
          <cell r="D162">
            <v>48857.7</v>
          </cell>
        </row>
        <row r="163">
          <cell r="A163" t="str">
            <v>0607130</v>
          </cell>
          <cell r="B163" t="str">
            <v>Arco metálico galvanizado tipo MP 152S - arco alto - vão = 9,17 m e altura = 5,49 m - aterro rodoviário mínimo = 0,90 m e máximo = 5,60 m - areia e brita comerciais</v>
          </cell>
          <cell r="C163" t="str">
            <v>m</v>
          </cell>
          <cell r="D163">
            <v>52531.64</v>
          </cell>
        </row>
        <row r="164">
          <cell r="A164" t="str">
            <v>0606778</v>
          </cell>
          <cell r="B164" t="str">
            <v>Arco metálico galvanizado tipo MP 152S - arco alto - vão = 9,17 m e altura = 5,49 m - aterro rodoviário mínimo = 0,90 m e máximo = 5,60 m - areia extraída e brita produzida</v>
          </cell>
          <cell r="C164" t="str">
            <v>m</v>
          </cell>
          <cell r="D164">
            <v>52044.95</v>
          </cell>
        </row>
        <row r="165">
          <cell r="A165" t="str">
            <v>0607131</v>
          </cell>
          <cell r="B165" t="str">
            <v>Arco metálico galvanizado tipo MP 152S - arco alto - vão = 9,22 m e altura = 4,70 m - aterro rodoviário mínimo = 0,90 m e máximo = 4,10 m - areia e brita comerciais</v>
          </cell>
          <cell r="C165" t="str">
            <v>m</v>
          </cell>
          <cell r="D165">
            <v>49333.24</v>
          </cell>
        </row>
        <row r="166">
          <cell r="A166" t="str">
            <v>0606779</v>
          </cell>
          <cell r="B166" t="str">
            <v>Arco metálico galvanizado tipo MP 152S - arco alto - vão = 9,22 m e altura = 4,70 m - aterro rodoviário mínimo = 0,90 m e máximo = 4,10 m - areia extraída e brita produzida</v>
          </cell>
          <cell r="C166" t="str">
            <v>m</v>
          </cell>
          <cell r="D166">
            <v>48902.67</v>
          </cell>
        </row>
        <row r="167">
          <cell r="A167" t="str">
            <v>0607133</v>
          </cell>
          <cell r="B167" t="str">
            <v>Arco metálico galvanizado tipo MP 152S - arco alto - vão = 9,45 m e altura = 4,75 m - aterro rodoviário mínimo = 0,90 m e máximo = 4,00 m - areia e brita comerciais</v>
          </cell>
          <cell r="C167" t="str">
            <v>m</v>
          </cell>
          <cell r="D167">
            <v>50088.93</v>
          </cell>
        </row>
        <row r="168">
          <cell r="A168" t="str">
            <v>0606781</v>
          </cell>
          <cell r="B168" t="str">
            <v>Arco metálico galvanizado tipo MP 152S - arco alto - vão = 9,45 m e altura = 4,75 m - aterro rodoviário mínimo = 0,90 m e máximo = 4,00 m - areia extraída e brita produzida</v>
          </cell>
          <cell r="C168" t="str">
            <v>m</v>
          </cell>
          <cell r="D168">
            <v>49645.42</v>
          </cell>
        </row>
        <row r="169">
          <cell r="A169" t="str">
            <v>0607132</v>
          </cell>
          <cell r="B169" t="str">
            <v>Arco metálico galvanizado tipo MP 152S - arco alto - vão = 9,63 m e altura = 5,59 m - aterro rodoviário mínimo = 0,90 m e máximo = 5,30 m - areia e brita comerciais</v>
          </cell>
          <cell r="C169" t="str">
            <v>m</v>
          </cell>
          <cell r="D169">
            <v>54581.89</v>
          </cell>
        </row>
        <row r="170">
          <cell r="A170" t="str">
            <v>0606780</v>
          </cell>
          <cell r="B170" t="str">
            <v>Arco metálico galvanizado tipo MP 152S - arco alto - vão = 9,63 m e altura = 5,59 m - aterro rodoviário mínimo = 0,90 m e máximo = 5,30 m - areia extraída e brita produzida</v>
          </cell>
          <cell r="C170" t="str">
            <v>m</v>
          </cell>
          <cell r="D170">
            <v>54061.08</v>
          </cell>
        </row>
        <row r="171">
          <cell r="A171" t="str">
            <v>0607134</v>
          </cell>
          <cell r="B171" t="str">
            <v>Arco metálico galvanizado tipo MP 152S - arco alto - vão = 9,65 m e altura = 5,41 m - aterro rodoviário mínimo = 0,90 m e máximo = 4,70 m - areia e brita comerciais</v>
          </cell>
          <cell r="C171" t="str">
            <v>m</v>
          </cell>
          <cell r="D171">
            <v>54055.4</v>
          </cell>
        </row>
        <row r="172">
          <cell r="A172" t="str">
            <v>0606782</v>
          </cell>
          <cell r="B172" t="str">
            <v>Arco metálico galvanizado tipo MP 152S - arco alto - vão = 9,65 m e altura = 5,41 m - aterro rodoviário mínimo = 0,90 m e máximo = 4,70 m - areia extraída e brita produzida</v>
          </cell>
          <cell r="C172" t="str">
            <v>m</v>
          </cell>
          <cell r="D172">
            <v>53546.49</v>
          </cell>
        </row>
        <row r="173">
          <cell r="A173" t="str">
            <v>0607136</v>
          </cell>
          <cell r="B173" t="str">
            <v>Arco metálico galvanizado tipo MP 152S - arco alto - vão = 9,68 m e altura = 5,23 m - aterro rodoviário mínimo = 0,90 m e máximo = 3,90 m - areia e brita comerciais</v>
          </cell>
          <cell r="C173" t="str">
            <v>m</v>
          </cell>
          <cell r="D173">
            <v>53340.74</v>
          </cell>
        </row>
        <row r="174">
          <cell r="A174" t="str">
            <v>0606784</v>
          </cell>
          <cell r="B174" t="str">
            <v>Arco metálico galvanizado tipo MP 152S - arco alto - vão = 9,68 m e altura = 5,23 m - aterro rodoviário mínimo = 0,90 m e máximo = 3,90 m - areia extraída e brita produzida</v>
          </cell>
          <cell r="C174" t="str">
            <v>m</v>
          </cell>
          <cell r="D174">
            <v>52848.09</v>
          </cell>
        </row>
        <row r="175">
          <cell r="A175" t="str">
            <v>0607135</v>
          </cell>
          <cell r="B175" t="str">
            <v>Arco metálico galvanizado tipo MP 152S - arco alto - vão = 9,86 m e altura = 6,07 m - aterro rodoviário mínimo = 0,90 m e máximo = 5,20 m - areia e brita comerciais</v>
          </cell>
          <cell r="C175" t="str">
            <v>m</v>
          </cell>
          <cell r="D175">
            <v>59539.59</v>
          </cell>
        </row>
        <row r="176">
          <cell r="A176" t="str">
            <v>0606783</v>
          </cell>
          <cell r="B176" t="str">
            <v>Arco metálico galvanizado tipo MP 152S - arco alto - vão = 9,86 m e altura = 6,07 m - aterro rodoviário mínimo = 0,90 m e máximo = 5,20 m - areia extraída e brita produzida</v>
          </cell>
          <cell r="C176" t="str">
            <v>m</v>
          </cell>
          <cell r="D176">
            <v>58968.480000000003</v>
          </cell>
        </row>
        <row r="177">
          <cell r="A177" t="str">
            <v>0607138</v>
          </cell>
          <cell r="B177" t="str">
            <v>Arco metálico galvanizado tipo MP 152S - arco alto - vão = 9,91 m e altura = 5,28 m - aterro rodoviário mínimo = 0,90 m e máximo = 3,80 m - areia e brita comerciais</v>
          </cell>
          <cell r="C177" t="str">
            <v>m</v>
          </cell>
          <cell r="D177">
            <v>54252.639999999999</v>
          </cell>
        </row>
        <row r="178">
          <cell r="A178" t="str">
            <v>0606786</v>
          </cell>
          <cell r="B178" t="str">
            <v>Arco metálico galvanizado tipo MP 152S - arco alto - vão = 9,91 m e altura = 5,28 m - aterro rodoviário mínimo = 0,90 m e máximo = 3,80 m - areia extraída e brita produzida</v>
          </cell>
          <cell r="C178" t="str">
            <v>m</v>
          </cell>
          <cell r="D178">
            <v>53727.83</v>
          </cell>
        </row>
        <row r="179">
          <cell r="A179" t="str">
            <v>0606842</v>
          </cell>
          <cell r="B179" t="str">
            <v>Arco metálico galvanizado tipo MP 152S - ovoide - vão = 7,21 m e altura = 7,82 m - aterro rodoviário mínimo = 0,75 m e máximo = 6,70 m - areia e brita comerciais</v>
          </cell>
          <cell r="C179" t="str">
            <v>m</v>
          </cell>
          <cell r="D179">
            <v>67540.070000000007</v>
          </cell>
        </row>
        <row r="180">
          <cell r="A180" t="str">
            <v>0606832</v>
          </cell>
          <cell r="B180" t="str">
            <v>Arco metálico galvanizado tipo MP 152S - ovoide - vão = 7,21 m e altura = 7,82 m - aterro rodoviário mínimo = 0,75 m e máximo = 6,70 m - areia extraída e brita produzida</v>
          </cell>
          <cell r="C180" t="str">
            <v>m</v>
          </cell>
          <cell r="D180">
            <v>67291.09</v>
          </cell>
        </row>
        <row r="181">
          <cell r="A181" t="str">
            <v>0606843</v>
          </cell>
          <cell r="B181" t="str">
            <v>Arco metálico galvanizado tipo MP 152S - ovoide - vão = 7,31 m e altura = 7,87 m - aterro rodoviário mínimo = 0,90 m e máximo = 6,80 m - areia e brita comerciais</v>
          </cell>
          <cell r="C181" t="str">
            <v>m</v>
          </cell>
          <cell r="D181">
            <v>70188.88</v>
          </cell>
        </row>
        <row r="182">
          <cell r="A182" t="str">
            <v>0606833</v>
          </cell>
          <cell r="B182" t="str">
            <v>Arco metálico galvanizado tipo MP 152S - ovoide - vão = 7,31 m e altura = 7,87 m - aterro rodoviário mínimo = 0,90 m e máximo = 6,80 m - areia extraída e brita produzida</v>
          </cell>
          <cell r="C182" t="str">
            <v>m</v>
          </cell>
          <cell r="D182">
            <v>69925.38</v>
          </cell>
        </row>
        <row r="183">
          <cell r="A183" t="str">
            <v>0606845</v>
          </cell>
          <cell r="B183" t="str">
            <v>Arco metálico galvanizado tipo MP 152S - ovoide - vão = 7,57 m e altura = 8,44 m - aterro rodoviário mínimo = 0,90 m e máximo = 5,60 m - areia e brita comerciais</v>
          </cell>
          <cell r="C183" t="str">
            <v>m</v>
          </cell>
          <cell r="D183">
            <v>72826.009999999995</v>
          </cell>
        </row>
        <row r="184">
          <cell r="A184" t="str">
            <v>0606835</v>
          </cell>
          <cell r="B184" t="str">
            <v>Arco metálico galvanizado tipo MP 152S - ovoide - vão = 7,57 m e altura = 8,44 m - aterro rodoviário mínimo = 0,90 m e máximo = 5,60 m - areia extraída e brita produzida</v>
          </cell>
          <cell r="C184" t="str">
            <v>m</v>
          </cell>
          <cell r="D184">
            <v>72564.97</v>
          </cell>
        </row>
        <row r="185">
          <cell r="A185" t="str">
            <v>0606844</v>
          </cell>
          <cell r="B185" t="str">
            <v>Arco metálico galvanizado tipo MP 152S - ovoide - vão = 7,77 m e altura = 7,90 m - aterro rodoviário mínimo = 0,90 m e máximo = 6,80 m - areia e brita comerciais</v>
          </cell>
          <cell r="C185" t="str">
            <v>m</v>
          </cell>
          <cell r="D185">
            <v>71279.41</v>
          </cell>
        </row>
        <row r="186">
          <cell r="A186" t="str">
            <v>0606834</v>
          </cell>
          <cell r="B186" t="str">
            <v>Arco metálico galvanizado tipo MP 152S - ovoide - vão = 7,77 m e altura = 7,90 m - aterro rodoviário mínimo = 0,90 m e máximo = 6,80 m - areia extraída e brita produzida</v>
          </cell>
          <cell r="C186" t="str">
            <v>m</v>
          </cell>
          <cell r="D186">
            <v>71010.350000000006</v>
          </cell>
        </row>
        <row r="187">
          <cell r="A187" t="str">
            <v>0606847</v>
          </cell>
          <cell r="B187" t="str">
            <v>Arco metálico galvanizado tipo MP 152S - ovoide - vão = 8,13 m e altura = 8,01 m - aterro rodoviário mínimo = 0,90 m e máximo = 3,50 m - areia e brita comerciais</v>
          </cell>
          <cell r="C187" t="str">
            <v>m</v>
          </cell>
          <cell r="D187">
            <v>76145.19</v>
          </cell>
        </row>
        <row r="188">
          <cell r="A188" t="str">
            <v>0606837</v>
          </cell>
          <cell r="B188" t="str">
            <v>Arco metálico galvanizado tipo MP 152S - ovoide - vão = 8,13 m e altura = 8,01 m - aterro rodoviário mínimo = 0,90 m e máximo = 3,50 m - areia extraída e brita produzida</v>
          </cell>
          <cell r="C188" t="str">
            <v>m</v>
          </cell>
          <cell r="D188">
            <v>75848.31</v>
          </cell>
        </row>
        <row r="189">
          <cell r="A189" t="str">
            <v>0606846</v>
          </cell>
          <cell r="B189" t="str">
            <v>Arco metálico galvanizado tipo MP 152S - ovoide - vão = 8,36 m e altura = 8,23 m - aterro rodoviário mínimo = 0,90 m e máximo = 4,30 m - areia e brita comerciais</v>
          </cell>
          <cell r="C189" t="str">
            <v>m</v>
          </cell>
          <cell r="D189">
            <v>76870.73</v>
          </cell>
        </row>
        <row r="190">
          <cell r="A190" t="str">
            <v>0606836</v>
          </cell>
          <cell r="B190" t="str">
            <v>Arco metálico galvanizado tipo MP 152S - ovoide - vão = 8,36 m e altura = 8,23 m - aterro rodoviário mínimo = 0,90 m e máximo = 4,30 m - areia extraída e brita produzida</v>
          </cell>
          <cell r="C190" t="str">
            <v>m</v>
          </cell>
          <cell r="D190">
            <v>76571.28</v>
          </cell>
        </row>
        <row r="191">
          <cell r="A191" t="str">
            <v>0606848</v>
          </cell>
          <cell r="B191" t="str">
            <v>Arco metálico galvanizado tipo MP 152S - ovoide - vão = 8,56 m e altura = 8,48 m - aterro rodoviário mínimo = 0,90 m e máximo = 5,30 m - areia e brita comerciais</v>
          </cell>
          <cell r="C191" t="str">
            <v>m</v>
          </cell>
          <cell r="D191">
            <v>76615.92</v>
          </cell>
        </row>
        <row r="192">
          <cell r="A192" t="str">
            <v>0606838</v>
          </cell>
          <cell r="B192" t="str">
            <v>Arco metálico galvanizado tipo MP 152S - ovoide - vão = 8,56 m e altura = 8,48 m - aterro rodoviário mínimo = 0,90 m e máximo = 5,30 m - areia extraída e brita produzida</v>
          </cell>
          <cell r="C192" t="str">
            <v>m</v>
          </cell>
          <cell r="D192">
            <v>76303.39</v>
          </cell>
        </row>
        <row r="193">
          <cell r="A193" t="str">
            <v>0606849</v>
          </cell>
          <cell r="B193" t="str">
            <v>Arco metálico galvanizado tipo MP 152S - ovoide - vão = 8,71 m e altura = 9,32 m - aterro rodoviário mínimo = 0,90 m e máximo = 6,00 m - areia e brita comerciais</v>
          </cell>
          <cell r="C193" t="str">
            <v>m</v>
          </cell>
          <cell r="D193">
            <v>83226.679999999993</v>
          </cell>
        </row>
        <row r="194">
          <cell r="A194" t="str">
            <v>0606839</v>
          </cell>
          <cell r="B194" t="str">
            <v>Arco metálico galvanizado tipo MP 152S - ovoide - vão = 8,71 m e altura = 9,32 m - aterro rodoviário mínimo = 0,90 m e máximo = 6,00 m - areia extraída e brita produzida</v>
          </cell>
          <cell r="C194" t="str">
            <v>m</v>
          </cell>
          <cell r="D194">
            <v>82924.03</v>
          </cell>
        </row>
        <row r="195">
          <cell r="A195" t="str">
            <v>0606850</v>
          </cell>
          <cell r="B195" t="str">
            <v>Arco metálico galvanizado tipo MP 152S - ovoide - vão = 9,15 m e altura = 9,04 m - aterro rodoviário mínimo = 0,90 m e máximo = 4,70 m - areia e brita comerciais</v>
          </cell>
          <cell r="C195" t="str">
            <v>m</v>
          </cell>
          <cell r="D195">
            <v>83914.55</v>
          </cell>
        </row>
        <row r="196">
          <cell r="A196" t="str">
            <v>0606840</v>
          </cell>
          <cell r="B196" t="str">
            <v>Arco metálico galvanizado tipo MP 152S - ovoide - vão = 9,15 m e altura = 9,04 m - aterro rodoviário mínimo = 0,90 m e máximo = 4,70 m - areia extraída e brita produzida</v>
          </cell>
          <cell r="C196" t="str">
            <v>m</v>
          </cell>
          <cell r="D196">
            <v>83580.75</v>
          </cell>
        </row>
        <row r="197">
          <cell r="A197" t="str">
            <v>0606851</v>
          </cell>
          <cell r="B197" t="str">
            <v>Arco metálico galvanizado tipo MP 152S - ovoide - vão = 9,15 m e altura = 9,50 m - aterro rodoviário mínimo = 0,90 m e máximo = 5,70 m - areia e brita comerciais</v>
          </cell>
          <cell r="C197" t="str">
            <v>m</v>
          </cell>
          <cell r="D197">
            <v>84409.54</v>
          </cell>
        </row>
        <row r="198">
          <cell r="A198" t="str">
            <v>0606841</v>
          </cell>
          <cell r="B198" t="str">
            <v>Arco metálico galvanizado tipo MP 152S - ovoide - vão = 9,15 m e altura = 9,50 m - aterro rodoviário mínimo = 0,90 m e máximo = 5,70 m - areia extraída e brita produzida</v>
          </cell>
          <cell r="C198" t="str">
            <v>m</v>
          </cell>
          <cell r="D198">
            <v>84092.49</v>
          </cell>
        </row>
        <row r="199">
          <cell r="A199" t="str">
            <v>0605604</v>
          </cell>
          <cell r="B199" t="str">
            <v>Argamassa de solo-cimento com 10% de cimento e material de jazida - preparo e injeção em tunnel liner</v>
          </cell>
          <cell r="C199" t="str">
            <v>m³</v>
          </cell>
          <cell r="D199">
            <v>319.3</v>
          </cell>
        </row>
        <row r="200">
          <cell r="A200" t="str">
            <v>0605695</v>
          </cell>
          <cell r="B200" t="str">
            <v>Bueiro metálico com chapas múltiplas MP 100 com revestimento em epóxi - D = 0,60 m - brita comercial</v>
          </cell>
          <cell r="C200" t="str">
            <v>m</v>
          </cell>
          <cell r="D200">
            <v>1600.53</v>
          </cell>
        </row>
        <row r="201">
          <cell r="A201" t="str">
            <v>0605607</v>
          </cell>
          <cell r="B201" t="str">
            <v>Bueiro metálico com chapas múltiplas MP 100 com revestimento em epóxi - D = 0,60 m - brita produzida</v>
          </cell>
          <cell r="C201" t="str">
            <v>m</v>
          </cell>
          <cell r="D201">
            <v>1581.58</v>
          </cell>
        </row>
        <row r="202">
          <cell r="A202" t="str">
            <v>0605696</v>
          </cell>
          <cell r="B202" t="str">
            <v>Bueiro metálico com chapas múltiplas MP 100 com revestimento em epóxi - D = 0,70 m - brita comercial</v>
          </cell>
          <cell r="C202" t="str">
            <v>m</v>
          </cell>
          <cell r="D202">
            <v>1842.68</v>
          </cell>
        </row>
        <row r="203">
          <cell r="A203" t="str">
            <v>0605608</v>
          </cell>
          <cell r="B203" t="str">
            <v>Bueiro metálico com chapas múltiplas MP 100 com revestimento em epóxi - D = 0,70 m - brita produzida</v>
          </cell>
          <cell r="C203" t="str">
            <v>m</v>
          </cell>
          <cell r="D203">
            <v>1822.55</v>
          </cell>
        </row>
        <row r="204">
          <cell r="A204" t="str">
            <v>0605697</v>
          </cell>
          <cell r="B204" t="str">
            <v>Bueiro metálico com chapas múltiplas MP 100 com revestimento em epóxi - D = 0,80 m - brita comercial</v>
          </cell>
          <cell r="C204" t="str">
            <v>m</v>
          </cell>
          <cell r="D204">
            <v>2084.87</v>
          </cell>
        </row>
        <row r="205">
          <cell r="A205" t="str">
            <v>0605609</v>
          </cell>
          <cell r="B205" t="str">
            <v>Bueiro metálico com chapas múltiplas MP 100 com revestimento em epóxi - D = 0,80 m - brita produzida</v>
          </cell>
          <cell r="C205" t="str">
            <v>m</v>
          </cell>
          <cell r="D205">
            <v>2063.56</v>
          </cell>
        </row>
        <row r="206">
          <cell r="A206" t="str">
            <v>0605698</v>
          </cell>
          <cell r="B206" t="str">
            <v>Bueiro metálico com chapas múltiplas MP 100 com revestimento em epóxi - D = 0,90 m - brita comercial</v>
          </cell>
          <cell r="C206" t="str">
            <v>m</v>
          </cell>
          <cell r="D206">
            <v>2279.8000000000002</v>
          </cell>
        </row>
        <row r="207">
          <cell r="A207" t="str">
            <v>0605610</v>
          </cell>
          <cell r="B207" t="str">
            <v>Bueiro metálico com chapas múltiplas MP 100 com revestimento em epóxi - D = 0,90 m - brita produzida</v>
          </cell>
          <cell r="C207" t="str">
            <v>m</v>
          </cell>
          <cell r="D207">
            <v>2257.3000000000002</v>
          </cell>
        </row>
        <row r="208">
          <cell r="A208" t="str">
            <v>0605699</v>
          </cell>
          <cell r="B208" t="str">
            <v>Bueiro metálico com chapas múltiplas MP 100 com revestimento em epóxi - D = 1,00 m - brita comercial</v>
          </cell>
          <cell r="C208" t="str">
            <v>m</v>
          </cell>
          <cell r="D208">
            <v>2521.91</v>
          </cell>
        </row>
        <row r="209">
          <cell r="A209" t="str">
            <v>0605611</v>
          </cell>
          <cell r="B209" t="str">
            <v>Bueiro metálico com chapas múltiplas MP 100 com revestimento em epóxi - D = 1,00 m - brita produzida</v>
          </cell>
          <cell r="C209" t="str">
            <v>m</v>
          </cell>
          <cell r="D209">
            <v>2498.23</v>
          </cell>
        </row>
        <row r="210">
          <cell r="A210" t="str">
            <v>0605700</v>
          </cell>
          <cell r="B210" t="str">
            <v>Bueiro metálico com chapas múltiplas MP 100 com revestimento em epóxi - D = 1,10 m - brita comercial</v>
          </cell>
          <cell r="C210" t="str">
            <v>m</v>
          </cell>
          <cell r="D210">
            <v>2858.73</v>
          </cell>
        </row>
        <row r="211">
          <cell r="A211" t="str">
            <v>0605612</v>
          </cell>
          <cell r="B211" t="str">
            <v>Bueiro metálico com chapas múltiplas MP 100 com revestimento em epóxi - D = 1,10 m - brita produzida</v>
          </cell>
          <cell r="C211" t="str">
            <v>m</v>
          </cell>
          <cell r="D211">
            <v>2833.87</v>
          </cell>
        </row>
        <row r="212">
          <cell r="A212" t="str">
            <v>0605701</v>
          </cell>
          <cell r="B212" t="str">
            <v>Bueiro metálico com chapas múltiplas MP 100 com revestimento em epóxi - D = 1,20 m - brita comercial</v>
          </cell>
          <cell r="C212" t="str">
            <v>m</v>
          </cell>
          <cell r="D212">
            <v>3053.61</v>
          </cell>
        </row>
        <row r="213">
          <cell r="A213" t="str">
            <v>0605613</v>
          </cell>
          <cell r="B213" t="str">
            <v>Bueiro metálico com chapas múltiplas MP 100 com revestimento em epóxi - D = 1,20 m - brita produzida</v>
          </cell>
          <cell r="C213" t="str">
            <v>m</v>
          </cell>
          <cell r="D213">
            <v>3027.56</v>
          </cell>
        </row>
        <row r="214">
          <cell r="A214" t="str">
            <v>0605702</v>
          </cell>
          <cell r="B214" t="str">
            <v>Bueiro metálico com chapas múltiplas MP 100 com revestimento em epóxi - D = 1,30 m - brita comercial</v>
          </cell>
          <cell r="C214" t="str">
            <v>m</v>
          </cell>
          <cell r="D214">
            <v>3330.34</v>
          </cell>
        </row>
        <row r="215">
          <cell r="A215" t="str">
            <v>0605614</v>
          </cell>
          <cell r="B215" t="str">
            <v>Bueiro metálico com chapas múltiplas MP 100 com revestimento em epóxi - D = 1,30 m - brita produzida</v>
          </cell>
          <cell r="C215" t="str">
            <v>m</v>
          </cell>
          <cell r="D215">
            <v>3289.49</v>
          </cell>
        </row>
        <row r="216">
          <cell r="A216" t="str">
            <v>0605703</v>
          </cell>
          <cell r="B216" t="str">
            <v>Bueiro metálico com chapas múltiplas MP 100 com revestimento em epóxi - D = 1,40 m - brita comercial</v>
          </cell>
          <cell r="C216" t="str">
            <v>m</v>
          </cell>
          <cell r="D216">
            <v>3529.63</v>
          </cell>
        </row>
        <row r="217">
          <cell r="A217" t="str">
            <v>0605615</v>
          </cell>
          <cell r="B217" t="str">
            <v>Bueiro metálico com chapas múltiplas MP 100 com revestimento em epóxi - D = 1,40 m - brita produzida</v>
          </cell>
          <cell r="C217" t="str">
            <v>m</v>
          </cell>
          <cell r="D217">
            <v>3487</v>
          </cell>
        </row>
        <row r="218">
          <cell r="A218" t="str">
            <v>0605704</v>
          </cell>
          <cell r="B218" t="str">
            <v>Bueiro metálico com chapas múltiplas MP 100 com revestimento em epóxi - D = 1,50 m - brita comercial</v>
          </cell>
          <cell r="C218" t="str">
            <v>m</v>
          </cell>
          <cell r="D218">
            <v>3776.94</v>
          </cell>
        </row>
        <row r="219">
          <cell r="A219" t="str">
            <v>0605616</v>
          </cell>
          <cell r="B219" t="str">
            <v>Bueiro metálico com chapas múltiplas MP 100 com revestimento em epóxi - D = 1,50 m - brita produzida</v>
          </cell>
          <cell r="C219" t="str">
            <v>m</v>
          </cell>
          <cell r="D219">
            <v>3732.53</v>
          </cell>
        </row>
        <row r="220">
          <cell r="A220" t="str">
            <v>0605705</v>
          </cell>
          <cell r="B220" t="str">
            <v>Bueiro metálico com chapas múltiplas MP 100 com revestimento em epóxi - D = 1,60 m - brita comercial</v>
          </cell>
          <cell r="C220" t="str">
            <v>m</v>
          </cell>
          <cell r="D220">
            <v>4028.42</v>
          </cell>
        </row>
        <row r="221">
          <cell r="A221" t="str">
            <v>0605617</v>
          </cell>
          <cell r="B221" t="str">
            <v>Bueiro metálico com chapas múltiplas MP 100 com revestimento em epóxi - D = 1,60 m - brita produzida</v>
          </cell>
          <cell r="C221" t="str">
            <v>m</v>
          </cell>
          <cell r="D221">
            <v>3982.24</v>
          </cell>
        </row>
        <row r="222">
          <cell r="A222" t="str">
            <v>0605706</v>
          </cell>
          <cell r="B222" t="str">
            <v>Bueiro metálico com chapas múltiplas MP 100 com revestimento em epóxi - D = 1,70 m - brita comercial</v>
          </cell>
          <cell r="C222" t="str">
            <v>m</v>
          </cell>
          <cell r="D222">
            <v>4234.1400000000003</v>
          </cell>
        </row>
        <row r="223">
          <cell r="A223" t="str">
            <v>0605618</v>
          </cell>
          <cell r="B223" t="str">
            <v>Bueiro metálico com chapas múltiplas MP 100 com revestimento em epóxi - D = 1,70 m - brita produzida</v>
          </cell>
          <cell r="C223" t="str">
            <v>m</v>
          </cell>
          <cell r="D223">
            <v>4186.18</v>
          </cell>
        </row>
        <row r="224">
          <cell r="A224" t="str">
            <v>0605707</v>
          </cell>
          <cell r="B224" t="str">
            <v>Bueiro metálico com chapas múltiplas MP 100 com revestimento em epóxi - D = 1,80 m - brita comercial</v>
          </cell>
          <cell r="C224" t="str">
            <v>m</v>
          </cell>
          <cell r="D224">
            <v>4696.6000000000004</v>
          </cell>
        </row>
        <row r="225">
          <cell r="A225" t="str">
            <v>0605619</v>
          </cell>
          <cell r="B225" t="str">
            <v>Bueiro metálico com chapas múltiplas MP 100 com revestimento em epóxi - D = 1,80 m - brita produzida</v>
          </cell>
          <cell r="C225" t="str">
            <v>m</v>
          </cell>
          <cell r="D225">
            <v>4646.8599999999997</v>
          </cell>
        </row>
        <row r="226">
          <cell r="A226" t="str">
            <v>0605708</v>
          </cell>
          <cell r="B226" t="str">
            <v>Bueiro metálico com chapas múltiplas MP 100 com revestimento em epóxi - D = 1,90 m - brita comercial</v>
          </cell>
          <cell r="C226" t="str">
            <v>m</v>
          </cell>
          <cell r="D226">
            <v>5507.85</v>
          </cell>
        </row>
        <row r="227">
          <cell r="A227" t="str">
            <v>0605620</v>
          </cell>
          <cell r="B227" t="str">
            <v>Bueiro metálico com chapas múltiplas MP 100 com revestimento em epóxi - D = 1,90 m - brita produzida</v>
          </cell>
          <cell r="C227" t="str">
            <v>m</v>
          </cell>
          <cell r="D227">
            <v>5456.34</v>
          </cell>
        </row>
        <row r="228">
          <cell r="A228" t="str">
            <v>0605709</v>
          </cell>
          <cell r="B228" t="str">
            <v>Bueiro metálico com chapas múltiplas MP 100 com revestimento em epóxi - D = 2,00 m - brita comercial</v>
          </cell>
          <cell r="C228" t="str">
            <v>m</v>
          </cell>
          <cell r="D228">
            <v>5774.81</v>
          </cell>
        </row>
        <row r="229">
          <cell r="A229" t="str">
            <v>0605621</v>
          </cell>
          <cell r="B229" t="str">
            <v>Bueiro metálico com chapas múltiplas MP 100 com revestimento em epóxi - D = 2,00 m - brita produzida</v>
          </cell>
          <cell r="C229" t="str">
            <v>m</v>
          </cell>
          <cell r="D229">
            <v>5721.52</v>
          </cell>
        </row>
        <row r="230">
          <cell r="A230" t="str">
            <v>0605710</v>
          </cell>
          <cell r="B230" t="str">
            <v>Bueiro metálico com chapas múltiplas MP 100 com revestimento em epóxi - D = 2,10 m - brita comercial</v>
          </cell>
          <cell r="C230" t="str">
            <v>m</v>
          </cell>
          <cell r="D230">
            <v>6204.22</v>
          </cell>
        </row>
        <row r="231">
          <cell r="A231" t="str">
            <v>0605622</v>
          </cell>
          <cell r="B231" t="str">
            <v>Bueiro metálico com chapas múltiplas MP 100 com revestimento em epóxi - D = 2,10 m - brita produzida</v>
          </cell>
          <cell r="C231" t="str">
            <v>m</v>
          </cell>
          <cell r="D231">
            <v>6149.15</v>
          </cell>
        </row>
        <row r="232">
          <cell r="A232" t="str">
            <v>0605711</v>
          </cell>
          <cell r="B232" t="str">
            <v>Bueiro metálico com chapas múltiplas MP 100 com revestimento em epóxi - D = 2,20 m - brita comercial</v>
          </cell>
          <cell r="C232" t="str">
            <v>m</v>
          </cell>
          <cell r="D232">
            <v>6414.98</v>
          </cell>
        </row>
        <row r="233">
          <cell r="A233" t="str">
            <v>0605623</v>
          </cell>
          <cell r="B233" t="str">
            <v>Bueiro metálico com chapas múltiplas MP 100 com revestimento em epóxi - D = 2,20 m - brita produzida</v>
          </cell>
          <cell r="C233" t="str">
            <v>m</v>
          </cell>
          <cell r="D233">
            <v>6358.14</v>
          </cell>
        </row>
        <row r="234">
          <cell r="A234" t="str">
            <v>0605712</v>
          </cell>
          <cell r="B234" t="str">
            <v>Bueiro metálico com chapas múltiplas MP 100 com revestimento em epóxi - D = 2,30 m - brita comercial</v>
          </cell>
          <cell r="C234" t="str">
            <v>m</v>
          </cell>
          <cell r="D234">
            <v>6757.52</v>
          </cell>
        </row>
        <row r="235">
          <cell r="A235" t="str">
            <v>0605624</v>
          </cell>
          <cell r="B235" t="str">
            <v>Bueiro metálico com chapas múltiplas MP 100 com revestimento em epóxi - D = 2,30 m - brita produzida</v>
          </cell>
          <cell r="C235" t="str">
            <v>m</v>
          </cell>
          <cell r="D235">
            <v>6698.9</v>
          </cell>
        </row>
        <row r="236">
          <cell r="A236" t="str">
            <v>0605713</v>
          </cell>
          <cell r="B236" t="str">
            <v>Bueiro metálico com chapas múltiplas MP 100 com revestimento em epóxi - D = 2,40 m - brita comercial</v>
          </cell>
          <cell r="C236" t="str">
            <v>m</v>
          </cell>
          <cell r="D236">
            <v>9064.02</v>
          </cell>
        </row>
        <row r="237">
          <cell r="A237" t="str">
            <v>0605625</v>
          </cell>
          <cell r="B237" t="str">
            <v>Bueiro metálico com chapas múltiplas MP 100 com revestimento em epóxi - D = 2,40 m - brita produzida</v>
          </cell>
          <cell r="C237" t="str">
            <v>m</v>
          </cell>
          <cell r="D237">
            <v>9003.6200000000008</v>
          </cell>
        </row>
        <row r="238">
          <cell r="A238" t="str">
            <v>0605714</v>
          </cell>
          <cell r="B238" t="str">
            <v>Bueiro metálico com chapas múltiplas MP 100 com revestimento em epóxi - D = 2,50 m - brita comercial</v>
          </cell>
          <cell r="C238" t="str">
            <v>m</v>
          </cell>
          <cell r="D238">
            <v>11412.91</v>
          </cell>
        </row>
        <row r="239">
          <cell r="A239" t="str">
            <v>0605626</v>
          </cell>
          <cell r="B239" t="str">
            <v>Bueiro metálico com chapas múltiplas MP 100 com revestimento em epóxi - D = 2,50 m - brita produzida</v>
          </cell>
          <cell r="C239" t="str">
            <v>m</v>
          </cell>
          <cell r="D239">
            <v>11350.74</v>
          </cell>
        </row>
        <row r="240">
          <cell r="A240" t="str">
            <v>0605715</v>
          </cell>
          <cell r="B240" t="str">
            <v>Bueiro metálico com chapas múltiplas MP 100 com revestimento em epóxi - D = 2,60 m - brita comercial</v>
          </cell>
          <cell r="C240" t="str">
            <v>m</v>
          </cell>
          <cell r="D240">
            <v>12191.61</v>
          </cell>
        </row>
        <row r="241">
          <cell r="A241" t="str">
            <v>0605627</v>
          </cell>
          <cell r="B241" t="str">
            <v>Bueiro metálico com chapas múltiplas MP 100 com revestimento em epóxi - D = 2,60 m - brita produzida</v>
          </cell>
          <cell r="C241" t="str">
            <v>m</v>
          </cell>
          <cell r="D241">
            <v>12127.66</v>
          </cell>
        </row>
        <row r="242">
          <cell r="A242" t="str">
            <v>0605716</v>
          </cell>
          <cell r="B242" t="str">
            <v>Bueiro metálico com chapas múltiplas MP 100 com revestimento em epóxi - D = 2,70 m - brita comercial</v>
          </cell>
          <cell r="C242" t="str">
            <v>m</v>
          </cell>
          <cell r="D242">
            <v>12652.89</v>
          </cell>
        </row>
        <row r="243">
          <cell r="A243" t="str">
            <v>0605628</v>
          </cell>
          <cell r="B243" t="str">
            <v>Bueiro metálico com chapas múltiplas MP 100 com revestimento em epóxi - D = 2,70 m - brita produzida</v>
          </cell>
          <cell r="C243" t="str">
            <v>m</v>
          </cell>
          <cell r="D243">
            <v>12587.17</v>
          </cell>
        </row>
        <row r="244">
          <cell r="A244" t="str">
            <v>0605717</v>
          </cell>
          <cell r="B244" t="str">
            <v>Bueiro metálico com chapas múltiplas MP 100 com revestimento em epóxi - D = 2,80 m - brita comercial</v>
          </cell>
          <cell r="C244" t="str">
            <v>m</v>
          </cell>
          <cell r="D244">
            <v>13489.27</v>
          </cell>
        </row>
        <row r="245">
          <cell r="A245" t="str">
            <v>0605629</v>
          </cell>
          <cell r="B245" t="str">
            <v>Bueiro metálico com chapas múltiplas MP 100 com revestimento em epóxi - D = 2,80 m - brita produzida</v>
          </cell>
          <cell r="C245" t="str">
            <v>m</v>
          </cell>
          <cell r="D245">
            <v>13421.77</v>
          </cell>
        </row>
        <row r="246">
          <cell r="A246" t="str">
            <v>0605651</v>
          </cell>
          <cell r="B246" t="str">
            <v>Bueiro metálico com chapas múltiplas MP 100 galvanizadas - D = 0,60 m - brita comercial</v>
          </cell>
          <cell r="C246" t="str">
            <v>m</v>
          </cell>
          <cell r="D246">
            <v>1511.41</v>
          </cell>
        </row>
        <row r="247">
          <cell r="A247" t="str">
            <v>0605460</v>
          </cell>
          <cell r="B247" t="str">
            <v>Bueiro metálico com chapas múltiplas MP 100 galvanizadas - D = 0,60 m - brita produzida</v>
          </cell>
          <cell r="C247" t="str">
            <v>m</v>
          </cell>
          <cell r="D247">
            <v>1492.46</v>
          </cell>
        </row>
        <row r="248">
          <cell r="A248" t="str">
            <v>0605652</v>
          </cell>
          <cell r="B248" t="str">
            <v>Bueiro metálico com chapas múltiplas MP 100 galvanizadas - D = 0,70 m - brita comercial</v>
          </cell>
          <cell r="C248" t="str">
            <v>m</v>
          </cell>
          <cell r="D248">
            <v>1739.65</v>
          </cell>
        </row>
        <row r="249">
          <cell r="A249" t="str">
            <v>0605461</v>
          </cell>
          <cell r="B249" t="str">
            <v>Bueiro metálico com chapas múltiplas MP 100 galvanizadas - D = 0,70 m - brita produzida</v>
          </cell>
          <cell r="C249" t="str">
            <v>m</v>
          </cell>
          <cell r="D249">
            <v>1719.52</v>
          </cell>
        </row>
        <row r="250">
          <cell r="A250" t="str">
            <v>0605653</v>
          </cell>
          <cell r="B250" t="str">
            <v>Bueiro metálico com chapas múltiplas MP 100 galvanizadas - D = 0,80 m - brita comercial</v>
          </cell>
          <cell r="C250" t="str">
            <v>m</v>
          </cell>
          <cell r="D250">
            <v>1967.91</v>
          </cell>
        </row>
        <row r="251">
          <cell r="A251" t="str">
            <v>0605462</v>
          </cell>
          <cell r="B251" t="str">
            <v>Bueiro metálico com chapas múltiplas MP 100 galvanizadas - D = 0,80 m - brita produzida</v>
          </cell>
          <cell r="C251" t="str">
            <v>m</v>
          </cell>
          <cell r="D251">
            <v>1946.6</v>
          </cell>
        </row>
        <row r="252">
          <cell r="A252" t="str">
            <v>0605654</v>
          </cell>
          <cell r="B252" t="str">
            <v>Bueiro metálico com chapas múltiplas MP 100 galvanizadas - D = 0,90 m - brita comercial</v>
          </cell>
          <cell r="C252" t="str">
            <v>m</v>
          </cell>
          <cell r="D252">
            <v>2151.6999999999998</v>
          </cell>
        </row>
        <row r="253">
          <cell r="A253" t="str">
            <v>0605463</v>
          </cell>
          <cell r="B253" t="str">
            <v>Bueiro metálico com chapas múltiplas MP 100 galvanizadas - D = 0,90 m - brita produzida</v>
          </cell>
          <cell r="C253" t="str">
            <v>m</v>
          </cell>
          <cell r="D253">
            <v>2129.1999999999998</v>
          </cell>
        </row>
        <row r="254">
          <cell r="A254" t="str">
            <v>0605655</v>
          </cell>
          <cell r="B254" t="str">
            <v>Bueiro metálico com chapas múltiplas MP 100 galvanizadas - D = 1,00 m - brita comercial</v>
          </cell>
          <cell r="C254" t="str">
            <v>m</v>
          </cell>
          <cell r="D254">
            <v>2379.89</v>
          </cell>
        </row>
        <row r="255">
          <cell r="A255" t="str">
            <v>0605464</v>
          </cell>
          <cell r="B255" t="str">
            <v>Bueiro metálico com chapas múltiplas MP 100 galvanizadas - D = 1,00 m - brita produzida</v>
          </cell>
          <cell r="C255" t="str">
            <v>m</v>
          </cell>
          <cell r="D255">
            <v>2356.1999999999998</v>
          </cell>
        </row>
        <row r="256">
          <cell r="A256" t="str">
            <v>0605656</v>
          </cell>
          <cell r="B256" t="str">
            <v>Bueiro metálico com chapas múltiplas MP 100 galvanizadas - D = 1,10 m - brita comercial</v>
          </cell>
          <cell r="C256" t="str">
            <v>m</v>
          </cell>
          <cell r="D256">
            <v>2697.21</v>
          </cell>
        </row>
        <row r="257">
          <cell r="A257" t="str">
            <v>0605465</v>
          </cell>
          <cell r="B257" t="str">
            <v>Bueiro metálico com chapas múltiplas MP 100 galvanizadas - D = 1,10 m - brita produzida</v>
          </cell>
          <cell r="C257" t="str">
            <v>m</v>
          </cell>
          <cell r="D257">
            <v>2672.34</v>
          </cell>
        </row>
        <row r="258">
          <cell r="A258" t="str">
            <v>0605657</v>
          </cell>
          <cell r="B258" t="str">
            <v>Bueiro metálico com chapas múltiplas MP 100 galvanizadas - D = 1,20 m - brita comercial</v>
          </cell>
          <cell r="C258" t="str">
            <v>m</v>
          </cell>
          <cell r="D258">
            <v>2880.96</v>
          </cell>
        </row>
        <row r="259">
          <cell r="A259" t="str">
            <v>0605466</v>
          </cell>
          <cell r="B259" t="str">
            <v>Bueiro metálico com chapas múltiplas MP 100 galvanizadas - D = 1,20 m - brita produzida</v>
          </cell>
          <cell r="C259" t="str">
            <v>m</v>
          </cell>
          <cell r="D259">
            <v>2854.9</v>
          </cell>
        </row>
        <row r="260">
          <cell r="A260" t="str">
            <v>0605658</v>
          </cell>
          <cell r="B260" t="str">
            <v>Bueiro metálico com chapas múltiplas MP 100 galvanizadas - D = 1,30 m - brita comercial</v>
          </cell>
          <cell r="C260" t="str">
            <v>m</v>
          </cell>
          <cell r="D260">
            <v>3143.76</v>
          </cell>
        </row>
        <row r="261">
          <cell r="A261" t="str">
            <v>0605467</v>
          </cell>
          <cell r="B261" t="str">
            <v>Bueiro metálico com chapas múltiplas MP 100 galvanizadas - D = 1,30 m - brita produzida</v>
          </cell>
          <cell r="C261" t="str">
            <v>m</v>
          </cell>
          <cell r="D261">
            <v>3102.91</v>
          </cell>
        </row>
        <row r="262">
          <cell r="A262" t="str">
            <v>0605659</v>
          </cell>
          <cell r="B262" t="str">
            <v>Bueiro metálico com chapas múltiplas MP 100 galvanizadas - D = 1,40 m - brita comercial</v>
          </cell>
          <cell r="C262" t="str">
            <v>m</v>
          </cell>
          <cell r="D262">
            <v>3331.91</v>
          </cell>
        </row>
        <row r="263">
          <cell r="A263" t="str">
            <v>0605468</v>
          </cell>
          <cell r="B263" t="str">
            <v>Bueiro metálico com chapas múltiplas MP 100 galvanizadas - D = 1,40 m - brita produzida</v>
          </cell>
          <cell r="C263" t="str">
            <v>m</v>
          </cell>
          <cell r="D263">
            <v>3289.28</v>
          </cell>
        </row>
        <row r="264">
          <cell r="A264" t="str">
            <v>0605660</v>
          </cell>
          <cell r="B264" t="str">
            <v>Bueiro metálico com chapas múltiplas MP 100 galvanizadas - D = 1,50 m - brita comercial</v>
          </cell>
          <cell r="C264" t="str">
            <v>m</v>
          </cell>
          <cell r="D264">
            <v>3565.3</v>
          </cell>
        </row>
        <row r="265">
          <cell r="A265" t="str">
            <v>0605469</v>
          </cell>
          <cell r="B265" t="str">
            <v>Bueiro metálico com chapas múltiplas MP 100 galvanizadas - D = 1,50 m - brita produzida</v>
          </cell>
          <cell r="C265" t="str">
            <v>m</v>
          </cell>
          <cell r="D265">
            <v>3520.89</v>
          </cell>
        </row>
        <row r="266">
          <cell r="A266" t="str">
            <v>0605661</v>
          </cell>
          <cell r="B266" t="str">
            <v>Bueiro metálico com chapas múltiplas MP 100 galvanizadas - D = 1,60 m - brita comercial</v>
          </cell>
          <cell r="C266" t="str">
            <v>m</v>
          </cell>
          <cell r="D266">
            <v>3802.85</v>
          </cell>
        </row>
        <row r="267">
          <cell r="A267" t="str">
            <v>0605470</v>
          </cell>
          <cell r="B267" t="str">
            <v>Bueiro metálico com chapas múltiplas MP 100 galvanizadas - D = 1,60 m - brita produzida</v>
          </cell>
          <cell r="C267" t="str">
            <v>m</v>
          </cell>
          <cell r="D267">
            <v>3756.67</v>
          </cell>
        </row>
        <row r="268">
          <cell r="A268" t="str">
            <v>0605662</v>
          </cell>
          <cell r="B268" t="str">
            <v>Bueiro metálico com chapas múltiplas MP 100 galvanizadas - D = 1,70 m - brita comercial</v>
          </cell>
          <cell r="C268" t="str">
            <v>m</v>
          </cell>
          <cell r="D268">
            <v>3997.43</v>
          </cell>
        </row>
        <row r="269">
          <cell r="A269" t="str">
            <v>0605471</v>
          </cell>
          <cell r="B269" t="str">
            <v>Bueiro metálico com chapas múltiplas MP 100 galvanizadas - D = 1,70 m - brita produzida</v>
          </cell>
          <cell r="C269" t="str">
            <v>m</v>
          </cell>
          <cell r="D269">
            <v>3949.47</v>
          </cell>
        </row>
        <row r="270">
          <cell r="A270" t="str">
            <v>0605663</v>
          </cell>
          <cell r="B270" t="str">
            <v>Bueiro metálico com chapas múltiplas MP 100 galvanizadas - D = 1,80 m - brita comercial</v>
          </cell>
          <cell r="C270" t="str">
            <v>m</v>
          </cell>
          <cell r="D270">
            <v>4446.16</v>
          </cell>
        </row>
        <row r="271">
          <cell r="A271" t="str">
            <v>0605472</v>
          </cell>
          <cell r="B271" t="str">
            <v>Bueiro metálico com chapas múltiplas MP 100 galvanizadas - D = 1,80 m - brita produzida</v>
          </cell>
          <cell r="C271" t="str">
            <v>m</v>
          </cell>
          <cell r="D271">
            <v>4396.43</v>
          </cell>
        </row>
        <row r="272">
          <cell r="A272" t="str">
            <v>0605664</v>
          </cell>
          <cell r="B272" t="str">
            <v>Bueiro metálico com chapas múltiplas MP 100 galvanizadas - D = 1,90 m - brita comercial</v>
          </cell>
          <cell r="C272" t="str">
            <v>m</v>
          </cell>
          <cell r="D272">
            <v>5207.74</v>
          </cell>
        </row>
        <row r="273">
          <cell r="A273" t="str">
            <v>0605473</v>
          </cell>
          <cell r="B273" t="str">
            <v>Bueiro metálico com chapas múltiplas MP 100 galvanizadas - D = 1,90 m - brita produzida</v>
          </cell>
          <cell r="C273" t="str">
            <v>m</v>
          </cell>
          <cell r="D273">
            <v>5156.22</v>
          </cell>
        </row>
        <row r="274">
          <cell r="A274" t="str">
            <v>0605665</v>
          </cell>
          <cell r="B274" t="str">
            <v>Bueiro metálico com chapas múltiplas MP 100 galvanizadas - D = 2,00 m - brita comercial</v>
          </cell>
          <cell r="C274" t="str">
            <v>m</v>
          </cell>
          <cell r="D274">
            <v>5458.48</v>
          </cell>
        </row>
        <row r="275">
          <cell r="A275" t="str">
            <v>0605474</v>
          </cell>
          <cell r="B275" t="str">
            <v>Bueiro metálico com chapas múltiplas MP 100 galvanizadas - D = 2,00 m - brita produzida</v>
          </cell>
          <cell r="C275" t="str">
            <v>m</v>
          </cell>
          <cell r="D275">
            <v>5405.19</v>
          </cell>
        </row>
        <row r="276">
          <cell r="A276" t="str">
            <v>0605666</v>
          </cell>
          <cell r="B276" t="str">
            <v>Bueiro metálico com chapas múltiplas MP 100 galvanizadas - D = 2,10 m - brita comercial</v>
          </cell>
          <cell r="C276" t="str">
            <v>m</v>
          </cell>
          <cell r="D276">
            <v>5866.25</v>
          </cell>
        </row>
        <row r="277">
          <cell r="A277" t="str">
            <v>0605475</v>
          </cell>
          <cell r="B277" t="str">
            <v>Bueiro metálico com chapas múltiplas MP 100 galvanizadas - D = 2,10 m - brita produzida</v>
          </cell>
          <cell r="C277" t="str">
            <v>m</v>
          </cell>
          <cell r="D277">
            <v>5811.19</v>
          </cell>
        </row>
        <row r="278">
          <cell r="A278" t="str">
            <v>0605667</v>
          </cell>
          <cell r="B278" t="str">
            <v>Bueiro metálico com chapas múltiplas MP 100 galvanizadas - D = 2,20 m - brita comercial</v>
          </cell>
          <cell r="C278" t="str">
            <v>m</v>
          </cell>
          <cell r="D278">
            <v>6068.9</v>
          </cell>
        </row>
        <row r="279">
          <cell r="A279" t="str">
            <v>0605476</v>
          </cell>
          <cell r="B279" t="str">
            <v>Bueiro metálico com chapas múltiplas MP 100 galvanizadas - D = 2,20 m - brita produzida</v>
          </cell>
          <cell r="C279" t="str">
            <v>m</v>
          </cell>
          <cell r="D279">
            <v>6012.06</v>
          </cell>
        </row>
        <row r="280">
          <cell r="A280" t="str">
            <v>0605668</v>
          </cell>
          <cell r="B280" t="str">
            <v>Bueiro metálico com chapas múltiplas MP 100 galvanizadas - D = 2,30 m - brita comercial</v>
          </cell>
          <cell r="C280" t="str">
            <v>m</v>
          </cell>
          <cell r="D280">
            <v>6397.93</v>
          </cell>
        </row>
        <row r="281">
          <cell r="A281" t="str">
            <v>0605477</v>
          </cell>
          <cell r="B281" t="str">
            <v>Bueiro metálico com chapas múltiplas MP 100 galvanizadas - D = 2,30 m - brita produzida</v>
          </cell>
          <cell r="C281" t="str">
            <v>m</v>
          </cell>
          <cell r="D281">
            <v>6339.31</v>
          </cell>
        </row>
        <row r="282">
          <cell r="A282" t="str">
            <v>0605669</v>
          </cell>
          <cell r="B282" t="str">
            <v>Bueiro metálico com chapas múltiplas MP 100 galvanizadas - D = 2,40 m - brita comercial</v>
          </cell>
          <cell r="C282" t="str">
            <v>m</v>
          </cell>
          <cell r="D282">
            <v>8396.82</v>
          </cell>
        </row>
        <row r="283">
          <cell r="A283" t="str">
            <v>0605478</v>
          </cell>
          <cell r="B283" t="str">
            <v>Bueiro metálico com chapas múltiplas MP 100 galvanizadas - D = 2,40 m - brita produzida</v>
          </cell>
          <cell r="C283" t="str">
            <v>m</v>
          </cell>
          <cell r="D283">
            <v>8336.42</v>
          </cell>
        </row>
        <row r="284">
          <cell r="A284" t="str">
            <v>0605670</v>
          </cell>
          <cell r="B284" t="str">
            <v>Bueiro metálico com chapas múltiplas MP 100 galvanizadas - D = 2,50 m - brita comercial</v>
          </cell>
          <cell r="C284" t="str">
            <v>m</v>
          </cell>
          <cell r="D284">
            <v>10572.14</v>
          </cell>
        </row>
        <row r="285">
          <cell r="A285" t="str">
            <v>0605479</v>
          </cell>
          <cell r="B285" t="str">
            <v>Bueiro metálico com chapas múltiplas MP 100 galvanizadas - D = 2,50 m - brita produzida</v>
          </cell>
          <cell r="C285" t="str">
            <v>m</v>
          </cell>
          <cell r="D285">
            <v>10509.97</v>
          </cell>
        </row>
        <row r="286">
          <cell r="A286" t="str">
            <v>0605671</v>
          </cell>
          <cell r="B286" t="str">
            <v>Bueiro metálico com chapas múltiplas MP 100 galvanizadas - D = 2,60 m - brita comercial</v>
          </cell>
          <cell r="C286" t="str">
            <v>m</v>
          </cell>
          <cell r="D286">
            <v>11302.98</v>
          </cell>
        </row>
        <row r="287">
          <cell r="A287" t="str">
            <v>0605480</v>
          </cell>
          <cell r="B287" t="str">
            <v>Bueiro metálico com chapas múltiplas MP 100 galvanizadas - D = 2,60 m - brita produzida</v>
          </cell>
          <cell r="C287" t="str">
            <v>m</v>
          </cell>
          <cell r="D287">
            <v>11239.04</v>
          </cell>
        </row>
        <row r="288">
          <cell r="A288" t="str">
            <v>0605672</v>
          </cell>
          <cell r="B288" t="str">
            <v>Bueiro metálico com chapas múltiplas MP 100 galvanizadas - D = 2,70 m - brita comercial</v>
          </cell>
          <cell r="C288" t="str">
            <v>m</v>
          </cell>
          <cell r="D288">
            <v>11747.17</v>
          </cell>
        </row>
        <row r="289">
          <cell r="A289" t="str">
            <v>0605481</v>
          </cell>
          <cell r="B289" t="str">
            <v>Bueiro metálico com chapas múltiplas MP 100 galvanizadas - D = 2,70 m - brita produzida</v>
          </cell>
          <cell r="C289" t="str">
            <v>m</v>
          </cell>
          <cell r="D289">
            <v>11681.44</v>
          </cell>
        </row>
        <row r="290">
          <cell r="A290" t="str">
            <v>0605673</v>
          </cell>
          <cell r="B290" t="str">
            <v>Bueiro metálico com chapas múltiplas MP 100 galvanizadas - D = 2,80 m - brita comercial</v>
          </cell>
          <cell r="C290" t="str">
            <v>m</v>
          </cell>
          <cell r="D290">
            <v>12539.13</v>
          </cell>
        </row>
        <row r="291">
          <cell r="A291" t="str">
            <v>0605482</v>
          </cell>
          <cell r="B291" t="str">
            <v>Bueiro metálico com chapas múltiplas MP 100 galvanizadas - D = 2,80 m - brita produzida</v>
          </cell>
          <cell r="C291" t="str">
            <v>m</v>
          </cell>
          <cell r="D291">
            <v>12471.63</v>
          </cell>
        </row>
        <row r="292">
          <cell r="A292" t="str">
            <v>0605718</v>
          </cell>
          <cell r="B292" t="str">
            <v>Bueiro metálico com chapas múltiplas MP 152 com revestimento em epóxi - D = 1,50 m - brita comercial</v>
          </cell>
          <cell r="C292" t="str">
            <v>m</v>
          </cell>
          <cell r="D292">
            <v>7528.36</v>
          </cell>
        </row>
        <row r="293">
          <cell r="A293" t="str">
            <v>0605630</v>
          </cell>
          <cell r="B293" t="str">
            <v>Bueiro metálico com chapas múltiplas MP 152 com revestimento em epóxi - D = 1,50 m - brita produzida</v>
          </cell>
          <cell r="C293" t="str">
            <v>m</v>
          </cell>
          <cell r="D293">
            <v>7483.96</v>
          </cell>
        </row>
        <row r="294">
          <cell r="A294" t="str">
            <v>0605719</v>
          </cell>
          <cell r="B294" t="str">
            <v>Bueiro metálico com chapas múltiplas MP 152 com revestimento em epóxi - D = 1,80 m - brita comercial</v>
          </cell>
          <cell r="C294" t="str">
            <v>m</v>
          </cell>
          <cell r="D294">
            <v>9324.74</v>
          </cell>
        </row>
        <row r="295">
          <cell r="A295" t="str">
            <v>0605631</v>
          </cell>
          <cell r="B295" t="str">
            <v>Bueiro metálico com chapas múltiplas MP 152 com revestimento em epóxi - D = 1,80 m - brita produzida</v>
          </cell>
          <cell r="C295" t="str">
            <v>m</v>
          </cell>
          <cell r="D295">
            <v>9275.01</v>
          </cell>
        </row>
        <row r="296">
          <cell r="A296" t="str">
            <v>0605720</v>
          </cell>
          <cell r="B296" t="str">
            <v>Bueiro metálico com chapas múltiplas MP 152 com revestimento em epóxi - D = 1,90 m - brita comercial</v>
          </cell>
          <cell r="C296" t="str">
            <v>m</v>
          </cell>
          <cell r="D296">
            <v>9626.6</v>
          </cell>
        </row>
        <row r="297">
          <cell r="A297" t="str">
            <v>0605632</v>
          </cell>
          <cell r="B297" t="str">
            <v>Bueiro metálico com chapas múltiplas MP 152 com revestimento em epóxi - D = 1,90 m - brita produzida</v>
          </cell>
          <cell r="C297" t="str">
            <v>m</v>
          </cell>
          <cell r="D297">
            <v>9575.09</v>
          </cell>
        </row>
        <row r="298">
          <cell r="A298" t="str">
            <v>0605721</v>
          </cell>
          <cell r="B298" t="str">
            <v>Bueiro metálico com chapas múltiplas MP 152 com revestimento em epóxi - D = 2,15 m - brita comercial</v>
          </cell>
          <cell r="C298" t="str">
            <v>m</v>
          </cell>
          <cell r="D298">
            <v>10907.49</v>
          </cell>
        </row>
        <row r="299">
          <cell r="A299" t="str">
            <v>0605633</v>
          </cell>
          <cell r="B299" t="str">
            <v>Bueiro metálico com chapas múltiplas MP 152 com revestimento em epóxi - D = 2,15 m - brita produzida</v>
          </cell>
          <cell r="C299" t="str">
            <v>m</v>
          </cell>
          <cell r="D299">
            <v>10851.54</v>
          </cell>
        </row>
        <row r="300">
          <cell r="A300" t="str">
            <v>0605722</v>
          </cell>
          <cell r="B300" t="str">
            <v>Bueiro metálico com chapas múltiplas MP 152 com revestimento em epóxi - D = 2,30 m - brita comercial</v>
          </cell>
          <cell r="C300" t="str">
            <v>m</v>
          </cell>
          <cell r="D300">
            <v>11558.09</v>
          </cell>
        </row>
        <row r="301">
          <cell r="A301" t="str">
            <v>0605634</v>
          </cell>
          <cell r="B301" t="str">
            <v>Bueiro metálico com chapas múltiplas MP 152 com revestimento em epóxi - D = 2,30 m - brita produzida</v>
          </cell>
          <cell r="C301" t="str">
            <v>m</v>
          </cell>
          <cell r="D301">
            <v>11499.48</v>
          </cell>
        </row>
        <row r="302">
          <cell r="A302" t="str">
            <v>0605723</v>
          </cell>
          <cell r="B302" t="str">
            <v>Bueiro metálico com chapas múltiplas MP 152 com revestimento em epóxi - D = 2,65 m - brita comercial</v>
          </cell>
          <cell r="C302" t="str">
            <v>m</v>
          </cell>
          <cell r="D302">
            <v>13524.28</v>
          </cell>
        </row>
        <row r="303">
          <cell r="A303" t="str">
            <v>0605635</v>
          </cell>
          <cell r="B303" t="str">
            <v>Bueiro metálico com chapas múltiplas MP 152 com revestimento em epóxi - D = 2,65 m - brita produzida</v>
          </cell>
          <cell r="C303" t="str">
            <v>m</v>
          </cell>
          <cell r="D303">
            <v>13459.45</v>
          </cell>
        </row>
        <row r="304">
          <cell r="A304" t="str">
            <v>0605724</v>
          </cell>
          <cell r="B304" t="str">
            <v>Bueiro metálico com chapas múltiplas MP 152 com revestimento em epóxi - D = 3,05 m - brita comercial</v>
          </cell>
          <cell r="C304" t="str">
            <v>m</v>
          </cell>
          <cell r="D304">
            <v>15437.9</v>
          </cell>
        </row>
        <row r="305">
          <cell r="A305" t="str">
            <v>0605636</v>
          </cell>
          <cell r="B305" t="str">
            <v>Bueiro metálico com chapas múltiplas MP 152 com revestimento em epóxi - D = 3,05 m - brita produzida</v>
          </cell>
          <cell r="C305" t="str">
            <v>m</v>
          </cell>
          <cell r="D305">
            <v>15348.19</v>
          </cell>
        </row>
        <row r="306">
          <cell r="A306" t="str">
            <v>0605725</v>
          </cell>
          <cell r="B306" t="str">
            <v>Bueiro metálico com chapas múltiplas MP 152 com revestimento em epóxi - D = 3,20 m - brita comercial</v>
          </cell>
          <cell r="C306" t="str">
            <v>m</v>
          </cell>
          <cell r="D306">
            <v>16389.580000000002</v>
          </cell>
        </row>
        <row r="307">
          <cell r="A307" t="str">
            <v>0605637</v>
          </cell>
          <cell r="B307" t="str">
            <v>Bueiro metálico com chapas múltiplas MP 152 com revestimento em epóxi - D = 3,20 m - brita produzida</v>
          </cell>
          <cell r="C307" t="str">
            <v>m</v>
          </cell>
          <cell r="D307">
            <v>16297.21</v>
          </cell>
        </row>
        <row r="308">
          <cell r="A308" t="str">
            <v>0605726</v>
          </cell>
          <cell r="B308" t="str">
            <v>Bueiro metálico com chapas múltiplas MP 152 com revestimento em epóxi - D = 3,40 m - brita comercial</v>
          </cell>
          <cell r="C308" t="str">
            <v>m</v>
          </cell>
          <cell r="D308">
            <v>17347.68</v>
          </cell>
        </row>
        <row r="309">
          <cell r="A309" t="str">
            <v>0605638</v>
          </cell>
          <cell r="B309" t="str">
            <v>Bueiro metálico com chapas múltiplas MP 152 com revestimento em epóxi - D = 3,40 m - brita produzida</v>
          </cell>
          <cell r="C309" t="str">
            <v>m</v>
          </cell>
          <cell r="D309">
            <v>17251.759999999998</v>
          </cell>
        </row>
        <row r="310">
          <cell r="A310" t="str">
            <v>0605727</v>
          </cell>
          <cell r="B310" t="str">
            <v>Bueiro metálico com chapas múltiplas MP 152 com revestimento em epóxi - D = 3,65 m - brita comercial</v>
          </cell>
          <cell r="C310" t="str">
            <v>m</v>
          </cell>
          <cell r="D310">
            <v>18593.71</v>
          </cell>
        </row>
        <row r="311">
          <cell r="A311" t="str">
            <v>0605639</v>
          </cell>
          <cell r="B311" t="str">
            <v>Bueiro metálico com chapas múltiplas MP 152 com revestimento em epóxi - D = 3,65 m - brita produzida</v>
          </cell>
          <cell r="C311" t="str">
            <v>m</v>
          </cell>
          <cell r="D311">
            <v>18493.349999999999</v>
          </cell>
        </row>
        <row r="312">
          <cell r="A312" t="str">
            <v>0605728</v>
          </cell>
          <cell r="B312" t="str">
            <v>Bueiro metálico com chapas múltiplas MP 152 com revestimento em epóxi - D = 3,80 m - brita comercial</v>
          </cell>
          <cell r="C312" t="str">
            <v>m</v>
          </cell>
          <cell r="D312">
            <v>19290.59</v>
          </cell>
        </row>
        <row r="313">
          <cell r="A313" t="str">
            <v>0605640</v>
          </cell>
          <cell r="B313" t="str">
            <v>Bueiro metálico com chapas múltiplas MP 152 com revestimento em epóxi - D = 3,80 m - brita produzida</v>
          </cell>
          <cell r="C313" t="str">
            <v>m</v>
          </cell>
          <cell r="D313">
            <v>19187.57</v>
          </cell>
        </row>
        <row r="314">
          <cell r="A314" t="str">
            <v>0605729</v>
          </cell>
          <cell r="B314" t="str">
            <v>Bueiro metálico com chapas múltiplas MP 152 com revestimento em epóxi - D = 4,20 m - brita comercial</v>
          </cell>
          <cell r="C314" t="str">
            <v>m</v>
          </cell>
          <cell r="D314">
            <v>21194.73</v>
          </cell>
        </row>
        <row r="315">
          <cell r="A315" t="str">
            <v>0605641</v>
          </cell>
          <cell r="B315" t="str">
            <v>Bueiro metálico com chapas múltiplas MP 152 com revestimento em epóxi - D = 4,20 m - brita produzida</v>
          </cell>
          <cell r="C315" t="str">
            <v>m</v>
          </cell>
          <cell r="D315">
            <v>21084.6</v>
          </cell>
        </row>
        <row r="316">
          <cell r="A316" t="str">
            <v>0605730</v>
          </cell>
          <cell r="B316" t="str">
            <v>Bueiro metálico com chapas múltiplas MP 152 com revestimento em epóxi - D = 4,60 m - brita comercial</v>
          </cell>
          <cell r="C316" t="str">
            <v>m</v>
          </cell>
          <cell r="D316">
            <v>23155.97</v>
          </cell>
        </row>
        <row r="317">
          <cell r="A317" t="str">
            <v>0605642</v>
          </cell>
          <cell r="B317" t="str">
            <v>Bueiro metálico com chapas múltiplas MP 152 com revestimento em epóxi - D = 4,60 m - brita produzida</v>
          </cell>
          <cell r="C317" t="str">
            <v>m</v>
          </cell>
          <cell r="D317">
            <v>23038.73</v>
          </cell>
        </row>
        <row r="318">
          <cell r="A318" t="str">
            <v>0605731</v>
          </cell>
          <cell r="B318" t="str">
            <v>Bueiro metálico com chapas múltiplas MP 152 com revestimento em epóxi - D = 4,80 m - brita comercial</v>
          </cell>
          <cell r="C318" t="str">
            <v>m</v>
          </cell>
          <cell r="D318">
            <v>29348.7</v>
          </cell>
        </row>
        <row r="319">
          <cell r="A319" t="str">
            <v>0605643</v>
          </cell>
          <cell r="B319" t="str">
            <v>Bueiro metálico com chapas múltiplas MP 152 com revestimento em epóxi - D = 4,80 m - brita produzida</v>
          </cell>
          <cell r="C319" t="str">
            <v>m</v>
          </cell>
          <cell r="D319">
            <v>29227.91</v>
          </cell>
        </row>
        <row r="320">
          <cell r="A320" t="str">
            <v>0605732</v>
          </cell>
          <cell r="B320" t="str">
            <v>Bueiro metálico com chapas múltiplas MP 152 com revestimento em epóxi - D = 5,00 m - brita comercial</v>
          </cell>
          <cell r="C320" t="str">
            <v>m</v>
          </cell>
          <cell r="D320">
            <v>30348.55</v>
          </cell>
        </row>
        <row r="321">
          <cell r="A321" t="str">
            <v>0605644</v>
          </cell>
          <cell r="B321" t="str">
            <v>Bueiro metálico com chapas múltiplas MP 152 com revestimento em epóxi - D = 5,00 m - brita produzida</v>
          </cell>
          <cell r="C321" t="str">
            <v>m</v>
          </cell>
          <cell r="D321">
            <v>30203.48</v>
          </cell>
        </row>
        <row r="322">
          <cell r="A322" t="str">
            <v>0605733</v>
          </cell>
          <cell r="B322" t="str">
            <v>Bueiro metálico com chapas múltiplas MP 152 com revestimento em epóxi - D = 5,35 m - brita comercial</v>
          </cell>
          <cell r="C322" t="str">
            <v>m</v>
          </cell>
          <cell r="D322">
            <v>36961.870000000003</v>
          </cell>
        </row>
        <row r="323">
          <cell r="A323" t="str">
            <v>0605645</v>
          </cell>
          <cell r="B323" t="str">
            <v>Bueiro metálico com chapas múltiplas MP 152 com revestimento em epóxi - D = 5,35 m - brita produzida</v>
          </cell>
          <cell r="C323" t="str">
            <v>m</v>
          </cell>
          <cell r="D323">
            <v>36809.550000000003</v>
          </cell>
        </row>
        <row r="324">
          <cell r="A324" t="str">
            <v>0605734</v>
          </cell>
          <cell r="B324" t="str">
            <v>Bueiro metálico com chapas múltiplas MP 152 com revestimento em epóxi - D = 5,70 m - brita comercial</v>
          </cell>
          <cell r="C324" t="str">
            <v>m</v>
          </cell>
          <cell r="D324">
            <v>39716.980000000003</v>
          </cell>
        </row>
        <row r="325">
          <cell r="A325" t="str">
            <v>0605646</v>
          </cell>
          <cell r="B325" t="str">
            <v>Bueiro metálico com chapas múltiplas MP 152 com revestimento em epóxi - D = 5,70 m - brita produzida</v>
          </cell>
          <cell r="C325" t="str">
            <v>m</v>
          </cell>
          <cell r="D325">
            <v>39557.410000000003</v>
          </cell>
        </row>
        <row r="326">
          <cell r="A326" t="str">
            <v>0605735</v>
          </cell>
          <cell r="B326" t="str">
            <v>Bueiro metálico com chapas múltiplas MP 152 com revestimento em epóxi - D = 6,10 m - brita comercial</v>
          </cell>
          <cell r="C326" t="str">
            <v>m</v>
          </cell>
          <cell r="D326">
            <v>48970.27</v>
          </cell>
        </row>
        <row r="327">
          <cell r="A327" t="str">
            <v>0605647</v>
          </cell>
          <cell r="B327" t="str">
            <v>Bueiro metálico com chapas múltiplas MP 152 com revestimento em epóxi - D = 6,10 m - brita produzida</v>
          </cell>
          <cell r="C327" t="str">
            <v>m</v>
          </cell>
          <cell r="D327">
            <v>48802.41</v>
          </cell>
        </row>
        <row r="328">
          <cell r="A328" t="str">
            <v>0605736</v>
          </cell>
          <cell r="B328" t="str">
            <v>Bueiro metálico com chapas múltiplas MP 152 com revestimento em epóxi - D = 6,50 m - brita comercial</v>
          </cell>
          <cell r="C328" t="str">
            <v>m</v>
          </cell>
          <cell r="D328">
            <v>62508.73</v>
          </cell>
        </row>
        <row r="329">
          <cell r="A329" t="str">
            <v>0605648</v>
          </cell>
          <cell r="B329" t="str">
            <v>Bueiro metálico com chapas múltiplas MP 152 com revestimento em epóxi - D = 6,50 m - brita produzida</v>
          </cell>
          <cell r="C329" t="str">
            <v>m</v>
          </cell>
          <cell r="D329">
            <v>62332.58</v>
          </cell>
        </row>
        <row r="330">
          <cell r="A330" t="str">
            <v>0605737</v>
          </cell>
          <cell r="B330" t="str">
            <v>Bueiro metálico com chapas múltiplas MP 152 com revestimento em epóxi - D = 6,85 m - brita comercial</v>
          </cell>
          <cell r="C330" t="str">
            <v>m</v>
          </cell>
          <cell r="D330">
            <v>66480.039999999994</v>
          </cell>
        </row>
        <row r="331">
          <cell r="A331" t="str">
            <v>0605649</v>
          </cell>
          <cell r="B331" t="str">
            <v>Bueiro metálico com chapas múltiplas MP 152 com revestimento em epóxi - D = 6,85 m - brita produzida</v>
          </cell>
          <cell r="C331" t="str">
            <v>m</v>
          </cell>
          <cell r="D331">
            <v>66296.639999999999</v>
          </cell>
        </row>
        <row r="332">
          <cell r="A332" t="str">
            <v>0605738</v>
          </cell>
          <cell r="B332" t="str">
            <v>Bueiro metálico com chapas múltiplas MP 152 com revestimento em epóxi - D = 7,25 m - brita comercial</v>
          </cell>
          <cell r="C332" t="str">
            <v>m</v>
          </cell>
          <cell r="D332">
            <v>70515.399999999994</v>
          </cell>
        </row>
        <row r="333">
          <cell r="A333" t="str">
            <v>0605650</v>
          </cell>
          <cell r="B333" t="str">
            <v>Bueiro metálico com chapas múltiplas MP 152 com revestimento em epóxi - D = 7,25 m - brita produzida</v>
          </cell>
          <cell r="C333" t="str">
            <v>m</v>
          </cell>
          <cell r="D333">
            <v>70323.7</v>
          </cell>
        </row>
        <row r="334">
          <cell r="A334" t="str">
            <v>0605674</v>
          </cell>
          <cell r="B334" t="str">
            <v>Bueiro metálico com chapas múltiplas MP 152 galvanizadas - D = 1,50 m - brita comercial</v>
          </cell>
          <cell r="C334" t="str">
            <v>m</v>
          </cell>
          <cell r="D334">
            <v>7273.62</v>
          </cell>
        </row>
        <row r="335">
          <cell r="A335" t="str">
            <v>0605483</v>
          </cell>
          <cell r="B335" t="str">
            <v>Bueiro metálico com chapas múltiplas MP 152 galvanizadas - D = 1,50 m - brita produzida</v>
          </cell>
          <cell r="C335" t="str">
            <v>m</v>
          </cell>
          <cell r="D335">
            <v>7229.21</v>
          </cell>
        </row>
        <row r="336">
          <cell r="A336" t="str">
            <v>0605675</v>
          </cell>
          <cell r="B336" t="str">
            <v>Bueiro metálico com chapas múltiplas MP 152 galvanizadas - D = 1,80 m - brita comercial</v>
          </cell>
          <cell r="C336" t="str">
            <v>m</v>
          </cell>
          <cell r="D336">
            <v>9016.7199999999993</v>
          </cell>
        </row>
        <row r="337">
          <cell r="A337" t="str">
            <v>0605484</v>
          </cell>
          <cell r="B337" t="str">
            <v>Bueiro metálico com chapas múltiplas MP 152 galvanizadas - D = 1,80 m - brita produzida</v>
          </cell>
          <cell r="C337" t="str">
            <v>m</v>
          </cell>
          <cell r="D337">
            <v>8966.99</v>
          </cell>
        </row>
        <row r="338">
          <cell r="A338" t="str">
            <v>0605676</v>
          </cell>
          <cell r="B338" t="str">
            <v>Bueiro metálico com chapas múltiplas MP 152 galvanizadas - D = 1,90 m - brita comercial</v>
          </cell>
          <cell r="C338" t="str">
            <v>m</v>
          </cell>
          <cell r="D338">
            <v>9308.59</v>
          </cell>
        </row>
        <row r="339">
          <cell r="A339" t="str">
            <v>0605485</v>
          </cell>
          <cell r="B339" t="str">
            <v>Bueiro metálico com chapas múltiplas MP 152 galvanizadas - D = 1,90 m - brita produzida</v>
          </cell>
          <cell r="C339" t="str">
            <v>m</v>
          </cell>
          <cell r="D339">
            <v>9257.08</v>
          </cell>
        </row>
        <row r="340">
          <cell r="A340" t="str">
            <v>0605677</v>
          </cell>
          <cell r="B340" t="str">
            <v>Bueiro metálico com chapas múltiplas MP 152 galvanizadas - D = 2,15 m - brita comercial</v>
          </cell>
          <cell r="C340" t="str">
            <v>m</v>
          </cell>
          <cell r="D340">
            <v>10546.19</v>
          </cell>
        </row>
        <row r="341">
          <cell r="A341" t="str">
            <v>0605486</v>
          </cell>
          <cell r="B341" t="str">
            <v>Bueiro metálico com chapas múltiplas MP 152 galvanizadas - D = 2,15 m - brita produzida</v>
          </cell>
          <cell r="C341" t="str">
            <v>m</v>
          </cell>
          <cell r="D341">
            <v>10490.23</v>
          </cell>
        </row>
        <row r="342">
          <cell r="A342" t="str">
            <v>0605678</v>
          </cell>
          <cell r="B342" t="str">
            <v>Bueiro metálico com chapas múltiplas MP 152 galvanizadas - D = 2,30 m - brita comercial</v>
          </cell>
          <cell r="C342" t="str">
            <v>m</v>
          </cell>
          <cell r="D342">
            <v>11176.8</v>
          </cell>
        </row>
        <row r="343">
          <cell r="A343" t="str">
            <v>0605487</v>
          </cell>
          <cell r="B343" t="str">
            <v>Bueiro metálico com chapas múltiplas MP 152 galvanizadas - D = 2,30 m - brita produzida</v>
          </cell>
          <cell r="C343" t="str">
            <v>m</v>
          </cell>
          <cell r="D343">
            <v>11118.18</v>
          </cell>
        </row>
        <row r="344">
          <cell r="A344" t="str">
            <v>0605679</v>
          </cell>
          <cell r="B344" t="str">
            <v>Bueiro metálico com chapas múltiplas MP 152 galvanizadas - D = 2,65 m - brita comercial</v>
          </cell>
          <cell r="C344" t="str">
            <v>m</v>
          </cell>
          <cell r="D344">
            <v>13078.07</v>
          </cell>
        </row>
        <row r="345">
          <cell r="A345" t="str">
            <v>0605488</v>
          </cell>
          <cell r="B345" t="str">
            <v>Bueiro metálico com chapas múltiplas MP 152 galvanizadas - D = 2,65 m - brita produzida</v>
          </cell>
          <cell r="C345" t="str">
            <v>m</v>
          </cell>
          <cell r="D345">
            <v>13013.23</v>
          </cell>
        </row>
        <row r="346">
          <cell r="A346" t="str">
            <v>0605680</v>
          </cell>
          <cell r="B346" t="str">
            <v>Bueiro metálico com chapas múltiplas MP 152 galvanizadas - D = 3,05 m - brita comercial</v>
          </cell>
          <cell r="C346" t="str">
            <v>m</v>
          </cell>
          <cell r="D346">
            <v>14928.41</v>
          </cell>
        </row>
        <row r="347">
          <cell r="A347" t="str">
            <v>0605489</v>
          </cell>
          <cell r="B347" t="str">
            <v>Bueiro metálico com chapas múltiplas MP 152 galvanizadas - D = 3,05 m - brita produzida</v>
          </cell>
          <cell r="C347" t="str">
            <v>m</v>
          </cell>
          <cell r="D347">
            <v>14838.71</v>
          </cell>
        </row>
        <row r="348">
          <cell r="A348" t="str">
            <v>0605681</v>
          </cell>
          <cell r="B348" t="str">
            <v>Bueiro metálico com chapas múltiplas MP 152 galvanizadas - D = 3,20 m - brita comercial</v>
          </cell>
          <cell r="C348" t="str">
            <v>m</v>
          </cell>
          <cell r="D348">
            <v>15848.46</v>
          </cell>
        </row>
        <row r="349">
          <cell r="A349" t="str">
            <v>0605490</v>
          </cell>
          <cell r="B349" t="str">
            <v>Bueiro metálico com chapas múltiplas MP 152 galvanizadas - D = 3,20 m - brita produzida</v>
          </cell>
          <cell r="C349" t="str">
            <v>m</v>
          </cell>
          <cell r="D349">
            <v>15756.09</v>
          </cell>
        </row>
        <row r="350">
          <cell r="A350" t="str">
            <v>0605682</v>
          </cell>
          <cell r="B350" t="str">
            <v>Bueiro metálico com chapas múltiplas MP 152 galvanizadas - D = 3,40 m - brita comercial</v>
          </cell>
          <cell r="C350" t="str">
            <v>m</v>
          </cell>
          <cell r="D350">
            <v>16774.93</v>
          </cell>
        </row>
        <row r="351">
          <cell r="A351" t="str">
            <v>0605491</v>
          </cell>
          <cell r="B351" t="str">
            <v>Bueiro metálico com chapas múltiplas MP 152 galvanizadas - D = 3,40 m - brita produzida</v>
          </cell>
          <cell r="C351" t="str">
            <v>m</v>
          </cell>
          <cell r="D351">
            <v>16679.009999999998</v>
          </cell>
        </row>
        <row r="352">
          <cell r="A352" t="str">
            <v>0605683</v>
          </cell>
          <cell r="B352" t="str">
            <v>Bueiro metálico com chapas múltiplas MP 152 galvanizadas - D = 3,65 m - brita comercial</v>
          </cell>
          <cell r="C352" t="str">
            <v>m</v>
          </cell>
          <cell r="D352">
            <v>17979.34</v>
          </cell>
        </row>
        <row r="353">
          <cell r="A353" t="str">
            <v>0605492</v>
          </cell>
          <cell r="B353" t="str">
            <v>Bueiro metálico com chapas múltiplas MP 152 galvanizadas - D = 3,65 m - brita produzida</v>
          </cell>
          <cell r="C353" t="str">
            <v>m</v>
          </cell>
          <cell r="D353">
            <v>17878.97</v>
          </cell>
        </row>
        <row r="354">
          <cell r="A354" t="str">
            <v>0605684</v>
          </cell>
          <cell r="B354" t="str">
            <v>Bueiro metálico com chapas múltiplas MP 152 galvanizadas - D = 3,80 m - brita comercial</v>
          </cell>
          <cell r="C354" t="str">
            <v>m</v>
          </cell>
          <cell r="D354">
            <v>18654.560000000001</v>
          </cell>
        </row>
        <row r="355">
          <cell r="A355" t="str">
            <v>0605493</v>
          </cell>
          <cell r="B355" t="str">
            <v>Bueiro metálico com chapas múltiplas MP 152 galvanizadas - D = 3,80 m - brita produzida</v>
          </cell>
          <cell r="C355" t="str">
            <v>m</v>
          </cell>
          <cell r="D355">
            <v>18551.53</v>
          </cell>
        </row>
        <row r="356">
          <cell r="A356" t="str">
            <v>0605685</v>
          </cell>
          <cell r="B356" t="str">
            <v>Bueiro metálico com chapas múltiplas MP 152 galvanizadas - D = 4,20 m - brita comercial</v>
          </cell>
          <cell r="C356" t="str">
            <v>m</v>
          </cell>
          <cell r="D356">
            <v>20493.78</v>
          </cell>
        </row>
        <row r="357">
          <cell r="A357" t="str">
            <v>0605494</v>
          </cell>
          <cell r="B357" t="str">
            <v>Bueiro metálico com chapas múltiplas MP 152 galvanizadas - D = 4,20 m - brita produzida</v>
          </cell>
          <cell r="C357" t="str">
            <v>m</v>
          </cell>
          <cell r="D357">
            <v>20383.650000000001</v>
          </cell>
        </row>
        <row r="358">
          <cell r="A358" t="str">
            <v>0605686</v>
          </cell>
          <cell r="B358" t="str">
            <v>Bueiro metálico com chapas múltiplas MP 152 galvanizadas - D = 4,60 m - brita comercial</v>
          </cell>
          <cell r="C358" t="str">
            <v>m</v>
          </cell>
          <cell r="D358">
            <v>22391.74</v>
          </cell>
        </row>
        <row r="359">
          <cell r="A359" t="str">
            <v>0605495</v>
          </cell>
          <cell r="B359" t="str">
            <v>Bueiro metálico com chapas múltiplas MP 152 galvanizadas - D = 4,60 m - brita produzida</v>
          </cell>
          <cell r="C359" t="str">
            <v>m</v>
          </cell>
          <cell r="D359">
            <v>22274.51</v>
          </cell>
        </row>
        <row r="360">
          <cell r="A360" t="str">
            <v>0605687</v>
          </cell>
          <cell r="B360" t="str">
            <v>Bueiro metálico com chapas múltiplas MP 152 galvanizadas - D = 4,80 m - brita comercial</v>
          </cell>
          <cell r="C360" t="str">
            <v>m</v>
          </cell>
          <cell r="D360">
            <v>25572.52</v>
          </cell>
        </row>
        <row r="361">
          <cell r="A361" t="str">
            <v>0605496</v>
          </cell>
          <cell r="B361" t="str">
            <v>Bueiro metálico com chapas múltiplas MP 152 galvanizadas - D = 4,80 m - brita produzida</v>
          </cell>
          <cell r="C361" t="str">
            <v>m</v>
          </cell>
          <cell r="D361">
            <v>25451.73</v>
          </cell>
        </row>
        <row r="362">
          <cell r="A362" t="str">
            <v>0605688</v>
          </cell>
          <cell r="B362" t="str">
            <v>Bueiro metálico com chapas múltiplas MP 152 galvanizadas - D = 5,00 m - brita comercial</v>
          </cell>
          <cell r="C362" t="str">
            <v>m</v>
          </cell>
          <cell r="D362">
            <v>26465.72</v>
          </cell>
        </row>
        <row r="363">
          <cell r="A363" t="str">
            <v>0605497</v>
          </cell>
          <cell r="B363" t="str">
            <v>Bueiro metálico com chapas múltiplas MP 152 galvanizadas - D = 5,00 m - brita produzida</v>
          </cell>
          <cell r="C363" t="str">
            <v>m</v>
          </cell>
          <cell r="D363">
            <v>26320.66</v>
          </cell>
        </row>
        <row r="364">
          <cell r="A364" t="str">
            <v>0605689</v>
          </cell>
          <cell r="B364" t="str">
            <v>Bueiro metálico com chapas múltiplas MP 152 galvanizadas - D = 5,35 m - brita comercial</v>
          </cell>
          <cell r="C364" t="str">
            <v>m</v>
          </cell>
          <cell r="D364">
            <v>33196.51</v>
          </cell>
        </row>
        <row r="365">
          <cell r="A365" t="str">
            <v>0605498</v>
          </cell>
          <cell r="B365" t="str">
            <v>Bueiro metálico com chapas múltiplas MP 152 galvanizadas - D = 5,35 m - brita produzida</v>
          </cell>
          <cell r="C365" t="str">
            <v>m</v>
          </cell>
          <cell r="D365">
            <v>33044.19</v>
          </cell>
        </row>
        <row r="366">
          <cell r="A366" t="str">
            <v>0605690</v>
          </cell>
          <cell r="B366" t="str">
            <v>Bueiro metálico com chapas múltiplas MP 152 galvanizadas - D = 5,70 m - brita comercial</v>
          </cell>
          <cell r="C366" t="str">
            <v>m</v>
          </cell>
          <cell r="D366">
            <v>35682.32</v>
          </cell>
        </row>
        <row r="367">
          <cell r="A367" t="str">
            <v>0605499</v>
          </cell>
          <cell r="B367" t="str">
            <v>Bueiro metálico com chapas múltiplas MP 152 galvanizadas - D = 5,70 m - brita produzida</v>
          </cell>
          <cell r="C367" t="str">
            <v>m</v>
          </cell>
          <cell r="D367">
            <v>35522.75</v>
          </cell>
        </row>
        <row r="368">
          <cell r="A368" t="str">
            <v>0605691</v>
          </cell>
          <cell r="B368" t="str">
            <v>Bueiro metálico com chapas múltiplas MP 152 galvanizadas - D = 6,10 m - brita comercial</v>
          </cell>
          <cell r="C368" t="str">
            <v>m</v>
          </cell>
          <cell r="D368">
            <v>43835.68</v>
          </cell>
        </row>
        <row r="369">
          <cell r="A369" t="str">
            <v>0605500</v>
          </cell>
          <cell r="B369" t="str">
            <v>Bueiro metálico com chapas múltiplas MP 152 galvanizadas - D = 6,10 m - brita produzida</v>
          </cell>
          <cell r="C369" t="str">
            <v>m</v>
          </cell>
          <cell r="D369">
            <v>43667.82</v>
          </cell>
        </row>
        <row r="370">
          <cell r="A370" t="str">
            <v>0605692</v>
          </cell>
          <cell r="B370" t="str">
            <v>Bueiro metálico com chapas múltiplas MP 152 galvanizadas - D = 6,50 m - brita comercial</v>
          </cell>
          <cell r="C370" t="str">
            <v>m</v>
          </cell>
          <cell r="D370">
            <v>52434.239999999998</v>
          </cell>
        </row>
        <row r="371">
          <cell r="A371" t="str">
            <v>0605501</v>
          </cell>
          <cell r="B371" t="str">
            <v>Bueiro metálico com chapas múltiplas MP 152 galvanizadas - D = 6,50 m - brita produzida</v>
          </cell>
          <cell r="C371" t="str">
            <v>m</v>
          </cell>
          <cell r="D371">
            <v>52258.09</v>
          </cell>
        </row>
        <row r="372">
          <cell r="A372" t="str">
            <v>0605693</v>
          </cell>
          <cell r="B372" t="str">
            <v>Bueiro metálico com chapas múltiplas MP 152 galvanizadas - D = 6,85 m - brita comercial</v>
          </cell>
          <cell r="C372" t="str">
            <v>m</v>
          </cell>
          <cell r="D372">
            <v>55815.27</v>
          </cell>
        </row>
        <row r="373">
          <cell r="A373" t="str">
            <v>0605502</v>
          </cell>
          <cell r="B373" t="str">
            <v>Bueiro metálico com chapas múltiplas MP 152 galvanizadas - D = 6,85 m - brita produzida</v>
          </cell>
          <cell r="C373" t="str">
            <v>m</v>
          </cell>
          <cell r="D373">
            <v>55631.87</v>
          </cell>
        </row>
        <row r="374">
          <cell r="A374" t="str">
            <v>0605694</v>
          </cell>
          <cell r="B374" t="str">
            <v>Bueiro metálico com chapas múltiplas MP 152 galvanizadas - D = 7,25 m - brita comercial</v>
          </cell>
          <cell r="C374" t="str">
            <v>m</v>
          </cell>
          <cell r="D374">
            <v>59260.36</v>
          </cell>
        </row>
        <row r="375">
          <cell r="A375" t="str">
            <v>0605503</v>
          </cell>
          <cell r="B375" t="str">
            <v>Bueiro metálico com chapas múltiplas MP 152 galvanizadas - D = 7,25 m - brita produzida</v>
          </cell>
          <cell r="C375" t="str">
            <v>m</v>
          </cell>
          <cell r="D375">
            <v>59068.67</v>
          </cell>
        </row>
        <row r="376">
          <cell r="A376" t="str">
            <v>0606433</v>
          </cell>
          <cell r="B376" t="str">
            <v>Bueiro metálico com chapas múltiplas MP 152 galvanizadas - lenticular - vão = 1,95 m e altura = 1,40 m - aterro rodoviário mínimo = 0,60 m e máximo = 8,40 m - brita comercial</v>
          </cell>
          <cell r="C376" t="str">
            <v>m</v>
          </cell>
          <cell r="D376">
            <v>8772.4599999999991</v>
          </cell>
        </row>
        <row r="377">
          <cell r="A377" t="str">
            <v>0606343</v>
          </cell>
          <cell r="B377" t="str">
            <v>Bueiro metálico com chapas múltiplas MP 152 galvanizadas - lenticular - vão = 1,95 m e altura = 1,40 m - aterro rodoviário mínimo = 0,60 m e máximo = 8,40 m - brita produzida</v>
          </cell>
          <cell r="C377" t="str">
            <v>m</v>
          </cell>
          <cell r="D377">
            <v>8720.06</v>
          </cell>
        </row>
        <row r="378">
          <cell r="A378" t="str">
            <v>0606434</v>
          </cell>
          <cell r="B378" t="str">
            <v>Bueiro metálico com chapas múltiplas MP 152 galvanizadas - lenticular - vão = 2,15 m e altura = 1,50 m - aterro rodoviário mínimo = 0,60 m e máximo = 7,50 m - brita comercial</v>
          </cell>
          <cell r="C378" t="str">
            <v>m</v>
          </cell>
          <cell r="D378">
            <v>9701.82</v>
          </cell>
        </row>
        <row r="379">
          <cell r="A379" t="str">
            <v>0606344</v>
          </cell>
          <cell r="B379" t="str">
            <v>Bueiro metálico com chapas múltiplas MP 152 galvanizadas - lenticular - vão = 2,15 m e altura = 1,50 m - aterro rodoviário mínimo = 0,60 m e máximo = 7,50 m - brita produzida</v>
          </cell>
          <cell r="C379" t="str">
            <v>m</v>
          </cell>
          <cell r="D379">
            <v>9645.8700000000008</v>
          </cell>
        </row>
        <row r="380">
          <cell r="A380" t="str">
            <v>0606435</v>
          </cell>
          <cell r="B380" t="str">
            <v>Bueiro metálico com chapas múltiplas MP 152 galvanizadas - lenticular - vão = 2,30 m e altura = 1,60 m - aterro rodoviário mínimo = 0,60 m e máximo = 7,20 m - brita comercial</v>
          </cell>
          <cell r="C380" t="str">
            <v>m</v>
          </cell>
          <cell r="D380">
            <v>10602.06</v>
          </cell>
        </row>
        <row r="381">
          <cell r="A381" t="str">
            <v>0606345</v>
          </cell>
          <cell r="B381" t="str">
            <v>Bueiro metálico com chapas múltiplas MP 152 galvanizadas - lenticular - vão = 2,30 m e altura = 1,60 m - aterro rodoviário mínimo = 0,60 m e máximo = 7,20 m - brita produzida</v>
          </cell>
          <cell r="C381" t="str">
            <v>m</v>
          </cell>
          <cell r="D381">
            <v>10543.44</v>
          </cell>
        </row>
        <row r="382">
          <cell r="A382" t="str">
            <v>0606436</v>
          </cell>
          <cell r="B382" t="str">
            <v>Bueiro metálico com chapas múltiplas MP 152 galvanizadas - lenticular - vão = 2,55 m e altura = 1,65 m - aterro rodoviário mínimo = 0,60 m e máximo = 6,50 m - brita comercial</v>
          </cell>
          <cell r="C382" t="str">
            <v>m</v>
          </cell>
          <cell r="D382">
            <v>11272.71</v>
          </cell>
        </row>
        <row r="383">
          <cell r="A383" t="str">
            <v>0606346</v>
          </cell>
          <cell r="B383" t="str">
            <v>Bueiro metálico com chapas múltiplas MP 152 galvanizadas - lenticular - vão = 2,55 m e altura = 1,65 m - aterro rodoviário mínimo = 0,60 m e máximo = 6,50 m - brita produzida</v>
          </cell>
          <cell r="C383" t="str">
            <v>m</v>
          </cell>
          <cell r="D383">
            <v>11209.65</v>
          </cell>
        </row>
        <row r="384">
          <cell r="A384" t="str">
            <v>0606437</v>
          </cell>
          <cell r="B384" t="str">
            <v>Bueiro metálico com chapas múltiplas MP 152 galvanizadas - lenticular - vão = 2,70 m e altura = 1,85 m - aterro rodoviário mínimo = 0,60 m e máximo = 6,60 m - brita comercial</v>
          </cell>
          <cell r="C384" t="str">
            <v>m</v>
          </cell>
          <cell r="D384">
            <v>12200.85</v>
          </cell>
        </row>
        <row r="385">
          <cell r="A385" t="str">
            <v>0606347</v>
          </cell>
          <cell r="B385" t="str">
            <v>Bueiro metálico com chapas múltiplas MP 152 galvanizadas - lenticular - vão = 2,70 m e altura = 1,85 m - aterro rodoviário mínimo = 0,60 m e máximo = 6,60 m - brita produzida</v>
          </cell>
          <cell r="C385" t="str">
            <v>m</v>
          </cell>
          <cell r="D385">
            <v>12135.13</v>
          </cell>
        </row>
        <row r="386">
          <cell r="A386" t="str">
            <v>0606438</v>
          </cell>
          <cell r="B386" t="str">
            <v>Bueiro metálico com chapas múltiplas MP 152 galvanizadas - lenticular - vão = 2,75 m e altura = 1,90 m - aterro rodoviário mínimo = 0,60 m e máximo = 6,50 m - brita comercial</v>
          </cell>
          <cell r="C386" t="str">
            <v>m</v>
          </cell>
          <cell r="D386">
            <v>12526.6</v>
          </cell>
        </row>
        <row r="387">
          <cell r="A387" t="str">
            <v>0606348</v>
          </cell>
          <cell r="B387" t="str">
            <v>Bueiro metálico com chapas múltiplas MP 152 galvanizadas - lenticular - vão = 2,75 m e altura = 1,90 m - aterro rodoviário mínimo = 0,60 m e máximo = 6,50 m - brita produzida</v>
          </cell>
          <cell r="C387" t="str">
            <v>m</v>
          </cell>
          <cell r="D387">
            <v>12459.99</v>
          </cell>
        </row>
        <row r="388">
          <cell r="A388" t="str">
            <v>0606439</v>
          </cell>
          <cell r="B388" t="str">
            <v>Bueiro metálico com chapas múltiplas MP 152 galvanizadas - lenticular - vão = 3,00 m e altura = 2,00 m - aterro rodoviário mínimo = 0,60 m e máximo = 6,00 m - brita comercial</v>
          </cell>
          <cell r="C388" t="str">
            <v>m</v>
          </cell>
          <cell r="D388">
            <v>13198.64</v>
          </cell>
        </row>
        <row r="389">
          <cell r="A389" t="str">
            <v>0606349</v>
          </cell>
          <cell r="B389" t="str">
            <v>Bueiro metálico com chapas múltiplas MP 152 galvanizadas - lenticular - vão = 3,00 m e altura = 2,00 m - aterro rodoviário mínimo = 0,60 m e máximo = 6,00 m - brita produzida</v>
          </cell>
          <cell r="C389" t="str">
            <v>m</v>
          </cell>
          <cell r="D389">
            <v>13109.83</v>
          </cell>
        </row>
        <row r="390">
          <cell r="A390" t="str">
            <v>0606440</v>
          </cell>
          <cell r="B390" t="str">
            <v>Bueiro metálico com chapas múltiplas MP 152 galvanizadas - lenticular - vão = 3,20 m e altura = 2,10 m - aterro rodoviário mínimo = 0,60 m e máximo = 5,60 m - brita comercial</v>
          </cell>
          <cell r="C390" t="str">
            <v>m</v>
          </cell>
          <cell r="D390">
            <v>13807.22</v>
          </cell>
        </row>
        <row r="391">
          <cell r="A391" t="str">
            <v>0606350</v>
          </cell>
          <cell r="B391" t="str">
            <v>Bueiro metálico com chapas múltiplas MP 152 galvanizadas - lenticular - vão = 3,20 m e altura = 2,10 m - aterro rodoviário mínimo = 0,60 m e máximo = 5,60 m - brita produzida</v>
          </cell>
          <cell r="C391" t="str">
            <v>m</v>
          </cell>
          <cell r="D391">
            <v>13714.86</v>
          </cell>
        </row>
        <row r="392">
          <cell r="A392" t="str">
            <v>0606441</v>
          </cell>
          <cell r="B392" t="str">
            <v>Bueiro metálico com chapas múltiplas MP 152 galvanizadas - lenticular - vão = 3,35 m e altura = 2,15 m - aterro rodoviário mínimo = 0,60 m e máximo = 5,30 m - brita comercial</v>
          </cell>
          <cell r="C392" t="str">
            <v>m</v>
          </cell>
          <cell r="D392">
            <v>14465.97</v>
          </cell>
        </row>
        <row r="393">
          <cell r="A393" t="str">
            <v>0606351</v>
          </cell>
          <cell r="B393" t="str">
            <v>Bueiro metálico com chapas múltiplas MP 152 galvanizadas - lenticular - vão = 3,35 m e altura = 2,15 m - aterro rodoviário mínimo = 0,60 m e máximo = 5,30 m - brita produzida</v>
          </cell>
          <cell r="C393" t="str">
            <v>m</v>
          </cell>
          <cell r="D393">
            <v>14370.94</v>
          </cell>
        </row>
        <row r="394">
          <cell r="A394" t="str">
            <v>0606442</v>
          </cell>
          <cell r="B394" t="str">
            <v>Bueiro metálico com chapas múltiplas MP 152 galvanizadas - lenticular - vão = 3,55 m e altura = 2,25 m - aterro rodoviário mínimo = 0,60 m e máximo = 5,00 m - brita comercial</v>
          </cell>
          <cell r="C394" t="str">
            <v>m</v>
          </cell>
          <cell r="D394">
            <v>15096.44</v>
          </cell>
        </row>
        <row r="395">
          <cell r="A395" t="str">
            <v>0606352</v>
          </cell>
          <cell r="B395" t="str">
            <v>Bueiro metálico com chapas múltiplas MP 152 galvanizadas - lenticular - vão = 3,55 m e altura = 2,25 m - aterro rodoviário mínimo = 0,60 m e máximo = 5,00 m - brita produzida</v>
          </cell>
          <cell r="C395" t="str">
            <v>m</v>
          </cell>
          <cell r="D395">
            <v>14997.85</v>
          </cell>
        </row>
        <row r="396">
          <cell r="A396" t="str">
            <v>0606443</v>
          </cell>
          <cell r="B396" t="str">
            <v>Bueiro metálico com chapas múltiplas MP 152 galvanizadas - lenticular - vão = 3,70 m e altura = 2,35 m - aterro rodoviário mínimo = 0,60 m e máximo = 4,90 m - brita comercial</v>
          </cell>
          <cell r="C396" t="str">
            <v>m</v>
          </cell>
          <cell r="D396">
            <v>16007.19</v>
          </cell>
        </row>
        <row r="397">
          <cell r="A397" t="str">
            <v>0606353</v>
          </cell>
          <cell r="B397" t="str">
            <v>Bueiro metálico com chapas múltiplas MP 152 galvanizadas - lenticular - vão = 3,70 m e altura = 2,35 m - aterro rodoviário mínimo = 0,60 m e máximo = 4,90 m - brita produzida</v>
          </cell>
          <cell r="C397" t="str">
            <v>m</v>
          </cell>
          <cell r="D397">
            <v>15905.94</v>
          </cell>
        </row>
        <row r="398">
          <cell r="A398" t="str">
            <v>0606444</v>
          </cell>
          <cell r="B398" t="str">
            <v>Bueiro metálico com chapas múltiplas MP 152 galvanizadas - lenticular - vão = 3,90 m e altura = 2,45 m - aterro rodoviário mínimo = 0,60 m e máximo = 4,60 m - brita comercial</v>
          </cell>
          <cell r="C398" t="str">
            <v>m</v>
          </cell>
          <cell r="D398">
            <v>16703.21</v>
          </cell>
        </row>
        <row r="399">
          <cell r="A399" t="str">
            <v>0606354</v>
          </cell>
          <cell r="B399" t="str">
            <v>Bueiro metálico com chapas múltiplas MP 152 galvanizadas - lenticular - vão = 3,90 m e altura = 2,45 m - aterro rodoviário mínimo = 0,60 m e máximo = 4,60 m - brita produzida</v>
          </cell>
          <cell r="C399" t="str">
            <v>m</v>
          </cell>
          <cell r="D399">
            <v>16598.41</v>
          </cell>
        </row>
        <row r="400">
          <cell r="A400" t="str">
            <v>0606445</v>
          </cell>
          <cell r="B400" t="str">
            <v>Bueiro metálico com chapas múltiplas MP 152 galvanizadas - lenticular - vão = 4,00 m e altura = 2,55 m - aterro rodoviário mínimo = 0,60 m e máximo = 4,50 m - brita comercial</v>
          </cell>
          <cell r="C400" t="str">
            <v>m</v>
          </cell>
          <cell r="D400">
            <v>17356.560000000001</v>
          </cell>
        </row>
        <row r="401">
          <cell r="A401" t="str">
            <v>0606355</v>
          </cell>
          <cell r="B401" t="str">
            <v>Bueiro metálico com chapas múltiplas MP 152 galvanizadas - lenticular - vão = 4,00 m e altura = 2,55 m - aterro rodoviário mínimo = 0,60 m e máximo = 4,50 m - brita produzida</v>
          </cell>
          <cell r="C401" t="str">
            <v>m</v>
          </cell>
          <cell r="D401">
            <v>17249.990000000002</v>
          </cell>
        </row>
        <row r="402">
          <cell r="A402" t="str">
            <v>0606446</v>
          </cell>
          <cell r="B402" t="str">
            <v>Bueiro metálico com chapas múltiplas MP 152 galvanizadas - lenticular - vão = 4,15 m e altura = 2,80 m - aterro rodoviário mínimo = 0,60 m e máximo = 6,80 m - brita comercial</v>
          </cell>
          <cell r="C402" t="str">
            <v>m</v>
          </cell>
          <cell r="D402">
            <v>17989.689999999999</v>
          </cell>
        </row>
        <row r="403">
          <cell r="A403" t="str">
            <v>0606356</v>
          </cell>
          <cell r="B403" t="str">
            <v>Bueiro metálico com chapas múltiplas MP 152 galvanizadas - lenticular - vão = 4,15 m e altura = 2,80 m - aterro rodoviário mínimo = 0,60 m e máximo = 6,80 m - brita produzida</v>
          </cell>
          <cell r="C403" t="str">
            <v>m</v>
          </cell>
          <cell r="D403">
            <v>17880.439999999999</v>
          </cell>
        </row>
        <row r="404">
          <cell r="A404" t="str">
            <v>0606447</v>
          </cell>
          <cell r="B404" t="str">
            <v>Bueiro metálico com chapas múltiplas MP 152 galvanizadas - lenticular - vão = 4,40 m e altura = 2,90 m - aterro rodoviário mínimo = 0,60 m e máximo = 6,40 m - brita comercial</v>
          </cell>
          <cell r="C404" t="str">
            <v>m</v>
          </cell>
          <cell r="D404">
            <v>18680.5</v>
          </cell>
        </row>
        <row r="405">
          <cell r="A405" t="str">
            <v>0606357</v>
          </cell>
          <cell r="B405" t="str">
            <v>Bueiro metálico com chapas múltiplas MP 152 galvanizadas - lenticular - vão = 4,40 m e altura = 2,90 m - aterro rodoviário mínimo = 0,60 m e máximo = 6,40 m - brita produzida</v>
          </cell>
          <cell r="C405" t="str">
            <v>m</v>
          </cell>
          <cell r="D405">
            <v>18547.87</v>
          </cell>
        </row>
        <row r="406">
          <cell r="A406" t="str">
            <v>0606448</v>
          </cell>
          <cell r="B406" t="str">
            <v>Bueiro metálico com chapas múltiplas MP 152 galvanizadas - lenticular - vão = 4,60 m e altura = 3,00 m - aterro rodoviário mínimo = 0,60 m e máximo = 6,10 m - brita comercial</v>
          </cell>
          <cell r="C406" t="str">
            <v>m</v>
          </cell>
          <cell r="D406">
            <v>19655.22</v>
          </cell>
        </row>
        <row r="407">
          <cell r="A407" t="str">
            <v>0606358</v>
          </cell>
          <cell r="B407" t="str">
            <v>Bueiro metálico com chapas múltiplas MP 152 galvanizadas - lenticular - vão = 4,60 m e altura = 3,00 m - aterro rodoviário mínimo = 0,60 m e máximo = 6,10 m - brita produzida</v>
          </cell>
          <cell r="C407" t="str">
            <v>m</v>
          </cell>
          <cell r="D407">
            <v>19518.45</v>
          </cell>
        </row>
        <row r="408">
          <cell r="A408" t="str">
            <v>0606449</v>
          </cell>
          <cell r="B408" t="str">
            <v>Bueiro metálico com chapas múltiplas MP 152 galvanizadas - lenticular - vão = 4,80 m e altura = 3,05 m - aterro rodoviário mínimo = 0,60 m e máximo = 5,80 m - brita comercial</v>
          </cell>
          <cell r="C408" t="str">
            <v>m</v>
          </cell>
          <cell r="D408">
            <v>24229.9</v>
          </cell>
        </row>
        <row r="409">
          <cell r="A409" t="str">
            <v>0606359</v>
          </cell>
          <cell r="B409" t="str">
            <v>Bueiro metálico com chapas múltiplas MP 152 galvanizadas - lenticular - vão = 4,80 m e altura = 3,05 m - aterro rodoviário mínimo = 0,60 m e máximo = 5,80 m - brita produzida</v>
          </cell>
          <cell r="C409" t="str">
            <v>m</v>
          </cell>
          <cell r="D409">
            <v>24088.98</v>
          </cell>
        </row>
        <row r="410">
          <cell r="A410" t="str">
            <v>0606450</v>
          </cell>
          <cell r="B410" t="str">
            <v>Bueiro metálico com chapas múltiplas MP 152 galvanizadas - lenticular - vão = 5,05 m e altura = 3,15 m - aterro rodoviário mínimo = 0,90 m e máximo = 5,50 m - brita comercial</v>
          </cell>
          <cell r="C410" t="str">
            <v>m</v>
          </cell>
          <cell r="D410">
            <v>25187.93</v>
          </cell>
        </row>
        <row r="411">
          <cell r="A411" t="str">
            <v>0606360</v>
          </cell>
          <cell r="B411" t="str">
            <v>Bueiro metálico com chapas múltiplas MP 152 galvanizadas - lenticular - vão = 5,05 m e altura = 3,15 m - aterro rodoviário mínimo = 0,90 m e máximo = 5,50 m - brita produzida</v>
          </cell>
          <cell r="C411" t="str">
            <v>m</v>
          </cell>
          <cell r="D411">
            <v>25041.83</v>
          </cell>
        </row>
        <row r="412">
          <cell r="A412" t="str">
            <v>0606451</v>
          </cell>
          <cell r="B412" t="str">
            <v>Bueiro metálico com chapas múltiplas MP 152 galvanizadas - lenticular - vão = 5,25 m e altura = 3,25 m - aterro rodoviário mínimo = 0,90 m e máximo = 5,30 m - brita comercial</v>
          </cell>
          <cell r="C412" t="str">
            <v>m</v>
          </cell>
          <cell r="D412">
            <v>25999.41</v>
          </cell>
        </row>
        <row r="413">
          <cell r="A413" t="str">
            <v>0606361</v>
          </cell>
          <cell r="B413" t="str">
            <v>Bueiro metálico com chapas múltiplas MP 152 galvanizadas - lenticular - vão = 5,25 m e altura = 3,25 m - aterro rodoviário mínimo = 0,90 m e máximo = 5,30 m - brita produzida</v>
          </cell>
          <cell r="C413" t="str">
            <v>m</v>
          </cell>
          <cell r="D413">
            <v>25849.17</v>
          </cell>
        </row>
        <row r="414">
          <cell r="A414" t="str">
            <v>0606452</v>
          </cell>
          <cell r="B414" t="str">
            <v>Bueiro metálico com chapas múltiplas MP 152 galvanizadas - lenticular - vão = 5,45 m e altura = 3,35 m - aterro rodoviário mínimo = 0,90 m e máximo = 5,10 m - brita comercial</v>
          </cell>
          <cell r="C414" t="str">
            <v>m</v>
          </cell>
          <cell r="D414">
            <v>29623.279999999999</v>
          </cell>
        </row>
        <row r="415">
          <cell r="A415" t="str">
            <v>0606362</v>
          </cell>
          <cell r="B415" t="str">
            <v>Bueiro metálico com chapas múltiplas MP 152 galvanizadas - lenticular - vão = 5,45 m e altura = 3,35 m - aterro rodoviário mínimo = 0,90 m e máximo = 5,10 m - brita produzida</v>
          </cell>
          <cell r="C415" t="str">
            <v>m</v>
          </cell>
          <cell r="D415">
            <v>29468.89</v>
          </cell>
        </row>
        <row r="416">
          <cell r="A416" t="str">
            <v>0606453</v>
          </cell>
          <cell r="B416" t="str">
            <v>Bueiro metálico com chapas múltiplas MP 152 galvanizadas - lenticular - vão = 5,60 m e altura = 3,40 m - aterro rodoviário mínimo = 0,90 m e máximo = 4,90 m - brita comercial</v>
          </cell>
          <cell r="C416" t="str">
            <v>m</v>
          </cell>
          <cell r="D416">
            <v>30082.45</v>
          </cell>
        </row>
        <row r="417">
          <cell r="A417" t="str">
            <v>0606363</v>
          </cell>
          <cell r="B417" t="str">
            <v>Bueiro metálico com chapas múltiplas MP 152 galvanizadas - lenticular - vão = 5,60 m e altura = 3,40 m - aterro rodoviário mínimo = 0,90 m e máximo = 4,90 m - brita produzida</v>
          </cell>
          <cell r="C417" t="str">
            <v>m</v>
          </cell>
          <cell r="D417">
            <v>29924.95</v>
          </cell>
        </row>
        <row r="418">
          <cell r="A418" t="str">
            <v>0606454</v>
          </cell>
          <cell r="B418" t="str">
            <v>Bueiro metálico com chapas múltiplas MP 152 galvanizadas - lenticular - vão = 5,80 m e altura = 3,50 m - aterro rodoviário mínimo = 0,90 m e máximo = 4,70 m - brita comercial</v>
          </cell>
          <cell r="C418" t="str">
            <v>m</v>
          </cell>
          <cell r="D418">
            <v>35909.19</v>
          </cell>
        </row>
        <row r="419">
          <cell r="A419" t="str">
            <v>0606364</v>
          </cell>
          <cell r="B419" t="str">
            <v>Bueiro metálico com chapas múltiplas MP 152 galvanizadas - lenticular - vão = 5,80 m e altura = 3,50 m - aterro rodoviário mínimo = 0,90 m e máximo = 4,70 m - brita produzida</v>
          </cell>
          <cell r="C419" t="str">
            <v>m</v>
          </cell>
          <cell r="D419">
            <v>35747.550000000003</v>
          </cell>
        </row>
        <row r="420">
          <cell r="A420" t="str">
            <v>0606455</v>
          </cell>
          <cell r="B420" t="str">
            <v>Bueiro metálico com chapas múltiplas MP 152 galvanizadas - lenticular - vão = 5,90 m e altura = 3,55 m - aterro rodoviário mínimo = 0,90 m e máximo = 4,70 m - brita comercial</v>
          </cell>
          <cell r="C420" t="str">
            <v>m</v>
          </cell>
          <cell r="D420">
            <v>36493.14</v>
          </cell>
        </row>
        <row r="421">
          <cell r="A421" t="str">
            <v>0606365</v>
          </cell>
          <cell r="B421" t="str">
            <v>Bueiro metálico com chapas múltiplas MP 152 galvanizadas - lenticular - vão = 5,90 m e altura = 3,55 m - aterro rodoviário mínimo = 0,90 m e máximo = 4,70 m - brita produzida</v>
          </cell>
          <cell r="C421" t="str">
            <v>m</v>
          </cell>
          <cell r="D421">
            <v>36329.43</v>
          </cell>
        </row>
        <row r="422">
          <cell r="A422" t="str">
            <v>0606456</v>
          </cell>
          <cell r="B422" t="str">
            <v>Bueiro metálico com chapas múltiplas MP 152 galvanizadas - lenticular - vão = 6,10 m e altura = 3,65 m - aterro rodoviário mínimo = 0,90 m e máximo = 4,50 m - brita comercial</v>
          </cell>
          <cell r="C422" t="str">
            <v>m</v>
          </cell>
          <cell r="D422">
            <v>37892.519999999997</v>
          </cell>
        </row>
        <row r="423">
          <cell r="A423" t="str">
            <v>0606366</v>
          </cell>
          <cell r="B423" t="str">
            <v>Bueiro metálico com chapas múltiplas MP 152 galvanizadas - lenticular - vão = 6,10 m e altura = 3,65 m - aterro rodoviário mínimo = 0,90 m e máximo = 4,50 m - brita produzida</v>
          </cell>
          <cell r="C423" t="str">
            <v>m</v>
          </cell>
          <cell r="D423">
            <v>37724.660000000003</v>
          </cell>
        </row>
        <row r="424">
          <cell r="A424" t="str">
            <v>0606457</v>
          </cell>
          <cell r="B424" t="str">
            <v>Bueiro metálico com chapas múltiplas MP 152 galvanizadas - lenticular - vão = 6,25 m e altura = 3,65 m - aterro rodoviário mínimo = 0,90 m e máximo = 4,30 m - brita comercial</v>
          </cell>
          <cell r="C424" t="str">
            <v>m</v>
          </cell>
          <cell r="D424">
            <v>38511.15</v>
          </cell>
        </row>
        <row r="425">
          <cell r="A425" t="str">
            <v>0606367</v>
          </cell>
          <cell r="B425" t="str">
            <v>Bueiro metálico com chapas múltiplas MP 152 galvanizadas - lenticular - vão = 6,25 m e altura = 3,65 m - aterro rodoviário mínimo = 0,90 m e máximo = 4,30 m - brita produzida</v>
          </cell>
          <cell r="C425" t="str">
            <v>m</v>
          </cell>
          <cell r="D425">
            <v>38340.18</v>
          </cell>
        </row>
        <row r="426">
          <cell r="A426" t="str">
            <v>0606458</v>
          </cell>
          <cell r="B426" t="str">
            <v>Bueiro metálico com chapas múltiplas MP 152 galvanizadas - lenticular - vão = 6,40 m e altura = 3,75 m - aterro rodoviário mínimo = 0,90 m e máximo = 4,30 m - brita comercial</v>
          </cell>
          <cell r="C426" t="str">
            <v>m</v>
          </cell>
          <cell r="D426">
            <v>52336.79</v>
          </cell>
        </row>
        <row r="427">
          <cell r="A427" t="str">
            <v>0606368</v>
          </cell>
          <cell r="B427" t="str">
            <v>Bueiro metálico com chapas múltiplas MP 152 galvanizadas - lenticular - vão = 6,40 m e altura = 3,75 m - aterro rodoviário mínimo = 0,90 m e máximo = 4,30 m - brita produzida</v>
          </cell>
          <cell r="C427" t="str">
            <v>m</v>
          </cell>
          <cell r="D427">
            <v>52162.720000000001</v>
          </cell>
        </row>
        <row r="428">
          <cell r="A428" t="str">
            <v>0606459</v>
          </cell>
          <cell r="B428" t="str">
            <v>Bueiro metálico com chapas múltiplas MP 152 galvanizadas - lenticular - vão = 6,60 m e altura = 3,85 m - aterro rodoviário mínimo = 0,90 m e máximo = 4,10 m - brita comercial</v>
          </cell>
          <cell r="C428" t="str">
            <v>m</v>
          </cell>
          <cell r="D428">
            <v>54491.64</v>
          </cell>
        </row>
        <row r="429">
          <cell r="A429" t="str">
            <v>0606369</v>
          </cell>
          <cell r="B429" t="str">
            <v>Bueiro metálico com chapas múltiplas MP 152 galvanizadas - lenticular - vão = 6,60 m e altura = 3,85 m - aterro rodoviário mínimo = 0,90 m e máximo = 4,10 m - brita produzida</v>
          </cell>
          <cell r="C429" t="str">
            <v>m</v>
          </cell>
          <cell r="D429">
            <v>54313.42</v>
          </cell>
        </row>
        <row r="430">
          <cell r="A430" t="str">
            <v>0606479</v>
          </cell>
          <cell r="B430" t="str">
            <v>Bueiro metálico com chapas múltiplas MP 152 galvanizadas - passagem de gado - vão = 2,20 m e altura = 2,25 m -aterro rodoviário mínimo = 0,30 m e máximo = 8,90 m - brita comercial</v>
          </cell>
          <cell r="C430" t="str">
            <v>m</v>
          </cell>
          <cell r="D430">
            <v>12329.35</v>
          </cell>
        </row>
        <row r="431">
          <cell r="A431" t="str">
            <v>0606460</v>
          </cell>
          <cell r="B431" t="str">
            <v>Bueiro metálico com chapas múltiplas MP 152 galvanizadas - passagem de gado - vão = 2,20 m e altura = 2,25 m -aterro rodoviário mínimo = 0,30 m e máximo = 8,90 m - brita produzida</v>
          </cell>
          <cell r="C431" t="str">
            <v>m</v>
          </cell>
          <cell r="D431">
            <v>12263.04</v>
          </cell>
        </row>
        <row r="432">
          <cell r="A432" t="str">
            <v>0606480</v>
          </cell>
          <cell r="B432" t="str">
            <v>Bueiro metálico com chapas múltiplas MP 152 galvanizadas - passagem de gado - vão = 2,90 m e altura = 3,10 m - aterro rodoviário mínimo = 0,60 m e máximo = 11,40 m - brita comercial</v>
          </cell>
          <cell r="C432" t="str">
            <v>m</v>
          </cell>
          <cell r="D432">
            <v>16063.64</v>
          </cell>
        </row>
        <row r="433">
          <cell r="A433" t="str">
            <v>0606461</v>
          </cell>
          <cell r="B433" t="str">
            <v>Bueiro metálico com chapas múltiplas MP 152 galvanizadas - passagem de gado - vão = 2,90 m e altura = 3,10 m - aterro rodoviário mínimo = 0,60 m e máximo = 11,40 m - brita produzida</v>
          </cell>
          <cell r="C433" t="str">
            <v>m</v>
          </cell>
          <cell r="D433">
            <v>15982.82</v>
          </cell>
        </row>
        <row r="434">
          <cell r="A434" t="str">
            <v>0606481</v>
          </cell>
          <cell r="B434" t="str">
            <v>Bueiro metálico com chapas múltiplas MP 152 galvanizadas - passagem inferior - vão = 3,70 m e altura = 3,50 m - aterro rodoviário mínimo = 0,60 m e máximo = 10,30 m - brita comercial</v>
          </cell>
          <cell r="C434" t="str">
            <v>m</v>
          </cell>
          <cell r="D434">
            <v>18684.02</v>
          </cell>
        </row>
        <row r="435">
          <cell r="A435" t="str">
            <v>0606462</v>
          </cell>
          <cell r="B435" t="str">
            <v>Bueiro metálico com chapas múltiplas MP 152 galvanizadas - passagem inferior - vão = 3,70 m e altura = 3,50 m - aterro rodoviário mínimo = 0,60 m e máximo = 10,30 m - brita produzida</v>
          </cell>
          <cell r="C435" t="str">
            <v>m</v>
          </cell>
          <cell r="D435">
            <v>18565.900000000001</v>
          </cell>
        </row>
        <row r="436">
          <cell r="A436" t="str">
            <v>0606482</v>
          </cell>
          <cell r="B436" t="str">
            <v>Bueiro metálico com chapas múltiplas MP 152 galvanizadas - passagem inferior - vão = 3,90 m e altura = 3,60 m - aterro rodoviário mínimo = 0,60 m e máximo = 9,80 m - brita comercial</v>
          </cell>
          <cell r="C436" t="str">
            <v>m</v>
          </cell>
          <cell r="D436">
            <v>19658</v>
          </cell>
        </row>
        <row r="437">
          <cell r="A437" t="str">
            <v>0606463</v>
          </cell>
          <cell r="B437" t="str">
            <v>Bueiro metálico com chapas múltiplas MP 152 galvanizadas - passagem inferior - vão = 3,90 m e altura = 3,60 m - aterro rodoviário mínimo = 0,60 m e máximo = 9,80 m - brita produzida</v>
          </cell>
          <cell r="C437" t="str">
            <v>m</v>
          </cell>
          <cell r="D437">
            <v>19535.73</v>
          </cell>
        </row>
        <row r="438">
          <cell r="A438" t="str">
            <v>0606483</v>
          </cell>
          <cell r="B438" t="str">
            <v>Bueiro metálico com chapas múltiplas MP 152 galvanizadas - passagem inferior - vão = 4,00 m e altura = 3,75 m - aterro rodoviário mínimo = 0,60 m e máximo = 9,50 m - brita comercial</v>
          </cell>
          <cell r="C438" t="str">
            <v>m</v>
          </cell>
          <cell r="D438">
            <v>20141.580000000002</v>
          </cell>
        </row>
        <row r="439">
          <cell r="A439" t="str">
            <v>0606464</v>
          </cell>
          <cell r="B439" t="str">
            <v>Bueiro metálico com chapas múltiplas MP 152 galvanizadas - passagem inferior - vão = 4,00 m e altura = 3,75 m - aterro rodoviário mínimo = 0,60 m e máximo = 9,50 m - brita produzida</v>
          </cell>
          <cell r="C439" t="str">
            <v>m</v>
          </cell>
          <cell r="D439">
            <v>20017.240000000002</v>
          </cell>
        </row>
        <row r="440">
          <cell r="A440" t="str">
            <v>0606484</v>
          </cell>
          <cell r="B440" t="str">
            <v>Bueiro metálico com chapas múltiplas MP 152 galvanizadas - passagem inferior - vão = 4,20 m e altura = 3,90 m - aterro rodoviário mínimo = 0,60 m e máximo = 9,10 m - brita comercial</v>
          </cell>
          <cell r="C440" t="str">
            <v>m</v>
          </cell>
          <cell r="D440">
            <v>20838.060000000001</v>
          </cell>
        </row>
        <row r="441">
          <cell r="A441" t="str">
            <v>0606465</v>
          </cell>
          <cell r="B441" t="str">
            <v>Bueiro metálico com chapas múltiplas MP 152 galvanizadas - passagem inferior - vão = 4,20 m e altura = 3,90 m - aterro rodoviário mínimo = 0,60 m e máximo = 9,10 m - brita produzida</v>
          </cell>
          <cell r="C441" t="str">
            <v>m</v>
          </cell>
          <cell r="D441">
            <v>20709.580000000002</v>
          </cell>
        </row>
        <row r="442">
          <cell r="A442" t="str">
            <v>0606485</v>
          </cell>
          <cell r="B442" t="str">
            <v>Bueiro metálico com chapas múltiplas MP 152 galvanizadas - passagem inferior - vão = 4,25 m e altura = 4,10 m - aterro rodoviário mínimo = 0,60 m e máximo = 8,90 m - brita comercial</v>
          </cell>
          <cell r="C442" t="str">
            <v>m</v>
          </cell>
          <cell r="D442">
            <v>21507.200000000001</v>
          </cell>
        </row>
        <row r="443">
          <cell r="A443" t="str">
            <v>0606466</v>
          </cell>
          <cell r="B443" t="str">
            <v>Bueiro metálico com chapas múltiplas MP 152 galvanizadas - passagem inferior - vão = 4,25 m e altura = 4,10 m - aterro rodoviário mínimo = 0,60 m e máximo = 8,90 m - brita produzida</v>
          </cell>
          <cell r="C443" t="str">
            <v>m</v>
          </cell>
          <cell r="D443">
            <v>21377.68</v>
          </cell>
        </row>
        <row r="444">
          <cell r="A444" t="str">
            <v>0606486</v>
          </cell>
          <cell r="B444" t="str">
            <v>Bueiro metálico com chapas múltiplas MP 152 galvanizadas - passagem inferior - vão = 4,40 m e altura = 4,25 m - aterro rodoviário mínimo = 0,60 m e máximo = 8,60 m - brita comercial</v>
          </cell>
          <cell r="C444" t="str">
            <v>m</v>
          </cell>
          <cell r="D444">
            <v>22447.81</v>
          </cell>
        </row>
        <row r="445">
          <cell r="A445" t="str">
            <v>0606467</v>
          </cell>
          <cell r="B445" t="str">
            <v>Bueiro metálico com chapas múltiplas MP 152 galvanizadas - passagem inferior - vão = 4,40 m e altura = 4,25 m - aterro rodoviário mínimo = 0,60 m e máximo = 8,60 m - brita produzida</v>
          </cell>
          <cell r="C445" t="str">
            <v>m</v>
          </cell>
          <cell r="D445">
            <v>22315.18</v>
          </cell>
        </row>
        <row r="446">
          <cell r="A446" t="str">
            <v>0606487</v>
          </cell>
          <cell r="B446" t="str">
            <v>Bueiro metálico com chapas múltiplas MP 152 galvanizadas - passagem inferior - vão = 4,50 m e altura = 4,40 m - aterro rodoviário mínimo = 0,60 m e máximo = 8,40 m - brita comercial</v>
          </cell>
          <cell r="C446" t="str">
            <v>m</v>
          </cell>
          <cell r="D446">
            <v>23102.54</v>
          </cell>
        </row>
        <row r="447">
          <cell r="A447" t="str">
            <v>0606468</v>
          </cell>
          <cell r="B447" t="str">
            <v>Bueiro metálico com chapas múltiplas MP 152 galvanizadas - passagem inferior - vão = 4,50 m e altura = 4,40 m - aterro rodoviário mínimo = 0,60 m e máximo = 8,40 m - brita produzida</v>
          </cell>
          <cell r="C447" t="str">
            <v>m</v>
          </cell>
          <cell r="D447">
            <v>22967.83</v>
          </cell>
        </row>
        <row r="448">
          <cell r="A448" t="str">
            <v>0606488</v>
          </cell>
          <cell r="B448" t="str">
            <v>Bueiro metálico com chapas múltiplas MP 152 galvanizadas - passagem inferior - vão = 4,70 m e altura = 4,50 m - aterro rodoviário mínimo = 0,60 m e máximo = 8,90 m - brita comercial</v>
          </cell>
          <cell r="C448" t="str">
            <v>m</v>
          </cell>
          <cell r="D448">
            <v>28564.78</v>
          </cell>
        </row>
        <row r="449">
          <cell r="A449" t="str">
            <v>0606469</v>
          </cell>
          <cell r="B449" t="str">
            <v>Bueiro metálico com chapas múltiplas MP 152 galvanizadas - passagem inferior - vão = 4,70 m e altura = 4,50 m - aterro rodoviário mínimo = 0,60 m e máximo = 8,90 m - brita produzida</v>
          </cell>
          <cell r="C449" t="str">
            <v>m</v>
          </cell>
          <cell r="D449">
            <v>28425.93</v>
          </cell>
        </row>
        <row r="450">
          <cell r="A450" t="str">
            <v>0606489</v>
          </cell>
          <cell r="B450" t="str">
            <v>Bueiro metálico com chapas múltiplas MP 152 galvanizadas - passagem inferior - vão = 4,80 m e altura = 4,75 m - aterro rodoviário mínimo = 0,90 m e máximo = 9,00 m - brita comercial</v>
          </cell>
          <cell r="C450" t="str">
            <v>m</v>
          </cell>
          <cell r="D450">
            <v>30150.76</v>
          </cell>
        </row>
        <row r="451">
          <cell r="A451" t="str">
            <v>0606470</v>
          </cell>
          <cell r="B451" t="str">
            <v>Bueiro metálico com chapas múltiplas MP 152 galvanizadas - passagem inferior - vão = 4,80 m e altura = 4,75 m - aterro rodoviário mínimo = 0,90 m e máximo = 9,00 m - brita produzida</v>
          </cell>
          <cell r="C451" t="str">
            <v>m</v>
          </cell>
          <cell r="D451">
            <v>30009.84</v>
          </cell>
        </row>
        <row r="452">
          <cell r="A452" t="str">
            <v>0606490</v>
          </cell>
          <cell r="B452" t="str">
            <v>Bueiro metálico com chapas múltiplas MP 152 galvanizadas - passagem inferior - vão = 5,00 m e altura = 4,85 m - aterro rodoviário mínimo = 0,90 m e máximo = 8,60 m - brita comercial</v>
          </cell>
          <cell r="C452" t="str">
            <v>m</v>
          </cell>
          <cell r="D452">
            <v>31040.03</v>
          </cell>
        </row>
        <row r="453">
          <cell r="A453" t="str">
            <v>0606471</v>
          </cell>
          <cell r="B453" t="str">
            <v>Bueiro metálico com chapas múltiplas MP 152 galvanizadas - passagem inferior - vão = 5,00 m e altura = 4,85 m - aterro rodoviário mínimo = 0,90 m e máximo = 8,60 m - brita produzida</v>
          </cell>
          <cell r="C453" t="str">
            <v>m</v>
          </cell>
          <cell r="D453">
            <v>30894.959999999999</v>
          </cell>
        </row>
        <row r="454">
          <cell r="A454" t="str">
            <v>0606491</v>
          </cell>
          <cell r="B454" t="str">
            <v>Bueiro metálico com chapas múltiplas MP 152 galvanizadas - passagem inferior - vão = 5,15 m e altura = 4,90 m - aterro rodoviário mínimo = 0,90 m e máximo = 8,50 m - brita comercial</v>
          </cell>
          <cell r="C454" t="str">
            <v>m</v>
          </cell>
          <cell r="D454">
            <v>31911.38</v>
          </cell>
        </row>
        <row r="455">
          <cell r="A455" t="str">
            <v>0606472</v>
          </cell>
          <cell r="B455" t="str">
            <v>Bueiro metálico com chapas múltiplas MP 152 galvanizadas - passagem inferior - vão = 5,15 m e altura = 4,90 m - aterro rodoviário mínimo = 0,90 m e máximo = 8,50 m - brita produzida</v>
          </cell>
          <cell r="C455" t="str">
            <v>m</v>
          </cell>
          <cell r="D455">
            <v>31763.21</v>
          </cell>
        </row>
        <row r="456">
          <cell r="A456" t="str">
            <v>0606492</v>
          </cell>
          <cell r="B456" t="str">
            <v>Bueiro metálico com chapas múltiplas MP 152 galvanizadas - passagem inferior - vão = 5,25 m e altura = 5,00 m - aterro rodoviário mínimo = 0,90 m e máximo = 8,40 m - brita comercial</v>
          </cell>
          <cell r="C456" t="str">
            <v>m</v>
          </cell>
          <cell r="D456">
            <v>32589.95</v>
          </cell>
        </row>
        <row r="457">
          <cell r="A457" t="str">
            <v>0606473</v>
          </cell>
          <cell r="B457" t="str">
            <v>Bueiro metálico com chapas múltiplas MP 152 galvanizadas - passagem inferior - vão = 5,25 m e altura = 5,00 m - aterro rodoviário mínimo = 0,90 m e máximo = 8,40 m - brita produzida</v>
          </cell>
          <cell r="C457" t="str">
            <v>m</v>
          </cell>
          <cell r="D457">
            <v>32439.7</v>
          </cell>
        </row>
        <row r="458">
          <cell r="A458" t="str">
            <v>0606493</v>
          </cell>
          <cell r="B458" t="str">
            <v>Bueiro metálico com chapas múltiplas MP 152 galvanizadas - passagem inferior - vão = 5,30 m e altura = 5,30 m - aterro rodoviário mínimo = 0,90 m e máximo = 9,60 m - brita comercial</v>
          </cell>
          <cell r="C458" t="str">
            <v>m</v>
          </cell>
          <cell r="D458">
            <v>34368.9</v>
          </cell>
        </row>
        <row r="459">
          <cell r="A459" t="str">
            <v>0606474</v>
          </cell>
          <cell r="B459" t="str">
            <v>Bueiro metálico com chapas múltiplas MP 152 galvanizadas - passagem inferior - vão = 5,30 m e altura = 5,30 m - aterro rodoviário mínimo = 0,90 m e máximo = 9,60 m - brita produzida</v>
          </cell>
          <cell r="C459" t="str">
            <v>m</v>
          </cell>
          <cell r="D459">
            <v>34217.620000000003</v>
          </cell>
        </row>
        <row r="460">
          <cell r="A460" t="str">
            <v>0606494</v>
          </cell>
          <cell r="B460" t="str">
            <v>Bueiro metálico com chapas múltiplas MP 152 galvanizadas - passagem inferior - vão = 5,65 m e altura = 5,25 m - aterro rodoviário mínimo = 0,90 m e máximo = 9,00 m - brita comercial</v>
          </cell>
          <cell r="C460" t="str">
            <v>m</v>
          </cell>
          <cell r="D460">
            <v>39755.089999999997</v>
          </cell>
        </row>
        <row r="461">
          <cell r="A461" t="str">
            <v>0606475</v>
          </cell>
          <cell r="B461" t="str">
            <v>Bueiro metálico com chapas múltiplas MP 152 galvanizadas - passagem inferior - vão = 5,65 m e altura = 5,25 m - aterro rodoviário mínimo = 0,90 m e máximo = 9,00 m - brita produzida</v>
          </cell>
          <cell r="C461" t="str">
            <v>m</v>
          </cell>
          <cell r="D461">
            <v>39596.559999999998</v>
          </cell>
        </row>
        <row r="462">
          <cell r="A462" t="str">
            <v>0606495</v>
          </cell>
          <cell r="B462" t="str">
            <v>Bueiro metálico com chapas múltiplas MP 152 galvanizadas - passagem inferior - vão = 5,85 m e altura = 5,30 m - aterro rodoviário mínimo = 0,90 m e máximo = 8,40 m - brita comercial</v>
          </cell>
          <cell r="C462" t="str">
            <v>m</v>
          </cell>
          <cell r="D462">
            <v>46777.45</v>
          </cell>
        </row>
        <row r="463">
          <cell r="A463" t="str">
            <v>0606476</v>
          </cell>
          <cell r="B463" t="str">
            <v>Bueiro metálico com chapas múltiplas MP 152 galvanizadas - passagem inferior - vão = 5,85 m e altura = 5,30 m - aterro rodoviário mínimo = 0,90 m e máximo = 8,40 m - brita produzida</v>
          </cell>
          <cell r="C463" t="str">
            <v>m</v>
          </cell>
          <cell r="D463">
            <v>46614.77</v>
          </cell>
        </row>
        <row r="464">
          <cell r="A464" t="str">
            <v>0606496</v>
          </cell>
          <cell r="B464" t="str">
            <v>Bueiro metálico com chapas múltiplas MP 152 galvanizadas - passagem inferior - vão = 6,00 m e altura = 5,45 m - aterro rodoviário mínimo = 0,90 m e máximo = 8,30 m - brita comercial</v>
          </cell>
          <cell r="C464" t="str">
            <v>m</v>
          </cell>
          <cell r="D464">
            <v>47895.45</v>
          </cell>
        </row>
        <row r="465">
          <cell r="A465" t="str">
            <v>0606477</v>
          </cell>
          <cell r="B465" t="str">
            <v>Bueiro metálico com chapas múltiplas MP 152 galvanizadas - passagem inferior - vão = 6,00 m e altura = 5,45 m - aterro rodoviário mínimo = 0,90 m e máximo = 8,30 m - brita produzida</v>
          </cell>
          <cell r="C465" t="str">
            <v>m</v>
          </cell>
          <cell r="D465">
            <v>47729.66</v>
          </cell>
        </row>
        <row r="466">
          <cell r="A466" t="str">
            <v>0606497</v>
          </cell>
          <cell r="B466" t="str">
            <v>Bueiro metálico com chapas múltiplas MP 152 galvanizadas - passagem inferior - vão = 6,25 m e altura = 5,50 m - aterro rodoviário mínimo = 0,90 m e máximo = 7,90 m - brita comercial</v>
          </cell>
          <cell r="C466" t="str">
            <v>m</v>
          </cell>
          <cell r="D466">
            <v>49215.49</v>
          </cell>
        </row>
        <row r="467">
          <cell r="A467" t="str">
            <v>0606478</v>
          </cell>
          <cell r="B467" t="str">
            <v>Bueiro metálico com chapas múltiplas MP 152 galvanizadas - passagem inferior - vão = 6,25 m e altura = 5,50 m - aterro rodoviário mínimo = 0,90 m e máximo = 7,90 m - brita produzida</v>
          </cell>
          <cell r="C467" t="str">
            <v>m</v>
          </cell>
          <cell r="D467">
            <v>49044.52</v>
          </cell>
        </row>
        <row r="468">
          <cell r="A468" t="str">
            <v>0605835</v>
          </cell>
          <cell r="B468" t="str">
            <v>Bueiro metálico sem interrupção de tráfego - D = 1,20 m - chapa com epóxi - escavado em material de 1ª categoria - aterro ferroviário máximo = 12,90 m</v>
          </cell>
          <cell r="C468" t="str">
            <v>m</v>
          </cell>
          <cell r="D468">
            <v>7412.58</v>
          </cell>
        </row>
        <row r="469">
          <cell r="A469" t="str">
            <v>0605571</v>
          </cell>
          <cell r="B469" t="str">
            <v>Bueiro metálico sem interrupção de tráfego - D = 1,20 m - chapa com epóxi - escavado em material de 1ª categoria - aterro rodoviário máximo = 9,00 m</v>
          </cell>
          <cell r="C469" t="str">
            <v>m</v>
          </cell>
          <cell r="D469">
            <v>6600.6</v>
          </cell>
        </row>
        <row r="470">
          <cell r="A470" t="str">
            <v>0605850</v>
          </cell>
          <cell r="B470" t="str">
            <v>Bueiro metálico sem interrupção de tráfego - D = 1,20 m - chapa com epóxi - escavado em material de 2ª categoria - aterro ferroviário máximo = 12,90 m</v>
          </cell>
          <cell r="C470" t="str">
            <v>m</v>
          </cell>
          <cell r="D470">
            <v>7924.97</v>
          </cell>
        </row>
        <row r="471">
          <cell r="A471" t="str">
            <v>0605582</v>
          </cell>
          <cell r="B471" t="str">
            <v>Bueiro metálico sem interrupção de tráfego - D = 1,20 m - chapa com epóxi - escavado em material de 2ª categoria - aterro rodoviário máximo = 9,00 m</v>
          </cell>
          <cell r="C471" t="str">
            <v>m</v>
          </cell>
          <cell r="D471">
            <v>7112.99</v>
          </cell>
        </row>
        <row r="472">
          <cell r="A472" t="str">
            <v>0605889</v>
          </cell>
          <cell r="B472" t="str">
            <v>Bueiro metálico sem interrupção de tráfego - D = 1,20 m - chapa com epóxi - escavado em material de 3ª categoria - aterro ferroviário máximo = 12,90 m</v>
          </cell>
          <cell r="C472" t="str">
            <v>m</v>
          </cell>
          <cell r="D472">
            <v>8699.9699999999993</v>
          </cell>
        </row>
        <row r="473">
          <cell r="A473" t="str">
            <v>0605593</v>
          </cell>
          <cell r="B473" t="str">
            <v>Bueiro metálico sem interrupção de tráfego - D = 1,20 m - chapa com epóxi - escavado em material de 3ª categoria - aterro rodoviário máximo = 9,00 m</v>
          </cell>
          <cell r="C473" t="str">
            <v>m</v>
          </cell>
          <cell r="D473">
            <v>7888</v>
          </cell>
        </row>
        <row r="474">
          <cell r="A474" t="str">
            <v>0605739</v>
          </cell>
          <cell r="B474" t="str">
            <v>Bueiro metálico sem interrupção de tráfego - D = 1,20 m - chapa galvanizada - escavado em material de 1ª categoria - aterro ferroviário máximo = 12,90 m</v>
          </cell>
          <cell r="C474" t="str">
            <v>m</v>
          </cell>
          <cell r="D474">
            <v>7159.25</v>
          </cell>
        </row>
        <row r="475">
          <cell r="A475" t="str">
            <v>0605504</v>
          </cell>
          <cell r="B475" t="str">
            <v>Bueiro metálico sem interrupção de tráfego - D = 1,20 m - chapa galvanizada - escavado em material de 1ª categoria - aterro rodoviário máximo = 9,00 m</v>
          </cell>
          <cell r="C475" t="str">
            <v>m</v>
          </cell>
          <cell r="D475">
            <v>6298.03</v>
          </cell>
        </row>
        <row r="476">
          <cell r="A476" t="str">
            <v>0605781</v>
          </cell>
          <cell r="B476" t="str">
            <v>Bueiro metálico sem interrupção de tráfego - D = 1,20 m - chapa galvanizada - escavado em material de 2ª categoria - aterro ferroviário máximo = 12,90 m</v>
          </cell>
          <cell r="C476" t="str">
            <v>m</v>
          </cell>
          <cell r="D476">
            <v>7671.64</v>
          </cell>
        </row>
        <row r="477">
          <cell r="A477" t="str">
            <v>0605524</v>
          </cell>
          <cell r="B477" t="str">
            <v>Bueiro metálico sem interrupção de tráfego - D = 1,20 m - chapa galvanizada - escavado em material de 2ª categoria - aterro rodoviário máximo = 9,00 m</v>
          </cell>
          <cell r="C477" t="str">
            <v>m</v>
          </cell>
          <cell r="D477">
            <v>6810.43</v>
          </cell>
        </row>
        <row r="478">
          <cell r="A478" t="str">
            <v>0605815</v>
          </cell>
          <cell r="B478" t="str">
            <v>Bueiro metálico sem interrupção de tráfego - D = 1,20 m - chapa galvanizada - escavado em material de 3ª categoria - aterro ferroviário máximo = 12,90 m</v>
          </cell>
          <cell r="C478" t="str">
            <v>m</v>
          </cell>
          <cell r="D478">
            <v>8446.65</v>
          </cell>
        </row>
        <row r="479">
          <cell r="A479" t="str">
            <v>0605544</v>
          </cell>
          <cell r="B479" t="str">
            <v>Bueiro metálico sem interrupção de tráfego - D = 1,20 m - chapa galvanizada - escavado em material de 3ª categoria - aterro rodoviário máximo = 9,00 m</v>
          </cell>
          <cell r="C479" t="str">
            <v>m</v>
          </cell>
          <cell r="D479">
            <v>7585.43</v>
          </cell>
        </row>
        <row r="480">
          <cell r="A480" t="str">
            <v>0605836</v>
          </cell>
          <cell r="B480" t="str">
            <v>Bueiro metálico sem interrupção de tráfego - D = 1,40 m - chapa com epóxi - escavado em material de 1ª categoria - aterro ferroviário máximo = 11,00 m</v>
          </cell>
          <cell r="C480" t="str">
            <v>m</v>
          </cell>
          <cell r="D480">
            <v>8421.2099999999991</v>
          </cell>
        </row>
        <row r="481">
          <cell r="A481" t="str">
            <v>0605572</v>
          </cell>
          <cell r="B481" t="str">
            <v>Bueiro metálico sem interrupção de tráfego - D = 1,40 m - chapa com epóxi - escavado em material de 1ª categoria - aterro rodoviário máximo = 7,70 m</v>
          </cell>
          <cell r="C481" t="str">
            <v>m</v>
          </cell>
          <cell r="D481">
            <v>7543.71</v>
          </cell>
        </row>
        <row r="482">
          <cell r="A482" t="str">
            <v>0605851</v>
          </cell>
          <cell r="B482" t="str">
            <v>Bueiro metálico sem interrupção de tráfego - D = 1,40 m - chapa com epóxi - escavado em material de 2ª categoria - aterro ferroviário máximo = 11,00 m</v>
          </cell>
          <cell r="C482" t="str">
            <v>m</v>
          </cell>
          <cell r="D482">
            <v>9090.4599999999991</v>
          </cell>
        </row>
        <row r="483">
          <cell r="A483" t="str">
            <v>0605583</v>
          </cell>
          <cell r="B483" t="str">
            <v>Bueiro metálico sem interrupção de tráfego - D = 1,40 m - chapa com epóxi - escavado em material de 2ª categoria - aterro rodoviário máximo = 7,70 m</v>
          </cell>
          <cell r="C483" t="str">
            <v>m</v>
          </cell>
          <cell r="D483">
            <v>8212.9500000000007</v>
          </cell>
        </row>
        <row r="484">
          <cell r="A484" t="str">
            <v>0605890</v>
          </cell>
          <cell r="B484" t="str">
            <v>Bueiro metálico sem interrupção de tráfego - D = 1,40 m - chapa com epóxi - escavado em material de 3ª categoria - aterro ferroviário máximo = 11,00 m</v>
          </cell>
          <cell r="C484" t="str">
            <v>m</v>
          </cell>
          <cell r="D484">
            <v>10102.709999999999</v>
          </cell>
        </row>
        <row r="485">
          <cell r="A485" t="str">
            <v>0605594</v>
          </cell>
          <cell r="B485" t="str">
            <v>Bueiro metálico sem interrupção de tráfego - D = 1,40 m - chapa com epóxi - escavado em material de 3ª categoria - aterro rodoviário máximo = 7,70 m</v>
          </cell>
          <cell r="C485" t="str">
            <v>m</v>
          </cell>
          <cell r="D485">
            <v>9225.2000000000007</v>
          </cell>
        </row>
        <row r="486">
          <cell r="A486" t="str">
            <v>0605740</v>
          </cell>
          <cell r="B486" t="str">
            <v>Bueiro metálico sem interrupção de tráfego - D = 1,40 m - chapa galvanizada - escavado em material de 1ª categoria - aterro ferroviário máximo = 11,00 m</v>
          </cell>
          <cell r="C486" t="str">
            <v>m</v>
          </cell>
          <cell r="D486">
            <v>8135.69</v>
          </cell>
        </row>
        <row r="487">
          <cell r="A487" t="str">
            <v>0605505</v>
          </cell>
          <cell r="B487" t="str">
            <v>Bueiro metálico sem interrupção de tráfego - D = 1,40 m - chapa galvanizada - escavado em material de 1ª categoria - aterro rodoviário máximo = 7,70 m</v>
          </cell>
          <cell r="C487" t="str">
            <v>m</v>
          </cell>
          <cell r="D487">
            <v>7200.18</v>
          </cell>
        </row>
        <row r="488">
          <cell r="A488" t="str">
            <v>0605782</v>
          </cell>
          <cell r="B488" t="str">
            <v>Bueiro metálico sem interrupção de tráfego - D = 1,40 m - chapa galvanizada - escavado em material de 2ª categoria - aterro ferroviário máximo = 11,00 m</v>
          </cell>
          <cell r="C488" t="str">
            <v>m</v>
          </cell>
          <cell r="D488">
            <v>8804.94</v>
          </cell>
        </row>
        <row r="489">
          <cell r="A489" t="str">
            <v>0605525</v>
          </cell>
          <cell r="B489" t="str">
            <v>Bueiro metálico sem interrupção de tráfego - D = 1,40 m - chapa galvanizada - escavado em material de 2ª categoria - aterro rodoviário máximo = 7,70 m</v>
          </cell>
          <cell r="C489" t="str">
            <v>m</v>
          </cell>
          <cell r="D489">
            <v>7869.43</v>
          </cell>
        </row>
        <row r="490">
          <cell r="A490" t="str">
            <v>0605816</v>
          </cell>
          <cell r="B490" t="str">
            <v>Bueiro metálico sem interrupção de tráfego - D = 1,40 m - chapa galvanizada - escavado em material de 3ª categoria - aterro ferroviário máximo = 11,00 m</v>
          </cell>
          <cell r="C490" t="str">
            <v>m</v>
          </cell>
          <cell r="D490">
            <v>9817.19</v>
          </cell>
        </row>
        <row r="491">
          <cell r="A491" t="str">
            <v>0605545</v>
          </cell>
          <cell r="B491" t="str">
            <v>Bueiro metálico sem interrupção de tráfego - D = 1,40 m - chapa galvanizada - escavado em material de 3ª categoria - aterro rodoviário máximo = 7,70 m</v>
          </cell>
          <cell r="C491" t="str">
            <v>m</v>
          </cell>
          <cell r="D491">
            <v>8881.68</v>
          </cell>
        </row>
        <row r="492">
          <cell r="A492" t="str">
            <v>0605837</v>
          </cell>
          <cell r="B492" t="str">
            <v>Bueiro metálico sem interrupção de tráfego - D = 1,60 m - chapa com epóxi - escavado em material de 1ª categoria - aterro ferroviário máximo = 9,60 m</v>
          </cell>
          <cell r="C492" t="str">
            <v>m</v>
          </cell>
          <cell r="D492">
            <v>10057.4</v>
          </cell>
        </row>
        <row r="493">
          <cell r="A493" t="str">
            <v>0605573</v>
          </cell>
          <cell r="B493" t="str">
            <v>Bueiro metálico sem interrupção de tráfego - D = 1,60 m - chapa com epóxi - escavado em material de 1ª categoria - aterro rodoviário máximo = 6,70 m</v>
          </cell>
          <cell r="C493" t="str">
            <v>m</v>
          </cell>
          <cell r="D493">
            <v>9127.9500000000007</v>
          </cell>
        </row>
        <row r="494">
          <cell r="A494" t="str">
            <v>0605852</v>
          </cell>
          <cell r="B494" t="str">
            <v>Bueiro metálico sem interrupção de tráfego - D = 1,60 m - chapa com epóxi - escavado em material de 2ª categoria - aterro ferroviário máximo = 9,60 m</v>
          </cell>
          <cell r="C494" t="str">
            <v>m</v>
          </cell>
          <cell r="D494">
            <v>10904.41</v>
          </cell>
        </row>
        <row r="495">
          <cell r="A495" t="str">
            <v>0605584</v>
          </cell>
          <cell r="B495" t="str">
            <v>Bueiro metálico sem interrupção de tráfego - D = 1,60 m - chapa com epóxi - escavado em material de 2ª categoria - aterro rodoviário máximo = 6,70 m</v>
          </cell>
          <cell r="C495" t="str">
            <v>m</v>
          </cell>
          <cell r="D495">
            <v>9974.9699999999993</v>
          </cell>
        </row>
        <row r="496">
          <cell r="A496" t="str">
            <v>0605891</v>
          </cell>
          <cell r="B496" t="str">
            <v>Bueiro metálico sem interrupção de tráfego - D = 1,60 m - chapa com epóxi - escavado em material de 3ª categoria - aterro ferroviário máximo = 9,60 m</v>
          </cell>
          <cell r="C496" t="str">
            <v>m</v>
          </cell>
          <cell r="D496">
            <v>12185.54</v>
          </cell>
        </row>
        <row r="497">
          <cell r="A497" t="str">
            <v>0605595</v>
          </cell>
          <cell r="B497" t="str">
            <v>Bueiro metálico sem interrupção de tráfego - D = 1,60 m - chapa com epóxi - escavado em material de 3ª categoria - aterro rodoviário máximo = 6,70 m</v>
          </cell>
          <cell r="C497" t="str">
            <v>m</v>
          </cell>
          <cell r="D497">
            <v>11256.1</v>
          </cell>
        </row>
        <row r="498">
          <cell r="A498" t="str">
            <v>0605741</v>
          </cell>
          <cell r="B498" t="str">
            <v>Bueiro metálico sem interrupção de tráfego - D = 1,60 m - chapa galvanizada - escavado em material de 1ª categoria - aterro ferroviário máximo = 9,60 m</v>
          </cell>
          <cell r="C498" t="str">
            <v>m</v>
          </cell>
          <cell r="D498">
            <v>9724.64</v>
          </cell>
        </row>
        <row r="499">
          <cell r="A499" t="str">
            <v>0605506</v>
          </cell>
          <cell r="B499" t="str">
            <v>Bueiro metálico sem interrupção de tráfego - D = 1,60 m - chapa galvanizada - escavado em material de 1ª categoria - aterro rodoviário máximo = 6,70 m</v>
          </cell>
          <cell r="C499" t="str">
            <v>m</v>
          </cell>
          <cell r="D499">
            <v>8721.3799999999992</v>
          </cell>
        </row>
        <row r="500">
          <cell r="A500" t="str">
            <v>0605783</v>
          </cell>
          <cell r="B500" t="str">
            <v>Bueiro metálico sem interrupção de tráfego - D = 1,60 m - chapa galvanizada - escavado em material de 2ª categoria - aterro ferroviário máximo = 9,60 m</v>
          </cell>
          <cell r="C500" t="str">
            <v>m</v>
          </cell>
          <cell r="D500">
            <v>10571.66</v>
          </cell>
        </row>
        <row r="501">
          <cell r="A501" t="str">
            <v>0605526</v>
          </cell>
          <cell r="B501" t="str">
            <v>Bueiro metálico sem interrupção de tráfego - D = 1,60 m - chapa galvanizada - escavado em material de 2ª categoria - aterro rodoviário máximo = 6,70 m</v>
          </cell>
          <cell r="C501" t="str">
            <v>m</v>
          </cell>
          <cell r="D501">
            <v>9568.39</v>
          </cell>
        </row>
        <row r="502">
          <cell r="A502" t="str">
            <v>0605817</v>
          </cell>
          <cell r="B502" t="str">
            <v>Bueiro metálico sem interrupção de tráfego - D = 1,60 m - chapa galvanizada - escavado em material de 3ª categoria - aterro ferroviário máximo = 9,60 m</v>
          </cell>
          <cell r="C502" t="str">
            <v>m</v>
          </cell>
          <cell r="D502">
            <v>11852.79</v>
          </cell>
        </row>
        <row r="503">
          <cell r="A503" t="str">
            <v>0605546</v>
          </cell>
          <cell r="B503" t="str">
            <v>Bueiro metálico sem interrupção de tráfego - D = 1,60 m - chapa galvanizada - escavado em material de 3ª categoria - aterro rodoviário máximo = 6,70 m</v>
          </cell>
          <cell r="C503" t="str">
            <v>m</v>
          </cell>
          <cell r="D503">
            <v>10849.52</v>
          </cell>
        </row>
        <row r="504">
          <cell r="A504" t="str">
            <v>0605838</v>
          </cell>
          <cell r="B504" t="str">
            <v>Bueiro metálico sem interrupção de tráfego - D = 1,80 m - chapa com epóxi - escavado em material de 1ª categoria - aterro ferroviário máximo = 8,00 m</v>
          </cell>
          <cell r="C504" t="str">
            <v>m</v>
          </cell>
          <cell r="D504">
            <v>11463.46</v>
          </cell>
        </row>
        <row r="505">
          <cell r="A505" t="str">
            <v>0605574</v>
          </cell>
          <cell r="B505" t="str">
            <v>Bueiro metálico sem interrupção de tráfego - D = 1,80 m - chapa com epóxi - escavado em material de 1ª categoria - aterro rodoviário máximo = 6,00 m</v>
          </cell>
          <cell r="C505" t="str">
            <v>m</v>
          </cell>
          <cell r="D505">
            <v>10393.73</v>
          </cell>
        </row>
        <row r="506">
          <cell r="A506" t="str">
            <v>0605853</v>
          </cell>
          <cell r="B506" t="str">
            <v>Bueiro metálico sem interrupção de tráfego - D = 1,80 m - chapa com epóxi - escavado em material de 2ª categoria - aterro ferroviário máximo = 8,00 m</v>
          </cell>
          <cell r="C506" t="str">
            <v>m</v>
          </cell>
          <cell r="D506">
            <v>12509.16</v>
          </cell>
        </row>
        <row r="507">
          <cell r="A507" t="str">
            <v>0605585</v>
          </cell>
          <cell r="B507" t="str">
            <v>Bueiro metálico sem interrupção de tráfego - D = 1,80 m - chapa com epóxi - escavado em material de 2ª categoria - aterro rodoviário máximo = 6,00 m</v>
          </cell>
          <cell r="C507" t="str">
            <v>m</v>
          </cell>
          <cell r="D507">
            <v>11439.43</v>
          </cell>
        </row>
        <row r="508">
          <cell r="A508" t="str">
            <v>0605892</v>
          </cell>
          <cell r="B508" t="str">
            <v>Bueiro metálico sem interrupção de tráfego - D = 1,80 m - chapa com epóxi - escavado em material de 3ª categoria - aterro ferroviário máximo = 8,00 m</v>
          </cell>
          <cell r="C508" t="str">
            <v>m</v>
          </cell>
          <cell r="D508">
            <v>14090.8</v>
          </cell>
        </row>
        <row r="509">
          <cell r="A509" t="str">
            <v>0605596</v>
          </cell>
          <cell r="B509" t="str">
            <v>Bueiro metálico sem interrupção de tráfego - D = 1,80 m - chapa com epóxi - escavado em material de 3ª categoria - aterro rodoviário máximo = 6,00 m</v>
          </cell>
          <cell r="C509" t="str">
            <v>m</v>
          </cell>
          <cell r="D509">
            <v>13021.07</v>
          </cell>
        </row>
        <row r="510">
          <cell r="A510" t="str">
            <v>0605742</v>
          </cell>
          <cell r="B510" t="str">
            <v>Bueiro metálico sem interrupção de tráfego - D = 1,80 m - chapa galvanizada - escavado em material de 1ª categoria - aterro ferroviário máximo = 8,00 m</v>
          </cell>
          <cell r="C510" t="str">
            <v>m</v>
          </cell>
          <cell r="D510">
            <v>11083.48</v>
          </cell>
        </row>
        <row r="511">
          <cell r="A511" t="str">
            <v>0605507</v>
          </cell>
          <cell r="B511" t="str">
            <v>Bueiro metálico sem interrupção de tráfego - D = 1,80 m - chapa galvanizada - escavado em material de 1ª categoria - aterro rodoviário máximo = 6,00 m</v>
          </cell>
          <cell r="C511" t="str">
            <v>m</v>
          </cell>
          <cell r="D511">
            <v>9930.44</v>
          </cell>
        </row>
        <row r="512">
          <cell r="A512" t="str">
            <v>0605784</v>
          </cell>
          <cell r="B512" t="str">
            <v>Bueiro metálico sem interrupção de tráfego - D = 1,80 m - chapa galvanizada - escavado em material de 2ª categoria - aterro ferroviário máximo = 8,00 m</v>
          </cell>
          <cell r="C512" t="str">
            <v>m</v>
          </cell>
          <cell r="D512">
            <v>12129.17</v>
          </cell>
        </row>
        <row r="513">
          <cell r="A513" t="str">
            <v>0605527</v>
          </cell>
          <cell r="B513" t="str">
            <v>Bueiro metálico sem interrupção de tráfego - D = 1,80 m - chapa galvanizada - escavado em material de 2ª categoria - aterro rodoviário máximo = 6,00 m</v>
          </cell>
          <cell r="C513" t="str">
            <v>m</v>
          </cell>
          <cell r="D513">
            <v>10976.13</v>
          </cell>
        </row>
        <row r="514">
          <cell r="A514" t="str">
            <v>0605818</v>
          </cell>
          <cell r="B514" t="str">
            <v>Bueiro metálico sem interrupção de tráfego - D = 1,80 m - chapa galvanizada - escavado em material de 3ª categoria - aterro ferroviário máximo = 8,00 m</v>
          </cell>
          <cell r="C514" t="str">
            <v>m</v>
          </cell>
          <cell r="D514">
            <v>13710.81</v>
          </cell>
        </row>
        <row r="515">
          <cell r="A515" t="str">
            <v>0605547</v>
          </cell>
          <cell r="B515" t="str">
            <v>Bueiro metálico sem interrupção de tráfego - D = 1,80 m - chapa galvanizada - escavado em material de 3ª categoria - aterro rodoviário máximo = 6,00 m</v>
          </cell>
          <cell r="C515" t="str">
            <v>m</v>
          </cell>
          <cell r="D515">
            <v>12557.77</v>
          </cell>
        </row>
        <row r="516">
          <cell r="A516" t="str">
            <v>0605839</v>
          </cell>
          <cell r="B516" t="str">
            <v>Bueiro metálico sem interrupção de tráfego - D = 2,00 m - chapa com epóxi - escavado em material de 1ª categoria - aterro ferroviário máximo = 6,90 m</v>
          </cell>
          <cell r="C516" t="str">
            <v>m</v>
          </cell>
          <cell r="D516">
            <v>12972.02</v>
          </cell>
        </row>
        <row r="517">
          <cell r="A517" t="str">
            <v>0605575</v>
          </cell>
          <cell r="B517" t="str">
            <v>Bueiro metálico sem interrupção de tráfego - D = 2,00 m - chapa com epóxi - escavado em material de 1ª categoria - aterro rodoviário máximo = 5,40 m</v>
          </cell>
          <cell r="C517" t="str">
            <v>m</v>
          </cell>
          <cell r="D517">
            <v>11795.9</v>
          </cell>
        </row>
        <row r="518">
          <cell r="A518" t="str">
            <v>0605854</v>
          </cell>
          <cell r="B518" t="str">
            <v>Bueiro metálico sem interrupção de tráfego - D = 2,00 m - chapa com epóxi - escavado em material de 2ª categoria - aterro ferroviário máximo = 6,90 m</v>
          </cell>
          <cell r="C518" t="str">
            <v>m</v>
          </cell>
          <cell r="D518">
            <v>14237.32</v>
          </cell>
        </row>
        <row r="519">
          <cell r="A519" t="str">
            <v>0605586</v>
          </cell>
          <cell r="B519" t="str">
            <v>Bueiro metálico sem interrupção de tráfego - D = 2,00 m - chapa com epóxi - escavado em material de 2ª categoria - aterro rodoviário máximo = 5,40 m</v>
          </cell>
          <cell r="C519" t="str">
            <v>m</v>
          </cell>
          <cell r="D519">
            <v>13061.19</v>
          </cell>
        </row>
        <row r="520">
          <cell r="A520" t="str">
            <v>0605893</v>
          </cell>
          <cell r="B520" t="str">
            <v>Bueiro metálico sem interrupção de tráfego - D = 2,00 m - chapa com epóxi - escavado em material de 3ª categoria - aterro ferroviário máximo = 6,90 m</v>
          </cell>
          <cell r="C520" t="str">
            <v>m</v>
          </cell>
          <cell r="D520">
            <v>16151.11</v>
          </cell>
        </row>
        <row r="521">
          <cell r="A521" t="str">
            <v>0605597</v>
          </cell>
          <cell r="B521" t="str">
            <v>Bueiro metálico sem interrupção de tráfego - D = 2,00 m - chapa com epóxi - escavado em material de 3ª categoria - aterro rodoviário máximo = 5,40 m</v>
          </cell>
          <cell r="C521" t="str">
            <v>m</v>
          </cell>
          <cell r="D521">
            <v>14974.98</v>
          </cell>
        </row>
        <row r="522">
          <cell r="A522" t="str">
            <v>0605743</v>
          </cell>
          <cell r="B522" t="str">
            <v>Bueiro metálico sem interrupção de tráfego - D = 2,00 m - chapa galvanizada - escavado em material de 1ª categoria - aterro ferroviário máximo = 6,90 m</v>
          </cell>
          <cell r="C522" t="str">
            <v>m</v>
          </cell>
          <cell r="D522">
            <v>12553.4</v>
          </cell>
        </row>
        <row r="523">
          <cell r="A523" t="str">
            <v>0605508</v>
          </cell>
          <cell r="B523" t="str">
            <v>Bueiro metálico sem interrupção de tráfego - D = 2,00 m - chapa galvanizada - escavado em material de 1ª categoria - aterro rodoviário máximo = 5,40 m</v>
          </cell>
          <cell r="C523" t="str">
            <v>m</v>
          </cell>
          <cell r="D523">
            <v>11285.33</v>
          </cell>
        </row>
        <row r="524">
          <cell r="A524" t="str">
            <v>0605785</v>
          </cell>
          <cell r="B524" t="str">
            <v>Bueiro metálico sem interrupção de tráfego - D = 2,00 m - chapa galvanizada - escavado em material de 2ª categoria - aterro ferroviário máximo = 6,90 m</v>
          </cell>
          <cell r="C524" t="str">
            <v>m</v>
          </cell>
          <cell r="D524">
            <v>13818.7</v>
          </cell>
        </row>
        <row r="525">
          <cell r="A525" t="str">
            <v>0605528</v>
          </cell>
          <cell r="B525" t="str">
            <v>Bueiro metálico sem interrupção de tráfego - D = 2,00 m - chapa galvanizada - escavado em material de 2ª categoria - aterro rodoviário máximo = 5,40 m</v>
          </cell>
          <cell r="C525" t="str">
            <v>m</v>
          </cell>
          <cell r="D525">
            <v>12550.62</v>
          </cell>
        </row>
        <row r="526">
          <cell r="A526" t="str">
            <v>0605819</v>
          </cell>
          <cell r="B526" t="str">
            <v>Bueiro metálico sem interrupção de tráfego - D = 2,00 m - chapa galvanizada - escavado em material de 3ª categoria - aterro ferroviário máximo = 6,90 m</v>
          </cell>
          <cell r="C526" t="str">
            <v>m</v>
          </cell>
          <cell r="D526">
            <v>15732.48</v>
          </cell>
        </row>
        <row r="527">
          <cell r="A527" t="str">
            <v>0605548</v>
          </cell>
          <cell r="B527" t="str">
            <v>Bueiro metálico sem interrupção de tráfego - D = 2,00 m - chapa galvanizada - escavado em material de 3ª categoria - aterro rodoviário máximo = 5,40 m</v>
          </cell>
          <cell r="C527" t="str">
            <v>m</v>
          </cell>
          <cell r="D527">
            <v>14464.41</v>
          </cell>
        </row>
        <row r="528">
          <cell r="A528" t="str">
            <v>0605840</v>
          </cell>
          <cell r="B528" t="str">
            <v>Bueiro metálico sem interrupção de tráfego - D = 2,20 m - chapa com epóxi - escavado em material de 1ª categoria - aterro ferroviário máximo = 7,90 m</v>
          </cell>
          <cell r="C528" t="str">
            <v>m</v>
          </cell>
          <cell r="D528">
            <v>16746.5</v>
          </cell>
        </row>
        <row r="529">
          <cell r="A529" t="str">
            <v>0605576</v>
          </cell>
          <cell r="B529" t="str">
            <v>Bueiro metálico sem interrupção de tráfego - D = 2,20 m - chapa com epóxi - escavado em material de 1ª categoria - aterro rodoviário máximo = 4,90 m</v>
          </cell>
          <cell r="C529" t="str">
            <v>m</v>
          </cell>
          <cell r="D529">
            <v>13356.25</v>
          </cell>
        </row>
        <row r="530">
          <cell r="A530" t="str">
            <v>0605855</v>
          </cell>
          <cell r="B530" t="str">
            <v>Bueiro metálico sem interrupção de tráfego - D = 2,20 m - chapa com epóxi - escavado em material de 2ª categoria - aterro ferroviário máximo = 7,90 m</v>
          </cell>
          <cell r="C530" t="str">
            <v>m</v>
          </cell>
          <cell r="D530">
            <v>18252.310000000001</v>
          </cell>
        </row>
        <row r="531">
          <cell r="A531" t="str">
            <v>0605587</v>
          </cell>
          <cell r="B531" t="str">
            <v>Bueiro metálico sem interrupção de tráfego - D = 2,20 m - chapa com epóxi - escavado em material de 2ª categoria - aterro rodoviário máximo = 4,90 m</v>
          </cell>
          <cell r="C531" t="str">
            <v>m</v>
          </cell>
          <cell r="D531">
            <v>14862.06</v>
          </cell>
        </row>
        <row r="532">
          <cell r="A532" t="str">
            <v>0605898</v>
          </cell>
          <cell r="B532" t="str">
            <v>Bueiro metálico sem interrupção de tráfego - D = 2,20 m - chapa com epóxi - escavado em material de 3ª categoria - aterro ferroviário máximo = 7,90 m</v>
          </cell>
          <cell r="C532" t="str">
            <v>m</v>
          </cell>
          <cell r="D532">
            <v>20529.87</v>
          </cell>
        </row>
        <row r="533">
          <cell r="A533" t="str">
            <v>0605598</v>
          </cell>
          <cell r="B533" t="str">
            <v>Bueiro metálico sem interrupção de tráfego - D = 2,20 m - chapa com epóxi - escavado em material de 3ª categoria - aterro rodoviário máximo = 4,90 m</v>
          </cell>
          <cell r="C533" t="str">
            <v>m</v>
          </cell>
          <cell r="D533">
            <v>17139.62</v>
          </cell>
        </row>
        <row r="534">
          <cell r="A534" t="str">
            <v>0605744</v>
          </cell>
          <cell r="B534" t="str">
            <v>Bueiro metálico sem interrupção de tráfego - D = 2,20 m - chapa galvanizada - escavado em material de 1ª categoria - aterro ferroviário máximo = 7,90 m</v>
          </cell>
          <cell r="C534" t="str">
            <v>m</v>
          </cell>
          <cell r="D534">
            <v>15864.38</v>
          </cell>
        </row>
        <row r="535">
          <cell r="A535" t="str">
            <v>0605509</v>
          </cell>
          <cell r="B535" t="str">
            <v>Bueiro metálico sem interrupção de tráfego - D = 2,20 m - chapa galvanizada - escavado em material de 1ª categoria - aterro rodoviário máximo = 4,90 m</v>
          </cell>
          <cell r="C535" t="str">
            <v>m</v>
          </cell>
          <cell r="D535">
            <v>12792.1</v>
          </cell>
        </row>
        <row r="536">
          <cell r="A536" t="str">
            <v>0605787</v>
          </cell>
          <cell r="B536" t="str">
            <v>Bueiro metálico sem interrupção de tráfego - D = 2,20 m - chapa galvanizada - escavado em material de 2ª categoria - aterro ferroviário máximo = 7,90 m</v>
          </cell>
          <cell r="C536" t="str">
            <v>m</v>
          </cell>
          <cell r="D536">
            <v>17370.18</v>
          </cell>
        </row>
        <row r="537">
          <cell r="A537" t="str">
            <v>0605529</v>
          </cell>
          <cell r="B537" t="str">
            <v>Bueiro metálico sem interrupção de tráfego - D = 2,20 m - chapa galvanizada - escavado em material de 2ª categoria - aterro rodoviário máximo = 4,90 m</v>
          </cell>
          <cell r="C537" t="str">
            <v>m</v>
          </cell>
          <cell r="D537">
            <v>14297.9</v>
          </cell>
        </row>
        <row r="538">
          <cell r="A538" t="str">
            <v>0605820</v>
          </cell>
          <cell r="B538" t="str">
            <v>Bueiro metálico sem interrupção de tráfego - D = 2,20 m - chapa galvanizada - escavado em material de 3ª categoria - aterro ferroviário máximo = 7,90 m</v>
          </cell>
          <cell r="C538" t="str">
            <v>m</v>
          </cell>
          <cell r="D538">
            <v>19647.740000000002</v>
          </cell>
        </row>
        <row r="539">
          <cell r="A539" t="str">
            <v>0605549</v>
          </cell>
          <cell r="B539" t="str">
            <v>Bueiro metálico sem interrupção de tráfego - D = 2,20 m - chapa galvanizada - escavado em material de 3ª categoria - aterro rodoviário máximo = 4,90 m</v>
          </cell>
          <cell r="C539" t="str">
            <v>m</v>
          </cell>
          <cell r="D539">
            <v>16575.46</v>
          </cell>
        </row>
        <row r="540">
          <cell r="A540" t="str">
            <v>0605841</v>
          </cell>
          <cell r="B540" t="str">
            <v>Bueiro metálico sem interrupção de tráfego - D = 2,40 m - chapa com epóxi - escavado em material de 1ª categoria - aterro ferroviário máximo = 7,00 m</v>
          </cell>
          <cell r="C540" t="str">
            <v>m</v>
          </cell>
          <cell r="D540">
            <v>18325.919999999998</v>
          </cell>
        </row>
        <row r="541">
          <cell r="A541" t="str">
            <v>0605577</v>
          </cell>
          <cell r="B541" t="str">
            <v>Bueiro metálico sem interrupção de tráfego - D = 2,40 m - chapa com epóxi - escavado em material de 1ª categoria - aterro rodoviário máximo = 4,50 m</v>
          </cell>
          <cell r="C541" t="str">
            <v>m</v>
          </cell>
          <cell r="D541">
            <v>14620.76</v>
          </cell>
        </row>
        <row r="542">
          <cell r="A542" t="str">
            <v>0605856</v>
          </cell>
          <cell r="B542" t="str">
            <v>Bueiro metálico sem interrupção de tráfego - D = 2,40 m - chapa com epóxi - escavado em material de 2ª categoria - aterro ferroviário máximo = 7,00 m</v>
          </cell>
          <cell r="C542" t="str">
            <v>m</v>
          </cell>
          <cell r="D542">
            <v>20093.150000000001</v>
          </cell>
        </row>
        <row r="543">
          <cell r="A543" t="str">
            <v>0605588</v>
          </cell>
          <cell r="B543" t="str">
            <v>Bueiro metálico sem interrupção de tráfego - D = 2,40 m - chapa com epóxi - escavado em material de 2ª categoria - aterro rodoviário máximo = 4,50 m</v>
          </cell>
          <cell r="C543" t="str">
            <v>m</v>
          </cell>
          <cell r="D543">
            <v>16387.990000000002</v>
          </cell>
        </row>
        <row r="544">
          <cell r="A544" t="str">
            <v>0605899</v>
          </cell>
          <cell r="B544" t="str">
            <v>Bueiro metálico sem interrupção de tráfego - D = 2,40 m - chapa com epóxi - escavado em material de 3ª categoria - aterro ferroviário máximo = 7,00 m</v>
          </cell>
          <cell r="C544" t="str">
            <v>m</v>
          </cell>
          <cell r="D544">
            <v>22766.13</v>
          </cell>
        </row>
        <row r="545">
          <cell r="A545" t="str">
            <v>0605599</v>
          </cell>
          <cell r="B545" t="str">
            <v>Bueiro metálico sem interrupção de tráfego - D = 2,40 m - chapa com epóxi - escavado em material de 3ª categoria - aterro rodoviário máximo = 4,50 m</v>
          </cell>
          <cell r="C545" t="str">
            <v>m</v>
          </cell>
          <cell r="D545">
            <v>19060.96</v>
          </cell>
        </row>
        <row r="546">
          <cell r="A546" t="str">
            <v>0605745</v>
          </cell>
          <cell r="B546" t="str">
            <v>Bueiro metálico sem interrupção de tráfego - D = 2,40 m - chapa galvanizada - escavado em material de 1ª categoria - aterro ferroviário máximo = 7,00 m</v>
          </cell>
          <cell r="C546" t="str">
            <v>m</v>
          </cell>
          <cell r="D546">
            <v>17371.11</v>
          </cell>
        </row>
        <row r="547">
          <cell r="A547" t="str">
            <v>0605510</v>
          </cell>
          <cell r="B547" t="str">
            <v>Bueiro metálico sem interrupção de tráfego - D = 2,40 m - chapa galvanizada - escavado em material de 1ª categoria - aterro rodoviário máximo = 4,50 m</v>
          </cell>
          <cell r="C547" t="str">
            <v>m</v>
          </cell>
          <cell r="D547">
            <v>14012.49</v>
          </cell>
        </row>
        <row r="548">
          <cell r="A548" t="str">
            <v>0605788</v>
          </cell>
          <cell r="B548" t="str">
            <v>Bueiro metálico sem interrupção de tráfego - D = 2,40 m - chapa galvanizada - escavado em material de 2ª categoria - aterro ferroviário máximo = 7,00 m</v>
          </cell>
          <cell r="C548" t="str">
            <v>m</v>
          </cell>
          <cell r="D548">
            <v>19138.34</v>
          </cell>
        </row>
        <row r="549">
          <cell r="A549" t="str">
            <v>0605530</v>
          </cell>
          <cell r="B549" t="str">
            <v>Bueiro metálico sem interrupção de tráfego - D = 2,40 m - chapa galvanizada - escavado em material de 2ª categoria - aterro rodoviário máximo = 4,50 m</v>
          </cell>
          <cell r="C549" t="str">
            <v>m</v>
          </cell>
          <cell r="D549">
            <v>15779.72</v>
          </cell>
        </row>
        <row r="550">
          <cell r="A550" t="str">
            <v>0605821</v>
          </cell>
          <cell r="B550" t="str">
            <v>Bueiro metálico sem interrupção de tráfego - D = 2,40 m - chapa galvanizada - escavado em material de 3ª categoria - aterro ferroviário máximo = 7,00 m</v>
          </cell>
          <cell r="C550" t="str">
            <v>m</v>
          </cell>
          <cell r="D550">
            <v>21811.31</v>
          </cell>
        </row>
        <row r="551">
          <cell r="A551" t="str">
            <v>0605550</v>
          </cell>
          <cell r="B551" t="str">
            <v>Bueiro metálico sem interrupção de tráfego - D = 2,40 m - chapa galvanizada - escavado em material de 3ª categoria - aterro rodoviário máximo = 4,50 m</v>
          </cell>
          <cell r="C551" t="str">
            <v>m</v>
          </cell>
          <cell r="D551">
            <v>18452.689999999999</v>
          </cell>
        </row>
        <row r="552">
          <cell r="A552" t="str">
            <v>0605842</v>
          </cell>
          <cell r="B552" t="str">
            <v>Bueiro metálico sem interrupção de tráfego - D = 2,60 m - chapa com epóxi - escavado em material de 1ª categoria - aterro ferroviário máximo = 6,40 m</v>
          </cell>
          <cell r="C552" t="str">
            <v>m</v>
          </cell>
          <cell r="D552">
            <v>20308.57</v>
          </cell>
        </row>
        <row r="553">
          <cell r="A553" t="str">
            <v>0605578</v>
          </cell>
          <cell r="B553" t="str">
            <v>Bueiro metálico sem interrupção de tráfego - D = 2,60 m - chapa com epóxi - escavado em material de 1ª categoria - aterro rodoviário máximo = 4,10 m</v>
          </cell>
          <cell r="C553" t="str">
            <v>m</v>
          </cell>
          <cell r="D553">
            <v>16252.6</v>
          </cell>
        </row>
        <row r="554">
          <cell r="A554" t="str">
            <v>0605857</v>
          </cell>
          <cell r="B554" t="str">
            <v>Bueiro metálico sem interrupção de tráfego - D = 2,60 m - chapa com epóxi - escavado em material de 2ª categoria - aterro ferroviário máximo = 6,40 m</v>
          </cell>
          <cell r="C554" t="str">
            <v>m</v>
          </cell>
          <cell r="D554">
            <v>22358.13</v>
          </cell>
        </row>
        <row r="555">
          <cell r="A555" t="str">
            <v>0605589</v>
          </cell>
          <cell r="B555" t="str">
            <v>Bueiro metálico sem interrupção de tráfego - D = 2,60 m - chapa com epóxi - escavado em material de 2ª categoria - aterro rodoviário máximo = 4,10 m</v>
          </cell>
          <cell r="C555" t="str">
            <v>m</v>
          </cell>
          <cell r="D555">
            <v>18302.16</v>
          </cell>
        </row>
        <row r="556">
          <cell r="A556" t="str">
            <v>0605900</v>
          </cell>
          <cell r="B556" t="str">
            <v>Bueiro metálico sem interrupção de tráfego - D = 2,60 m - chapa com epóxi - escavado em material de 3ª categoria - aterro ferroviário máximo = 6,40 m</v>
          </cell>
          <cell r="C556" t="str">
            <v>m</v>
          </cell>
          <cell r="D556">
            <v>25458.15</v>
          </cell>
        </row>
        <row r="557">
          <cell r="A557" t="str">
            <v>0605600</v>
          </cell>
          <cell r="B557" t="str">
            <v>Bueiro metálico sem interrupção de tráfego - D = 2,60 m - chapa com epóxi - escavado em material de 3ª categoria - aterro rodoviário máximo = 4,10 m</v>
          </cell>
          <cell r="C557" t="str">
            <v>m</v>
          </cell>
          <cell r="D557">
            <v>21402.18</v>
          </cell>
        </row>
        <row r="558">
          <cell r="A558" t="str">
            <v>0605746</v>
          </cell>
          <cell r="B558" t="str">
            <v>Bueiro metálico sem interrupção de tráfego - D = 2,60 m - chapa galvanizada - escavado em material de 1ª categoria - aterro ferroviário máximo = 6,40 m</v>
          </cell>
          <cell r="C558" t="str">
            <v>m</v>
          </cell>
          <cell r="D558">
            <v>19267.849999999999</v>
          </cell>
        </row>
        <row r="559">
          <cell r="A559" t="str">
            <v>0605511</v>
          </cell>
          <cell r="B559" t="str">
            <v>Bueiro metálico sem interrupção de tráfego - D = 2,60 m - chapa galvanizada - escavado em material de 1ª categoria - aterro rodoviário máximo = 4,10 m</v>
          </cell>
          <cell r="C559" t="str">
            <v>m</v>
          </cell>
          <cell r="D559">
            <v>15590.75</v>
          </cell>
        </row>
        <row r="560">
          <cell r="A560" t="str">
            <v>0605789</v>
          </cell>
          <cell r="B560" t="str">
            <v>Bueiro metálico sem interrupção de tráfego - D = 2,60 m - chapa galvanizada - escavado em material de 2ª categoria - aterro ferroviário máximo = 6,40 m</v>
          </cell>
          <cell r="C560" t="str">
            <v>m</v>
          </cell>
          <cell r="D560">
            <v>21317.42</v>
          </cell>
        </row>
        <row r="561">
          <cell r="A561" t="str">
            <v>0605531</v>
          </cell>
          <cell r="B561" t="str">
            <v>Bueiro metálico sem interrupção de tráfego - D = 2,60 m - chapa galvanizada - escavado em material de 2ª categoria - aterro rodoviário máximo = 4,10 m</v>
          </cell>
          <cell r="C561" t="str">
            <v>m</v>
          </cell>
          <cell r="D561">
            <v>17640.310000000001</v>
          </cell>
        </row>
        <row r="562">
          <cell r="A562" t="str">
            <v>0605822</v>
          </cell>
          <cell r="B562" t="str">
            <v>Bueiro metálico sem interrupção de tráfego - D = 2,60 m - chapa galvanizada - escavado em material de 3ª categoria - aterro ferroviário máximo = 6,40 m</v>
          </cell>
          <cell r="C562" t="str">
            <v>m</v>
          </cell>
          <cell r="D562">
            <v>24417.439999999999</v>
          </cell>
        </row>
        <row r="563">
          <cell r="A563" t="str">
            <v>0605551</v>
          </cell>
          <cell r="B563" t="str">
            <v>Bueiro metálico sem interrupção de tráfego - D = 2,60 m - chapa galvanizada - escavado em material de 3ª categoria - aterro rodoviário máximo = 4,10 m</v>
          </cell>
          <cell r="C563" t="str">
            <v>m</v>
          </cell>
          <cell r="D563">
            <v>20740.330000000002</v>
          </cell>
        </row>
        <row r="564">
          <cell r="A564" t="str">
            <v>0605843</v>
          </cell>
          <cell r="B564" t="str">
            <v>Bueiro metálico sem interrupção de tráfego - D = 2,80 m - chapa com epóxi - escavado em material de 1ª categoria - aterro ferroviário máximo = 5,50 m</v>
          </cell>
          <cell r="C564" t="str">
            <v>m</v>
          </cell>
          <cell r="D564">
            <v>21899.1</v>
          </cell>
        </row>
        <row r="565">
          <cell r="A565" t="str">
            <v>0605579</v>
          </cell>
          <cell r="B565" t="str">
            <v>Bueiro metálico sem interrupção de tráfego - D = 2,80 m - chapa com epóxi - escavado em material de 1ª categoria - aterro rodoviário máximo = 3,80 m</v>
          </cell>
          <cell r="C565" t="str">
            <v>m</v>
          </cell>
          <cell r="D565">
            <v>17575.509999999998</v>
          </cell>
        </row>
        <row r="566">
          <cell r="A566" t="str">
            <v>0605858</v>
          </cell>
          <cell r="B566" t="str">
            <v>Bueiro metálico sem interrupção de tráfego - D = 2,80 m - chapa com epóxi - escavado em material de 2ª categoria - aterro ferroviário máximo = 5,50 m</v>
          </cell>
          <cell r="C566" t="str">
            <v>m</v>
          </cell>
          <cell r="D566">
            <v>24251.919999999998</v>
          </cell>
        </row>
        <row r="567">
          <cell r="A567" t="str">
            <v>0605590</v>
          </cell>
          <cell r="B567" t="str">
            <v>Bueiro metálico sem interrupção de tráfego - D = 2,80 m - chapa com epóxi - escavado em material de 2ª categoria - aterro rodoviário máximo = 3,80 m</v>
          </cell>
          <cell r="C567" t="str">
            <v>m</v>
          </cell>
          <cell r="D567">
            <v>19928.330000000002</v>
          </cell>
        </row>
        <row r="568">
          <cell r="A568" t="str">
            <v>0605901</v>
          </cell>
          <cell r="B568" t="str">
            <v>Bueiro metálico sem interrupção de tráfego - D = 2,80 m - chapa com epóxi - escavado em material de 3ª categoria - aterro ferroviário máximo = 5,50 m</v>
          </cell>
          <cell r="C568" t="str">
            <v>m</v>
          </cell>
          <cell r="D568">
            <v>27810.61</v>
          </cell>
        </row>
        <row r="569">
          <cell r="A569" t="str">
            <v>0605601</v>
          </cell>
          <cell r="B569" t="str">
            <v>Bueiro metálico sem interrupção de tráfego - D = 2,80 m - chapa com epóxi - escavado em material de 3ª categoria - aterro rodoviário máximo = 3,80 m</v>
          </cell>
          <cell r="C569" t="str">
            <v>m</v>
          </cell>
          <cell r="D569">
            <v>23487.02</v>
          </cell>
        </row>
        <row r="570">
          <cell r="A570" t="str">
            <v>0605747</v>
          </cell>
          <cell r="B570" t="str">
            <v>Bueiro metálico sem interrupção de tráfego - D = 2,80 m - chapa galvanizada - escavado em material de 1ª categoria - aterro ferroviário máximo = 5,50 m</v>
          </cell>
          <cell r="C570" t="str">
            <v>m</v>
          </cell>
          <cell r="D570">
            <v>20785.7</v>
          </cell>
        </row>
        <row r="571">
          <cell r="A571" t="str">
            <v>0605512</v>
          </cell>
          <cell r="B571" t="str">
            <v>Bueiro metálico sem interrupção de tráfego - D = 2,80 m - chapa galvanizada - escavado em material de 1ª categoria - aterro rodoviário máximo = 3,80 m</v>
          </cell>
          <cell r="C571" t="str">
            <v>m</v>
          </cell>
          <cell r="D571">
            <v>16866.38</v>
          </cell>
        </row>
        <row r="572">
          <cell r="A572" t="str">
            <v>0605790</v>
          </cell>
          <cell r="B572" t="str">
            <v>Bueiro metálico sem interrupção de tráfego - D = 2,80 m - chapa galvanizada - escavado em material de 2ª categoria - aterro ferroviário máximo = 5,50 m</v>
          </cell>
          <cell r="C572" t="str">
            <v>m</v>
          </cell>
          <cell r="D572">
            <v>23138.52</v>
          </cell>
        </row>
        <row r="573">
          <cell r="A573" t="str">
            <v>0605532</v>
          </cell>
          <cell r="B573" t="str">
            <v>Bueiro metálico sem interrupção de tráfego - D = 2,80 m - chapa galvanizada - escavado em material de 2ª categoria - aterro rodoviário máximo = 3,80 m</v>
          </cell>
          <cell r="C573" t="str">
            <v>m</v>
          </cell>
          <cell r="D573">
            <v>19219.2</v>
          </cell>
        </row>
        <row r="574">
          <cell r="A574" t="str">
            <v>0605823</v>
          </cell>
          <cell r="B574" t="str">
            <v>Bueiro metálico sem interrupção de tráfego - D = 2,80 m - chapa galvanizada - escavado em material de 3ª categoria - aterro ferroviário máximo = 5,50 m</v>
          </cell>
          <cell r="C574" t="str">
            <v>m</v>
          </cell>
          <cell r="D574">
            <v>26697.21</v>
          </cell>
        </row>
        <row r="575">
          <cell r="A575" t="str">
            <v>0605552</v>
          </cell>
          <cell r="B575" t="str">
            <v>Bueiro metálico sem interrupção de tráfego - D = 2,80 m - chapa galvanizada - escavado em material de 3ª categoria - aterro rodoviário máximo = 3,80 m</v>
          </cell>
          <cell r="C575" t="str">
            <v>m</v>
          </cell>
          <cell r="D575">
            <v>22777.89</v>
          </cell>
        </row>
        <row r="576">
          <cell r="A576" t="str">
            <v>0605844</v>
          </cell>
          <cell r="B576" t="str">
            <v>Bueiro metálico sem interrupção de tráfego - D = 3,00 m - chapa com epóxi - escavado em material de 1ª categoria - aterro ferroviário máximo = 4,70 m</v>
          </cell>
          <cell r="C576" t="str">
            <v>m</v>
          </cell>
          <cell r="D576">
            <v>23963.56</v>
          </cell>
        </row>
        <row r="577">
          <cell r="A577" t="str">
            <v>0605580</v>
          </cell>
          <cell r="B577" t="str">
            <v>Bueiro metálico sem interrupção de tráfego - D = 3,00 m - chapa com epóxi - escavado em material de 1ª categoria - aterro rodoviário máximo = 3,60 m</v>
          </cell>
          <cell r="C577" t="str">
            <v>m</v>
          </cell>
          <cell r="D577">
            <v>19336.740000000002</v>
          </cell>
        </row>
        <row r="578">
          <cell r="A578" t="str">
            <v>0605887</v>
          </cell>
          <cell r="B578" t="str">
            <v>Bueiro metálico sem interrupção de tráfego - D = 3,00 m - chapa com epóxi - escavado em material de 2ª categoria - aterro ferroviário máximo = 4,70 m</v>
          </cell>
          <cell r="C578" t="str">
            <v>m</v>
          </cell>
          <cell r="D578">
            <v>26640.55</v>
          </cell>
        </row>
        <row r="579">
          <cell r="A579" t="str">
            <v>0605591</v>
          </cell>
          <cell r="B579" t="str">
            <v>Bueiro metálico sem interrupção de tráfego - D = 3,00 m - chapa com epóxi - escavado em material de 2ª categoria - aterro rodoviário máximo = 3,60 m</v>
          </cell>
          <cell r="C579" t="str">
            <v>m</v>
          </cell>
          <cell r="D579">
            <v>22013.72</v>
          </cell>
        </row>
        <row r="580">
          <cell r="A580" t="str">
            <v>0605902</v>
          </cell>
          <cell r="B580" t="str">
            <v>Bueiro metálico sem interrupção de tráfego - D = 3,00 m - chapa com epóxi - escavado em material de 3ª categoria - aterro ferroviário máximo = 4,70 m</v>
          </cell>
          <cell r="C580" t="str">
            <v>m</v>
          </cell>
          <cell r="D580">
            <v>30689.55</v>
          </cell>
        </row>
        <row r="581">
          <cell r="A581" t="str">
            <v>0605602</v>
          </cell>
          <cell r="B581" t="str">
            <v>Bueiro metálico sem interrupção de tráfego - D = 3,00 m - chapa com epóxi - escavado em material de 3ª categoria - aterro rodoviário máximo = 3,60 m</v>
          </cell>
          <cell r="C581" t="str">
            <v>m</v>
          </cell>
          <cell r="D581">
            <v>26062.73</v>
          </cell>
        </row>
        <row r="582">
          <cell r="A582" t="str">
            <v>0605748</v>
          </cell>
          <cell r="B582" t="str">
            <v>Bueiro metálico sem interrupção de tráfego - D = 3,00 m - chapa galvanizada - escavado em material de 1ª categoria - aterro ferroviário máximo = 4,70 m</v>
          </cell>
          <cell r="C582" t="str">
            <v>m</v>
          </cell>
          <cell r="D582">
            <v>22764.26</v>
          </cell>
        </row>
        <row r="583">
          <cell r="A583" t="str">
            <v>0605513</v>
          </cell>
          <cell r="B583" t="str">
            <v>Bueiro metálico sem interrupção de tráfego - D = 3,00 m - chapa galvanizada - escavado em material de 1ª categoria - aterro rodoviário máximo = 3,60 m</v>
          </cell>
          <cell r="C583" t="str">
            <v>m</v>
          </cell>
          <cell r="D583">
            <v>18570.88</v>
          </cell>
        </row>
        <row r="584">
          <cell r="A584" t="str">
            <v>0605804</v>
          </cell>
          <cell r="B584" t="str">
            <v>Bueiro metálico sem interrupção de tráfego - D = 3,00 m - chapa galvanizada - escavado em material de 2ª categoria - aterro ferroviário máximo = 4,70 m</v>
          </cell>
          <cell r="C584" t="str">
            <v>m</v>
          </cell>
          <cell r="D584">
            <v>25441.25</v>
          </cell>
        </row>
        <row r="585">
          <cell r="A585" t="str">
            <v>0605533</v>
          </cell>
          <cell r="B585" t="str">
            <v>Bueiro metálico sem interrupção de tráfego - D = 3,00 m - chapa galvanizada - escavado em material de 2ª categoria - aterro rodoviário máximo = 3,60 m</v>
          </cell>
          <cell r="C585" t="str">
            <v>m</v>
          </cell>
          <cell r="D585">
            <v>21247.86</v>
          </cell>
        </row>
        <row r="586">
          <cell r="A586" t="str">
            <v>0605824</v>
          </cell>
          <cell r="B586" t="str">
            <v>Bueiro metálico sem interrupção de tráfego - D = 3,00 m - chapa galvanizada - escavado em material de 3ª categoria - aterro ferroviário máximo = 4,70 m</v>
          </cell>
          <cell r="C586" t="str">
            <v>m</v>
          </cell>
          <cell r="D586">
            <v>29490.25</v>
          </cell>
        </row>
        <row r="587">
          <cell r="A587" t="str">
            <v>0605553</v>
          </cell>
          <cell r="B587" t="str">
            <v>Bueiro metálico sem interrupção de tráfego - D = 3,00 m - chapa galvanizada - escavado em material de 3ª categoria - aterro rodoviário máximo = 3,60 m</v>
          </cell>
          <cell r="C587" t="str">
            <v>m</v>
          </cell>
          <cell r="D587">
            <v>25296.87</v>
          </cell>
        </row>
        <row r="588">
          <cell r="A588" t="str">
            <v>0605845</v>
          </cell>
          <cell r="B588" t="str">
            <v>Bueiro metálico sem interrupção de tráfego - D = 3,20 m - chapa com epóxi - escavado em material de 1ª categoria - aterro ferroviário máximo = 4,00 m</v>
          </cell>
          <cell r="C588" t="str">
            <v>m</v>
          </cell>
          <cell r="D588">
            <v>26063.02</v>
          </cell>
        </row>
        <row r="589">
          <cell r="A589" t="str">
            <v>0605581</v>
          </cell>
          <cell r="B589" t="str">
            <v>Bueiro metálico sem interrupção de tráfego - D = 3,20 m - chapa com epóxi - escavado em material de 1ª categoria - aterro rodoviário máximo = 4,80 m</v>
          </cell>
          <cell r="C589" t="str">
            <v>m</v>
          </cell>
          <cell r="D589">
            <v>23061.919999999998</v>
          </cell>
        </row>
        <row r="590">
          <cell r="A590" t="str">
            <v>0605888</v>
          </cell>
          <cell r="B590" t="str">
            <v>Bueiro metálico sem interrupção de tráfego - D = 3,20 m - chapa com epóxi - escavado em material de 2ª categoria - aterro ferroviário máximo = 4,00 m</v>
          </cell>
          <cell r="C590" t="str">
            <v>m</v>
          </cell>
          <cell r="D590">
            <v>29085.08</v>
          </cell>
        </row>
        <row r="591">
          <cell r="A591" t="str">
            <v>0605592</v>
          </cell>
          <cell r="B591" t="str">
            <v>Bueiro metálico sem interrupção de tráfego - D = 3,20 m - chapa com epóxi - escavado em material de 2ª categoria - aterro rodoviário máximo = 4,80 m</v>
          </cell>
          <cell r="C591" t="str">
            <v>m</v>
          </cell>
          <cell r="D591">
            <v>26083.98</v>
          </cell>
        </row>
        <row r="592">
          <cell r="A592" t="str">
            <v>0605903</v>
          </cell>
          <cell r="B592" t="str">
            <v>Bueiro metálico sem interrupção de tráfego - D = 3,20 m - chapa com epóxi - escavado em material de 3ª categoria - aterro ferroviário máximo = 4,00 m</v>
          </cell>
          <cell r="C592" t="str">
            <v>m</v>
          </cell>
          <cell r="D592">
            <v>33656.03</v>
          </cell>
        </row>
        <row r="593">
          <cell r="A593" t="str">
            <v>0605603</v>
          </cell>
          <cell r="B593" t="str">
            <v>Bueiro metálico sem interrupção de tráfego - D = 3,20 m - chapa com epóxi - escavado em material de 3ª categoria - aterro rodoviário máximo = 4,80 m</v>
          </cell>
          <cell r="C593" t="str">
            <v>m</v>
          </cell>
          <cell r="D593">
            <v>30654.92</v>
          </cell>
        </row>
        <row r="594">
          <cell r="A594" t="str">
            <v>0605771</v>
          </cell>
          <cell r="B594" t="str">
            <v>Bueiro metálico sem interrupção de tráfego - D = 3,20 m - chapa galvanizada - escavado em material de 1ª categoria - aterro ferroviário máximo = 4,00 m</v>
          </cell>
          <cell r="C594" t="str">
            <v>m</v>
          </cell>
          <cell r="D594">
            <v>24791.040000000001</v>
          </cell>
        </row>
        <row r="595">
          <cell r="A595" t="str">
            <v>0605514</v>
          </cell>
          <cell r="B595" t="str">
            <v>Bueiro metálico sem interrupção de tráfego - D = 3,20 m - chapa galvanizada - escavado em material de 1ª categoria - aterro rodoviário máximo = 4,80 m</v>
          </cell>
          <cell r="C595" t="str">
            <v>m</v>
          </cell>
          <cell r="D595">
            <v>22394.26</v>
          </cell>
        </row>
        <row r="596">
          <cell r="A596" t="str">
            <v>0605805</v>
          </cell>
          <cell r="B596" t="str">
            <v>Bueiro metálico sem interrupção de tráfego - D = 3,20 m - chapa galvanizada - escavado em material de 2ª categoria - aterro ferroviário máximo = 4,00 m</v>
          </cell>
          <cell r="C596" t="str">
            <v>m</v>
          </cell>
          <cell r="D596">
            <v>27813.1</v>
          </cell>
        </row>
        <row r="597">
          <cell r="A597" t="str">
            <v>0605534</v>
          </cell>
          <cell r="B597" t="str">
            <v>Bueiro metálico sem interrupção de tráfego - D = 3,20 m - chapa galvanizada - escavado em material de 2ª categoria - aterro rodoviário máximo = 4,80 m</v>
          </cell>
          <cell r="C597" t="str">
            <v>m</v>
          </cell>
          <cell r="D597">
            <v>25416.32</v>
          </cell>
        </row>
        <row r="598">
          <cell r="A598" t="str">
            <v>0605825</v>
          </cell>
          <cell r="B598" t="str">
            <v>Bueiro metálico sem interrupção de tráfego - D = 3,20 m - chapa galvanizada - escavado em material de 3ª categoria - aterro ferroviário máximo = 4,00 m</v>
          </cell>
          <cell r="C598" t="str">
            <v>m</v>
          </cell>
          <cell r="D598">
            <v>32384.04</v>
          </cell>
        </row>
        <row r="599">
          <cell r="A599" t="str">
            <v>0605554</v>
          </cell>
          <cell r="B599" t="str">
            <v>Bueiro metálico sem interrupção de tráfego - D = 3,20 m - chapa galvanizada - escavado em material de 3ª categoria - aterro rodoviário máximo = 4,80 m</v>
          </cell>
          <cell r="C599" t="str">
            <v>m</v>
          </cell>
          <cell r="D599">
            <v>29987.27</v>
          </cell>
        </row>
        <row r="600">
          <cell r="A600" t="str">
            <v>0605772</v>
          </cell>
          <cell r="B600" t="str">
            <v>Bueiro metálico sem interrupção de tráfego - D = 3,40 m - chapa galvanizada - escavado em material de 1ª categoria - aterro ferroviário máximo = 7,00 m</v>
          </cell>
          <cell r="C600" t="str">
            <v>m</v>
          </cell>
          <cell r="D600">
            <v>28895.58</v>
          </cell>
        </row>
        <row r="601">
          <cell r="A601" t="str">
            <v>0605515</v>
          </cell>
          <cell r="B601" t="str">
            <v>Bueiro metálico sem interrupção de tráfego - D = 3,40 m - chapa galvanizada - escavado em material de 1ª categoria - aterro rodoviário máximo = 4,50 m</v>
          </cell>
          <cell r="C601" t="str">
            <v>m</v>
          </cell>
          <cell r="D601">
            <v>24403.35</v>
          </cell>
        </row>
        <row r="602">
          <cell r="A602" t="str">
            <v>0605806</v>
          </cell>
          <cell r="B602" t="str">
            <v>Bueiro metálico sem interrupção de tráfego - D = 3,40 m - chapa galvanizada - escavado em material de 2ª categoria - aterro ferroviário máximo = 7,00 m</v>
          </cell>
          <cell r="C602" t="str">
            <v>m</v>
          </cell>
          <cell r="D602">
            <v>32283.64</v>
          </cell>
        </row>
        <row r="603">
          <cell r="A603" t="str">
            <v>0605535</v>
          </cell>
          <cell r="B603" t="str">
            <v>Bueiro metálico sem interrupção de tráfego - D = 3,40 m - chapa galvanizada - escavado em material de 2ª categoria - aterro rodoviário máximo = 4,50 m</v>
          </cell>
          <cell r="C603" t="str">
            <v>m</v>
          </cell>
          <cell r="D603">
            <v>27791.41</v>
          </cell>
        </row>
        <row r="604">
          <cell r="A604" t="str">
            <v>0605826</v>
          </cell>
          <cell r="B604" t="str">
            <v>Bueiro metálico sem interrupção de tráfego - D = 3,40 m - chapa galvanizada - escavado em material de 3ª categoria - aterro ferroviário máximo = 7,00 m</v>
          </cell>
          <cell r="C604" t="str">
            <v>m</v>
          </cell>
          <cell r="D604">
            <v>37408.160000000003</v>
          </cell>
        </row>
        <row r="605">
          <cell r="A605" t="str">
            <v>0605555</v>
          </cell>
          <cell r="B605" t="str">
            <v>Bueiro metálico sem interrupção de tráfego - D = 3,40 m - chapa galvanizada - escavado em material de 3ª categoria - aterro rodoviário máximo = 4,50 m</v>
          </cell>
          <cell r="C605" t="str">
            <v>m</v>
          </cell>
          <cell r="D605">
            <v>32915.93</v>
          </cell>
        </row>
        <row r="606">
          <cell r="A606" t="str">
            <v>0605773</v>
          </cell>
          <cell r="B606" t="str">
            <v>Bueiro metálico sem interrupção de tráfego - D = 3,60 m - chapa galvanizada - escavado em material de 1ª categoria - aterro ferroviário máximo = 6,60 m</v>
          </cell>
          <cell r="C606" t="str">
            <v>m</v>
          </cell>
          <cell r="D606">
            <v>30701.88</v>
          </cell>
        </row>
        <row r="607">
          <cell r="A607" t="str">
            <v>0605516</v>
          </cell>
          <cell r="B607" t="str">
            <v>Bueiro metálico sem interrupção de tráfego - D = 3,60 m - chapa galvanizada - escavado em material de 1ª categoria - aterro rodoviário máximo = 4,30 m</v>
          </cell>
          <cell r="C607" t="str">
            <v>m</v>
          </cell>
          <cell r="D607">
            <v>25910.82</v>
          </cell>
        </row>
        <row r="608">
          <cell r="A608" t="str">
            <v>0605807</v>
          </cell>
          <cell r="B608" t="str">
            <v>Bueiro metálico sem interrupção de tráfego - D = 3,60 m - chapa galvanizada - escavado em material de 2ª categoria - aterro ferroviário máximo = 6,60 m</v>
          </cell>
          <cell r="C608" t="str">
            <v>m</v>
          </cell>
          <cell r="D608">
            <v>34476.85</v>
          </cell>
        </row>
        <row r="609">
          <cell r="A609" t="str">
            <v>0605536</v>
          </cell>
          <cell r="B609" t="str">
            <v>Bueiro metálico sem interrupção de tráfego - D = 3,60 m - chapa galvanizada - escavado em material de 2ª categoria - aterro rodoviário máximo = 4,30 m</v>
          </cell>
          <cell r="C609" t="str">
            <v>m</v>
          </cell>
          <cell r="D609">
            <v>29685.78</v>
          </cell>
        </row>
        <row r="610">
          <cell r="A610" t="str">
            <v>0605827</v>
          </cell>
          <cell r="B610" t="str">
            <v>Bueiro metálico sem interrupção de tráfego - D = 3,60 m - chapa galvanizada - escavado em material de 3ª categoria - aterro ferroviário máximo = 6,60 m</v>
          </cell>
          <cell r="C610" t="str">
            <v>m</v>
          </cell>
          <cell r="D610">
            <v>40186.58</v>
          </cell>
        </row>
        <row r="611">
          <cell r="A611" t="str">
            <v>0605556</v>
          </cell>
          <cell r="B611" t="str">
            <v>Bueiro metálico sem interrupção de tráfego - D = 3,60 m - chapa galvanizada - escavado em material de 3ª categoria - aterro rodoviário máximo = 4,30 m</v>
          </cell>
          <cell r="C611" t="str">
            <v>m</v>
          </cell>
          <cell r="D611">
            <v>35395.51</v>
          </cell>
        </row>
        <row r="612">
          <cell r="A612" t="str">
            <v>0605774</v>
          </cell>
          <cell r="B612" t="str">
            <v>Bueiro metálico sem interrupção de tráfego - D = 3,80 m - chapa galvanizada - escavado em material de 1ª categoria - aterro ferroviário máximo = 6,20 m</v>
          </cell>
          <cell r="C612" t="str">
            <v>m</v>
          </cell>
          <cell r="D612">
            <v>33077.519999999997</v>
          </cell>
        </row>
        <row r="613">
          <cell r="A613" t="str">
            <v>0605517</v>
          </cell>
          <cell r="B613" t="str">
            <v>Bueiro metálico sem interrupção de tráfego - D = 3,80 m - chapa galvanizada - escavado em material de 1ª categoria - aterro rodoviário máximo = 4,00 m</v>
          </cell>
          <cell r="C613" t="str">
            <v>m</v>
          </cell>
          <cell r="D613">
            <v>27918.69</v>
          </cell>
        </row>
        <row r="614">
          <cell r="A614" t="str">
            <v>0605808</v>
          </cell>
          <cell r="B614" t="str">
            <v>Bueiro metálico sem interrupção de tráfego - D = 3,80 m - chapa galvanizada - escavado em material de 2ª categoria - aterro ferroviário máximo = 6,20 m</v>
          </cell>
          <cell r="C614" t="str">
            <v>m</v>
          </cell>
          <cell r="D614">
            <v>37260.300000000003</v>
          </cell>
        </row>
        <row r="615">
          <cell r="A615" t="str">
            <v>0605537</v>
          </cell>
          <cell r="B615" t="str">
            <v>Bueiro metálico sem interrupção de tráfego - D = 3,80 m - chapa galvanizada - escavado em material de 2ª categoria - aterro rodoviário máximo = 4,00 m</v>
          </cell>
          <cell r="C615" t="str">
            <v>m</v>
          </cell>
          <cell r="D615">
            <v>32101.48</v>
          </cell>
        </row>
        <row r="616">
          <cell r="A616" t="str">
            <v>0605828</v>
          </cell>
          <cell r="B616" t="str">
            <v>Bueiro metálico sem interrupção de tráfego - D = 3,80 m - chapa galvanizada - escavado em material de 3ª categoria - aterro ferroviário máximo = 6,20 m</v>
          </cell>
          <cell r="C616" t="str">
            <v>m</v>
          </cell>
          <cell r="D616">
            <v>43586.87</v>
          </cell>
        </row>
        <row r="617">
          <cell r="A617" t="str">
            <v>0605557</v>
          </cell>
          <cell r="B617" t="str">
            <v>Bueiro metálico sem interrupção de tráfego - D = 3,80 m - chapa galvanizada - escavado em material de 3ª categoria - aterro rodoviário máximo = 4,00 m</v>
          </cell>
          <cell r="C617" t="str">
            <v>m</v>
          </cell>
          <cell r="D617">
            <v>38428.050000000003</v>
          </cell>
        </row>
        <row r="618">
          <cell r="A618" t="str">
            <v>0605775</v>
          </cell>
          <cell r="B618" t="str">
            <v>Bueiro metálico sem interrupção de tráfego - D = 4,00 m - chapa galvanizada - escavado em material de 1ª categoria - aterro ferroviário máximo = 5,10 m</v>
          </cell>
          <cell r="C618" t="str">
            <v>m</v>
          </cell>
          <cell r="D618">
            <v>34888.5</v>
          </cell>
        </row>
        <row r="619">
          <cell r="A619" t="str">
            <v>0605518</v>
          </cell>
          <cell r="B619" t="str">
            <v>Bueiro metálico sem interrupção de tráfego - D = 4,00 m - chapa galvanizada - escavado em material de 1ª categoria - aterro rodoviário máximo = 3,10 m</v>
          </cell>
          <cell r="C619" t="str">
            <v>m</v>
          </cell>
          <cell r="D619">
            <v>29529.74</v>
          </cell>
        </row>
        <row r="620">
          <cell r="A620" t="str">
            <v>0605809</v>
          </cell>
          <cell r="B620" t="str">
            <v>Bueiro metálico sem interrupção de tráfego - D = 4,00 m - chapa galvanizada - escavado em material de 2ª categoria - aterro ferroviário máximo = 5,10 m</v>
          </cell>
          <cell r="C620" t="str">
            <v>m</v>
          </cell>
          <cell r="D620">
            <v>39500.03</v>
          </cell>
        </row>
        <row r="621">
          <cell r="A621" t="str">
            <v>0605538</v>
          </cell>
          <cell r="B621" t="str">
            <v>Bueiro metálico sem interrupção de tráfego - D = 4,00 m - chapa galvanizada - escavado em material de 2ª categoria - aterro rodoviário máximo = 3,10 m</v>
          </cell>
          <cell r="C621" t="str">
            <v>m</v>
          </cell>
          <cell r="D621">
            <v>34141.26</v>
          </cell>
        </row>
        <row r="622">
          <cell r="A622" t="str">
            <v>0605829</v>
          </cell>
          <cell r="B622" t="str">
            <v>Bueiro metálico sem interrupção de tráfego - D = 4,00 m - chapa galvanizada - escavado em material de 3ª categoria - aterro ferroviário máximo = 5,10 m</v>
          </cell>
          <cell r="C622" t="str">
            <v>m</v>
          </cell>
          <cell r="D622">
            <v>46475.07</v>
          </cell>
        </row>
        <row r="623">
          <cell r="A623" t="str">
            <v>0605558</v>
          </cell>
          <cell r="B623" t="str">
            <v>Bueiro metálico sem interrupção de tráfego - D = 4,00 m - chapa galvanizada - escavado em material de 3ª categoria - aterro rodoviário máximo = 3,10 m</v>
          </cell>
          <cell r="C623" t="str">
            <v>m</v>
          </cell>
          <cell r="D623">
            <v>41116.300000000003</v>
          </cell>
        </row>
        <row r="624">
          <cell r="A624" t="str">
            <v>0605776</v>
          </cell>
          <cell r="B624" t="str">
            <v>Bueiro metálico sem interrupção de tráfego - D = 4,20 m - chapa galvanizada - escavado em material de 1ª categoria - aterro ferroviário máximo = 4,80 m</v>
          </cell>
          <cell r="C624" t="str">
            <v>m</v>
          </cell>
          <cell r="D624">
            <v>37283.120000000003</v>
          </cell>
        </row>
        <row r="625">
          <cell r="A625" t="str">
            <v>0605519</v>
          </cell>
          <cell r="B625" t="str">
            <v>Bueiro metálico sem interrupção de tráfego - D = 4,20 m - chapa galvanizada - escavado em material de 1ª categoria - aterro rodoviário máximo = 4,40 m</v>
          </cell>
          <cell r="C625" t="str">
            <v>m</v>
          </cell>
          <cell r="D625">
            <v>34883.699999999997</v>
          </cell>
        </row>
        <row r="626">
          <cell r="A626" t="str">
            <v>0605810</v>
          </cell>
          <cell r="B626" t="str">
            <v>Bueiro metálico sem interrupção de tráfego - D = 4,20 m - chapa galvanizada - escavado em material de 2ª categoria - aterro ferroviário máximo = 4,80 m</v>
          </cell>
          <cell r="C626" t="str">
            <v>m</v>
          </cell>
          <cell r="D626">
            <v>42344.29</v>
          </cell>
        </row>
        <row r="627">
          <cell r="A627" t="str">
            <v>0605539</v>
          </cell>
          <cell r="B627" t="str">
            <v>Bueiro metálico sem interrupção de tráfego - D = 4,20 m - chapa galvanizada - escavado em material de 2ª categoria - aterro rodoviário máximo = 4,40 m</v>
          </cell>
          <cell r="C627" t="str">
            <v>m</v>
          </cell>
          <cell r="D627">
            <v>39944.879999999997</v>
          </cell>
        </row>
        <row r="628">
          <cell r="A628" t="str">
            <v>0605830</v>
          </cell>
          <cell r="B628" t="str">
            <v>Bueiro metálico sem interrupção de tráfego - D = 4,20 m - chapa galvanizada - escavado em material de 3ª categoria - aterro ferroviário máximo = 4,80 m</v>
          </cell>
          <cell r="C628" t="str">
            <v>m</v>
          </cell>
          <cell r="D628">
            <v>49999.44</v>
          </cell>
        </row>
        <row r="629">
          <cell r="A629" t="str">
            <v>0605559</v>
          </cell>
          <cell r="B629" t="str">
            <v>Bueiro metálico sem interrupção de tráfego - D = 4,20 m - chapa galvanizada - escavado em material de 3ª categoria - aterro rodoviário máximo = 4,40 m</v>
          </cell>
          <cell r="C629" t="str">
            <v>m</v>
          </cell>
          <cell r="D629">
            <v>47600.03</v>
          </cell>
        </row>
        <row r="630">
          <cell r="A630" t="str">
            <v>0605777</v>
          </cell>
          <cell r="B630" t="str">
            <v>Bueiro metálico sem interrupção de tráfego - D = 4,40 m - chapa galvanizada - escavado em material de 1ª categoria - aterro ferroviário máximo = 4,20 m</v>
          </cell>
          <cell r="C630" t="str">
            <v>m</v>
          </cell>
          <cell r="D630">
            <v>39877.69</v>
          </cell>
        </row>
        <row r="631">
          <cell r="A631" t="str">
            <v>0605520</v>
          </cell>
          <cell r="B631" t="str">
            <v>Bueiro metálico sem interrupção de tráfego - D = 4,40 m - chapa galvanizada - escavado em material de 1ª categoria - aterro rodoviário máximo = 4,20 m</v>
          </cell>
          <cell r="C631" t="str">
            <v>m</v>
          </cell>
          <cell r="D631">
            <v>37310.959999999999</v>
          </cell>
        </row>
        <row r="632">
          <cell r="A632" t="str">
            <v>0605811</v>
          </cell>
          <cell r="B632" t="str">
            <v>Bueiro metálico sem interrupção de tráfego - D = 4,40 m - chapa galvanizada - escavado em material de 2ª categoria - aterro ferroviário máximo = 4,20 m</v>
          </cell>
          <cell r="C632" t="str">
            <v>m</v>
          </cell>
          <cell r="D632">
            <v>45409.43</v>
          </cell>
        </row>
        <row r="633">
          <cell r="A633" t="str">
            <v>0605540</v>
          </cell>
          <cell r="B633" t="str">
            <v>Bueiro metálico sem interrupção de tráfego - D = 4,40 m - chapa galvanizada - escavado em material de 2ª categoria - aterro rodoviário máximo = 4,20 m</v>
          </cell>
          <cell r="C633" t="str">
            <v>m</v>
          </cell>
          <cell r="D633">
            <v>42842.7</v>
          </cell>
        </row>
        <row r="634">
          <cell r="A634" t="str">
            <v>0605831</v>
          </cell>
          <cell r="B634" t="str">
            <v>Bueiro metálico sem interrupção de tráfego - D = 4,40 m - chapa galvanizada - escavado em material de 3ª categoria - aterro ferroviário máximo = 4,20 m</v>
          </cell>
          <cell r="C634" t="str">
            <v>m</v>
          </cell>
          <cell r="D634">
            <v>53776.32</v>
          </cell>
        </row>
        <row r="635">
          <cell r="A635" t="str">
            <v>0605560</v>
          </cell>
          <cell r="B635" t="str">
            <v>Bueiro metálico sem interrupção de tráfego - D = 4,40 m - chapa galvanizada - escavado em material de 3ª categoria - aterro rodoviário máximo = 4,20 m</v>
          </cell>
          <cell r="C635" t="str">
            <v>m</v>
          </cell>
          <cell r="D635">
            <v>51209.58</v>
          </cell>
        </row>
        <row r="636">
          <cell r="A636" t="str">
            <v>0605778</v>
          </cell>
          <cell r="B636" t="str">
            <v>Bueiro metálico sem interrupção de tráfego - D = 4,60 m - chapa galvanizada - escavado em material de 1ª categoria - aterro ferroviário máximo = 4,00 m</v>
          </cell>
          <cell r="C636" t="str">
            <v>m</v>
          </cell>
          <cell r="D636">
            <v>42343.65</v>
          </cell>
        </row>
        <row r="637">
          <cell r="A637" t="str">
            <v>0605521</v>
          </cell>
          <cell r="B637" t="str">
            <v>Bueiro metálico sem interrupção de tráfego - D = 4,60 m - chapa galvanizada - escavado em material de 1ª categoria - aterro rodoviário máximo = 4,00 m</v>
          </cell>
          <cell r="C637" t="str">
            <v>m</v>
          </cell>
          <cell r="D637">
            <v>39733.85</v>
          </cell>
        </row>
        <row r="638">
          <cell r="A638" t="str">
            <v>0605812</v>
          </cell>
          <cell r="B638" t="str">
            <v>Bueiro metálico sem interrupção de tráfego - D = 4,60 m - chapa galvanizada - escavado em material de 2ª categoria - aterro ferroviário máximo = 4,00 m</v>
          </cell>
          <cell r="C638" t="str">
            <v>m</v>
          </cell>
          <cell r="D638">
            <v>48366.86</v>
          </cell>
        </row>
        <row r="639">
          <cell r="A639" t="str">
            <v>0605541</v>
          </cell>
          <cell r="B639" t="str">
            <v>Bueiro metálico sem interrupção de tráfego - D = 4,60 m - chapa galvanizada - escavado em material de 2ª categoria - aterro rodoviário máximo = 4,00 m</v>
          </cell>
          <cell r="C639" t="str">
            <v>m</v>
          </cell>
          <cell r="D639">
            <v>45757.07</v>
          </cell>
        </row>
        <row r="640">
          <cell r="A640" t="str">
            <v>0605832</v>
          </cell>
          <cell r="B640" t="str">
            <v>Bueiro metálico sem interrupção de tráfego - D = 4,60 m - chapa galvanizada - escavado em material de 3ª categoria - aterro ferroviário máximo = 4,00 m</v>
          </cell>
          <cell r="C640" t="str">
            <v>m</v>
          </cell>
          <cell r="D640">
            <v>57477.120000000003</v>
          </cell>
        </row>
        <row r="641">
          <cell r="A641" t="str">
            <v>0605561</v>
          </cell>
          <cell r="B641" t="str">
            <v>Bueiro metálico sem interrupção de tráfego - D = 4,60 m - chapa galvanizada - escavado em material de 3ª categoria - aterro rodoviário máximo = 4,00 m</v>
          </cell>
          <cell r="C641" t="str">
            <v>m</v>
          </cell>
          <cell r="D641">
            <v>54867.32</v>
          </cell>
        </row>
        <row r="642">
          <cell r="A642" t="str">
            <v>0605779</v>
          </cell>
          <cell r="B642" t="str">
            <v>Bueiro metálico sem interrupção de tráfego - D = 4,80 m - chapa galvanizada - escavado em material de 1ª categoria - aterro ferroviário máximo = 5,10 m</v>
          </cell>
          <cell r="C642" t="str">
            <v>m</v>
          </cell>
          <cell r="D642">
            <v>48739.87</v>
          </cell>
        </row>
        <row r="643">
          <cell r="A643" t="str">
            <v>0605522</v>
          </cell>
          <cell r="B643" t="str">
            <v>Bueiro metálico sem interrupção de tráfego - D = 4,80 m - chapa galvanizada - escavado em material de 1ª categoria - aterro rodoviário máximo = 5,50 m</v>
          </cell>
          <cell r="C643" t="str">
            <v>m</v>
          </cell>
          <cell r="D643">
            <v>44404.43</v>
          </cell>
        </row>
        <row r="644">
          <cell r="A644" t="str">
            <v>0605813</v>
          </cell>
          <cell r="B644" t="str">
            <v>Bueiro metálico sem interrupção de tráfego - D = 4,80 m - chapa galvanizada - escavado em material de 2ª categoria - aterro ferroviário máximo = 5,10 m</v>
          </cell>
          <cell r="C644" t="str">
            <v>m</v>
          </cell>
          <cell r="D644">
            <v>55275.47</v>
          </cell>
        </row>
        <row r="645">
          <cell r="A645" t="str">
            <v>0605542</v>
          </cell>
          <cell r="B645" t="str">
            <v>Bueiro metálico sem interrupção de tráfego - D = 4,80 m - chapa galvanizada - escavado em material de 2ª categoria - aterro rodoviário máximo = 5,50 m</v>
          </cell>
          <cell r="C645" t="str">
            <v>m</v>
          </cell>
          <cell r="D645">
            <v>50940.04</v>
          </cell>
        </row>
        <row r="646">
          <cell r="A646" t="str">
            <v>0605833</v>
          </cell>
          <cell r="B646" t="str">
            <v>Bueiro metálico sem interrupção de tráfego - D = 4,80 m - chapa galvanizada - escavado em material de 3ª categoria - aterro ferroviário máximo = 5,10 m</v>
          </cell>
          <cell r="C646" t="str">
            <v>m</v>
          </cell>
          <cell r="D646">
            <v>65160.73</v>
          </cell>
        </row>
        <row r="647">
          <cell r="A647" t="str">
            <v>0605562</v>
          </cell>
          <cell r="B647" t="str">
            <v>Bueiro metálico sem interrupção de tráfego - D = 4,80 m - chapa galvanizada - escavado em material de 3ª categoria - aterro rodoviário máximo = 5,50 m</v>
          </cell>
          <cell r="C647" t="str">
            <v>m</v>
          </cell>
          <cell r="D647">
            <v>60825.3</v>
          </cell>
        </row>
        <row r="648">
          <cell r="A648" t="str">
            <v>0605780</v>
          </cell>
          <cell r="B648" t="str">
            <v>Bueiro metálico sem interrupção de tráfego - D = 5,00 m - chapa galvanizada - escavado em material de 1ª categoria - aterro ferroviário máximo = 4,80 m</v>
          </cell>
          <cell r="C648" t="str">
            <v>m</v>
          </cell>
          <cell r="D648">
            <v>51627.7</v>
          </cell>
        </row>
        <row r="649">
          <cell r="A649" t="str">
            <v>0605523</v>
          </cell>
          <cell r="B649" t="str">
            <v>Bueiro metálico sem interrupção de tráfego - D = 5,00 m - chapa galvanizada - escavado em material de 1ª categoria - aterro rodoviário máximo = 5,30 m</v>
          </cell>
          <cell r="C649" t="str">
            <v>m</v>
          </cell>
          <cell r="D649">
            <v>47072.49</v>
          </cell>
        </row>
        <row r="650">
          <cell r="A650" t="str">
            <v>0605814</v>
          </cell>
          <cell r="B650" t="str">
            <v>Bueiro metálico sem interrupção de tráfego - D = 5,00 m - chapa galvanizada - escavado em material de 2ª categoria - aterro ferroviário máximo = 4,80 m</v>
          </cell>
          <cell r="C650" t="str">
            <v>m</v>
          </cell>
          <cell r="D650">
            <v>58696.61</v>
          </cell>
        </row>
        <row r="651">
          <cell r="A651" t="str">
            <v>0605543</v>
          </cell>
          <cell r="B651" t="str">
            <v>Bueiro metálico sem interrupção de tráfego - D = 5,00 m - chapa galvanizada - escavado em material de 2ª categoria - aterro rodoviário máximo = 5,30 m</v>
          </cell>
          <cell r="C651" t="str">
            <v>m</v>
          </cell>
          <cell r="D651">
            <v>54141.4</v>
          </cell>
        </row>
        <row r="652">
          <cell r="A652" t="str">
            <v>0605834</v>
          </cell>
          <cell r="B652" t="str">
            <v>Bueiro metálico sem interrupção de tráfego - D = 5,00 m - chapa galvanizada - escavado em material de 3ª categoria - aterro ferroviário máximo = 4,80 m</v>
          </cell>
          <cell r="C652" t="str">
            <v>m</v>
          </cell>
          <cell r="D652">
            <v>69388.509999999995</v>
          </cell>
        </row>
        <row r="653">
          <cell r="A653" t="str">
            <v>0605563</v>
          </cell>
          <cell r="B653" t="str">
            <v>Bueiro metálico sem interrupção de tráfego - D = 5,00 m - chapa galvanizada - escavado em material de 3ª categoria - aterro rodoviário máximo = 5,30 m</v>
          </cell>
          <cell r="C653" t="str">
            <v>m</v>
          </cell>
          <cell r="D653">
            <v>64833.3</v>
          </cell>
        </row>
        <row r="654">
          <cell r="A654" t="str">
            <v>0605606</v>
          </cell>
          <cell r="B654" t="str">
            <v>Sistema de escoramento telescópico regulável para tunnel liner</v>
          </cell>
          <cell r="C654" t="str">
            <v>m³</v>
          </cell>
          <cell r="D654">
            <v>14.85</v>
          </cell>
        </row>
        <row r="655">
          <cell r="A655" t="str">
            <v>0705314</v>
          </cell>
          <cell r="B655" t="str">
            <v>Boca de BDCC 1,50 x 1,50 m - esconsidade 0° - areia e brita comerciais</v>
          </cell>
          <cell r="C655" t="str">
            <v>un</v>
          </cell>
          <cell r="D655">
            <v>13413.32</v>
          </cell>
        </row>
        <row r="656">
          <cell r="A656" t="str">
            <v>0705312</v>
          </cell>
          <cell r="B656" t="str">
            <v>Boca de BDCC 1,50 x 1,50 m - esconsidade 0° - areia extraída e brita produzida</v>
          </cell>
          <cell r="C656" t="str">
            <v>un</v>
          </cell>
          <cell r="D656">
            <v>12344.99</v>
          </cell>
        </row>
        <row r="657">
          <cell r="A657" t="str">
            <v>0705316</v>
          </cell>
          <cell r="B657" t="str">
            <v>Boca de BDCC 1,50 x 1,50 m - esconsidade 15° - areia e brita comerciais</v>
          </cell>
          <cell r="C657" t="str">
            <v>un</v>
          </cell>
          <cell r="D657">
            <v>14703.97</v>
          </cell>
        </row>
        <row r="658">
          <cell r="A658" t="str">
            <v>0705315</v>
          </cell>
          <cell r="B658" t="str">
            <v>Boca de BDCC 1,50 x 1,50 m - esconsidade 15° - areia extraída e brita produzida</v>
          </cell>
          <cell r="C658" t="str">
            <v>un</v>
          </cell>
          <cell r="D658">
            <v>13550.82</v>
          </cell>
        </row>
        <row r="659">
          <cell r="A659" t="str">
            <v>0705318</v>
          </cell>
          <cell r="B659" t="str">
            <v>Boca de BDCC 1,50 x 1,50 m - esconsidade 30° - areia e brita comerciais</v>
          </cell>
          <cell r="C659" t="str">
            <v>un</v>
          </cell>
          <cell r="D659">
            <v>15700.26</v>
          </cell>
        </row>
        <row r="660">
          <cell r="A660" t="str">
            <v>0705317</v>
          </cell>
          <cell r="B660" t="str">
            <v>Boca de BDCC 1,50 x 1,50 m - esconsidade 30° - areia extraída e brita produzida</v>
          </cell>
          <cell r="C660" t="str">
            <v>un</v>
          </cell>
          <cell r="D660">
            <v>14400.73</v>
          </cell>
        </row>
        <row r="661">
          <cell r="A661" t="str">
            <v>0705320</v>
          </cell>
          <cell r="B661" t="str">
            <v>Boca de BDCC 1,50 x 1,50 m - esconsidade 45° - areia e brita comerciais</v>
          </cell>
          <cell r="C661" t="str">
            <v>un</v>
          </cell>
          <cell r="D661">
            <v>19691.57</v>
          </cell>
        </row>
        <row r="662">
          <cell r="A662" t="str">
            <v>0705319</v>
          </cell>
          <cell r="B662" t="str">
            <v>Boca de BDCC 1,50 x 1,50 m - esconsidade 45° - areia extraída e brita produzida</v>
          </cell>
          <cell r="C662" t="str">
            <v>un</v>
          </cell>
          <cell r="D662">
            <v>18101</v>
          </cell>
        </row>
        <row r="663">
          <cell r="A663" t="str">
            <v>0705322</v>
          </cell>
          <cell r="B663" t="str">
            <v>Boca de BDCC 2,00 x 2,00 m - esconsidade 0° - areia e brita comerciais</v>
          </cell>
          <cell r="C663" t="str">
            <v>un</v>
          </cell>
          <cell r="D663">
            <v>20719.02</v>
          </cell>
        </row>
        <row r="664">
          <cell r="A664" t="str">
            <v>0705321</v>
          </cell>
          <cell r="B664" t="str">
            <v>Boca de BDCC 2,00 x 2,00 m - esconsidade 0° - areia extraída e brita produzida</v>
          </cell>
          <cell r="C664" t="str">
            <v>un</v>
          </cell>
          <cell r="D664">
            <v>18922.87</v>
          </cell>
        </row>
        <row r="665">
          <cell r="A665" t="str">
            <v>0705324</v>
          </cell>
          <cell r="B665" t="str">
            <v>Boca de BDCC 2,00 x 2,00 m - esconsidade 15° - areia e brita comerciais</v>
          </cell>
          <cell r="C665" t="str">
            <v>un</v>
          </cell>
          <cell r="D665">
            <v>22743.53</v>
          </cell>
        </row>
        <row r="666">
          <cell r="A666" t="str">
            <v>0705323</v>
          </cell>
          <cell r="B666" t="str">
            <v>Boca de BDCC 2,00 x 2,00 m - esconsidade 15° - areia extraída e brita produzida</v>
          </cell>
          <cell r="C666" t="str">
            <v>un</v>
          </cell>
          <cell r="D666">
            <v>20818.87</v>
          </cell>
        </row>
        <row r="667">
          <cell r="A667" t="str">
            <v>0705326</v>
          </cell>
          <cell r="B667" t="str">
            <v>Boca de BDCC 2,00 x 2,00 m - esconsidade 30° - areia e brita comerciais</v>
          </cell>
          <cell r="C667" t="str">
            <v>un</v>
          </cell>
          <cell r="D667">
            <v>24437.31</v>
          </cell>
        </row>
        <row r="668">
          <cell r="A668" t="str">
            <v>0705325</v>
          </cell>
          <cell r="B668" t="str">
            <v>Boca de BDCC 2,00 x 2,00 m - esconsidade 30° - areia extraída e brita produzida</v>
          </cell>
          <cell r="C668" t="str">
            <v>un</v>
          </cell>
          <cell r="D668">
            <v>22330.16</v>
          </cell>
        </row>
        <row r="669">
          <cell r="A669" t="str">
            <v>0705328</v>
          </cell>
          <cell r="B669" t="str">
            <v>Boca de BDCC 2,00 x 2,00 m - esconsidade 45° - areia e brita comerciais</v>
          </cell>
          <cell r="C669" t="str">
            <v>un</v>
          </cell>
          <cell r="D669">
            <v>31017.8</v>
          </cell>
        </row>
        <row r="670">
          <cell r="A670" t="str">
            <v>0705327</v>
          </cell>
          <cell r="B670" t="str">
            <v>Boca de BDCC 2,00 x 2,00 m - esconsidade 45° - areia extraída e brita produzida</v>
          </cell>
          <cell r="C670" t="str">
            <v>un</v>
          </cell>
          <cell r="D670">
            <v>28403.66</v>
          </cell>
        </row>
        <row r="671">
          <cell r="A671" t="str">
            <v>0705330</v>
          </cell>
          <cell r="B671" t="str">
            <v>Boca de BDCC 2,50 x 2,50 m - esconsidade 0° - areia e brita comerciais</v>
          </cell>
          <cell r="C671" t="str">
            <v>un</v>
          </cell>
          <cell r="D671">
            <v>28940.59</v>
          </cell>
        </row>
        <row r="672">
          <cell r="A672" t="str">
            <v>0705329</v>
          </cell>
          <cell r="B672" t="str">
            <v>Boca de BDCC 2,50 x 2,50 m - esconsidade 0° - areia extraída e brita produzida</v>
          </cell>
          <cell r="C672" t="str">
            <v>un</v>
          </cell>
          <cell r="D672">
            <v>26327.93</v>
          </cell>
        </row>
        <row r="673">
          <cell r="A673" t="str">
            <v>0705332</v>
          </cell>
          <cell r="B673" t="str">
            <v>Boca de BDCC 2,50 x 2,50 m - esconsidade 15° - areia e brita comerciais</v>
          </cell>
          <cell r="C673" t="str">
            <v>un</v>
          </cell>
          <cell r="D673">
            <v>31310.18</v>
          </cell>
        </row>
        <row r="674">
          <cell r="A674" t="str">
            <v>0705331</v>
          </cell>
          <cell r="B674" t="str">
            <v>Boca de BDCC 2,50 x 2,50 m - esconsidade 15° - areia extraída e brita produzida</v>
          </cell>
          <cell r="C674" t="str">
            <v>un</v>
          </cell>
          <cell r="D674">
            <v>28643.68</v>
          </cell>
        </row>
        <row r="675">
          <cell r="A675" t="str">
            <v>0705334</v>
          </cell>
          <cell r="B675" t="str">
            <v>Boca de BDCC 2,50 x 2,50 m - esconsidade 30° - areia e brita comerciais</v>
          </cell>
          <cell r="C675" t="str">
            <v>un</v>
          </cell>
          <cell r="D675">
            <v>33274.71</v>
          </cell>
        </row>
        <row r="676">
          <cell r="A676" t="str">
            <v>0705333</v>
          </cell>
          <cell r="B676" t="str">
            <v>Boca de BDCC 2,50 x 2,50 m - esconsidade 30° - areia extraída e brita produzida</v>
          </cell>
          <cell r="C676" t="str">
            <v>un</v>
          </cell>
          <cell r="D676">
            <v>30632.66</v>
          </cell>
        </row>
        <row r="677">
          <cell r="A677" t="str">
            <v>0705336</v>
          </cell>
          <cell r="B677" t="str">
            <v>Boca de BDCC 2,50 x 2,50 m - esconsidade 45° - areia e brita comerciais</v>
          </cell>
          <cell r="C677" t="str">
            <v>un</v>
          </cell>
          <cell r="D677">
            <v>44819.839999999997</v>
          </cell>
        </row>
        <row r="678">
          <cell r="A678" t="str">
            <v>0705335</v>
          </cell>
          <cell r="B678" t="str">
            <v>Boca de BDCC 2,50 x 2,50 m - esconsidade 45° - areia extraída e brita produzida</v>
          </cell>
          <cell r="C678" t="str">
            <v>un</v>
          </cell>
          <cell r="D678">
            <v>41137.410000000003</v>
          </cell>
        </row>
        <row r="679">
          <cell r="A679" t="str">
            <v>0705338</v>
          </cell>
          <cell r="B679" t="str">
            <v>Boca de BDCC 3,00 x 3,00 m - esconsidade 0° - areia e brita comerciais</v>
          </cell>
          <cell r="C679" t="str">
            <v>un</v>
          </cell>
          <cell r="D679">
            <v>41759.040000000001</v>
          </cell>
        </row>
        <row r="680">
          <cell r="A680" t="str">
            <v>0705337</v>
          </cell>
          <cell r="B680" t="str">
            <v>Boca de BDCC 3,00 x 3,00 m - esconsidade 0° - areia extraída e brita produzida</v>
          </cell>
          <cell r="C680" t="str">
            <v>un</v>
          </cell>
          <cell r="D680">
            <v>37953.300000000003</v>
          </cell>
        </row>
        <row r="681">
          <cell r="A681" t="str">
            <v>0705340</v>
          </cell>
          <cell r="B681" t="str">
            <v>Boca de BDCC 3,00 x 3,00 m - esconsidade 15° - areia e brita comerciais</v>
          </cell>
          <cell r="C681" t="str">
            <v>un</v>
          </cell>
          <cell r="D681">
            <v>45031.9</v>
          </cell>
        </row>
        <row r="682">
          <cell r="A682" t="str">
            <v>0705339</v>
          </cell>
          <cell r="B682" t="str">
            <v>Boca de BDCC 3,00 x 3,00 m - esconsidade 15° - areia extraída e brita produzida</v>
          </cell>
          <cell r="C682" t="str">
            <v>un</v>
          </cell>
          <cell r="D682">
            <v>41183.300000000003</v>
          </cell>
        </row>
        <row r="683">
          <cell r="A683" t="str">
            <v>0705342</v>
          </cell>
          <cell r="B683" t="str">
            <v>Boca de BDCC 3,00 x 3,00 m - esconsidade 30° - areia e brita comerciais</v>
          </cell>
          <cell r="C683" t="str">
            <v>un</v>
          </cell>
          <cell r="D683">
            <v>51099.21</v>
          </cell>
        </row>
        <row r="684">
          <cell r="A684" t="str">
            <v>0705341</v>
          </cell>
          <cell r="B684" t="str">
            <v>Boca de BDCC 3,00 x 3,00 m - esconsidade 30° - areia extraída e brita produzida</v>
          </cell>
          <cell r="C684" t="str">
            <v>un</v>
          </cell>
          <cell r="D684">
            <v>46819.01</v>
          </cell>
        </row>
        <row r="685">
          <cell r="A685" t="str">
            <v>0705344</v>
          </cell>
          <cell r="B685" t="str">
            <v>Boca de BDCC 3,00 x 3,00 m - esconsidade 45° - areia e brita comerciais</v>
          </cell>
          <cell r="C685" t="str">
            <v>un</v>
          </cell>
          <cell r="D685">
            <v>64749.34</v>
          </cell>
        </row>
        <row r="686">
          <cell r="A686" t="str">
            <v>0705343</v>
          </cell>
          <cell r="B686" t="str">
            <v>Boca de BDCC 3,00 x 3,00 m - esconsidade 45° - areia extraída e brita produzida</v>
          </cell>
          <cell r="C686" t="str">
            <v>un</v>
          </cell>
          <cell r="D686">
            <v>59505.39</v>
          </cell>
        </row>
        <row r="687">
          <cell r="A687" t="str">
            <v>0705225</v>
          </cell>
          <cell r="B687" t="str">
            <v>Boca de BSCC 1,50 x 1,50 m - esconsidade 0° - areia e brita comerciais</v>
          </cell>
          <cell r="C687" t="str">
            <v>un</v>
          </cell>
          <cell r="D687">
            <v>11494.77</v>
          </cell>
        </row>
        <row r="688">
          <cell r="A688" t="str">
            <v>0705224</v>
          </cell>
          <cell r="B688" t="str">
            <v>Boca de BSCC 1,50 x 1,50 m - esconsidade 0° - areia extraída e brita produzida</v>
          </cell>
          <cell r="C688" t="str">
            <v>un</v>
          </cell>
          <cell r="D688">
            <v>10511.53</v>
          </cell>
        </row>
        <row r="689">
          <cell r="A689" t="str">
            <v>0705227</v>
          </cell>
          <cell r="B689" t="str">
            <v>Boca de BSCC 1,50 x 1,50 m - esconsidade 15° - areia e brita comerciais</v>
          </cell>
          <cell r="C689" t="str">
            <v>un</v>
          </cell>
          <cell r="D689">
            <v>11889.21</v>
          </cell>
        </row>
        <row r="690">
          <cell r="A690" t="str">
            <v>0705226</v>
          </cell>
          <cell r="B690" t="str">
            <v>Boca de BSCC 1,50 x 1,50 m - esconsidade 15° - areia extraída e brita produzida</v>
          </cell>
          <cell r="C690" t="str">
            <v>un</v>
          </cell>
          <cell r="D690">
            <v>10987.69</v>
          </cell>
        </row>
        <row r="691">
          <cell r="A691" t="str">
            <v>0705229</v>
          </cell>
          <cell r="B691" t="str">
            <v>Boca de BSCC 1,50 x 1,50 m - esconsidade 30° - areia e brita comerciais</v>
          </cell>
          <cell r="C691" t="str">
            <v>un</v>
          </cell>
          <cell r="D691">
            <v>12805.6</v>
          </cell>
        </row>
        <row r="692">
          <cell r="A692" t="str">
            <v>0705228</v>
          </cell>
          <cell r="B692" t="str">
            <v>Boca de BSCC 1,50 x 1,50 m - esconsidade 30° - areia extraída e brita produzida</v>
          </cell>
          <cell r="C692" t="str">
            <v>un</v>
          </cell>
          <cell r="D692">
            <v>11765.2</v>
          </cell>
        </row>
        <row r="693">
          <cell r="A693" t="str">
            <v>0705231</v>
          </cell>
          <cell r="B693" t="str">
            <v>Boca de BSCC 1,50 x 1,50 m - esconsidade 45° - areia e brita comerciais</v>
          </cell>
          <cell r="C693" t="str">
            <v>un</v>
          </cell>
          <cell r="D693">
            <v>15952.18</v>
          </cell>
        </row>
        <row r="694">
          <cell r="A694" t="str">
            <v>0705230</v>
          </cell>
          <cell r="B694" t="str">
            <v>Boca de BSCC 1,50 x 1,50 m - esconsidade 45° - areia extraída e brita produzida</v>
          </cell>
          <cell r="C694" t="str">
            <v>un</v>
          </cell>
          <cell r="D694">
            <v>14733.63</v>
          </cell>
        </row>
        <row r="695">
          <cell r="A695" t="str">
            <v>0705233</v>
          </cell>
          <cell r="B695" t="str">
            <v>Boca de BSCC 2,00 x 2,00 m - esconsidade 0° - areia e brita comerciais</v>
          </cell>
          <cell r="C695" t="str">
            <v>un</v>
          </cell>
          <cell r="D695">
            <v>17870.810000000001</v>
          </cell>
        </row>
        <row r="696">
          <cell r="A696" t="str">
            <v>0705232</v>
          </cell>
          <cell r="B696" t="str">
            <v>Boca de BSCC 2,00 x 2,00 m - esconsidade 0° - areia extraída e brita produzida</v>
          </cell>
          <cell r="C696" t="str">
            <v>un</v>
          </cell>
          <cell r="D696">
            <v>16306.69</v>
          </cell>
        </row>
        <row r="697">
          <cell r="A697" t="str">
            <v>0705235</v>
          </cell>
          <cell r="B697" t="str">
            <v>Boca de BSCC 2,00 x 2,00 m - esconsidade 15° - areia e brita comerciais</v>
          </cell>
          <cell r="C697" t="str">
            <v>un</v>
          </cell>
          <cell r="D697">
            <v>18350.3</v>
          </cell>
        </row>
        <row r="698">
          <cell r="A698" t="str">
            <v>0705234</v>
          </cell>
          <cell r="B698" t="str">
            <v>Boca de BSCC 2,00 x 2,00 m - esconsidade 15° - areia extraída e brita produzida</v>
          </cell>
          <cell r="C698" t="str">
            <v>un</v>
          </cell>
          <cell r="D698">
            <v>16890.62</v>
          </cell>
        </row>
        <row r="699">
          <cell r="A699" t="str">
            <v>0705237</v>
          </cell>
          <cell r="B699" t="str">
            <v>Boca de BSCC 2,00 x 2,00 m - esconsidade 30° - areia e brita comerciais</v>
          </cell>
          <cell r="C699" t="str">
            <v>un</v>
          </cell>
          <cell r="D699">
            <v>19869.32</v>
          </cell>
        </row>
        <row r="700">
          <cell r="A700" t="str">
            <v>0705236</v>
          </cell>
          <cell r="B700" t="str">
            <v>Boca de BSCC 2,00 x 2,00 m - esconsidade 30° - areia extraída e brita produzida</v>
          </cell>
          <cell r="C700" t="str">
            <v>un</v>
          </cell>
          <cell r="D700">
            <v>18231.3</v>
          </cell>
        </row>
        <row r="701">
          <cell r="A701" t="str">
            <v>0705239</v>
          </cell>
          <cell r="B701" t="str">
            <v>Boca de BSCC 2,00 x 2,00 m - esconsidade 45° - areia e brita comerciais</v>
          </cell>
          <cell r="C701" t="str">
            <v>un</v>
          </cell>
          <cell r="D701">
            <v>25365.759999999998</v>
          </cell>
        </row>
        <row r="702">
          <cell r="A702" t="str">
            <v>0705238</v>
          </cell>
          <cell r="B702" t="str">
            <v>Boca de BSCC 2,00 x 2,00 m - esconsidade 45° - areia extraída e brita produzida</v>
          </cell>
          <cell r="C702" t="str">
            <v>un</v>
          </cell>
          <cell r="D702">
            <v>23317.73</v>
          </cell>
        </row>
        <row r="703">
          <cell r="A703" t="str">
            <v>0705241</v>
          </cell>
          <cell r="B703" t="str">
            <v>Boca de BSCC 2,50 x 2,50 m - esconsidade 0° - areia e brita comerciais</v>
          </cell>
          <cell r="C703" t="str">
            <v>un</v>
          </cell>
          <cell r="D703">
            <v>24138.880000000001</v>
          </cell>
        </row>
        <row r="704">
          <cell r="A704" t="str">
            <v>0705240</v>
          </cell>
          <cell r="B704" t="str">
            <v>Boca de BSCC 2,50 x 2,50 m - esconsidade 0° - areia extraída e brita produzida</v>
          </cell>
          <cell r="C704" t="str">
            <v>un</v>
          </cell>
          <cell r="D704">
            <v>21988.79</v>
          </cell>
        </row>
        <row r="705">
          <cell r="A705" t="str">
            <v>0705243</v>
          </cell>
          <cell r="B705" t="str">
            <v>Boca de BSCC 2,50 x 2,50 m - esconsidade 15° - areia e brita comerciais</v>
          </cell>
          <cell r="C705" t="str">
            <v>un</v>
          </cell>
          <cell r="D705">
            <v>25566.85</v>
          </cell>
        </row>
        <row r="706">
          <cell r="A706" t="str">
            <v>0705242</v>
          </cell>
          <cell r="B706" t="str">
            <v>Boca de BSCC 2,50 x 2,50 m - esconsidade 15° - areia extraída e brita produzida</v>
          </cell>
          <cell r="C706" t="str">
            <v>un</v>
          </cell>
          <cell r="D706">
            <v>23412.66</v>
          </cell>
        </row>
        <row r="707">
          <cell r="A707" t="str">
            <v>0705245</v>
          </cell>
          <cell r="B707" t="str">
            <v>Boca de BSCC 2,50 x 2,50 m - esconsidade 30° - areia e brita comerciais</v>
          </cell>
          <cell r="C707" t="str">
            <v>un</v>
          </cell>
          <cell r="D707">
            <v>28349.360000000001</v>
          </cell>
        </row>
        <row r="708">
          <cell r="A708" t="str">
            <v>0705244</v>
          </cell>
          <cell r="B708" t="str">
            <v>Boca de BSCC 2,50 x 2,50 m - esconsidade 30° - areia extraída e brita produzida</v>
          </cell>
          <cell r="C708" t="str">
            <v>un</v>
          </cell>
          <cell r="D708">
            <v>26050.49</v>
          </cell>
        </row>
        <row r="709">
          <cell r="A709" t="str">
            <v>0705247</v>
          </cell>
          <cell r="B709" t="str">
            <v>Boca de BSCC 2,50 x 2,50 m - esconsidade 45° - areia e brita comerciais</v>
          </cell>
          <cell r="C709" t="str">
            <v>un</v>
          </cell>
          <cell r="D709">
            <v>35886.53</v>
          </cell>
        </row>
        <row r="710">
          <cell r="A710" t="str">
            <v>0705246</v>
          </cell>
          <cell r="B710" t="str">
            <v>Boca de BSCC 2,50 x 2,50 m - esconsidade 45° - areia extraída e brita produzida</v>
          </cell>
          <cell r="C710" t="str">
            <v>un</v>
          </cell>
          <cell r="D710">
            <v>33069.480000000003</v>
          </cell>
        </row>
        <row r="711">
          <cell r="A711" t="str">
            <v>0705249</v>
          </cell>
          <cell r="B711" t="str">
            <v>Boca de BSCC 3,00 x 3,00 m - esconsidade 0° - areia e brita comerciais</v>
          </cell>
          <cell r="C711" t="str">
            <v>un</v>
          </cell>
          <cell r="D711">
            <v>34241.279999999999</v>
          </cell>
        </row>
        <row r="712">
          <cell r="A712" t="str">
            <v>0705248</v>
          </cell>
          <cell r="B712" t="str">
            <v>Boca de BSCC 3,00 x 3,00 m - esconsidade 0° - areia extraída e brita produzida</v>
          </cell>
          <cell r="C712" t="str">
            <v>un</v>
          </cell>
          <cell r="D712">
            <v>31124.83</v>
          </cell>
        </row>
        <row r="713">
          <cell r="A713" t="str">
            <v>0705251</v>
          </cell>
          <cell r="B713" t="str">
            <v>Boca de BSCC 3,00 x 3,00 m - esconsidade 15° - areia e brita comerciais</v>
          </cell>
          <cell r="C713" t="str">
            <v>un</v>
          </cell>
          <cell r="D713">
            <v>36220.29</v>
          </cell>
        </row>
        <row r="714">
          <cell r="A714" t="str">
            <v>0705250</v>
          </cell>
          <cell r="B714" t="str">
            <v>Boca de BSCC 3,00 x 3,00 m - esconsidade 15° - areia extraída e brita produzida</v>
          </cell>
          <cell r="C714" t="str">
            <v>un</v>
          </cell>
          <cell r="D714">
            <v>33096.19</v>
          </cell>
        </row>
        <row r="715">
          <cell r="A715" t="str">
            <v>0705253</v>
          </cell>
          <cell r="B715" t="str">
            <v>Boca de BSCC 3,00 x 3,00 m - esconsidade 30° - areia e brita comerciais</v>
          </cell>
          <cell r="C715" t="str">
            <v>un</v>
          </cell>
          <cell r="D715">
            <v>39632.449999999997</v>
          </cell>
        </row>
        <row r="716">
          <cell r="A716" t="str">
            <v>0705252</v>
          </cell>
          <cell r="B716" t="str">
            <v>Boca de BSCC 3,00 x 3,00 m - esconsidade 30° - areia extraída e brita produzida</v>
          </cell>
          <cell r="C716" t="str">
            <v>un</v>
          </cell>
          <cell r="D716">
            <v>36234.21</v>
          </cell>
        </row>
        <row r="717">
          <cell r="A717" t="str">
            <v>0705255</v>
          </cell>
          <cell r="B717" t="str">
            <v>Boca de BSCC 3,00 x 3,00 m - esconsidade 45° - areia e brita comerciais</v>
          </cell>
          <cell r="C717" t="str">
            <v>un</v>
          </cell>
          <cell r="D717">
            <v>50110.55</v>
          </cell>
        </row>
        <row r="718">
          <cell r="A718" t="str">
            <v>0705254</v>
          </cell>
          <cell r="B718" t="str">
            <v>Boca de BSCC 3,00 x 3,00 m - esconsidade 45° - areia extraída e brita produzida</v>
          </cell>
          <cell r="C718" t="str">
            <v>un</v>
          </cell>
          <cell r="D718">
            <v>46000.05</v>
          </cell>
        </row>
        <row r="719">
          <cell r="A719" t="str">
            <v>0705403</v>
          </cell>
          <cell r="B719" t="str">
            <v>Boca de BTCC 1,50 x 1,50 m - esconsidade 0° - areia e brita comerciais</v>
          </cell>
          <cell r="C719" t="str">
            <v>un</v>
          </cell>
          <cell r="D719">
            <v>16759.41</v>
          </cell>
        </row>
        <row r="720">
          <cell r="A720" t="str">
            <v>0705402</v>
          </cell>
          <cell r="B720" t="str">
            <v>Boca de BTCC 1,50 x 1,50 m - esconsidade 0° - areia extraída e brita produzida</v>
          </cell>
          <cell r="C720" t="str">
            <v>un</v>
          </cell>
          <cell r="D720">
            <v>15328.38</v>
          </cell>
        </row>
        <row r="721">
          <cell r="A721" t="str">
            <v>0705405</v>
          </cell>
          <cell r="B721" t="str">
            <v>Boca de BTCC 1,50 x 1,50 m - esconsidade 15° - areia e brita comerciais</v>
          </cell>
          <cell r="C721" t="str">
            <v>un</v>
          </cell>
          <cell r="D721">
            <v>18127.599999999999</v>
          </cell>
        </row>
        <row r="722">
          <cell r="A722" t="str">
            <v>0705404</v>
          </cell>
          <cell r="B722" t="str">
            <v>Boca de BTCC 1,50 x 1,50 m - esconsidade 15° - areia extraída e brita produzida</v>
          </cell>
          <cell r="C722" t="str">
            <v>un</v>
          </cell>
          <cell r="D722">
            <v>16677.86</v>
          </cell>
        </row>
        <row r="723">
          <cell r="A723" t="str">
            <v>0705407</v>
          </cell>
          <cell r="B723" t="str">
            <v>Boca de BTCC 1,50 x 1,50 m - esconsidade 30° - areia e brita comerciais</v>
          </cell>
          <cell r="C723" t="str">
            <v>un</v>
          </cell>
          <cell r="D723">
            <v>19002.48</v>
          </cell>
        </row>
        <row r="724">
          <cell r="A724" t="str">
            <v>0705406</v>
          </cell>
          <cell r="B724" t="str">
            <v>Boca de BTCC 1,50 x 1,50 m - esconsidade 30° - areia extraída e brita produzida</v>
          </cell>
          <cell r="C724" t="str">
            <v>un</v>
          </cell>
          <cell r="D724">
            <v>17387.78</v>
          </cell>
        </row>
        <row r="725">
          <cell r="A725" t="str">
            <v>0705409</v>
          </cell>
          <cell r="B725" t="str">
            <v>Boca de BTCC 1,50 x 1,50 m - esconsidade 45° - areia e brita comerciais</v>
          </cell>
          <cell r="C725" t="str">
            <v>un</v>
          </cell>
          <cell r="D725">
            <v>23927.93</v>
          </cell>
        </row>
        <row r="726">
          <cell r="A726" t="str">
            <v>0705408</v>
          </cell>
          <cell r="B726" t="str">
            <v>Boca de BTCC 1,50 x 1,50 m - esconsidade 45° - areia extraída e brita produzida</v>
          </cell>
          <cell r="C726" t="str">
            <v>un</v>
          </cell>
          <cell r="D726">
            <v>21938.75</v>
          </cell>
        </row>
        <row r="727">
          <cell r="A727" t="str">
            <v>0705411</v>
          </cell>
          <cell r="B727" t="str">
            <v>Boca de BTCC 2,00 x 2,00 m - esconsidade 0° - areia e brita comerciais</v>
          </cell>
          <cell r="C727" t="str">
            <v>un</v>
          </cell>
          <cell r="D727">
            <v>25384.61</v>
          </cell>
        </row>
        <row r="728">
          <cell r="A728" t="str">
            <v>0705410</v>
          </cell>
          <cell r="B728" t="str">
            <v>Boca de BTCC 2,00 x 2,00 m - esconsidade 0° - areia extraída e brita produzida</v>
          </cell>
          <cell r="C728" t="str">
            <v>un</v>
          </cell>
          <cell r="D728">
            <v>23077.15</v>
          </cell>
        </row>
        <row r="729">
          <cell r="A729" t="str">
            <v>0705413</v>
          </cell>
          <cell r="B729" t="str">
            <v>Boca de BTCC 2,00 x 2,00 m - esconsidade 15° - areia e brita comerciais</v>
          </cell>
          <cell r="C729" t="str">
            <v>un</v>
          </cell>
          <cell r="D729">
            <v>27333.32</v>
          </cell>
        </row>
        <row r="730">
          <cell r="A730" t="str">
            <v>0705412</v>
          </cell>
          <cell r="B730" t="str">
            <v>Boca de BTCC 2,00 x 2,00 m - esconsidade 15° - areia extraída e brita produzida</v>
          </cell>
          <cell r="C730" t="str">
            <v>un</v>
          </cell>
          <cell r="D730">
            <v>25019.89</v>
          </cell>
        </row>
        <row r="731">
          <cell r="A731" t="str">
            <v>0705415</v>
          </cell>
          <cell r="B731" t="str">
            <v>Boca de BTCC 2,00 x 2,00 m - esconsidade 30° - areia e brita comerciais</v>
          </cell>
          <cell r="C731" t="str">
            <v>un</v>
          </cell>
          <cell r="D731">
            <v>30106.04</v>
          </cell>
        </row>
        <row r="732">
          <cell r="A732" t="str">
            <v>0705414</v>
          </cell>
          <cell r="B732" t="str">
            <v>Boca de BTCC 2,00 x 2,00 m - esconsidade 30° - areia extraída e brita produzida</v>
          </cell>
          <cell r="C732" t="str">
            <v>un</v>
          </cell>
          <cell r="D732">
            <v>27499.53</v>
          </cell>
        </row>
        <row r="733">
          <cell r="A733" t="str">
            <v>0705417</v>
          </cell>
          <cell r="B733" t="str">
            <v>Boca de BTCC 2,00 x 2,00 m - esconsidade 45° - areia e brita comerciais</v>
          </cell>
          <cell r="C733" t="str">
            <v>un</v>
          </cell>
          <cell r="D733">
            <v>38126.46</v>
          </cell>
        </row>
        <row r="734">
          <cell r="A734" t="str">
            <v>0705416</v>
          </cell>
          <cell r="B734" t="str">
            <v>Boca de BTCC 2,00 x 2,00 m - esconsidade 45° - areia extraída e brita produzida</v>
          </cell>
          <cell r="C734" t="str">
            <v>un</v>
          </cell>
          <cell r="D734">
            <v>34917.79</v>
          </cell>
        </row>
        <row r="735">
          <cell r="A735" t="str">
            <v>0705419</v>
          </cell>
          <cell r="B735" t="str">
            <v>Boca de BTCC 2,50 x 2,50 m - esconsidade 0° - areia e brita comerciais</v>
          </cell>
          <cell r="C735" t="str">
            <v>un</v>
          </cell>
          <cell r="D735">
            <v>35907.69</v>
          </cell>
        </row>
        <row r="736">
          <cell r="A736" t="str">
            <v>0705418</v>
          </cell>
          <cell r="B736" t="str">
            <v>Boca de BTCC 2,50 x 2,50 m - esconsidade 0° - areia extraída e brita produzida</v>
          </cell>
          <cell r="C736" t="str">
            <v>un</v>
          </cell>
          <cell r="D736">
            <v>32681.37</v>
          </cell>
        </row>
        <row r="737">
          <cell r="A737" t="str">
            <v>0705421</v>
          </cell>
          <cell r="B737" t="str">
            <v>Boca de BTCC 2,50 x 2,50 m - esconsidade 15° - areia e brita comerciais</v>
          </cell>
          <cell r="C737" t="str">
            <v>un</v>
          </cell>
          <cell r="D737">
            <v>38662.629999999997</v>
          </cell>
        </row>
        <row r="738">
          <cell r="A738" t="str">
            <v>0705420</v>
          </cell>
          <cell r="B738" t="str">
            <v>Boca de BTCC 2,50 x 2,50 m - esconsidade 15° - areia extraída e brita produzida</v>
          </cell>
          <cell r="C738" t="str">
            <v>un</v>
          </cell>
          <cell r="D738">
            <v>35416.410000000003</v>
          </cell>
        </row>
        <row r="739">
          <cell r="A739" t="str">
            <v>0705423</v>
          </cell>
          <cell r="B739" t="str">
            <v>Boca de BTCC 2,50 x 2,50 m - esconsidade 30° - areia e brita comerciais</v>
          </cell>
          <cell r="C739" t="str">
            <v>un</v>
          </cell>
          <cell r="D739">
            <v>43996.04</v>
          </cell>
        </row>
        <row r="740">
          <cell r="A740" t="str">
            <v>0705422</v>
          </cell>
          <cell r="B740" t="str">
            <v>Boca de BTCC 2,50 x 2,50 m - esconsidade 30° - areia extraída e brita produzida</v>
          </cell>
          <cell r="C740" t="str">
            <v>un</v>
          </cell>
          <cell r="D740">
            <v>40363.99</v>
          </cell>
        </row>
        <row r="741">
          <cell r="A741" t="str">
            <v>0705425</v>
          </cell>
          <cell r="B741" t="str">
            <v>Boca de BTCC 2,50 x 2,50 m - esconsidade 45° - areia e brita comerciais</v>
          </cell>
          <cell r="C741" t="str">
            <v>un</v>
          </cell>
          <cell r="D741">
            <v>55693.78</v>
          </cell>
        </row>
        <row r="742">
          <cell r="A742" t="str">
            <v>0705424</v>
          </cell>
          <cell r="B742" t="str">
            <v>Boca de BTCC 2,50 x 2,50 m - esconsidade 45° - areia extraída e brita produzida</v>
          </cell>
          <cell r="C742" t="str">
            <v>un</v>
          </cell>
          <cell r="D742">
            <v>51236.62</v>
          </cell>
        </row>
        <row r="743">
          <cell r="A743" t="str">
            <v>0705427</v>
          </cell>
          <cell r="B743" t="str">
            <v>Boca de BTCC 3,00 x 3,00 m - esconsidade 0° - areia e brita comerciais</v>
          </cell>
          <cell r="C743" t="str">
            <v>un</v>
          </cell>
          <cell r="D743">
            <v>50687.85</v>
          </cell>
        </row>
        <row r="744">
          <cell r="A744" t="str">
            <v>0705426</v>
          </cell>
          <cell r="B744" t="str">
            <v>Boca de BTCC 3,00 x 3,00 m - esconsidade 0° - areia extraída e brita produzida</v>
          </cell>
          <cell r="C744" t="str">
            <v>un</v>
          </cell>
          <cell r="D744">
            <v>46022.59</v>
          </cell>
        </row>
        <row r="745">
          <cell r="A745" t="str">
            <v>0705429</v>
          </cell>
          <cell r="B745" t="str">
            <v>Boca de BTCC 3,00 x 3,00 m - esconsidade 15° - areia e brita comerciais</v>
          </cell>
          <cell r="C745" t="str">
            <v>un</v>
          </cell>
          <cell r="D745">
            <v>52497.81</v>
          </cell>
        </row>
        <row r="746">
          <cell r="A746" t="str">
            <v>0705428</v>
          </cell>
          <cell r="B746" t="str">
            <v>Boca de BTCC 3,00 x 3,00 m - esconsidade 15° - areia extraída e brita produzida</v>
          </cell>
          <cell r="C746" t="str">
            <v>un</v>
          </cell>
          <cell r="D746">
            <v>47901.440000000002</v>
          </cell>
        </row>
        <row r="747">
          <cell r="A747" t="str">
            <v>0705431</v>
          </cell>
          <cell r="B747" t="str">
            <v>Boca de BTCC 3,00 x 3,00 m - esconsidade 30° - areia e brita comerciais</v>
          </cell>
          <cell r="C747" t="str">
            <v>un</v>
          </cell>
          <cell r="D747">
            <v>63155.26</v>
          </cell>
        </row>
        <row r="748">
          <cell r="A748" t="str">
            <v>0705430</v>
          </cell>
          <cell r="B748" t="str">
            <v>Boca de BTCC 3,00 x 3,00 m - esconsidade 30° - areia extraída e brita produzida</v>
          </cell>
          <cell r="C748" t="str">
            <v>un</v>
          </cell>
          <cell r="D748">
            <v>58025.81</v>
          </cell>
        </row>
        <row r="749">
          <cell r="A749" t="str">
            <v>0705433</v>
          </cell>
          <cell r="B749" t="str">
            <v>Boca de BTCC 3,00 x 3,00 m - esconsidade 45° - areia e brita comerciais</v>
          </cell>
          <cell r="C749" t="str">
            <v>un</v>
          </cell>
          <cell r="D749">
            <v>80071.77</v>
          </cell>
        </row>
        <row r="750">
          <cell r="A750" t="str">
            <v>0705432</v>
          </cell>
          <cell r="B750" t="str">
            <v>Boca de BTCC 3,00 x 3,00 m - esconsidade 45° - areia extraída e brita produzida</v>
          </cell>
          <cell r="C750" t="str">
            <v>un</v>
          </cell>
          <cell r="D750">
            <v>73718.5</v>
          </cell>
        </row>
        <row r="751">
          <cell r="A751" t="str">
            <v>0705257</v>
          </cell>
          <cell r="B751" t="str">
            <v>Corpo de BDCC 1,50 x 1,50 m - moldado no local - altura do aterro 0,00 a 1,00 m - areia e brita comerciais</v>
          </cell>
          <cell r="C751" t="str">
            <v>m</v>
          </cell>
          <cell r="D751">
            <v>3951.42</v>
          </cell>
        </row>
        <row r="752">
          <cell r="A752" t="str">
            <v>0705256</v>
          </cell>
          <cell r="B752" t="str">
            <v>Corpo de BDCC 1,50 x 1,50 m - moldado no local - altura do aterro 0,00 a 1,00 m - areia extraída e brita produzida</v>
          </cell>
          <cell r="C752" t="str">
            <v>m</v>
          </cell>
          <cell r="D752">
            <v>3659.94</v>
          </cell>
        </row>
        <row r="753">
          <cell r="A753" t="str">
            <v>0705259</v>
          </cell>
          <cell r="B753" t="str">
            <v>Corpo de BDCC 1,50 x 1,50 m - moldado no local - altura do aterro 1,00 a 2,50 m - areia e brita comerciais</v>
          </cell>
          <cell r="C753" t="str">
            <v>m</v>
          </cell>
          <cell r="D753">
            <v>3449.67</v>
          </cell>
        </row>
        <row r="754">
          <cell r="A754" t="str">
            <v>0705258</v>
          </cell>
          <cell r="B754" t="str">
            <v>Corpo de BDCC 1,50 x 1,50 m - moldado no local - altura do aterro 1,00 a 2,50 m - areia extraída e brita produzida</v>
          </cell>
          <cell r="C754" t="str">
            <v>m</v>
          </cell>
          <cell r="D754">
            <v>3158.18</v>
          </cell>
        </row>
        <row r="755">
          <cell r="A755" t="str">
            <v>0705267</v>
          </cell>
          <cell r="B755" t="str">
            <v>Corpo de BDCC 1,50 x 1,50 m - moldado no local - altura do aterro 10,00 a 12,50 m - areia e brita comerciais</v>
          </cell>
          <cell r="C755" t="str">
            <v>m</v>
          </cell>
          <cell r="D755">
            <v>4951.9399999999996</v>
          </cell>
        </row>
        <row r="756">
          <cell r="A756" t="str">
            <v>0705266</v>
          </cell>
          <cell r="B756" t="str">
            <v>Corpo de BDCC 1,50 x 1,50 m - moldado no local - altura do aterro 10,00 a 12,50 m - areia extraída e brita produzida</v>
          </cell>
          <cell r="C756" t="str">
            <v>m</v>
          </cell>
          <cell r="D756">
            <v>4567.26</v>
          </cell>
        </row>
        <row r="757">
          <cell r="A757" t="str">
            <v>0705269</v>
          </cell>
          <cell r="B757" t="str">
            <v>Corpo de BDCC 1,50 x 1,50 m - moldado no local - altura do aterro 12,50 a 15,00 m - areia e brita comerciais</v>
          </cell>
          <cell r="C757" t="str">
            <v>m</v>
          </cell>
          <cell r="D757">
            <v>5197.17</v>
          </cell>
        </row>
        <row r="758">
          <cell r="A758" t="str">
            <v>0705268</v>
          </cell>
          <cell r="B758" t="str">
            <v>Corpo de BDCC 1,50 x 1,50 m - moldado no local - altura do aterro 12,50 a 15,00 m - areia extraída e brita produzida</v>
          </cell>
          <cell r="C758" t="str">
            <v>m</v>
          </cell>
          <cell r="D758">
            <v>4812.49</v>
          </cell>
        </row>
        <row r="759">
          <cell r="A759" t="str">
            <v>0705261</v>
          </cell>
          <cell r="B759" t="str">
            <v>Corpo de BDCC 1,50 x 1,50 m - moldado no local - altura do aterro 2,50 a 5,00 m - areia e brita comerciais</v>
          </cell>
          <cell r="C759" t="str">
            <v>m</v>
          </cell>
          <cell r="D759">
            <v>3683.01</v>
          </cell>
        </row>
        <row r="760">
          <cell r="A760" t="str">
            <v>0705260</v>
          </cell>
          <cell r="B760" t="str">
            <v>Corpo de BDCC 1,50 x 1,50 m - moldado no local - altura do aterro 2,50 a 5,00 m - areia extraída e brita produzida</v>
          </cell>
          <cell r="C760" t="str">
            <v>m</v>
          </cell>
          <cell r="D760">
            <v>3391.53</v>
          </cell>
        </row>
        <row r="761">
          <cell r="A761" t="str">
            <v>0705263</v>
          </cell>
          <cell r="B761" t="str">
            <v>Corpo de BDCC 1,50 x 1,50 m - moldado no local - altura do aterro 5,00 a 7,50 m - areia e brita comerciais</v>
          </cell>
          <cell r="C761" t="str">
            <v>m</v>
          </cell>
          <cell r="D761">
            <v>4144.21</v>
          </cell>
        </row>
        <row r="762">
          <cell r="A762" t="str">
            <v>0705262</v>
          </cell>
          <cell r="B762" t="str">
            <v>Corpo de BDCC 1,50 x 1,50 m - moldado no local - altura do aterro 5,00 a 7,50 m - areia extraída e brita produzida</v>
          </cell>
          <cell r="C762" t="str">
            <v>m</v>
          </cell>
          <cell r="D762">
            <v>3852.72</v>
          </cell>
        </row>
        <row r="763">
          <cell r="A763" t="str">
            <v>0705265</v>
          </cell>
          <cell r="B763" t="str">
            <v>Corpo de BDCC 1,50 x 1,50 m - moldado no local - altura do aterro 7,50 a 10,00 m - areia e brita comerciais</v>
          </cell>
          <cell r="C763" t="str">
            <v>m</v>
          </cell>
          <cell r="D763">
            <v>4540.6000000000004</v>
          </cell>
        </row>
        <row r="764">
          <cell r="A764" t="str">
            <v>0705264</v>
          </cell>
          <cell r="B764" t="str">
            <v>Corpo de BDCC 1,50 x 1,50 m - moldado no local - altura do aterro 7,50 a 10,00 m - areia extraída e brita produzida</v>
          </cell>
          <cell r="C764" t="str">
            <v>m</v>
          </cell>
          <cell r="D764">
            <v>4249.12</v>
          </cell>
        </row>
        <row r="765">
          <cell r="A765" t="str">
            <v>0705271</v>
          </cell>
          <cell r="B765" t="str">
            <v>Corpo de BDCC 2,00 x 2,00 m - moldado no local - altura do aterro 0,00 a 1,00 m - areia e brita comerciais</v>
          </cell>
          <cell r="C765" t="str">
            <v>m</v>
          </cell>
          <cell r="D765">
            <v>5670.5</v>
          </cell>
        </row>
        <row r="766">
          <cell r="A766" t="str">
            <v>0705270</v>
          </cell>
          <cell r="B766" t="str">
            <v>Corpo de BDCC 2,00 x 2,00 m - moldado no local - altura do aterro 0,00 a 1,00 m - areia extraída e brita produzida</v>
          </cell>
          <cell r="C766" t="str">
            <v>m</v>
          </cell>
          <cell r="D766">
            <v>5293.48</v>
          </cell>
        </row>
        <row r="767">
          <cell r="A767" t="str">
            <v>0705273</v>
          </cell>
          <cell r="B767" t="str">
            <v>Corpo de BDCC 2,00 x 2,00 m - moldado no local - altura do aterro 1,00 a 2,50 m - areia e brita comerciais</v>
          </cell>
          <cell r="C767" t="str">
            <v>m</v>
          </cell>
          <cell r="D767">
            <v>5056.25</v>
          </cell>
        </row>
        <row r="768">
          <cell r="A768" t="str">
            <v>0705272</v>
          </cell>
          <cell r="B768" t="str">
            <v>Corpo de BDCC 2,00 x 2,00 m - moldado no local - altura do aterro 1,00 a 2,50 m - areia extraída e brita produzida</v>
          </cell>
          <cell r="C768" t="str">
            <v>m</v>
          </cell>
          <cell r="D768">
            <v>4679.2299999999996</v>
          </cell>
        </row>
        <row r="769">
          <cell r="A769" t="str">
            <v>0705281</v>
          </cell>
          <cell r="B769" t="str">
            <v>Corpo de BDCC 2,00 x 2,00 m - moldado no local - altura do aterro 10,00 a 12,50 m - areia e brita comerciais</v>
          </cell>
          <cell r="C769" t="str">
            <v>m</v>
          </cell>
          <cell r="D769">
            <v>7758.55</v>
          </cell>
        </row>
        <row r="770">
          <cell r="A770" t="str">
            <v>0705280</v>
          </cell>
          <cell r="B770" t="str">
            <v>Corpo de BDCC 2,00 x 2,00 m - moldado no local - altura do aterro 10,00 a 12,50 m - areia extraída e brita produzida</v>
          </cell>
          <cell r="C770" t="str">
            <v>m</v>
          </cell>
          <cell r="D770">
            <v>7153.6</v>
          </cell>
        </row>
        <row r="771">
          <cell r="A771" t="str">
            <v>0705283</v>
          </cell>
          <cell r="B771" t="str">
            <v>Corpo de BDCC 2,00 x 2,00 m - moldado no local - altura do aterro 12,50 a 15,00 m - areia e brita comerciais</v>
          </cell>
          <cell r="C771" t="str">
            <v>m</v>
          </cell>
          <cell r="D771">
            <v>7950.75</v>
          </cell>
        </row>
        <row r="772">
          <cell r="A772" t="str">
            <v>0705282</v>
          </cell>
          <cell r="B772" t="str">
            <v>Corpo de BDCC 2,00 x 2,00 m - moldado no local - altura do aterro 12,50 a 15,00 m - areia extraída e brita produzida</v>
          </cell>
          <cell r="C772" t="str">
            <v>m</v>
          </cell>
          <cell r="D772">
            <v>7345.8</v>
          </cell>
        </row>
        <row r="773">
          <cell r="A773" t="str">
            <v>0705275</v>
          </cell>
          <cell r="B773" t="str">
            <v>Corpo de BDCC 2,00 x 2,00 m - moldado no local - altura do aterro 2,50 a 5,00 m - areia e brita comerciais</v>
          </cell>
          <cell r="C773" t="str">
            <v>m</v>
          </cell>
          <cell r="D773">
            <v>5660.21</v>
          </cell>
        </row>
        <row r="774">
          <cell r="A774" t="str">
            <v>0705274</v>
          </cell>
          <cell r="B774" t="str">
            <v>Corpo de BDCC 2,00 x 2,00 m - moldado no local - altura do aterro 2,50 a 5,00 m - areia extraída e brita produzida</v>
          </cell>
          <cell r="C774" t="str">
            <v>m</v>
          </cell>
          <cell r="D774">
            <v>5283.19</v>
          </cell>
        </row>
        <row r="775">
          <cell r="A775" t="str">
            <v>0705277</v>
          </cell>
          <cell r="B775" t="str">
            <v>Corpo de BDCC 2,00 x 2,00 m - moldado no local - altura do aterro 5,00 a 7,50 m - areia e brita comerciais</v>
          </cell>
          <cell r="C775" t="str">
            <v>m</v>
          </cell>
          <cell r="D775">
            <v>6355.71</v>
          </cell>
        </row>
        <row r="776">
          <cell r="A776" t="str">
            <v>0705276</v>
          </cell>
          <cell r="B776" t="str">
            <v>Corpo de BDCC 2,00 x 2,00 m - moldado no local - altura do aterro 5,00 a 7,50 m - areia extraída e brita produzida</v>
          </cell>
          <cell r="C776" t="str">
            <v>m</v>
          </cell>
          <cell r="D776">
            <v>5864.07</v>
          </cell>
        </row>
        <row r="777">
          <cell r="A777" t="str">
            <v>0705279</v>
          </cell>
          <cell r="B777" t="str">
            <v>Corpo de BDCC 2,00 x 2,00 m - moldado no local - altura do aterro 7,50 a 10,00 m - areia e brita comerciais</v>
          </cell>
          <cell r="C777" t="str">
            <v>m</v>
          </cell>
          <cell r="D777">
            <v>7201.2</v>
          </cell>
        </row>
        <row r="778">
          <cell r="A778" t="str">
            <v>0705278</v>
          </cell>
          <cell r="B778" t="str">
            <v>Corpo de BDCC 2,00 x 2,00 m - moldado no local - altura do aterro 7,50 a 10,00 m - areia extraída e brita produzida</v>
          </cell>
          <cell r="C778" t="str">
            <v>m</v>
          </cell>
          <cell r="D778">
            <v>6709.56</v>
          </cell>
        </row>
        <row r="779">
          <cell r="A779" t="str">
            <v>0705285</v>
          </cell>
          <cell r="B779" t="str">
            <v>Corpo de BDCC 2,50 x 2,50 m - moldado no local - altura do aterro 0,00 a 1,00 m - areia e brita comerciais</v>
          </cell>
          <cell r="C779" t="str">
            <v>m</v>
          </cell>
          <cell r="D779">
            <v>7288.22</v>
          </cell>
        </row>
        <row r="780">
          <cell r="A780" t="str">
            <v>0705284</v>
          </cell>
          <cell r="B780" t="str">
            <v>Corpo de BDCC 2,50 x 2,50 m - moldado no local - altura do aterro 0,00 a 1,00 m - areia extraída e brita produzida</v>
          </cell>
          <cell r="C780" t="str">
            <v>m</v>
          </cell>
          <cell r="D780">
            <v>6814.33</v>
          </cell>
        </row>
        <row r="781">
          <cell r="A781" t="str">
            <v>0705287</v>
          </cell>
          <cell r="B781" t="str">
            <v>Corpo de BDCC 2,50 x 2,50 m - moldado no local - altura do aterro 1,00 a 2,50 m - areia e brita comerciais</v>
          </cell>
          <cell r="C781" t="str">
            <v>m</v>
          </cell>
          <cell r="D781">
            <v>6680.98</v>
          </cell>
        </row>
        <row r="782">
          <cell r="A782" t="str">
            <v>0705286</v>
          </cell>
          <cell r="B782" t="str">
            <v>Corpo de BDCC 2,50 x 2,50 m - moldado no local - altura do aterro 1,00 a 2,50 m - areia extraída e brita produzida</v>
          </cell>
          <cell r="C782" t="str">
            <v>m</v>
          </cell>
          <cell r="D782">
            <v>6207.08</v>
          </cell>
        </row>
        <row r="783">
          <cell r="A783" t="str">
            <v>0705295</v>
          </cell>
          <cell r="B783" t="str">
            <v>Corpo de BDCC 2,50 x 2,50 m - moldado no local - altura do aterro 10,00 a 12,50 m - areia e brita comerciais</v>
          </cell>
          <cell r="C783" t="str">
            <v>m</v>
          </cell>
          <cell r="D783">
            <v>10157.959999999999</v>
          </cell>
        </row>
        <row r="784">
          <cell r="A784" t="str">
            <v>0705294</v>
          </cell>
          <cell r="B784" t="str">
            <v>Corpo de BDCC 2,50 x 2,50 m - moldado no local - altura do aterro 10,00 a 12,50 m - areia extraída e brita produzida</v>
          </cell>
          <cell r="C784" t="str">
            <v>m</v>
          </cell>
          <cell r="D784">
            <v>9429.68</v>
          </cell>
        </row>
        <row r="785">
          <cell r="A785" t="str">
            <v>0705297</v>
          </cell>
          <cell r="B785" t="str">
            <v>Corpo de BDCC 2,50 x 2,50 m - moldado no local - altura do aterro 12,50 a 15,00 m - areia e brita comerciais</v>
          </cell>
          <cell r="C785" t="str">
            <v>m</v>
          </cell>
          <cell r="D785">
            <v>10953.29</v>
          </cell>
        </row>
        <row r="786">
          <cell r="A786" t="str">
            <v>0705296</v>
          </cell>
          <cell r="B786" t="str">
            <v>Corpo de BDCC 2,50 x 2,50 m - moldado no local - altura do aterro 12,50 a 15,00 m - areia extraída e brita produzida</v>
          </cell>
          <cell r="C786" t="str">
            <v>m</v>
          </cell>
          <cell r="D786">
            <v>10225.01</v>
          </cell>
        </row>
        <row r="787">
          <cell r="A787" t="str">
            <v>0705289</v>
          </cell>
          <cell r="B787" t="str">
            <v>Corpo de BDCC 2,50 x 2,50 m - moldado no local - altura do aterro 2,50 a 5,00 m - areia e brita comerciais</v>
          </cell>
          <cell r="C787" t="str">
            <v>m</v>
          </cell>
          <cell r="D787">
            <v>7533.69</v>
          </cell>
        </row>
        <row r="788">
          <cell r="A788" t="str">
            <v>0705288</v>
          </cell>
          <cell r="B788" t="str">
            <v>Corpo de BDCC 2,50 x 2,50 m - moldado no local - altura do aterro 2,50 a 5,00 m - areia extraída e brita produzida</v>
          </cell>
          <cell r="C788" t="str">
            <v>m</v>
          </cell>
          <cell r="D788">
            <v>6935.1</v>
          </cell>
        </row>
        <row r="789">
          <cell r="A789" t="str">
            <v>0705291</v>
          </cell>
          <cell r="B789" t="str">
            <v>Corpo de BDCC 2,50 x 2,50 m - moldado no local - altura do aterro 5,00 a 7,50 m - areia e brita comerciais</v>
          </cell>
          <cell r="C789" t="str">
            <v>m</v>
          </cell>
          <cell r="D789">
            <v>8551.42</v>
          </cell>
        </row>
        <row r="790">
          <cell r="A790" t="str">
            <v>0705290</v>
          </cell>
          <cell r="B790" t="str">
            <v>Corpo de BDCC 2,50 x 2,50 m - moldado no local - altura do aterro 5,00 a 7,50 m - areia extraída e brita produzida</v>
          </cell>
          <cell r="C790" t="str">
            <v>m</v>
          </cell>
          <cell r="D790">
            <v>7952.82</v>
          </cell>
        </row>
        <row r="791">
          <cell r="A791" t="str">
            <v>0705293</v>
          </cell>
          <cell r="B791" t="str">
            <v>Corpo de BDCC 2,50 x 2,50 m - moldado no local - altura do aterro 7,50 a 10,00 m - areia e brita comerciais</v>
          </cell>
          <cell r="C791" t="str">
            <v>m</v>
          </cell>
          <cell r="D791">
            <v>9222.64</v>
          </cell>
        </row>
        <row r="792">
          <cell r="A792" t="str">
            <v>0705292</v>
          </cell>
          <cell r="B792" t="str">
            <v>Corpo de BDCC 2,50 x 2,50 m - moldado no local - altura do aterro 7,50 a 10,00 m - areia extraída e brita produzida</v>
          </cell>
          <cell r="C792" t="str">
            <v>m</v>
          </cell>
          <cell r="D792">
            <v>8494.35</v>
          </cell>
        </row>
        <row r="793">
          <cell r="A793" t="str">
            <v>0705299</v>
          </cell>
          <cell r="B793" t="str">
            <v>Corpo de BDCC 3,00 x 3,00 m - moldado no local - altura do aterro 0,00 a 1,00 m - areia e brita comerciais</v>
          </cell>
          <cell r="C793" t="str">
            <v>m</v>
          </cell>
          <cell r="D793">
            <v>9370.99</v>
          </cell>
        </row>
        <row r="794">
          <cell r="A794" t="str">
            <v>0705298</v>
          </cell>
          <cell r="B794" t="str">
            <v>Corpo de BDCC 3,00 x 3,00 m - moldado no local - altura do aterro 0,00 a 1,00 m - areia extraída e brita produzida</v>
          </cell>
          <cell r="C794" t="str">
            <v>m</v>
          </cell>
          <cell r="D794">
            <v>8665.44</v>
          </cell>
        </row>
        <row r="795">
          <cell r="A795" t="str">
            <v>0705301</v>
          </cell>
          <cell r="B795" t="str">
            <v>Corpo de BDCC 3,00 x 3,00 m - moldado no local - altura do aterro 1,00 a 2,50 m - areia e brita comerciais</v>
          </cell>
          <cell r="C795" t="str">
            <v>m</v>
          </cell>
          <cell r="D795">
            <v>8792.51</v>
          </cell>
        </row>
        <row r="796">
          <cell r="A796" t="str">
            <v>0705300</v>
          </cell>
          <cell r="B796" t="str">
            <v>Corpo de BDCC 3,00 x 3,00 m - moldado no local - altura do aterro 1,00 a 2,50 m - areia extraída e brita produzida</v>
          </cell>
          <cell r="C796" t="str">
            <v>m</v>
          </cell>
          <cell r="D796">
            <v>8086.96</v>
          </cell>
        </row>
        <row r="797">
          <cell r="A797" t="str">
            <v>0705309</v>
          </cell>
          <cell r="B797" t="str">
            <v>Corpo de BDCC 3,00 x 3,00 m - moldado no local - altura do aterro 10,00 a 12,50 m - areia e brita comerciais</v>
          </cell>
          <cell r="C797" t="str">
            <v>m</v>
          </cell>
          <cell r="D797">
            <v>14078.47</v>
          </cell>
        </row>
        <row r="798">
          <cell r="A798" t="str">
            <v>0705308</v>
          </cell>
          <cell r="B798" t="str">
            <v>Corpo de BDCC 3,00 x 3,00 m - moldado no local - altura do aterro 10,00 a 12,50 m - areia extraída e brita produzida</v>
          </cell>
          <cell r="C798" t="str">
            <v>m</v>
          </cell>
          <cell r="D798">
            <v>13026.54</v>
          </cell>
        </row>
        <row r="799">
          <cell r="A799" t="str">
            <v>0705311</v>
          </cell>
          <cell r="B799" t="str">
            <v>Corpo de BDCC 3,00 x 3,00 m - moldado no local - altura do aterro 12,50 a 15,00 m - areia e brita comerciais</v>
          </cell>
          <cell r="C799" t="str">
            <v>m</v>
          </cell>
          <cell r="D799">
            <v>13987.58</v>
          </cell>
        </row>
        <row r="800">
          <cell r="A800" t="str">
            <v>0705310</v>
          </cell>
          <cell r="B800" t="str">
            <v>Corpo de BDCC 3,00 x 3,00 m - moldado no local - altura do aterro 12,50 a 15,00 m - areia extraída e brita produzida</v>
          </cell>
          <cell r="C800" t="str">
            <v>m</v>
          </cell>
          <cell r="D800">
            <v>12935.65</v>
          </cell>
        </row>
        <row r="801">
          <cell r="A801" t="str">
            <v>0705303</v>
          </cell>
          <cell r="B801" t="str">
            <v>Corpo de BDCC 3,00 x 3,00 m - moldado no local - altura do aterro 2,50 a 5,00 m - areia e brita comerciais</v>
          </cell>
          <cell r="C801" t="str">
            <v>m</v>
          </cell>
          <cell r="D801">
            <v>9455.25</v>
          </cell>
        </row>
        <row r="802">
          <cell r="A802" t="str">
            <v>0705302</v>
          </cell>
          <cell r="B802" t="str">
            <v>Corpo de BDCC 3,00 x 3,00 m - moldado no local - altura do aterro 2,50 a 5,00 m - areia extraída e brita produzida</v>
          </cell>
          <cell r="C802" t="str">
            <v>m</v>
          </cell>
          <cell r="D802">
            <v>8597.32</v>
          </cell>
        </row>
        <row r="803">
          <cell r="A803" t="str">
            <v>0705305</v>
          </cell>
          <cell r="B803" t="str">
            <v>Corpo de BDCC 3,00 x 3,00 m - moldado no local - altura do aterro 5,00 a 7,50 m - areia e brita comerciais</v>
          </cell>
          <cell r="C803" t="str">
            <v>m</v>
          </cell>
          <cell r="D803">
            <v>11461.25</v>
          </cell>
        </row>
        <row r="804">
          <cell r="A804" t="str">
            <v>0705304</v>
          </cell>
          <cell r="B804" t="str">
            <v>Corpo de BDCC 3,00 x 3,00 m - moldado no local - altura do aterro 5,00 a 7,50 m - areia extraída e brita produzida</v>
          </cell>
          <cell r="C804" t="str">
            <v>m</v>
          </cell>
          <cell r="D804">
            <v>10603.33</v>
          </cell>
        </row>
        <row r="805">
          <cell r="A805" t="str">
            <v>0705307</v>
          </cell>
          <cell r="B805" t="str">
            <v>Corpo de BDCC 3,00 x 3,00 m - moldado no local - altura do aterro 7,50 a 10,00 m - areia e brita comerciais</v>
          </cell>
          <cell r="C805" t="str">
            <v>m</v>
          </cell>
          <cell r="D805">
            <v>12633.5</v>
          </cell>
        </row>
        <row r="806">
          <cell r="A806" t="str">
            <v>0705306</v>
          </cell>
          <cell r="B806" t="str">
            <v>Corpo de BDCC 3,00 x 3,00 m - moldado no local - altura do aterro 7,50 a 10,00 m - areia extraída e brita produzida</v>
          </cell>
          <cell r="C806" t="str">
            <v>m</v>
          </cell>
          <cell r="D806">
            <v>11581.58</v>
          </cell>
        </row>
        <row r="807">
          <cell r="A807" t="str">
            <v>0705169</v>
          </cell>
          <cell r="B807" t="str">
            <v>Corpo de BSCC 1,50 x 1,50 m - moldado no local - altura do aterro 0,00 a 1,00 m - areia e brita comerciais</v>
          </cell>
          <cell r="C807" t="str">
            <v>m</v>
          </cell>
          <cell r="D807">
            <v>2371.4</v>
          </cell>
        </row>
        <row r="808">
          <cell r="A808" t="str">
            <v>0705168</v>
          </cell>
          <cell r="B808" t="str">
            <v>Corpo de BSCC 1,50 x 1,50 m - moldado no local - altura do aterro 0,00 a 1,00 m - areia extraída e brita produzida</v>
          </cell>
          <cell r="C808" t="str">
            <v>m</v>
          </cell>
          <cell r="D808">
            <v>2208.09</v>
          </cell>
        </row>
        <row r="809">
          <cell r="A809" t="str">
            <v>0705171</v>
          </cell>
          <cell r="B809" t="str">
            <v>Corpo de BSCC 1,50 x 1,50 m - moldado no local - altura do aterro 1,00 a 2,50 m - areia e brita comerciais</v>
          </cell>
          <cell r="C809" t="str">
            <v>m</v>
          </cell>
          <cell r="D809">
            <v>2104.8000000000002</v>
          </cell>
        </row>
        <row r="810">
          <cell r="A810" t="str">
            <v>0705170</v>
          </cell>
          <cell r="B810" t="str">
            <v>Corpo de BSCC 1,50 x 1,50 m - moldado no local - altura do aterro 1,00 a 2,50 m - areia extraída e brita produzida</v>
          </cell>
          <cell r="C810" t="str">
            <v>m</v>
          </cell>
          <cell r="D810">
            <v>1941.48</v>
          </cell>
        </row>
        <row r="811">
          <cell r="A811" t="str">
            <v>0705179</v>
          </cell>
          <cell r="B811" t="str">
            <v>Corpo de BSCC 1,50 x 1,50 m - moldado no local - altura do aterro 10,00 a 12,50 m - areia e brita comerciais</v>
          </cell>
          <cell r="C811" t="str">
            <v>m</v>
          </cell>
          <cell r="D811">
            <v>2972</v>
          </cell>
        </row>
        <row r="812">
          <cell r="A812" t="str">
            <v>0705178</v>
          </cell>
          <cell r="B812" t="str">
            <v>Corpo de BSCC 1,50 x 1,50 m - moldado no local - altura do aterro 10,00 a 12,50 m - areia extraída e brita produzida</v>
          </cell>
          <cell r="C812" t="str">
            <v>m</v>
          </cell>
          <cell r="D812">
            <v>2757.07</v>
          </cell>
        </row>
        <row r="813">
          <cell r="A813" t="str">
            <v>0705181</v>
          </cell>
          <cell r="B813" t="str">
            <v>Corpo de BSCC 1,50 x 1,50 m - moldado no local - altura do aterro 12,50 a 15,00 m - areia e brita comerciais</v>
          </cell>
          <cell r="C813" t="str">
            <v>m</v>
          </cell>
          <cell r="D813">
            <v>3102.86</v>
          </cell>
        </row>
        <row r="814">
          <cell r="A814" t="str">
            <v>0705180</v>
          </cell>
          <cell r="B814" t="str">
            <v>Corpo de BSCC 1,50 x 1,50 m - moldado no local - altura do aterro 12,50 a 15,00 m - areia extraída e brita produzida</v>
          </cell>
          <cell r="C814" t="str">
            <v>m</v>
          </cell>
          <cell r="D814">
            <v>2887.93</v>
          </cell>
        </row>
        <row r="815">
          <cell r="A815" t="str">
            <v>0705173</v>
          </cell>
          <cell r="B815" t="str">
            <v>Corpo de BSCC 1,50 x 1,50 m - moldado no local - altura do aterro 2,50 a 5,00 m - areia e brita comerciais</v>
          </cell>
          <cell r="C815" t="str">
            <v>m</v>
          </cell>
          <cell r="D815">
            <v>2290.7399999999998</v>
          </cell>
        </row>
        <row r="816">
          <cell r="A816" t="str">
            <v>0705172</v>
          </cell>
          <cell r="B816" t="str">
            <v>Corpo de BSCC 1,50 x 1,50 m - moldado no local - altura do aterro 2,50 a 5,00 m - areia extraída e brita produzida</v>
          </cell>
          <cell r="C816" t="str">
            <v>m</v>
          </cell>
          <cell r="D816">
            <v>2127.42</v>
          </cell>
        </row>
        <row r="817">
          <cell r="A817" t="str">
            <v>0705175</v>
          </cell>
          <cell r="B817" t="str">
            <v>Corpo de BSCC 1,50 x 1,50 m - moldado no local - altura do aterro 5,00 a 7,50 m - areia e brita comerciais</v>
          </cell>
          <cell r="C817" t="str">
            <v>m</v>
          </cell>
          <cell r="D817">
            <v>2546.87</v>
          </cell>
        </row>
        <row r="818">
          <cell r="A818" t="str">
            <v>0705174</v>
          </cell>
          <cell r="B818" t="str">
            <v>Corpo de BSCC 1,50 x 1,50 m - moldado no local - altura do aterro 5,00 a 7,50 m - areia extraída e brita produzida</v>
          </cell>
          <cell r="C818" t="str">
            <v>m</v>
          </cell>
          <cell r="D818">
            <v>2383.5500000000002</v>
          </cell>
        </row>
        <row r="819">
          <cell r="A819" t="str">
            <v>0705177</v>
          </cell>
          <cell r="B819" t="str">
            <v>Corpo de BSCC 1,50 x 1,50 m - moldado no local - altura do aterro 7,50 a 10,00 m - areia e brita comerciais</v>
          </cell>
          <cell r="C819" t="str">
            <v>m</v>
          </cell>
          <cell r="D819">
            <v>2863.5</v>
          </cell>
        </row>
        <row r="820">
          <cell r="A820" t="str">
            <v>0705176</v>
          </cell>
          <cell r="B820" t="str">
            <v>Corpo de BSCC 1,50 x 1,50 m - moldado no local - altura do aterro 7,50 a 10,00 m - areia extraída e brita produzida</v>
          </cell>
          <cell r="C820" t="str">
            <v>m</v>
          </cell>
          <cell r="D820">
            <v>2648.57</v>
          </cell>
        </row>
        <row r="821">
          <cell r="A821" t="str">
            <v>0705183</v>
          </cell>
          <cell r="B821" t="str">
            <v>Corpo de BSCC 2,00 x 2,00 m - moldado no local - altura do aterro 0,00 a 1,00 m - areia e brita comerciais</v>
          </cell>
          <cell r="C821" t="str">
            <v>m</v>
          </cell>
          <cell r="D821">
            <v>3308</v>
          </cell>
        </row>
        <row r="822">
          <cell r="A822" t="str">
            <v>0705182</v>
          </cell>
          <cell r="B822" t="str">
            <v>Corpo de BSCC 2,00 x 2,00 m - moldado no local - altura do aterro 0,00 a 1,00 m - areia extraída e brita produzida</v>
          </cell>
          <cell r="C822" t="str">
            <v>m</v>
          </cell>
          <cell r="D822">
            <v>3098.17</v>
          </cell>
        </row>
        <row r="823">
          <cell r="A823" t="str">
            <v>0705185</v>
          </cell>
          <cell r="B823" t="str">
            <v>Corpo de BSCC 2,00 x 2,00 m - moldado no local - altura do aterro 1,00 a 2,50 m - areia e brita comerciais</v>
          </cell>
          <cell r="C823" t="str">
            <v>m</v>
          </cell>
          <cell r="D823">
            <v>2998.98</v>
          </cell>
        </row>
        <row r="824">
          <cell r="A824" t="str">
            <v>0705184</v>
          </cell>
          <cell r="B824" t="str">
            <v>Corpo de BSCC 2,00 x 2,00 m - moldado no local - altura do aterro 1,00 a 2,50 m - areia extraída e brita produzida</v>
          </cell>
          <cell r="C824" t="str">
            <v>m</v>
          </cell>
          <cell r="D824">
            <v>2789.15</v>
          </cell>
        </row>
        <row r="825">
          <cell r="A825" t="str">
            <v>0705193</v>
          </cell>
          <cell r="B825" t="str">
            <v>Corpo de BSCC 2,00 x 2,00 m - moldado no local - altura do aterro 10,00 a 12,50 m - areia e brita comerciais</v>
          </cell>
          <cell r="C825" t="str">
            <v>m</v>
          </cell>
          <cell r="D825">
            <v>4521.79</v>
          </cell>
        </row>
        <row r="826">
          <cell r="A826" t="str">
            <v>0705192</v>
          </cell>
          <cell r="B826" t="str">
            <v>Corpo de BSCC 2,00 x 2,00 m - moldado no local - altura do aterro 10,00 a 12,50 m - areia extraída e brita produzida</v>
          </cell>
          <cell r="C826" t="str">
            <v>m</v>
          </cell>
          <cell r="D826">
            <v>4184.79</v>
          </cell>
        </row>
        <row r="827">
          <cell r="A827" t="str">
            <v>0705195</v>
          </cell>
          <cell r="B827" t="str">
            <v>Corpo de BSCC 2,00 x 2,00 m - moldado no local - altura do aterro 12,50 a 15,00 m - areia e brita comerciais</v>
          </cell>
          <cell r="C827" t="str">
            <v>m</v>
          </cell>
          <cell r="D827">
            <v>4835.4799999999996</v>
          </cell>
        </row>
        <row r="828">
          <cell r="A828" t="str">
            <v>0705194</v>
          </cell>
          <cell r="B828" t="str">
            <v>Corpo de BSCC 2,00 x 2,00 m - moldado no local - altura do aterro 12,50 a 15,00 m - areia extraída e brita produzida</v>
          </cell>
          <cell r="C828" t="str">
            <v>m</v>
          </cell>
          <cell r="D828">
            <v>4498.4799999999996</v>
          </cell>
        </row>
        <row r="829">
          <cell r="A829" t="str">
            <v>0705187</v>
          </cell>
          <cell r="B829" t="str">
            <v>Corpo de BSCC 2,00 x 2,00 m - moldado no local - altura do aterro 2,50 a 5,00 m - areia e brita comerciais</v>
          </cell>
          <cell r="C829" t="str">
            <v>m</v>
          </cell>
          <cell r="D829">
            <v>3398.22</v>
          </cell>
        </row>
        <row r="830">
          <cell r="A830" t="str">
            <v>0705186</v>
          </cell>
          <cell r="B830" t="str">
            <v>Corpo de BSCC 2,00 x 2,00 m - moldado no local - altura do aterro 2,50 a 5,00 m - areia extraída e brita produzida</v>
          </cell>
          <cell r="C830" t="str">
            <v>m</v>
          </cell>
          <cell r="D830">
            <v>3124.18</v>
          </cell>
        </row>
        <row r="831">
          <cell r="A831" t="str">
            <v>0705189</v>
          </cell>
          <cell r="B831" t="str">
            <v>Corpo de BSCC 2,00 x 2,00 m - moldado no local - altura do aterro 5,00 a 7,50 m - areia e brita comerciais</v>
          </cell>
          <cell r="C831" t="str">
            <v>m</v>
          </cell>
          <cell r="D831">
            <v>3805.78</v>
          </cell>
        </row>
        <row r="832">
          <cell r="A832" t="str">
            <v>0705188</v>
          </cell>
          <cell r="B832" t="str">
            <v>Corpo de BSCC 2,00 x 2,00 m - moldado no local - altura do aterro 5,00 a 7,50 m - areia extraída e brita produzida</v>
          </cell>
          <cell r="C832" t="str">
            <v>m</v>
          </cell>
          <cell r="D832">
            <v>3531.74</v>
          </cell>
        </row>
        <row r="833">
          <cell r="A833" t="str">
            <v>0705191</v>
          </cell>
          <cell r="B833" t="str">
            <v>Corpo de BSCC 2,00 x 2,00 m - moldado no local - altura do aterro 7,50 a 10,00 m - areia e brita comerciais</v>
          </cell>
          <cell r="C833" t="str">
            <v>m</v>
          </cell>
          <cell r="D833">
            <v>4166.16</v>
          </cell>
        </row>
        <row r="834">
          <cell r="A834" t="str">
            <v>0705190</v>
          </cell>
          <cell r="B834" t="str">
            <v>Corpo de BSCC 2,00 x 2,00 m - moldado no local - altura do aterro 7,50 a 10,00 m - areia extraída e brita produzida</v>
          </cell>
          <cell r="C834" t="str">
            <v>m</v>
          </cell>
          <cell r="D834">
            <v>3829.16</v>
          </cell>
        </row>
        <row r="835">
          <cell r="A835" t="str">
            <v>0705197</v>
          </cell>
          <cell r="B835" t="str">
            <v>Corpo de BSCC 2,50 x 2,50 m - moldado no local - altura do aterro 0,00 a 1,00 m - areia e brita comerciais</v>
          </cell>
          <cell r="C835" t="str">
            <v>m</v>
          </cell>
          <cell r="D835">
            <v>4509.0200000000004</v>
          </cell>
        </row>
        <row r="836">
          <cell r="A836" t="str">
            <v>0705196</v>
          </cell>
          <cell r="B836" t="str">
            <v>Corpo de BSCC 2,50 x 2,50 m - moldado no local - altura do aterro 0,00 a 1,00 m - areia extraída e brita produzida</v>
          </cell>
          <cell r="C836" t="str">
            <v>m</v>
          </cell>
          <cell r="D836">
            <v>4174.53</v>
          </cell>
        </row>
        <row r="837">
          <cell r="A837" t="str">
            <v>0705199</v>
          </cell>
          <cell r="B837" t="str">
            <v>Corpo de BSCC 2,50 x 2,50 m - moldado no local - altura do aterro 1,00 a 2,50 m - areia e brita comerciais</v>
          </cell>
          <cell r="C837" t="str">
            <v>m</v>
          </cell>
          <cell r="D837">
            <v>4275.25</v>
          </cell>
        </row>
        <row r="838">
          <cell r="A838" t="str">
            <v>0705198</v>
          </cell>
          <cell r="B838" t="str">
            <v>Corpo de BSCC 2,50 x 2,50 m - moldado no local - altura do aterro 1,00 a 2,50 m - areia extraída e brita produzida</v>
          </cell>
          <cell r="C838" t="str">
            <v>m</v>
          </cell>
          <cell r="D838">
            <v>3940.76</v>
          </cell>
        </row>
        <row r="839">
          <cell r="A839" t="str">
            <v>0705207</v>
          </cell>
          <cell r="B839" t="str">
            <v>Corpo de BSCC 2,50 x 2,50 m - moldado no local - altura do aterro 10,00 a 12,50 m - areia e brita comerciais</v>
          </cell>
          <cell r="C839" t="str">
            <v>m</v>
          </cell>
          <cell r="D839">
            <v>6389.39</v>
          </cell>
        </row>
        <row r="840">
          <cell r="A840" t="str">
            <v>0705206</v>
          </cell>
          <cell r="B840" t="str">
            <v>Corpo de BSCC 2,50 x 2,50 m - moldado no local - altura do aterro 10,00 a 12,50 m - areia extraída e brita produzida</v>
          </cell>
          <cell r="C840" t="str">
            <v>m</v>
          </cell>
          <cell r="D840">
            <v>5892.45</v>
          </cell>
        </row>
        <row r="841">
          <cell r="A841" t="str">
            <v>0705209</v>
          </cell>
          <cell r="B841" t="str">
            <v>Corpo de BSCC 2,50 x 2,50 m - moldado no local - altura do aterro 12,50 a 15,00 m - areia e brita comerciais</v>
          </cell>
          <cell r="C841" t="str">
            <v>m</v>
          </cell>
          <cell r="D841">
            <v>7238.99</v>
          </cell>
        </row>
        <row r="842">
          <cell r="A842" t="str">
            <v>0705208</v>
          </cell>
          <cell r="B842" t="str">
            <v>Corpo de BSCC 2,50 x 2,50 m - moldado no local - altura do aterro 12,50 a 15,00 m - areia extraída e brita produzida</v>
          </cell>
          <cell r="C842" t="str">
            <v>m</v>
          </cell>
          <cell r="D842">
            <v>6660.2</v>
          </cell>
        </row>
        <row r="843">
          <cell r="A843" t="str">
            <v>0705201</v>
          </cell>
          <cell r="B843" t="str">
            <v>Corpo de BSCC 2,50 x 2,50 m - moldado no local - altura do aterro 2,50 a 5,00 m - areia e brita comerciais</v>
          </cell>
          <cell r="C843" t="str">
            <v>m</v>
          </cell>
          <cell r="D843">
            <v>4889.67</v>
          </cell>
        </row>
        <row r="844">
          <cell r="A844" t="str">
            <v>0705200</v>
          </cell>
          <cell r="B844" t="str">
            <v>Corpo de BSCC 2,50 x 2,50 m - moldado no local - altura do aterro 2,50 a 5,00 m - areia extraída e brita produzida</v>
          </cell>
          <cell r="C844" t="str">
            <v>m</v>
          </cell>
          <cell r="D844">
            <v>4555.18</v>
          </cell>
        </row>
        <row r="845">
          <cell r="A845" t="str">
            <v>0705203</v>
          </cell>
          <cell r="B845" t="str">
            <v>Corpo de BSCC 2,50 x 2,50 m - moldado no local - altura do aterro 5,00 a 7,50 m - areia e brita comerciais</v>
          </cell>
          <cell r="C845" t="str">
            <v>m</v>
          </cell>
          <cell r="D845">
            <v>5368.59</v>
          </cell>
        </row>
        <row r="846">
          <cell r="A846" t="str">
            <v>0705202</v>
          </cell>
          <cell r="B846" t="str">
            <v>Corpo de BSCC 2,50 x 2,50 m - moldado no local - altura do aterro 5,00 a 7,50 m - areia extraída e brita produzida</v>
          </cell>
          <cell r="C846" t="str">
            <v>m</v>
          </cell>
          <cell r="D846">
            <v>4958.55</v>
          </cell>
        </row>
        <row r="847">
          <cell r="A847" t="str">
            <v>0705205</v>
          </cell>
          <cell r="B847" t="str">
            <v>Corpo de BSCC 2,50 x 2,50 m - moldado no local - altura do aterro 7,50 a 10,00 m - areia e brita comerciais</v>
          </cell>
          <cell r="C847" t="str">
            <v>m</v>
          </cell>
          <cell r="D847">
            <v>5861.01</v>
          </cell>
        </row>
        <row r="848">
          <cell r="A848" t="str">
            <v>0705204</v>
          </cell>
          <cell r="B848" t="str">
            <v>Corpo de BSCC 2,50 x 2,50 m - moldado no local - altura do aterro 7,50 a 10,00 m - areia extraída e brita produzida</v>
          </cell>
          <cell r="C848" t="str">
            <v>m</v>
          </cell>
          <cell r="D848">
            <v>5450.96</v>
          </cell>
        </row>
        <row r="849">
          <cell r="A849" t="str">
            <v>0705211</v>
          </cell>
          <cell r="B849" t="str">
            <v>Corpo de BSCC 3,00 x 3,00 m - moldado no local - altura do aterro 0,00 a 1,00 m - areia e brita comerciais</v>
          </cell>
          <cell r="C849" t="str">
            <v>m</v>
          </cell>
          <cell r="D849">
            <v>5757.43</v>
          </cell>
        </row>
        <row r="850">
          <cell r="A850" t="str">
            <v>0705210</v>
          </cell>
          <cell r="B850" t="str">
            <v>Corpo de BSCC 3,00 x 3,00 m - moldado no local - altura do aterro 0,00 a 1,00 m - areia extraída e brita produzida</v>
          </cell>
          <cell r="C850" t="str">
            <v>m</v>
          </cell>
          <cell r="D850">
            <v>5275.67</v>
          </cell>
        </row>
        <row r="851">
          <cell r="A851" t="str">
            <v>0705213</v>
          </cell>
          <cell r="B851" t="str">
            <v>Corpo de BSCC 3,00 x 3,00 m - moldado no local - altura do aterro 1,00 a 2,50 m - areia e brita comerciais</v>
          </cell>
          <cell r="C851" t="str">
            <v>m</v>
          </cell>
          <cell r="D851">
            <v>5687.1</v>
          </cell>
        </row>
        <row r="852">
          <cell r="A852" t="str">
            <v>0705212</v>
          </cell>
          <cell r="B852" t="str">
            <v>Corpo de BSCC 3,00 x 3,00 m - moldado no local - altura do aterro 1,00 a 2,50 m - areia extraída e brita produzida</v>
          </cell>
          <cell r="C852" t="str">
            <v>m</v>
          </cell>
          <cell r="D852">
            <v>5205.34</v>
          </cell>
        </row>
        <row r="853">
          <cell r="A853" t="str">
            <v>0705221</v>
          </cell>
          <cell r="B853" t="str">
            <v>Corpo de BSCC 3,00 x 3,00 m - moldado no local - altura do aterro 10,00 a 12,50 m - areia e brita comerciais</v>
          </cell>
          <cell r="C853" t="str">
            <v>m</v>
          </cell>
          <cell r="D853">
            <v>8769.51</v>
          </cell>
        </row>
        <row r="854">
          <cell r="A854" t="str">
            <v>0705220</v>
          </cell>
          <cell r="B854" t="str">
            <v>Corpo de BSCC 3,00 x 3,00 m - moldado no local - altura do aterro 10,00 a 12,50 m - areia extraída e brita produzida</v>
          </cell>
          <cell r="C854" t="str">
            <v>m</v>
          </cell>
          <cell r="D854">
            <v>8093.8</v>
          </cell>
        </row>
        <row r="855">
          <cell r="A855" t="str">
            <v>0705223</v>
          </cell>
          <cell r="B855" t="str">
            <v>Corpo de BSCC 3,00 x 3,00 m - moldado no local - altura do aterro 12,50 a 15,00 m - areia e brita comerciais</v>
          </cell>
          <cell r="C855" t="str">
            <v>m</v>
          </cell>
          <cell r="D855">
            <v>9473.59</v>
          </cell>
        </row>
        <row r="856">
          <cell r="A856" t="str">
            <v>0705222</v>
          </cell>
          <cell r="B856" t="str">
            <v>Corpo de BSCC 3,00 x 3,00 m - moldado no local - altura do aterro 12,50 a 15,00 m - areia extraída e brita produzida</v>
          </cell>
          <cell r="C856" t="str">
            <v>m</v>
          </cell>
          <cell r="D856">
            <v>8695.86</v>
          </cell>
        </row>
        <row r="857">
          <cell r="A857" t="str">
            <v>0705215</v>
          </cell>
          <cell r="B857" t="str">
            <v>Corpo de BSCC 3,00 x 3,00 m - moldado no local - altura do aterro 2,50 a 5,00 m - areia e brita comerciais</v>
          </cell>
          <cell r="C857" t="str">
            <v>m</v>
          </cell>
          <cell r="D857">
            <v>6717.14</v>
          </cell>
        </row>
        <row r="858">
          <cell r="A858" t="str">
            <v>0705214</v>
          </cell>
          <cell r="B858" t="str">
            <v>Corpo de BSCC 3,00 x 3,00 m - moldado no local - altura do aterro 2,50 a 5,00 m - areia extraída e brita produzida</v>
          </cell>
          <cell r="C858" t="str">
            <v>m</v>
          </cell>
          <cell r="D858">
            <v>6134.62</v>
          </cell>
        </row>
        <row r="859">
          <cell r="A859" t="str">
            <v>0705217</v>
          </cell>
          <cell r="B859" t="str">
            <v>Corpo de BSCC 3,00 x 3,00 m - moldado no local - altura do aterro 5,00 a 7,50 m - areia e brita comerciais</v>
          </cell>
          <cell r="C859" t="str">
            <v>m</v>
          </cell>
          <cell r="D859">
            <v>7444.12</v>
          </cell>
        </row>
        <row r="860">
          <cell r="A860" t="str">
            <v>0705216</v>
          </cell>
          <cell r="B860" t="str">
            <v>Corpo de BSCC 3,00 x 3,00 m - moldado no local - altura do aterro 5,00 a 7,50 m - areia extraída e brita produzida</v>
          </cell>
          <cell r="C860" t="str">
            <v>m</v>
          </cell>
          <cell r="D860">
            <v>6861.6</v>
          </cell>
        </row>
        <row r="861">
          <cell r="A861" t="str">
            <v>0705219</v>
          </cell>
          <cell r="B861" t="str">
            <v>Corpo de BSCC 3,00 x 3,00 m - moldado no local - altura do aterro 7,50 a 10,00 m - areia e brita comerciais</v>
          </cell>
          <cell r="C861" t="str">
            <v>m</v>
          </cell>
          <cell r="D861">
            <v>8099.51</v>
          </cell>
        </row>
        <row r="862">
          <cell r="A862" t="str">
            <v>0705218</v>
          </cell>
          <cell r="B862" t="str">
            <v>Corpo de BSCC 3,00 x 3,00 m - moldado no local - altura do aterro 7,50 a 10,00 m - areia extraída e brita produzida</v>
          </cell>
          <cell r="C862" t="str">
            <v>m</v>
          </cell>
          <cell r="D862">
            <v>7423.8</v>
          </cell>
        </row>
        <row r="863">
          <cell r="A863" t="str">
            <v>0705346</v>
          </cell>
          <cell r="B863" t="str">
            <v>Corpo de BTCC 1,50 x 1,50 m - moldado no local - altura do aterro 0,00 a 1,00 m - areia e brita comerciais</v>
          </cell>
          <cell r="C863" t="str">
            <v>m</v>
          </cell>
          <cell r="D863">
            <v>5433.81</v>
          </cell>
        </row>
        <row r="864">
          <cell r="A864" t="str">
            <v>0705345</v>
          </cell>
          <cell r="B864" t="str">
            <v>Corpo de BTCC 1,50 x 1,50 m - moldado no local - altura do aterro 0,00 a 1,00 m - areia extraída e brita produzida</v>
          </cell>
          <cell r="C864" t="str">
            <v>m</v>
          </cell>
          <cell r="D864">
            <v>5014.04</v>
          </cell>
        </row>
        <row r="865">
          <cell r="A865" t="str">
            <v>0705348</v>
          </cell>
          <cell r="B865" t="str">
            <v>Corpo de BTCC 1,50 x 1,50 m - moldado no local - altura do aterro 1,00 a 2,50 m - areia e brita comerciais</v>
          </cell>
          <cell r="C865" t="str">
            <v>m</v>
          </cell>
          <cell r="D865">
            <v>4893.3999999999996</v>
          </cell>
        </row>
        <row r="866">
          <cell r="A866" t="str">
            <v>0705347</v>
          </cell>
          <cell r="B866" t="str">
            <v>Corpo de BTCC 1,50 x 1,50 m - moldado no local - altura do aterro 1,00 a 2,50 m - areia extraída e brita produzida</v>
          </cell>
          <cell r="C866" t="str">
            <v>m</v>
          </cell>
          <cell r="D866">
            <v>4473.62</v>
          </cell>
        </row>
        <row r="867">
          <cell r="A867" t="str">
            <v>0705356</v>
          </cell>
          <cell r="B867" t="str">
            <v>Corpo de BTCC 1,50 x 1,50 m - moldado no local - altura do aterro 10,00 a 12,50 m - areia e brita comerciais</v>
          </cell>
          <cell r="C867" t="str">
            <v>m</v>
          </cell>
          <cell r="D867">
            <v>7204.68</v>
          </cell>
        </row>
        <row r="868">
          <cell r="A868" t="str">
            <v>0705355</v>
          </cell>
          <cell r="B868" t="str">
            <v>Corpo de BTCC 1,50 x 1,50 m - moldado no local - altura do aterro 10,00 a 12,50 m - areia extraída e brita produzida</v>
          </cell>
          <cell r="C868" t="str">
            <v>m</v>
          </cell>
          <cell r="D868">
            <v>6647.66</v>
          </cell>
        </row>
        <row r="869">
          <cell r="A869" t="str">
            <v>0705358</v>
          </cell>
          <cell r="B869" t="str">
            <v>Corpo de BTCC 1,50 x 1,50 m - moldado no local - altura do aterro 12,50 a 15,00 m - areia e brita comerciais</v>
          </cell>
          <cell r="C869" t="str">
            <v>m</v>
          </cell>
          <cell r="D869">
            <v>7314.24</v>
          </cell>
        </row>
        <row r="870">
          <cell r="A870" t="str">
            <v>0705357</v>
          </cell>
          <cell r="B870" t="str">
            <v>Corpo de BTCC 1,50 x 1,50 m - moldado no local - altura do aterro 12,50 a 15,00 m - areia extraída e brita produzida</v>
          </cell>
          <cell r="C870" t="str">
            <v>m</v>
          </cell>
          <cell r="D870">
            <v>6757.22</v>
          </cell>
        </row>
        <row r="871">
          <cell r="A871" t="str">
            <v>0705350</v>
          </cell>
          <cell r="B871" t="str">
            <v>Corpo de BTCC 1,50 x 1,50 m - moldado no local - altura do aterro 2,50 a 5,00 m - areia e brita comerciais</v>
          </cell>
          <cell r="C871" t="str">
            <v>m</v>
          </cell>
          <cell r="D871">
            <v>5335.09</v>
          </cell>
        </row>
        <row r="872">
          <cell r="A872" t="str">
            <v>0705349</v>
          </cell>
          <cell r="B872" t="str">
            <v>Corpo de BTCC 1,50 x 1,50 m - moldado no local - altura do aterro 2,50 a 5,00 m - areia extraída e brita produzida</v>
          </cell>
          <cell r="C872" t="str">
            <v>m</v>
          </cell>
          <cell r="D872">
            <v>4915.32</v>
          </cell>
        </row>
        <row r="873">
          <cell r="A873" t="str">
            <v>0705352</v>
          </cell>
          <cell r="B873" t="str">
            <v>Corpo de BTCC 1,50 x 1,50 m - moldado no local - altura do aterro 5,00 a 7,50 m - areia e brita comerciais</v>
          </cell>
          <cell r="C873" t="str">
            <v>m</v>
          </cell>
          <cell r="D873">
            <v>5712.34</v>
          </cell>
        </row>
        <row r="874">
          <cell r="A874" t="str">
            <v>0705351</v>
          </cell>
          <cell r="B874" t="str">
            <v>Corpo de BTCC 1,50 x 1,50 m - moldado no local - altura do aterro 5,00 a 7,50 m - areia extraída e brita produzida</v>
          </cell>
          <cell r="C874" t="str">
            <v>m</v>
          </cell>
          <cell r="D874">
            <v>5292.57</v>
          </cell>
        </row>
        <row r="875">
          <cell r="A875" t="str">
            <v>0705354</v>
          </cell>
          <cell r="B875" t="str">
            <v>Corpo de BTCC 1,50 x 1,50 m - moldado no local - altura do aterro 7,50 a 10,00 m - areia e brita comerciais</v>
          </cell>
          <cell r="C875" t="str">
            <v>m</v>
          </cell>
          <cell r="D875">
            <v>6282.61</v>
          </cell>
        </row>
        <row r="876">
          <cell r="A876" t="str">
            <v>0705353</v>
          </cell>
          <cell r="B876" t="str">
            <v>Corpo de BTCC 1,50 x 1,50 m - moldado no local - altura do aterro 7,50 a 10,00 m - areia extraída e brita produzida</v>
          </cell>
          <cell r="C876" t="str">
            <v>m</v>
          </cell>
          <cell r="D876">
            <v>5862.84</v>
          </cell>
        </row>
        <row r="877">
          <cell r="A877" t="str">
            <v>0705360</v>
          </cell>
          <cell r="B877" t="str">
            <v>Corpo de BTCC 2,00 x 2,00 m - moldado no local - altura do aterro 0,00 a 1,00 m - areia e brita comerciais</v>
          </cell>
          <cell r="C877" t="str">
            <v>m</v>
          </cell>
          <cell r="D877">
            <v>7801.39</v>
          </cell>
        </row>
        <row r="878">
          <cell r="A878" t="str">
            <v>0705359</v>
          </cell>
          <cell r="B878" t="str">
            <v>Corpo de BTCC 2,00 x 2,00 m - moldado no local - altura do aterro 0,00 a 1,00 m - areia extraída e brita produzida</v>
          </cell>
          <cell r="C878" t="str">
            <v>m</v>
          </cell>
          <cell r="D878">
            <v>7259.65</v>
          </cell>
        </row>
        <row r="879">
          <cell r="A879" t="str">
            <v>0705362</v>
          </cell>
          <cell r="B879" t="str">
            <v>Corpo de BTCC 2,00 x 2,00 m - moldado no local - altura do aterro 1,00 a 2,50 m - areia e brita comerciais</v>
          </cell>
          <cell r="C879" t="str">
            <v>m</v>
          </cell>
          <cell r="D879">
            <v>7104.03</v>
          </cell>
        </row>
        <row r="880">
          <cell r="A880" t="str">
            <v>0705361</v>
          </cell>
          <cell r="B880" t="str">
            <v>Corpo de BTCC 2,00 x 2,00 m - moldado no local - altura do aterro 1,00 a 2,50 m - areia extraída e brita produzida</v>
          </cell>
          <cell r="C880" t="str">
            <v>m</v>
          </cell>
          <cell r="D880">
            <v>6562.29</v>
          </cell>
        </row>
        <row r="881">
          <cell r="A881" t="str">
            <v>0705370</v>
          </cell>
          <cell r="B881" t="str">
            <v>Corpo de BTCC 2,00 x 2,00 m - moldado no local - altura do aterro 10,00 a 12,50 m - areia e brita comerciais</v>
          </cell>
          <cell r="C881" t="str">
            <v>m</v>
          </cell>
          <cell r="D881">
            <v>10566.34</v>
          </cell>
        </row>
        <row r="882">
          <cell r="A882" t="str">
            <v>0705369</v>
          </cell>
          <cell r="B882" t="str">
            <v>Corpo de BTCC 2,00 x 2,00 m - moldado no local - altura do aterro 10,00 a 12,50 m - areia extraída e brita produzida</v>
          </cell>
          <cell r="C882" t="str">
            <v>m</v>
          </cell>
          <cell r="D882">
            <v>9704.73</v>
          </cell>
        </row>
        <row r="883">
          <cell r="A883" t="str">
            <v>0705372</v>
          </cell>
          <cell r="B883" t="str">
            <v>Corpo de BTCC 2,00 x 2,00 m - moldado no local - altura do aterro 12,50 a 15,00 m - areia e brita comerciais</v>
          </cell>
          <cell r="C883" t="str">
            <v>m</v>
          </cell>
          <cell r="D883">
            <v>11249.23</v>
          </cell>
        </row>
        <row r="884">
          <cell r="A884" t="str">
            <v>0705371</v>
          </cell>
          <cell r="B884" t="str">
            <v>Corpo de BTCC 2,00 x 2,00 m - moldado no local - altura do aterro 12,50 a 15,00 m - areia extraída e brita produzida</v>
          </cell>
          <cell r="C884" t="str">
            <v>m</v>
          </cell>
          <cell r="D884">
            <v>10387.629999999999</v>
          </cell>
        </row>
        <row r="885">
          <cell r="A885" t="str">
            <v>0705364</v>
          </cell>
          <cell r="B885" t="str">
            <v>Corpo de BTCC 2,00 x 2,00 m - moldado no local - altura do aterro 2,50 a 5,00 m - areia e brita comerciais</v>
          </cell>
          <cell r="C885" t="str">
            <v>m</v>
          </cell>
          <cell r="D885">
            <v>8036.78</v>
          </cell>
        </row>
        <row r="886">
          <cell r="A886" t="str">
            <v>0705363</v>
          </cell>
          <cell r="B886" t="str">
            <v>Corpo de BTCC 2,00 x 2,00 m - moldado no local - altura do aterro 2,50 a 5,00 m - areia extraída e brita produzida</v>
          </cell>
          <cell r="C886" t="str">
            <v>m</v>
          </cell>
          <cell r="D886">
            <v>7495.04</v>
          </cell>
        </row>
        <row r="887">
          <cell r="A887" t="str">
            <v>0705366</v>
          </cell>
          <cell r="B887" t="str">
            <v>Corpo de BTCC 2,00 x 2,00 m - moldado no local - altura do aterro 5,00 a 7,50 m - areia e brita comerciais</v>
          </cell>
          <cell r="C887" t="str">
            <v>m</v>
          </cell>
          <cell r="D887">
            <v>8772.4500000000007</v>
          </cell>
        </row>
        <row r="888">
          <cell r="A888" t="str">
            <v>0705365</v>
          </cell>
          <cell r="B888" t="str">
            <v>Corpo de BTCC 2,00 x 2,00 m - moldado no local - altura do aterro 5,00 a 7,50 m - areia extraída e brita produzida</v>
          </cell>
          <cell r="C888" t="str">
            <v>m</v>
          </cell>
          <cell r="D888">
            <v>8061.96</v>
          </cell>
        </row>
        <row r="889">
          <cell r="A889" t="str">
            <v>0705368</v>
          </cell>
          <cell r="B889" t="str">
            <v>Corpo de BTCC 2,00 x 2,00 m - moldado no local - altura do aterro 7,50 a 10,00 m - areia e brita comerciais</v>
          </cell>
          <cell r="C889" t="str">
            <v>m</v>
          </cell>
          <cell r="D889">
            <v>9827.41</v>
          </cell>
        </row>
        <row r="890">
          <cell r="A890" t="str">
            <v>0705367</v>
          </cell>
          <cell r="B890" t="str">
            <v>Corpo de BTCC 2,00 x 2,00 m - moldado no local - altura do aterro 7,50 a 10,00 m - areia extraída e brita produzida</v>
          </cell>
          <cell r="C890" t="str">
            <v>m</v>
          </cell>
          <cell r="D890">
            <v>9116.92</v>
          </cell>
        </row>
        <row r="891">
          <cell r="A891" t="str">
            <v>0705374</v>
          </cell>
          <cell r="B891" t="str">
            <v>Corpo de BTCC 2,50 x 2,50 m - moldado no local - altura do aterro 0,00 a 1,00 m - areia e brita comerciais</v>
          </cell>
          <cell r="C891" t="str">
            <v>m</v>
          </cell>
          <cell r="D891">
            <v>10299.74</v>
          </cell>
        </row>
        <row r="892">
          <cell r="A892" t="str">
            <v>0705373</v>
          </cell>
          <cell r="B892" t="str">
            <v>Corpo de BTCC 2,50 x 2,50 m - moldado no local - altura do aterro 0,00 a 1,00 m - areia extraída e brita produzida</v>
          </cell>
          <cell r="C892" t="str">
            <v>m</v>
          </cell>
          <cell r="D892">
            <v>9612.02</v>
          </cell>
        </row>
        <row r="893">
          <cell r="A893" t="str">
            <v>0705376</v>
          </cell>
          <cell r="B893" t="str">
            <v>Corpo de BTCC 2,50 x 2,50 m - moldado no local - altura do aterro 1,00 a 2,50 m - areia e brita comerciais</v>
          </cell>
          <cell r="C893" t="str">
            <v>m</v>
          </cell>
          <cell r="D893">
            <v>9240.52</v>
          </cell>
        </row>
        <row r="894">
          <cell r="A894" t="str">
            <v>0705375</v>
          </cell>
          <cell r="B894" t="str">
            <v>Corpo de BTCC 2,50 x 2,50 m - moldado no local - altura do aterro 1,00 a 2,50 m - areia extraída e brita produzida</v>
          </cell>
          <cell r="C894" t="str">
            <v>m</v>
          </cell>
          <cell r="D894">
            <v>8552.7999999999993</v>
          </cell>
        </row>
        <row r="895">
          <cell r="A895" t="str">
            <v>0705384</v>
          </cell>
          <cell r="B895" t="str">
            <v>Corpo de BTCC 2,50 x 2,50 m - moldado no local - altura do aterro 10,00 a 12,50 m - areia e brita comerciais</v>
          </cell>
          <cell r="C895" t="str">
            <v>m</v>
          </cell>
          <cell r="D895">
            <v>13980.98</v>
          </cell>
        </row>
        <row r="896">
          <cell r="A896" t="str">
            <v>0705383</v>
          </cell>
          <cell r="B896" t="str">
            <v>Corpo de BTCC 2,50 x 2,50 m - moldado no local - altura do aterro 10,00 a 12,50 m - areia extraída e brita produzida</v>
          </cell>
          <cell r="C896" t="str">
            <v>m</v>
          </cell>
          <cell r="D896">
            <v>12933.07</v>
          </cell>
        </row>
        <row r="897">
          <cell r="A897" t="str">
            <v>0705386</v>
          </cell>
          <cell r="B897" t="str">
            <v>Corpo de BTCC 2,50 x 2,50 m - moldado no local - altura do aterro 12,50 a 15,00 m - areia e brita comerciais</v>
          </cell>
          <cell r="C897" t="str">
            <v>m</v>
          </cell>
          <cell r="D897">
            <v>15065.24</v>
          </cell>
        </row>
        <row r="898">
          <cell r="A898" t="str">
            <v>0705385</v>
          </cell>
          <cell r="B898" t="str">
            <v>Corpo de BTCC 2,50 x 2,50 m - moldado no local - altura do aterro 12,50 a 15,00 m - areia extraída e brita produzida</v>
          </cell>
          <cell r="C898" t="str">
            <v>m</v>
          </cell>
          <cell r="D898">
            <v>14017.34</v>
          </cell>
        </row>
        <row r="899">
          <cell r="A899" t="str">
            <v>0705378</v>
          </cell>
          <cell r="B899" t="str">
            <v>Corpo de BTCC 2,50 x 2,50 m - moldado no local - altura do aterro 2,50 a 5,00 m - areia e brita comerciais</v>
          </cell>
          <cell r="C899" t="str">
            <v>m</v>
          </cell>
          <cell r="D899">
            <v>10486.49</v>
          </cell>
        </row>
        <row r="900">
          <cell r="A900" t="str">
            <v>0705377</v>
          </cell>
          <cell r="B900" t="str">
            <v>Corpo de BTCC 2,50 x 2,50 m - moldado no local - altura do aterro 2,50 a 5,00 m - areia extraída e brita produzida</v>
          </cell>
          <cell r="C900" t="str">
            <v>m</v>
          </cell>
          <cell r="D900">
            <v>9621.2000000000007</v>
          </cell>
        </row>
        <row r="901">
          <cell r="A901" t="str">
            <v>0705380</v>
          </cell>
          <cell r="B901" t="str">
            <v>Corpo de BTCC 2,50 x 2,50 m - moldado no local - altura do aterro 5,00 a 7,50 m - areia e brita comerciais</v>
          </cell>
          <cell r="C901" t="str">
            <v>m</v>
          </cell>
          <cell r="D901">
            <v>11885.09</v>
          </cell>
        </row>
        <row r="902">
          <cell r="A902" t="str">
            <v>0705379</v>
          </cell>
          <cell r="B902" t="str">
            <v>Corpo de BTCC 2,50 x 2,50 m - moldado no local - altura do aterro 5,00 a 7,50 m - areia extraída e brita produzida</v>
          </cell>
          <cell r="C902" t="str">
            <v>m</v>
          </cell>
          <cell r="D902">
            <v>11019.79</v>
          </cell>
        </row>
        <row r="903">
          <cell r="A903" t="str">
            <v>0705382</v>
          </cell>
          <cell r="B903" t="str">
            <v>Corpo de BTCC 2,50 x 2,50 m - moldado no local - altura do aterro 7,50 a 10,00 m - areia e brita comerciais</v>
          </cell>
          <cell r="C903" t="str">
            <v>m</v>
          </cell>
          <cell r="D903">
            <v>13081.23</v>
          </cell>
        </row>
        <row r="904">
          <cell r="A904" t="str">
            <v>0705381</v>
          </cell>
          <cell r="B904" t="str">
            <v>Corpo de BTCC 2,50 x 2,50 m - moldado no local - altura do aterro 7,50 a 10,00 m - areia extraída e brita produzida</v>
          </cell>
          <cell r="C904" t="str">
            <v>m</v>
          </cell>
          <cell r="D904">
            <v>12033.33</v>
          </cell>
        </row>
        <row r="905">
          <cell r="A905" t="str">
            <v>0705388</v>
          </cell>
          <cell r="B905" t="str">
            <v>Corpo de BTCC 3,00 x 3,00 m - moldado no local - altura do aterro 0,00 a 1,00 m - areia e brita comerciais</v>
          </cell>
          <cell r="C905" t="str">
            <v>m</v>
          </cell>
          <cell r="D905">
            <v>12939.71</v>
          </cell>
        </row>
        <row r="906">
          <cell r="A906" t="str">
            <v>0705387</v>
          </cell>
          <cell r="B906" t="str">
            <v>Corpo de BTCC 3,00 x 3,00 m - moldado no local - altura do aterro 0,00 a 1,00 m - areia extraída e brita produzida</v>
          </cell>
          <cell r="C906" t="str">
            <v>m</v>
          </cell>
          <cell r="D906">
            <v>11920.95</v>
          </cell>
        </row>
        <row r="907">
          <cell r="A907" t="str">
            <v>0705390</v>
          </cell>
          <cell r="B907" t="str">
            <v>Corpo de BTCC 3,00 x 3,00 m - moldado no local - altura do aterro 1,00 a 2,50 m - areia e brita comerciais</v>
          </cell>
          <cell r="C907" t="str">
            <v>m</v>
          </cell>
          <cell r="D907">
            <v>12190.4</v>
          </cell>
        </row>
        <row r="908">
          <cell r="A908" t="str">
            <v>0705389</v>
          </cell>
          <cell r="B908" t="str">
            <v>Corpo de BTCC 3,00 x 3,00 m - moldado no local - altura do aterro 1,00 a 2,50 m - areia extraída e brita produzida</v>
          </cell>
          <cell r="C908" t="str">
            <v>m</v>
          </cell>
          <cell r="D908">
            <v>11171.64</v>
          </cell>
        </row>
        <row r="909">
          <cell r="A909" t="str">
            <v>0705399</v>
          </cell>
          <cell r="B909" t="str">
            <v>Corpo de BTCC 3,00 x 3,00 m - moldado no local - altura do aterro 10,00 a 12,50 m - areia e brita comerciais</v>
          </cell>
          <cell r="C909" t="str">
            <v>m</v>
          </cell>
          <cell r="D909">
            <v>18735.41</v>
          </cell>
        </row>
        <row r="910">
          <cell r="A910" t="str">
            <v>0705398</v>
          </cell>
          <cell r="B910" t="str">
            <v>Corpo de BTCC 3,00 x 3,00 m - moldado no local - altura do aterro 10,00 a 12,50 m - areia extraída e brita produzida</v>
          </cell>
          <cell r="C910" t="str">
            <v>m</v>
          </cell>
          <cell r="D910">
            <v>17212.810000000001</v>
          </cell>
        </row>
        <row r="911">
          <cell r="A911" t="str">
            <v>0705401</v>
          </cell>
          <cell r="B911" t="str">
            <v>Corpo de BTCC 3,00 x 3,00 m - moldado no local - altura do aterro 12,50 a 15,00 m - areia e brita comerciais</v>
          </cell>
          <cell r="C911" t="str">
            <v>m</v>
          </cell>
          <cell r="D911">
            <v>20203.810000000001</v>
          </cell>
        </row>
        <row r="912">
          <cell r="A912" t="str">
            <v>0705400</v>
          </cell>
          <cell r="B912" t="str">
            <v>Corpo de BTCC 3,00 x 3,00 m - moldado no local - altura do aterro 12,50 a 15,00 m - areia extraída e brita produzida</v>
          </cell>
          <cell r="C912" t="str">
            <v>m</v>
          </cell>
          <cell r="D912">
            <v>18681.21</v>
          </cell>
        </row>
        <row r="913">
          <cell r="A913" t="str">
            <v>0705392</v>
          </cell>
          <cell r="B913" t="str">
            <v>Corpo de BTCC 3,00 x 3,00 m - moldado no local - altura do aterro 2,50 a 5,00 m - areia e brita comerciais</v>
          </cell>
          <cell r="C913" t="str">
            <v>m</v>
          </cell>
          <cell r="D913">
            <v>13885.46</v>
          </cell>
        </row>
        <row r="914">
          <cell r="A914" t="str">
            <v>0705391</v>
          </cell>
          <cell r="B914" t="str">
            <v>Corpo de BTCC 3,00 x 3,00 m - moldado no local - altura do aterro 2,50 a 5,00 m - areia extraída e brita produzida</v>
          </cell>
          <cell r="C914" t="str">
            <v>m</v>
          </cell>
          <cell r="D914">
            <v>12652.58</v>
          </cell>
        </row>
        <row r="915">
          <cell r="A915" t="str">
            <v>0705395</v>
          </cell>
          <cell r="B915" t="str">
            <v>Corpo de BTCC 3,00 x 3,00 m - moldado no local - altura do aterro 5,00 a 7,50 m - areia e brita comerciais</v>
          </cell>
          <cell r="C915" t="str">
            <v>m</v>
          </cell>
          <cell r="D915">
            <v>15833.43</v>
          </cell>
        </row>
        <row r="916">
          <cell r="A916" t="str">
            <v>0705394</v>
          </cell>
          <cell r="B916" t="str">
            <v>Corpo de BTCC 3,00 x 3,00 m - moldado no local - altura do aterro 5,00 a 7,50 m - areia extraída e brita produzida</v>
          </cell>
          <cell r="C916" t="str">
            <v>m</v>
          </cell>
          <cell r="D916">
            <v>14600.55</v>
          </cell>
        </row>
        <row r="917">
          <cell r="A917" t="str">
            <v>0705397</v>
          </cell>
          <cell r="B917" t="str">
            <v>Corpo de BTCC 3,00 x 3,00 m - moldado no local - altura do aterro 7,50 a 10,00 m - areia e brita comerciais</v>
          </cell>
          <cell r="C917" t="str">
            <v>m</v>
          </cell>
          <cell r="D917">
            <v>17333.57</v>
          </cell>
        </row>
        <row r="918">
          <cell r="A918" t="str">
            <v>0705396</v>
          </cell>
          <cell r="B918" t="str">
            <v>Corpo de BTCC 3,00 x 3,00 m - moldado no local - altura do aterro 7,50 a 10,00 m - areia extraída e brita produzida</v>
          </cell>
          <cell r="C918" t="str">
            <v>m</v>
          </cell>
          <cell r="D918">
            <v>15810.97</v>
          </cell>
        </row>
        <row r="919">
          <cell r="A919" t="str">
            <v>0804213</v>
          </cell>
          <cell r="B919" t="str">
            <v>Boca de BDTC D = 0,80 m - esconsidade 0° - areia e brita comerciais - alas retas</v>
          </cell>
          <cell r="C919" t="str">
            <v>un</v>
          </cell>
          <cell r="D919">
            <v>1530.39</v>
          </cell>
        </row>
        <row r="920">
          <cell r="A920" t="str">
            <v>0804212</v>
          </cell>
          <cell r="B920" t="str">
            <v>Boca de BDTC D = 0,80 m - esconsidade 0° - areia extraída e brita produzida - alas retas</v>
          </cell>
          <cell r="C920" t="str">
            <v>un</v>
          </cell>
          <cell r="D920">
            <v>1283.79</v>
          </cell>
        </row>
        <row r="921">
          <cell r="A921" t="str">
            <v>0804217</v>
          </cell>
          <cell r="B921" t="str">
            <v>Boca de BDTC D = 0,80 m - esconsidade 10° - areia e brita comerciais - alas retas</v>
          </cell>
          <cell r="C921" t="str">
            <v>un</v>
          </cell>
          <cell r="D921">
            <v>1539.33</v>
          </cell>
        </row>
        <row r="922">
          <cell r="A922" t="str">
            <v>0804216</v>
          </cell>
          <cell r="B922" t="str">
            <v>Boca de BDTC D = 0,80 m - esconsidade 10° - areia extraída e brita produzida - alas retas</v>
          </cell>
          <cell r="C922" t="str">
            <v>un</v>
          </cell>
          <cell r="D922">
            <v>1292.22</v>
          </cell>
        </row>
        <row r="923">
          <cell r="A923" t="str">
            <v>0804219</v>
          </cell>
          <cell r="B923" t="str">
            <v>Boca de BDTC D = 0,80 m - esconsidade 15° - areia e brita comerciais - alas retas</v>
          </cell>
          <cell r="C923" t="str">
            <v>un</v>
          </cell>
          <cell r="D923">
            <v>1550.64</v>
          </cell>
        </row>
        <row r="924">
          <cell r="A924" t="str">
            <v>0804218</v>
          </cell>
          <cell r="B924" t="str">
            <v>Boca de BDTC D = 0,80 m - esconsidade 15° - areia extraída e brita produzida - alas retas</v>
          </cell>
          <cell r="C924" t="str">
            <v>un</v>
          </cell>
          <cell r="D924">
            <v>1303.03</v>
          </cell>
        </row>
        <row r="925">
          <cell r="A925" t="str">
            <v>0804221</v>
          </cell>
          <cell r="B925" t="str">
            <v>Boca de BDTC D = 0,80 m - esconsidade 20° - areia e brita comerciais - alas retas</v>
          </cell>
          <cell r="C925" t="str">
            <v>un</v>
          </cell>
          <cell r="D925">
            <v>1568.86</v>
          </cell>
        </row>
        <row r="926">
          <cell r="A926" t="str">
            <v>0804220</v>
          </cell>
          <cell r="B926" t="str">
            <v>Boca de BDTC D = 0,80 m - esconsidade 20° - areia extraída e brita produzida - alas retas</v>
          </cell>
          <cell r="C926" t="str">
            <v>un</v>
          </cell>
          <cell r="D926">
            <v>1320.37</v>
          </cell>
        </row>
        <row r="927">
          <cell r="A927" t="str">
            <v>0804223</v>
          </cell>
          <cell r="B927" t="str">
            <v>Boca de BDTC D = 0,80 m - esconsidade 25° - areia e brita comerciais - alas retas</v>
          </cell>
          <cell r="C927" t="str">
            <v>un</v>
          </cell>
          <cell r="D927">
            <v>1592.73</v>
          </cell>
        </row>
        <row r="928">
          <cell r="A928" t="str">
            <v>0804222</v>
          </cell>
          <cell r="B928" t="str">
            <v>Boca de BDTC D = 0,80 m - esconsidade 25° - areia extraída e brita produzida - alas retas</v>
          </cell>
          <cell r="C928" t="str">
            <v>un</v>
          </cell>
          <cell r="D928">
            <v>1343.11</v>
          </cell>
        </row>
        <row r="929">
          <cell r="A929" t="str">
            <v>0804225</v>
          </cell>
          <cell r="B929" t="str">
            <v>Boca de BDTC D = 0,80 m - esconsidade 30° - areia e brita comerciais - alas retas</v>
          </cell>
          <cell r="C929" t="str">
            <v>un</v>
          </cell>
          <cell r="D929">
            <v>1624.2</v>
          </cell>
        </row>
        <row r="930">
          <cell r="A930" t="str">
            <v>0804224</v>
          </cell>
          <cell r="B930" t="str">
            <v>Boca de BDTC D = 0,80 m - esconsidade 30° - areia extraída e brita produzida - alas retas</v>
          </cell>
          <cell r="C930" t="str">
            <v>un</v>
          </cell>
          <cell r="D930">
            <v>1373.31</v>
          </cell>
        </row>
        <row r="931">
          <cell r="A931" t="str">
            <v>0804227</v>
          </cell>
          <cell r="B931" t="str">
            <v>Boca de BDTC D = 0,80 m - esconsidade 35° - areia e brita comerciais - alas retas</v>
          </cell>
          <cell r="C931" t="str">
            <v>un</v>
          </cell>
          <cell r="D931">
            <v>1666.88</v>
          </cell>
        </row>
        <row r="932">
          <cell r="A932" t="str">
            <v>0804226</v>
          </cell>
          <cell r="B932" t="str">
            <v>Boca de BDTC D = 0,80 m - esconsidade 35° - areia extraída e brita produzida - alas retas</v>
          </cell>
          <cell r="C932" t="str">
            <v>un</v>
          </cell>
          <cell r="D932">
            <v>1414.48</v>
          </cell>
        </row>
        <row r="933">
          <cell r="A933" t="str">
            <v>0804229</v>
          </cell>
          <cell r="B933" t="str">
            <v>Boca de BDTC D = 0,80 m - esconsidade 40° - areia e brita comerciais - alas retas</v>
          </cell>
          <cell r="C933" t="str">
            <v>un</v>
          </cell>
          <cell r="D933">
            <v>1722.71</v>
          </cell>
        </row>
        <row r="934">
          <cell r="A934" t="str">
            <v>0804228</v>
          </cell>
          <cell r="B934" t="str">
            <v>Boca de BDTC D = 0,80 m - esconsidade 40° - areia extraída e brita produzida - alas retas</v>
          </cell>
          <cell r="C934" t="str">
            <v>un</v>
          </cell>
          <cell r="D934">
            <v>1468.67</v>
          </cell>
        </row>
        <row r="935">
          <cell r="A935" t="str">
            <v>0804231</v>
          </cell>
          <cell r="B935" t="str">
            <v>Boca de BDTC D = 0,80 m - esconsidade 45° - areia e brita comerciais - alas retas</v>
          </cell>
          <cell r="C935" t="str">
            <v>un</v>
          </cell>
          <cell r="D935">
            <v>1799.28</v>
          </cell>
        </row>
        <row r="936">
          <cell r="A936" t="str">
            <v>0804230</v>
          </cell>
          <cell r="B936" t="str">
            <v>Boca de BDTC D = 0,80 m - esconsidade 45° - areia extraída e brita produzida - alas retas</v>
          </cell>
          <cell r="C936" t="str">
            <v>un</v>
          </cell>
          <cell r="D936">
            <v>1543.36</v>
          </cell>
        </row>
        <row r="937">
          <cell r="A937" t="str">
            <v>0804215</v>
          </cell>
          <cell r="B937" t="str">
            <v>Boca de BDTC D = 0,80 m - esconsidade 5° - areia e brita comerciais - alas retas</v>
          </cell>
          <cell r="C937" t="str">
            <v>un</v>
          </cell>
          <cell r="D937">
            <v>1532.43</v>
          </cell>
        </row>
        <row r="938">
          <cell r="A938" t="str">
            <v>0804214</v>
          </cell>
          <cell r="B938" t="str">
            <v>Boca de BDTC D = 0,80 m - esconsidade 5° - areia extraída e brita produzida - alas retas</v>
          </cell>
          <cell r="C938" t="str">
            <v>un</v>
          </cell>
          <cell r="D938">
            <v>1285.7</v>
          </cell>
        </row>
        <row r="939">
          <cell r="A939" t="str">
            <v>0804417</v>
          </cell>
          <cell r="B939" t="str">
            <v>Boca de BDTC D = 1,00 m - esconsidade 0° - areia e brita comerciais - alas esconsas</v>
          </cell>
          <cell r="C939" t="str">
            <v>un</v>
          </cell>
          <cell r="D939">
            <v>3957.61</v>
          </cell>
        </row>
        <row r="940">
          <cell r="A940" t="str">
            <v>0804233</v>
          </cell>
          <cell r="B940" t="str">
            <v>Boca de BDTC D = 1,00 m - esconsidade 0° - areia e brita comerciais - alas retas</v>
          </cell>
          <cell r="C940" t="str">
            <v>un</v>
          </cell>
          <cell r="D940">
            <v>2272.3200000000002</v>
          </cell>
        </row>
        <row r="941">
          <cell r="A941" t="str">
            <v>0804416</v>
          </cell>
          <cell r="B941" t="str">
            <v>Boca de BDTC D = 1,00 m - esconsidade 0° - areia extraída e brita produzida - alas esconsas</v>
          </cell>
          <cell r="C941" t="str">
            <v>un</v>
          </cell>
          <cell r="D941">
            <v>3314.2</v>
          </cell>
        </row>
        <row r="942">
          <cell r="A942" t="str">
            <v>0804232</v>
          </cell>
          <cell r="B942" t="str">
            <v>Boca de BDTC D = 1,00 m - esconsidade 0° - areia extraída e brita produzida - alas retas</v>
          </cell>
          <cell r="C942" t="str">
            <v>un</v>
          </cell>
          <cell r="D942">
            <v>1889.63</v>
          </cell>
        </row>
        <row r="943">
          <cell r="A943" t="str">
            <v>0804237</v>
          </cell>
          <cell r="B943" t="str">
            <v>Boca de BDTC D = 1,00 m - esconsidade 10° - areia e brita comerciais - alas retas</v>
          </cell>
          <cell r="C943" t="str">
            <v>un</v>
          </cell>
          <cell r="D943">
            <v>2285.77</v>
          </cell>
        </row>
        <row r="944">
          <cell r="A944" t="str">
            <v>0804236</v>
          </cell>
          <cell r="B944" t="str">
            <v>Boca de BDTC D = 1,00 m - esconsidade 10° - areia extraída e brita produzida - alas retas</v>
          </cell>
          <cell r="C944" t="str">
            <v>un</v>
          </cell>
          <cell r="D944">
            <v>1902.2</v>
          </cell>
        </row>
        <row r="945">
          <cell r="A945" t="str">
            <v>0804419</v>
          </cell>
          <cell r="B945" t="str">
            <v>Boca de BDTC D = 1,00 m - esconsidade 15° - areia e brita comerciais - alas esconsas</v>
          </cell>
          <cell r="C945" t="str">
            <v>un</v>
          </cell>
          <cell r="D945">
            <v>4139.8</v>
          </cell>
        </row>
        <row r="946">
          <cell r="A946" t="str">
            <v>0804239</v>
          </cell>
          <cell r="B946" t="str">
            <v>Boca de BDTC D = 1,00 m - esconsidade 15° - areia e brita comerciais - alas retas</v>
          </cell>
          <cell r="C946" t="str">
            <v>un</v>
          </cell>
          <cell r="D946">
            <v>2303.29</v>
          </cell>
        </row>
        <row r="947">
          <cell r="A947" t="str">
            <v>0804418</v>
          </cell>
          <cell r="B947" t="str">
            <v>Boca de BDTC D = 1,00 m - esconsidade 15° - areia extraída e brita produzida - alas esconsas</v>
          </cell>
          <cell r="C947" t="str">
            <v>un</v>
          </cell>
          <cell r="D947">
            <v>3465.64</v>
          </cell>
        </row>
        <row r="948">
          <cell r="A948" t="str">
            <v>0804238</v>
          </cell>
          <cell r="B948" t="str">
            <v>Boca de BDTC D = 1,00 m - esconsidade 15° - areia extraída e brita produzida - alas retas</v>
          </cell>
          <cell r="C948" t="str">
            <v>un</v>
          </cell>
          <cell r="D948">
            <v>1918.59</v>
          </cell>
        </row>
        <row r="949">
          <cell r="A949" t="str">
            <v>0804241</v>
          </cell>
          <cell r="B949" t="str">
            <v>Boca de BDTC D = 1,00 m - esconsidade 20° - areia e brita comerciais - alas retas</v>
          </cell>
          <cell r="C949" t="str">
            <v>un</v>
          </cell>
          <cell r="D949">
            <v>2328.5100000000002</v>
          </cell>
        </row>
        <row r="950">
          <cell r="A950" t="str">
            <v>0804240</v>
          </cell>
          <cell r="B950" t="str">
            <v>Boca de BDTC D = 1,00 m - esconsidade 20° - areia extraída e brita produzida - alas retas</v>
          </cell>
          <cell r="C950" t="str">
            <v>un</v>
          </cell>
          <cell r="D950">
            <v>1942.29</v>
          </cell>
        </row>
        <row r="951">
          <cell r="A951" t="str">
            <v>0804243</v>
          </cell>
          <cell r="B951" t="str">
            <v>Boca de BDTC D = 1,00 m - esconsidade 25° - areia e brita comerciais - alas retas</v>
          </cell>
          <cell r="C951" t="str">
            <v>un</v>
          </cell>
          <cell r="D951">
            <v>2363.0100000000002</v>
          </cell>
        </row>
        <row r="952">
          <cell r="A952" t="str">
            <v>0804242</v>
          </cell>
          <cell r="B952" t="str">
            <v>Boca de BDTC D = 1,00 m - esconsidade 25° - areia extraída e brita produzida - alas retas</v>
          </cell>
          <cell r="C952" t="str">
            <v>un</v>
          </cell>
          <cell r="D952">
            <v>1974.9</v>
          </cell>
        </row>
        <row r="953">
          <cell r="A953" t="str">
            <v>0804421</v>
          </cell>
          <cell r="B953" t="str">
            <v>Boca de BDTC D = 1,00 m - esconsidade 30° - areia e brita comerciais - alas esconsas</v>
          </cell>
          <cell r="C953" t="str">
            <v>un</v>
          </cell>
          <cell r="D953">
            <v>4619.25</v>
          </cell>
        </row>
        <row r="954">
          <cell r="A954" t="str">
            <v>0804245</v>
          </cell>
          <cell r="B954" t="str">
            <v>Boca de BDTC D = 1,00 m - esconsidade 30° - areia e brita comerciais - alas retas</v>
          </cell>
          <cell r="C954" t="str">
            <v>un</v>
          </cell>
          <cell r="D954">
            <v>2409.61</v>
          </cell>
        </row>
        <row r="955">
          <cell r="A955" t="str">
            <v>0804420</v>
          </cell>
          <cell r="B955" t="str">
            <v>Boca de BDTC D = 1,00 m - esconsidade 30° - areia extraída e brita produzida - alas esconsas</v>
          </cell>
          <cell r="C955" t="str">
            <v>un</v>
          </cell>
          <cell r="D955">
            <v>3864.83</v>
          </cell>
        </row>
        <row r="956">
          <cell r="A956" t="str">
            <v>0804244</v>
          </cell>
          <cell r="B956" t="str">
            <v>Boca de BDTC D = 1,00 m - esconsidade 30° - areia extraída e brita produzida - alas retas</v>
          </cell>
          <cell r="C956" t="str">
            <v>un</v>
          </cell>
          <cell r="D956">
            <v>2019.11</v>
          </cell>
        </row>
        <row r="957">
          <cell r="A957" t="str">
            <v>0804247</v>
          </cell>
          <cell r="B957" t="str">
            <v>Boca de BDTC D = 1,00 m - esconsidade 35° - areia e brita comerciais - alas retas</v>
          </cell>
          <cell r="C957" t="str">
            <v>un</v>
          </cell>
          <cell r="D957">
            <v>2470.61</v>
          </cell>
        </row>
        <row r="958">
          <cell r="A958" t="str">
            <v>0804246</v>
          </cell>
          <cell r="B958" t="str">
            <v>Boca de BDTC D = 1,00 m - esconsidade 35° - areia extraída e brita produzida - alas retas</v>
          </cell>
          <cell r="C958" t="str">
            <v>un</v>
          </cell>
          <cell r="D958">
            <v>2077.46</v>
          </cell>
        </row>
        <row r="959">
          <cell r="A959" t="str">
            <v>0804249</v>
          </cell>
          <cell r="B959" t="str">
            <v>Boca de BDTC D = 1,00 m - esconsidade 40° - areia e brita comerciais - alas retas</v>
          </cell>
          <cell r="C959" t="str">
            <v>un</v>
          </cell>
          <cell r="D959">
            <v>2552.4499999999998</v>
          </cell>
        </row>
        <row r="960">
          <cell r="A960" t="str">
            <v>0804248</v>
          </cell>
          <cell r="B960" t="str">
            <v>Boca de BDTC D = 1,00 m - esconsidade 40° - areia extraída e brita produzida - alas retas</v>
          </cell>
          <cell r="C960" t="str">
            <v>un</v>
          </cell>
          <cell r="D960">
            <v>2156.15</v>
          </cell>
        </row>
        <row r="961">
          <cell r="A961" t="str">
            <v>0804423</v>
          </cell>
          <cell r="B961" t="str">
            <v>Boca de BDTC D = 1,00 m - esconsidade 45° - areia e brita comerciais - alas esconsas</v>
          </cell>
          <cell r="C961" t="str">
            <v>un</v>
          </cell>
          <cell r="D961">
            <v>5718.49</v>
          </cell>
        </row>
        <row r="962">
          <cell r="A962" t="str">
            <v>0804251</v>
          </cell>
          <cell r="B962" t="str">
            <v>Boca de BDTC D = 1,00 m - esconsidade 45° - areia e brita comerciais - alas retas</v>
          </cell>
          <cell r="C962" t="str">
            <v>un</v>
          </cell>
          <cell r="D962">
            <v>2661.73</v>
          </cell>
        </row>
        <row r="963">
          <cell r="A963" t="str">
            <v>0804422</v>
          </cell>
          <cell r="B963" t="str">
            <v>Boca de BDTC D = 1,00 m - esconsidade 45° - areia extraída e brita produzida - alas esconsas</v>
          </cell>
          <cell r="C963" t="str">
            <v>un</v>
          </cell>
          <cell r="D963">
            <v>4777.2</v>
          </cell>
        </row>
        <row r="964">
          <cell r="A964" t="str">
            <v>0804250</v>
          </cell>
          <cell r="B964" t="str">
            <v>Boca de BDTC D = 1,00 m - esconsidade 45° - areia extraída e brita produzida - alas retas</v>
          </cell>
          <cell r="C964" t="str">
            <v>un</v>
          </cell>
          <cell r="D964">
            <v>2262.15</v>
          </cell>
        </row>
        <row r="965">
          <cell r="A965" t="str">
            <v>0804235</v>
          </cell>
          <cell r="B965" t="str">
            <v>Boca de BDTC D = 1,00 m - esconsidade 5° - areia e brita comerciais - alas retas</v>
          </cell>
          <cell r="C965" t="str">
            <v>un</v>
          </cell>
          <cell r="D965">
            <v>2275.6</v>
          </cell>
        </row>
        <row r="966">
          <cell r="A966" t="str">
            <v>0804234</v>
          </cell>
          <cell r="B966" t="str">
            <v>Boca de BDTC D = 1,00 m - esconsidade 5° - areia extraída e brita produzida - alas retas</v>
          </cell>
          <cell r="C966" t="str">
            <v>un</v>
          </cell>
          <cell r="D966">
            <v>1892.65</v>
          </cell>
        </row>
        <row r="967">
          <cell r="A967" t="str">
            <v>0804425</v>
          </cell>
          <cell r="B967" t="str">
            <v>Boca de BDTC D = 1,20 m - esconsidade 0° - areia e brita comerciais - alas esconsas</v>
          </cell>
          <cell r="C967" t="str">
            <v>un</v>
          </cell>
          <cell r="D967">
            <v>5732.06</v>
          </cell>
        </row>
        <row r="968">
          <cell r="A968" t="str">
            <v>0804253</v>
          </cell>
          <cell r="B968" t="str">
            <v>Boca de BDTC D = 1,20 m - esconsidade 0° - areia e brita comerciais - alas retas</v>
          </cell>
          <cell r="C968" t="str">
            <v>un</v>
          </cell>
          <cell r="D968">
            <v>3156.33</v>
          </cell>
        </row>
        <row r="969">
          <cell r="A969" t="str">
            <v>0804424</v>
          </cell>
          <cell r="B969" t="str">
            <v>Boca de BDTC D = 1,20 m - esconsidade 0° - areia extraída e brita produzida - alas esconsas</v>
          </cell>
          <cell r="C969" t="str">
            <v>un</v>
          </cell>
          <cell r="D969">
            <v>4737.97</v>
          </cell>
        </row>
        <row r="970">
          <cell r="A970" t="str">
            <v>0804252</v>
          </cell>
          <cell r="B970" t="str">
            <v>Boca de BDTC D = 1,20 m - esconsidade 0° - areia extraída e brita produzida - alas retas</v>
          </cell>
          <cell r="C970" t="str">
            <v>un</v>
          </cell>
          <cell r="D970">
            <v>2600.88</v>
          </cell>
        </row>
        <row r="971">
          <cell r="A971" t="str">
            <v>0804257</v>
          </cell>
          <cell r="B971" t="str">
            <v>Boca de BDTC D = 1,20 m - esconsidade 10° - areia e brita comerciais - alas retas</v>
          </cell>
          <cell r="C971" t="str">
            <v>un</v>
          </cell>
          <cell r="D971">
            <v>3176.09</v>
          </cell>
        </row>
        <row r="972">
          <cell r="A972" t="str">
            <v>0804256</v>
          </cell>
          <cell r="B972" t="str">
            <v>Boca de BDTC D = 1,20 m - esconsidade 10° - areia extraída e brita produzida - alas retas</v>
          </cell>
          <cell r="C972" t="str">
            <v>un</v>
          </cell>
          <cell r="D972">
            <v>2618.87</v>
          </cell>
        </row>
        <row r="973">
          <cell r="A973" t="str">
            <v>0804427</v>
          </cell>
          <cell r="B973" t="str">
            <v>Boca de BDTC D = 1,20 m - esconsidade 15° - areia e brita comerciais - alas esconsas</v>
          </cell>
          <cell r="C973" t="str">
            <v>un</v>
          </cell>
          <cell r="D973">
            <v>6009.43</v>
          </cell>
        </row>
        <row r="974">
          <cell r="A974" t="str">
            <v>0804259</v>
          </cell>
          <cell r="B974" t="str">
            <v>Boca de BDTC D = 1,20 m - esconsidade 15° - areia e brita comerciais - alas retas</v>
          </cell>
          <cell r="C974" t="str">
            <v>un</v>
          </cell>
          <cell r="D974">
            <v>3201.16</v>
          </cell>
        </row>
        <row r="975">
          <cell r="A975" t="str">
            <v>0804426</v>
          </cell>
          <cell r="B975" t="str">
            <v>Boca de BDTC D = 1,20 m - esconsidade 15° - areia extraída e brita produzida - alas esconsas</v>
          </cell>
          <cell r="C975" t="str">
            <v>un</v>
          </cell>
          <cell r="D975">
            <v>4964.9399999999996</v>
          </cell>
        </row>
        <row r="976">
          <cell r="A976" t="str">
            <v>0804258</v>
          </cell>
          <cell r="B976" t="str">
            <v>Boca de BDTC D = 1,20 m - esconsidade 15° - areia extraída e brita produzida - alas retas</v>
          </cell>
          <cell r="C976" t="str">
            <v>un</v>
          </cell>
          <cell r="D976">
            <v>2641.8</v>
          </cell>
        </row>
        <row r="977">
          <cell r="A977" t="str">
            <v>0804261</v>
          </cell>
          <cell r="B977" t="str">
            <v>Boca de BDTC D = 1,20 m - esconsidade 20° - areia e brita comerciais - alas retas</v>
          </cell>
          <cell r="C977" t="str">
            <v>un</v>
          </cell>
          <cell r="D977">
            <v>3238.09</v>
          </cell>
        </row>
        <row r="978">
          <cell r="A978" t="str">
            <v>0804260</v>
          </cell>
          <cell r="B978" t="str">
            <v>Boca de BDTC D = 1,20 m - esconsidade 20° - areia extraída e brita produzida - alas retas</v>
          </cell>
          <cell r="C978" t="str">
            <v>un</v>
          </cell>
          <cell r="D978">
            <v>2675.71</v>
          </cell>
        </row>
        <row r="979">
          <cell r="A979" t="str">
            <v>0804263</v>
          </cell>
          <cell r="B979" t="str">
            <v>Boca de BDTC D = 1,20 m - esconsidade 25° - areia e brita comerciais - alas retas</v>
          </cell>
          <cell r="C979" t="str">
            <v>un</v>
          </cell>
          <cell r="D979">
            <v>3288.48</v>
          </cell>
        </row>
        <row r="980">
          <cell r="A980" t="str">
            <v>0804262</v>
          </cell>
          <cell r="B980" t="str">
            <v>Boca de BDTC D = 1,20 m - esconsidade 25° - areia extraída e brita produzida - alas retas</v>
          </cell>
          <cell r="C980" t="str">
            <v>un</v>
          </cell>
          <cell r="D980">
            <v>2722.19</v>
          </cell>
        </row>
        <row r="981">
          <cell r="A981" t="str">
            <v>0804429</v>
          </cell>
          <cell r="B981" t="str">
            <v>Boca de BDTC D = 1,20 m - esconsidade 30° - areia e brita comerciais - alas esconsas</v>
          </cell>
          <cell r="C981" t="str">
            <v>un</v>
          </cell>
          <cell r="D981">
            <v>6707.44</v>
          </cell>
        </row>
        <row r="982">
          <cell r="A982" t="str">
            <v>0804265</v>
          </cell>
          <cell r="B982" t="str">
            <v>Boca de BDTC D = 1,20 m - esconsidade 30° - areia e brita comerciais - alas retas</v>
          </cell>
          <cell r="C982" t="str">
            <v>un</v>
          </cell>
          <cell r="D982">
            <v>3355.84</v>
          </cell>
        </row>
        <row r="983">
          <cell r="A983" t="str">
            <v>0804428</v>
          </cell>
          <cell r="B983" t="str">
            <v>Boca de BDTC D = 1,20 m - esconsidade 30° - areia extraída e brita produzida - alas esconsas</v>
          </cell>
          <cell r="C983" t="str">
            <v>un</v>
          </cell>
          <cell r="D983">
            <v>5537.43</v>
          </cell>
        </row>
        <row r="984">
          <cell r="A984" t="str">
            <v>0804264</v>
          </cell>
          <cell r="B984" t="str">
            <v>Boca de BDTC D = 1,20 m - esconsidade 30° - areia extraída e brita produzida - alas retas</v>
          </cell>
          <cell r="C984" t="str">
            <v>un</v>
          </cell>
          <cell r="D984">
            <v>2784.89</v>
          </cell>
        </row>
        <row r="985">
          <cell r="A985" t="str">
            <v>0804267</v>
          </cell>
          <cell r="B985" t="str">
            <v>Boca de BDTC D = 1,20 m - esconsidade 35° - areia e brita comerciais - alas retas</v>
          </cell>
          <cell r="C985" t="str">
            <v>un</v>
          </cell>
          <cell r="D985">
            <v>3442.11</v>
          </cell>
        </row>
        <row r="986">
          <cell r="A986" t="str">
            <v>0804266</v>
          </cell>
          <cell r="B986" t="str">
            <v>Boca de BDTC D = 1,20 m - esconsidade 35° - areia extraída e brita produzida - alas retas</v>
          </cell>
          <cell r="C986" t="str">
            <v>un</v>
          </cell>
          <cell r="D986">
            <v>2865.87</v>
          </cell>
        </row>
        <row r="987">
          <cell r="A987" t="str">
            <v>0804269</v>
          </cell>
          <cell r="B987" t="str">
            <v>Boca de BDTC D = 1,20 m - esconsidade 40° - areia e brita comerciais - alas retas</v>
          </cell>
          <cell r="C987" t="str">
            <v>un</v>
          </cell>
          <cell r="D987">
            <v>3556.92</v>
          </cell>
        </row>
        <row r="988">
          <cell r="A988" t="str">
            <v>0804268</v>
          </cell>
          <cell r="B988" t="str">
            <v>Boca de BDTC D = 1,20 m - esconsidade 40° - areia extraída e brita produzida - alas retas</v>
          </cell>
          <cell r="C988" t="str">
            <v>un</v>
          </cell>
          <cell r="D988">
            <v>2974.5</v>
          </cell>
        </row>
        <row r="989">
          <cell r="A989" t="str">
            <v>0804431</v>
          </cell>
          <cell r="B989" t="str">
            <v>Boca de BDTC D = 1,20 m - esconsidade 45° - areia e brita comerciais - alas esconsas</v>
          </cell>
          <cell r="C989" t="str">
            <v>un</v>
          </cell>
          <cell r="D989">
            <v>8316.16</v>
          </cell>
        </row>
        <row r="990">
          <cell r="A990" t="str">
            <v>0804271</v>
          </cell>
          <cell r="B990" t="str">
            <v>Boca de BDTC D = 1,20 m - esconsidade 45° - areia e brita comerciais - alas retas</v>
          </cell>
          <cell r="C990" t="str">
            <v>un</v>
          </cell>
          <cell r="D990">
            <v>3710.48</v>
          </cell>
        </row>
        <row r="991">
          <cell r="A991" t="str">
            <v>0804430</v>
          </cell>
          <cell r="B991" t="str">
            <v>Boca de BDTC D = 1,20 m - esconsidade 45° - areia extraída e brita produzida - alas esconsas</v>
          </cell>
          <cell r="C991" t="str">
            <v>un</v>
          </cell>
          <cell r="D991">
            <v>6853.56</v>
          </cell>
        </row>
        <row r="992">
          <cell r="A992" t="str">
            <v>0804270</v>
          </cell>
          <cell r="B992" t="str">
            <v>Boca de BDTC D = 1,20 m - esconsidade 45° - areia extraída e brita produzida - alas retas</v>
          </cell>
          <cell r="C992" t="str">
            <v>un</v>
          </cell>
          <cell r="D992">
            <v>3121.25</v>
          </cell>
        </row>
        <row r="993">
          <cell r="A993" t="str">
            <v>0804255</v>
          </cell>
          <cell r="B993" t="str">
            <v>Boca de BDTC D = 1,20 m - esconsidade 5° - areia e brita comerciais - alas retas</v>
          </cell>
          <cell r="C993" t="str">
            <v>un</v>
          </cell>
          <cell r="D993">
            <v>3161.29</v>
          </cell>
        </row>
        <row r="994">
          <cell r="A994" t="str">
            <v>0804254</v>
          </cell>
          <cell r="B994" t="str">
            <v>Boca de BDTC D = 1,20 m - esconsidade 5° - areia extraída e brita produzida - alas retas</v>
          </cell>
          <cell r="C994" t="str">
            <v>un</v>
          </cell>
          <cell r="D994">
            <v>2605.34</v>
          </cell>
        </row>
        <row r="995">
          <cell r="A995" t="str">
            <v>0804433</v>
          </cell>
          <cell r="B995" t="str">
            <v>Boca de BDTC D = 1,50 m - esconsidade 0° - areia e brita comerciais - alas esconsas</v>
          </cell>
          <cell r="C995" t="str">
            <v>un</v>
          </cell>
          <cell r="D995">
            <v>10117.18</v>
          </cell>
        </row>
        <row r="996">
          <cell r="A996" t="str">
            <v>0804273</v>
          </cell>
          <cell r="B996" t="str">
            <v>Boca de BDTC D = 1,50 m - esconsidade 0° - areia e brita comerciais - alas retas</v>
          </cell>
          <cell r="C996" t="str">
            <v>un</v>
          </cell>
          <cell r="D996">
            <v>5413.5</v>
          </cell>
        </row>
        <row r="997">
          <cell r="A997" t="str">
            <v>0804432</v>
          </cell>
          <cell r="B997" t="str">
            <v>Boca de BDTC D = 1,50 m - esconsidade 0° - areia extraída e brita produzida - alas esconsas</v>
          </cell>
          <cell r="C997" t="str">
            <v>un</v>
          </cell>
          <cell r="D997">
            <v>8209.64</v>
          </cell>
        </row>
        <row r="998">
          <cell r="A998" t="str">
            <v>0804272</v>
          </cell>
          <cell r="B998" t="str">
            <v>Boca de BDTC D = 1,50 m - esconsidade 0° - areia extraída e brita produzida - alas retas</v>
          </cell>
          <cell r="C998" t="str">
            <v>un</v>
          </cell>
          <cell r="D998">
            <v>4419.91</v>
          </cell>
        </row>
        <row r="999">
          <cell r="A999" t="str">
            <v>0804277</v>
          </cell>
          <cell r="B999" t="str">
            <v>Boca de BDTC D = 1,50 m - esconsidade 10° - areia e brita comerciais - alas retas</v>
          </cell>
          <cell r="C999" t="str">
            <v>un</v>
          </cell>
          <cell r="D999">
            <v>5443.29</v>
          </cell>
        </row>
        <row r="1000">
          <cell r="A1000" t="str">
            <v>0804276</v>
          </cell>
          <cell r="B1000" t="str">
            <v>Boca de BDTC D = 1,50 m - esconsidade 10° - areia extraída e brita produzida - alas retas</v>
          </cell>
          <cell r="C1000" t="str">
            <v>un</v>
          </cell>
          <cell r="D1000">
            <v>4446.68</v>
          </cell>
        </row>
        <row r="1001">
          <cell r="A1001" t="str">
            <v>0804435</v>
          </cell>
          <cell r="B1001" t="str">
            <v>Boca de BDTC D = 1,50 m - esconsidade 15° - areia e brita comerciais - alas esconsas</v>
          </cell>
          <cell r="C1001" t="str">
            <v>un</v>
          </cell>
          <cell r="D1001">
            <v>10618.22</v>
          </cell>
        </row>
        <row r="1002">
          <cell r="A1002" t="str">
            <v>0804279</v>
          </cell>
          <cell r="B1002" t="str">
            <v>Boca de BDTC D = 1,50 m - esconsidade 15° - areia e brita comerciais - alas retas</v>
          </cell>
          <cell r="C1002" t="str">
            <v>un</v>
          </cell>
          <cell r="D1002">
            <v>5480.53</v>
          </cell>
        </row>
        <row r="1003">
          <cell r="A1003" t="str">
            <v>0804434</v>
          </cell>
          <cell r="B1003" t="str">
            <v>Boca de BDTC D = 1,50 m - esconsidade 15° - areia extraída e brita produzida - alas esconsas</v>
          </cell>
          <cell r="C1003" t="str">
            <v>un</v>
          </cell>
          <cell r="D1003">
            <v>8613.15</v>
          </cell>
        </row>
        <row r="1004">
          <cell r="A1004" t="str">
            <v>0804278</v>
          </cell>
          <cell r="B1004" t="str">
            <v>Boca de BDTC D = 1,50 m - esconsidade 15° - areia extraída e brita produzida - alas retas</v>
          </cell>
          <cell r="C1004" t="str">
            <v>un</v>
          </cell>
          <cell r="D1004">
            <v>4480.1400000000003</v>
          </cell>
        </row>
        <row r="1005">
          <cell r="A1005" t="str">
            <v>0804281</v>
          </cell>
          <cell r="B1005" t="str">
            <v>Boca de BDTC D = 1,50 m - esconsidade 20° - areia e brita comerciais - alas retas</v>
          </cell>
          <cell r="C1005" t="str">
            <v>un</v>
          </cell>
          <cell r="D1005">
            <v>5535.39</v>
          </cell>
        </row>
        <row r="1006">
          <cell r="A1006" t="str">
            <v>0804280</v>
          </cell>
          <cell r="B1006" t="str">
            <v>Boca de BDTC D = 1,50 m - esconsidade 20° - areia extraída e brita produzida - alas retas</v>
          </cell>
          <cell r="C1006" t="str">
            <v>un</v>
          </cell>
          <cell r="D1006">
            <v>4529.83</v>
          </cell>
        </row>
        <row r="1007">
          <cell r="A1007" t="str">
            <v>0804283</v>
          </cell>
          <cell r="B1007" t="str">
            <v>Boca de BDTC D = 1,50 m - esconsidade 25° - areia e brita comerciais - alas retas</v>
          </cell>
          <cell r="C1007" t="str">
            <v>un</v>
          </cell>
          <cell r="D1007">
            <v>5610.25</v>
          </cell>
        </row>
        <row r="1008">
          <cell r="A1008" t="str">
            <v>0804282</v>
          </cell>
          <cell r="B1008" t="str">
            <v>Boca de BDTC D = 1,50 m - esconsidade 25° - areia extraída e brita produzida - alas retas</v>
          </cell>
          <cell r="C1008" t="str">
            <v>un</v>
          </cell>
          <cell r="D1008">
            <v>4598.1400000000003</v>
          </cell>
        </row>
        <row r="1009">
          <cell r="A1009" t="str">
            <v>0804437</v>
          </cell>
          <cell r="B1009" t="str">
            <v>Boca de BDTC D = 1,50 m - esconsidade 30° - areia e brita comerciais - alas esconsas</v>
          </cell>
          <cell r="C1009" t="str">
            <v>un</v>
          </cell>
          <cell r="D1009">
            <v>11891.34</v>
          </cell>
        </row>
        <row r="1010">
          <cell r="A1010" t="str">
            <v>0804285</v>
          </cell>
          <cell r="B1010" t="str">
            <v>Boca de BDTC D = 1,50 m - esconsidade 30° - areia e brita comerciais - alas retas</v>
          </cell>
          <cell r="C1010" t="str">
            <v>un</v>
          </cell>
          <cell r="D1010">
            <v>5708.75</v>
          </cell>
        </row>
        <row r="1011">
          <cell r="A1011" t="str">
            <v>0804436</v>
          </cell>
          <cell r="B1011" t="str">
            <v>Boca de BDTC D = 1,50 m - esconsidade 30° - areia extraída e brita produzida - alas esconsas</v>
          </cell>
          <cell r="C1011" t="str">
            <v>un</v>
          </cell>
          <cell r="D1011">
            <v>9638.7900000000009</v>
          </cell>
        </row>
        <row r="1012">
          <cell r="A1012" t="str">
            <v>0804284</v>
          </cell>
          <cell r="B1012" t="str">
            <v>Boca de BDTC D = 1,50 m - esconsidade 30° - areia extraída e brita produzida - alas retas</v>
          </cell>
          <cell r="C1012" t="str">
            <v>un</v>
          </cell>
          <cell r="D1012">
            <v>4688.57</v>
          </cell>
        </row>
        <row r="1013">
          <cell r="A1013" t="str">
            <v>0804287</v>
          </cell>
          <cell r="B1013" t="str">
            <v>Boca de BDTC D = 1,50 m - esconsidade 35° - areia e brita comerciais - alas retas</v>
          </cell>
          <cell r="C1013" t="str">
            <v>un</v>
          </cell>
          <cell r="D1013">
            <v>5836.67</v>
          </cell>
        </row>
        <row r="1014">
          <cell r="A1014" t="str">
            <v>0804286</v>
          </cell>
          <cell r="B1014" t="str">
            <v>Boca de BDTC D = 1,50 m - esconsidade 35° - areia extraída e brita produzida - alas retas</v>
          </cell>
          <cell r="C1014" t="str">
            <v>un</v>
          </cell>
          <cell r="D1014">
            <v>4807.29</v>
          </cell>
        </row>
        <row r="1015">
          <cell r="A1015" t="str">
            <v>0804289</v>
          </cell>
          <cell r="B1015" t="str">
            <v>Boca de BDTC D = 1,50 m - esconsidade 40° - areia e brita comerciais - alas retas</v>
          </cell>
          <cell r="C1015" t="str">
            <v>un</v>
          </cell>
          <cell r="D1015">
            <v>6004.45</v>
          </cell>
        </row>
        <row r="1016">
          <cell r="A1016" t="str">
            <v>0804288</v>
          </cell>
          <cell r="B1016" t="str">
            <v>Boca de BDTC D = 1,50 m - esconsidade 40° - areia extraída e brita produzida - alas retas</v>
          </cell>
          <cell r="C1016" t="str">
            <v>un</v>
          </cell>
          <cell r="D1016">
            <v>4964.4799999999996</v>
          </cell>
        </row>
        <row r="1017">
          <cell r="A1017" t="str">
            <v>0804439</v>
          </cell>
          <cell r="B1017" t="str">
            <v>Boca de BDTC D = 1,50 m - esconsidade 45° - areia e brita comerciais - alas esconsas</v>
          </cell>
          <cell r="C1017" t="str">
            <v>un</v>
          </cell>
          <cell r="D1017">
            <v>14807.72</v>
          </cell>
        </row>
        <row r="1018">
          <cell r="A1018" t="str">
            <v>0804291</v>
          </cell>
          <cell r="B1018" t="str">
            <v>Boca de BDTC D = 1,50 m - esconsidade 45° - areia e brita comerciais - alas retas</v>
          </cell>
          <cell r="C1018" t="str">
            <v>un</v>
          </cell>
          <cell r="D1018">
            <v>6226.61</v>
          </cell>
        </row>
        <row r="1019">
          <cell r="A1019" t="str">
            <v>0804438</v>
          </cell>
          <cell r="B1019" t="str">
            <v>Boca de BDTC D = 1,50 m - esconsidade 45° - areia extraída e brita produzida - alas esconsas</v>
          </cell>
          <cell r="C1019" t="str">
            <v>un</v>
          </cell>
          <cell r="D1019">
            <v>11982.33</v>
          </cell>
        </row>
        <row r="1020">
          <cell r="A1020" t="str">
            <v>0804290</v>
          </cell>
          <cell r="B1020" t="str">
            <v>Boca de BDTC D = 1,50 m - esconsidade 45° - areia extraída e brita produzida - alas retas</v>
          </cell>
          <cell r="C1020" t="str">
            <v>un</v>
          </cell>
          <cell r="D1020">
            <v>5175.0600000000004</v>
          </cell>
        </row>
        <row r="1021">
          <cell r="A1021" t="str">
            <v>0804275</v>
          </cell>
          <cell r="B1021" t="str">
            <v>Boca de BDTC D = 1,50 m - esconsidade 5° - areia e brita comerciais - alas retas</v>
          </cell>
          <cell r="C1021" t="str">
            <v>un</v>
          </cell>
          <cell r="D1021">
            <v>5420.95</v>
          </cell>
        </row>
        <row r="1022">
          <cell r="A1022" t="str">
            <v>0804274</v>
          </cell>
          <cell r="B1022" t="str">
            <v>Boca de BDTC D = 1,50 m - esconsidade 5° - areia extraída e brita produzida - alas retas</v>
          </cell>
          <cell r="C1022" t="str">
            <v>un</v>
          </cell>
          <cell r="D1022">
            <v>4426.6099999999997</v>
          </cell>
        </row>
        <row r="1023">
          <cell r="A1023" t="str">
            <v>0804061</v>
          </cell>
          <cell r="B1023" t="str">
            <v>Boca de BSTC D = 0,40 m - esconsidade 0° - areia e brita comerciais - alas retas</v>
          </cell>
          <cell r="C1023" t="str">
            <v>un</v>
          </cell>
          <cell r="D1023">
            <v>371.02</v>
          </cell>
        </row>
        <row r="1024">
          <cell r="A1024" t="str">
            <v>0804060</v>
          </cell>
          <cell r="B1024" t="str">
            <v>Boca de BSTC D = 0,40 m - esconsidade 0° - areia extraída e brita produzida - alas retas</v>
          </cell>
          <cell r="C1024" t="str">
            <v>un</v>
          </cell>
          <cell r="D1024">
            <v>317.72000000000003</v>
          </cell>
        </row>
        <row r="1025">
          <cell r="A1025" t="str">
            <v>0804065</v>
          </cell>
          <cell r="B1025" t="str">
            <v>Boca de BSTC D = 0,40 m - esconsidade 10° - areia e brita comerciais - alas retas</v>
          </cell>
          <cell r="C1025" t="str">
            <v>un</v>
          </cell>
          <cell r="D1025">
            <v>372.61</v>
          </cell>
        </row>
        <row r="1026">
          <cell r="A1026" t="str">
            <v>0804064</v>
          </cell>
          <cell r="B1026" t="str">
            <v>Boca de BSTC D = 0,40 m - esconsidade 10° - areia extraída e brita produzida - alas retas</v>
          </cell>
          <cell r="C1026" t="str">
            <v>un</v>
          </cell>
          <cell r="D1026">
            <v>319.31</v>
          </cell>
        </row>
        <row r="1027">
          <cell r="A1027" t="str">
            <v>0804067</v>
          </cell>
          <cell r="B1027" t="str">
            <v>Boca de BSTC D = 0,40 m - esconsidade 15° - areia e brita comerciais - alas retas</v>
          </cell>
          <cell r="C1027" t="str">
            <v>un</v>
          </cell>
          <cell r="D1027">
            <v>374.2</v>
          </cell>
        </row>
        <row r="1028">
          <cell r="A1028" t="str">
            <v>0804066</v>
          </cell>
          <cell r="B1028" t="str">
            <v>Boca de BSTC D = 0,40 m - esconsidade 15° - areia extraída e brita produzida - alas retas</v>
          </cell>
          <cell r="C1028" t="str">
            <v>un</v>
          </cell>
          <cell r="D1028">
            <v>320.89999999999998</v>
          </cell>
        </row>
        <row r="1029">
          <cell r="A1029" t="str">
            <v>0804069</v>
          </cell>
          <cell r="B1029" t="str">
            <v>Boca de BSTC D = 0,40 m - esconsidade 20° - areia e brita comerciais - alas retas</v>
          </cell>
          <cell r="C1029" t="str">
            <v>un</v>
          </cell>
          <cell r="D1029">
            <v>377.03</v>
          </cell>
        </row>
        <row r="1030">
          <cell r="A1030" t="str">
            <v>0804068</v>
          </cell>
          <cell r="B1030" t="str">
            <v>Boca de BSTC D = 0,40 m - esconsidade 20° - areia extraída e brita produzida - alas retas</v>
          </cell>
          <cell r="C1030" t="str">
            <v>un</v>
          </cell>
          <cell r="D1030">
            <v>323.60000000000002</v>
          </cell>
        </row>
        <row r="1031">
          <cell r="A1031" t="str">
            <v>0804071</v>
          </cell>
          <cell r="B1031" t="str">
            <v>Boca de BSTC D = 0,40 m - esconsidade 25° - areia e brita comerciais - alas retas</v>
          </cell>
          <cell r="C1031" t="str">
            <v>un</v>
          </cell>
          <cell r="D1031">
            <v>381</v>
          </cell>
        </row>
        <row r="1032">
          <cell r="A1032" t="str">
            <v>0804070</v>
          </cell>
          <cell r="B1032" t="str">
            <v>Boca de BSTC D = 0,40 m - esconsidade 25° - areia extraída e brita produzida - alas retas</v>
          </cell>
          <cell r="C1032" t="str">
            <v>un</v>
          </cell>
          <cell r="D1032">
            <v>327.57</v>
          </cell>
        </row>
        <row r="1033">
          <cell r="A1033" t="str">
            <v>0804073</v>
          </cell>
          <cell r="B1033" t="str">
            <v>Boca de BSTC D = 0,40 m - esconsidade 30° - areia e brita comerciais - alas retas</v>
          </cell>
          <cell r="C1033" t="str">
            <v>un</v>
          </cell>
          <cell r="D1033">
            <v>386.21</v>
          </cell>
        </row>
        <row r="1034">
          <cell r="A1034" t="str">
            <v>0804072</v>
          </cell>
          <cell r="B1034" t="str">
            <v>Boca de BSTC D = 0,40 m - esconsidade 30° - areia extraída e brita produzida - alas retas</v>
          </cell>
          <cell r="C1034" t="str">
            <v>un</v>
          </cell>
          <cell r="D1034">
            <v>332.65</v>
          </cell>
        </row>
        <row r="1035">
          <cell r="A1035" t="str">
            <v>0804075</v>
          </cell>
          <cell r="B1035" t="str">
            <v>Boca de BSTC D = 0,40 m - esconsidade 35° - areia e brita comerciais - alas retas</v>
          </cell>
          <cell r="C1035" t="str">
            <v>un</v>
          </cell>
          <cell r="D1035">
            <v>393.35</v>
          </cell>
        </row>
        <row r="1036">
          <cell r="A1036" t="str">
            <v>0804074</v>
          </cell>
          <cell r="B1036" t="str">
            <v>Boca de BSTC D = 0,40 m - esconsidade 35° - areia extraída e brita produzida - alas retas</v>
          </cell>
          <cell r="C1036" t="str">
            <v>un</v>
          </cell>
          <cell r="D1036">
            <v>339.8</v>
          </cell>
        </row>
        <row r="1037">
          <cell r="A1037" t="str">
            <v>0804077</v>
          </cell>
          <cell r="B1037" t="str">
            <v>Boca de BSTC D = 0,40 m - esconsidade 40° - areia e brita comerciais - alas retas</v>
          </cell>
          <cell r="C1037" t="str">
            <v>un</v>
          </cell>
          <cell r="D1037">
            <v>402.53</v>
          </cell>
        </row>
        <row r="1038">
          <cell r="A1038" t="str">
            <v>0804076</v>
          </cell>
          <cell r="B1038" t="str">
            <v>Boca de BSTC D = 0,40 m - esconsidade 40° - areia extraída e brita produzida - alas retas</v>
          </cell>
          <cell r="C1038" t="str">
            <v>un</v>
          </cell>
          <cell r="D1038">
            <v>348.85</v>
          </cell>
        </row>
        <row r="1039">
          <cell r="A1039" t="str">
            <v>0804079</v>
          </cell>
          <cell r="B1039" t="str">
            <v>Boca de BSTC D = 0,40 m - esconsidade 45° - areia e brita comerciais - alas retas</v>
          </cell>
          <cell r="C1039" t="str">
            <v>un</v>
          </cell>
          <cell r="D1039">
            <v>416.48</v>
          </cell>
        </row>
        <row r="1040">
          <cell r="A1040" t="str">
            <v>0804078</v>
          </cell>
          <cell r="B1040" t="str">
            <v>Boca de BSTC D = 0,40 m - esconsidade 45° - areia extraída e brita produzida - alas retas</v>
          </cell>
          <cell r="C1040" t="str">
            <v>un</v>
          </cell>
          <cell r="D1040">
            <v>362.67</v>
          </cell>
        </row>
        <row r="1041">
          <cell r="A1041" t="str">
            <v>0804063</v>
          </cell>
          <cell r="B1041" t="str">
            <v>Boca de BSTC D = 0,40 m - esconsidade 5° - areia e brita comerciais - alas retas</v>
          </cell>
          <cell r="C1041" t="str">
            <v>un</v>
          </cell>
          <cell r="D1041">
            <v>371.82</v>
          </cell>
        </row>
        <row r="1042">
          <cell r="A1042" t="str">
            <v>0804062</v>
          </cell>
          <cell r="B1042" t="str">
            <v>Boca de BSTC D = 0,40 m - esconsidade 5° - areia extraída e brita produzida - alas retas</v>
          </cell>
          <cell r="C1042" t="str">
            <v>un</v>
          </cell>
          <cell r="D1042">
            <v>318.52</v>
          </cell>
        </row>
        <row r="1043">
          <cell r="A1043" t="str">
            <v>0804377</v>
          </cell>
          <cell r="B1043" t="str">
            <v>Boca de BSTC D = 0,60 m - esconsidade 0° - areia e brita comerciais - alas esconsas</v>
          </cell>
          <cell r="C1043" t="str">
            <v>un</v>
          </cell>
          <cell r="D1043">
            <v>1107.23</v>
          </cell>
        </row>
        <row r="1044">
          <cell r="A1044" t="str">
            <v>0804081</v>
          </cell>
          <cell r="B1044" t="str">
            <v>Boca de BSTC D = 0,60 m - esconsidade 0° - areia e brita comerciais - alas retas</v>
          </cell>
          <cell r="C1044" t="str">
            <v>un</v>
          </cell>
          <cell r="D1044">
            <v>747.97</v>
          </cell>
        </row>
        <row r="1045">
          <cell r="A1045" t="str">
            <v>0804376</v>
          </cell>
          <cell r="B1045" t="str">
            <v>Boca de BSTC D = 0,60 m - esconsidade 0° - areia extraída e brita produzida - alas esconsas</v>
          </cell>
          <cell r="C1045" t="str">
            <v>un</v>
          </cell>
          <cell r="D1045">
            <v>961.94</v>
          </cell>
        </row>
        <row r="1046">
          <cell r="A1046" t="str">
            <v>0804080</v>
          </cell>
          <cell r="B1046" t="str">
            <v>Boca de BSTC D = 0,60 m - esconsidade 0° - areia extraída e brita produzida - alas retas</v>
          </cell>
          <cell r="C1046" t="str">
            <v>un</v>
          </cell>
          <cell r="D1046">
            <v>630.53</v>
          </cell>
        </row>
        <row r="1047">
          <cell r="A1047" t="str">
            <v>0804085</v>
          </cell>
          <cell r="B1047" t="str">
            <v>Boca de BSTC D = 0,60 m - esconsidade 10° - areia e brita comerciais - alas retas</v>
          </cell>
          <cell r="C1047" t="str">
            <v>un</v>
          </cell>
          <cell r="D1047">
            <v>750.8</v>
          </cell>
        </row>
        <row r="1048">
          <cell r="A1048" t="str">
            <v>0804084</v>
          </cell>
          <cell r="B1048" t="str">
            <v>Boca de BSTC D = 0,60 m - esconsidade 10° - areia extraída e brita produzida - alas retas</v>
          </cell>
          <cell r="C1048" t="str">
            <v>un</v>
          </cell>
          <cell r="D1048">
            <v>633.23</v>
          </cell>
        </row>
        <row r="1049">
          <cell r="A1049" t="str">
            <v>0804379</v>
          </cell>
          <cell r="B1049" t="str">
            <v>Boca de BSTC D = 0,60 m - esconsidade 15° - areia e brita comerciais - alas esconsas</v>
          </cell>
          <cell r="C1049" t="str">
            <v>un</v>
          </cell>
          <cell r="D1049">
            <v>927.51</v>
          </cell>
        </row>
        <row r="1050">
          <cell r="A1050" t="str">
            <v>0804087</v>
          </cell>
          <cell r="B1050" t="str">
            <v>Boca de BSTC D = 0,60 m - esconsidade 15° - areia e brita comerciais - alas retas</v>
          </cell>
          <cell r="C1050" t="str">
            <v>un</v>
          </cell>
          <cell r="D1050">
            <v>753.97</v>
          </cell>
        </row>
        <row r="1051">
          <cell r="A1051" t="str">
            <v>0804378</v>
          </cell>
          <cell r="B1051" t="str">
            <v>Boca de BSTC D = 0,60 m - esconsidade 15° - areia extraída e brita produzida - alas esconsas</v>
          </cell>
          <cell r="C1051" t="str">
            <v>un</v>
          </cell>
          <cell r="D1051">
            <v>774.03</v>
          </cell>
        </row>
        <row r="1052">
          <cell r="A1052" t="str">
            <v>0804086</v>
          </cell>
          <cell r="B1052" t="str">
            <v>Boca de BSTC D = 0,60 m - esconsidade 15° - areia extraída e brita produzida - alas retas</v>
          </cell>
          <cell r="C1052" t="str">
            <v>un</v>
          </cell>
          <cell r="D1052">
            <v>636.41</v>
          </cell>
        </row>
        <row r="1053">
          <cell r="A1053" t="str">
            <v>0804089</v>
          </cell>
          <cell r="B1053" t="str">
            <v>Boca de BSTC D = 0,60 m - esconsidade 20° - areia e brita comerciais - alas retas</v>
          </cell>
          <cell r="C1053" t="str">
            <v>un</v>
          </cell>
          <cell r="D1053">
            <v>759.18</v>
          </cell>
        </row>
        <row r="1054">
          <cell r="A1054" t="str">
            <v>0804088</v>
          </cell>
          <cell r="B1054" t="str">
            <v>Boca de BSTC D = 0,60 m - esconsidade 20° - areia extraída e brita produzida - alas retas</v>
          </cell>
          <cell r="C1054" t="str">
            <v>un</v>
          </cell>
          <cell r="D1054">
            <v>641.49</v>
          </cell>
        </row>
        <row r="1055">
          <cell r="A1055" t="str">
            <v>0804091</v>
          </cell>
          <cell r="B1055" t="str">
            <v>Boca de BSTC D = 0,60 m - esconsidade 25° - areia e brita comerciais - alas retas</v>
          </cell>
          <cell r="C1055" t="str">
            <v>un</v>
          </cell>
          <cell r="D1055">
            <v>765.98</v>
          </cell>
        </row>
        <row r="1056">
          <cell r="A1056" t="str">
            <v>0804090</v>
          </cell>
          <cell r="B1056" t="str">
            <v>Boca de BSTC D = 0,60 m - esconsidade 25° - areia extraída e brita produzida - alas retas</v>
          </cell>
          <cell r="C1056" t="str">
            <v>un</v>
          </cell>
          <cell r="D1056">
            <v>648.16</v>
          </cell>
        </row>
        <row r="1057">
          <cell r="A1057" t="str">
            <v>0804381</v>
          </cell>
          <cell r="B1057" t="str">
            <v>Boca de BSTC D = 0,60 m - esconsidade 30° - areia e brita comerciais - alas esconsas</v>
          </cell>
          <cell r="C1057" t="str">
            <v>un</v>
          </cell>
          <cell r="D1057">
            <v>1308.8</v>
          </cell>
        </row>
        <row r="1058">
          <cell r="A1058" t="str">
            <v>0804093</v>
          </cell>
          <cell r="B1058" t="str">
            <v>Boca de BSTC D = 0,60 m - esconsidade 30° - areia e brita comerciais - alas retas</v>
          </cell>
          <cell r="C1058" t="str">
            <v>un</v>
          </cell>
          <cell r="D1058">
            <v>775.61</v>
          </cell>
        </row>
        <row r="1059">
          <cell r="A1059" t="str">
            <v>0804380</v>
          </cell>
          <cell r="B1059" t="str">
            <v>Boca de BSTC D = 0,60 m - esconsidade 30° - areia extraída e brita produzida - alas esconsas</v>
          </cell>
          <cell r="C1059" t="str">
            <v>un</v>
          </cell>
          <cell r="D1059">
            <v>1134.9100000000001</v>
          </cell>
        </row>
        <row r="1060">
          <cell r="A1060" t="str">
            <v>0804092</v>
          </cell>
          <cell r="B1060" t="str">
            <v>Boca de BSTC D = 0,60 m - esconsidade 30° - areia extraída e brita produzida - alas retas</v>
          </cell>
          <cell r="C1060" t="str">
            <v>un</v>
          </cell>
          <cell r="D1060">
            <v>657.54</v>
          </cell>
        </row>
        <row r="1061">
          <cell r="A1061" t="str">
            <v>0804095</v>
          </cell>
          <cell r="B1061" t="str">
            <v>Boca de BSTC D = 0,60 m - esconsidade 35° - areia e brita comerciais - alas retas</v>
          </cell>
          <cell r="C1061" t="str">
            <v>un</v>
          </cell>
          <cell r="D1061">
            <v>788.76</v>
          </cell>
        </row>
        <row r="1062">
          <cell r="A1062" t="str">
            <v>0804094</v>
          </cell>
          <cell r="B1062" t="str">
            <v>Boca de BSTC D = 0,60 m - esconsidade 35° - areia extraída e brita produzida - alas retas</v>
          </cell>
          <cell r="C1062" t="str">
            <v>un</v>
          </cell>
          <cell r="D1062">
            <v>670.56</v>
          </cell>
        </row>
        <row r="1063">
          <cell r="A1063" t="str">
            <v>0804097</v>
          </cell>
          <cell r="B1063" t="str">
            <v>Boca de BSTC D = 0,60 m - esconsidade 40° - areia e brita comerciais - alas retas</v>
          </cell>
          <cell r="C1063" t="str">
            <v>un</v>
          </cell>
          <cell r="D1063">
            <v>805.53</v>
          </cell>
        </row>
        <row r="1064">
          <cell r="A1064" t="str">
            <v>0804096</v>
          </cell>
          <cell r="B1064" t="str">
            <v>Boca de BSTC D = 0,60 m - esconsidade 40° - areia extraída e brita produzida - alas retas</v>
          </cell>
          <cell r="C1064" t="str">
            <v>un</v>
          </cell>
          <cell r="D1064">
            <v>687.08</v>
          </cell>
        </row>
        <row r="1065">
          <cell r="A1065" t="str">
            <v>0804383</v>
          </cell>
          <cell r="B1065" t="str">
            <v>Boca de BSTC D = 0,60 m - esconsidade 45° - areia e brita comerciais - alas esconsas</v>
          </cell>
          <cell r="C1065" t="str">
            <v>un</v>
          </cell>
          <cell r="D1065">
            <v>1618.19</v>
          </cell>
        </row>
        <row r="1066">
          <cell r="A1066" t="str">
            <v>0804099</v>
          </cell>
          <cell r="B1066" t="str">
            <v>Boca de BSTC D = 0,60 m - esconsidade 45° - areia e brita comerciais - alas retas</v>
          </cell>
          <cell r="C1066" t="str">
            <v>un</v>
          </cell>
          <cell r="D1066">
            <v>829.45</v>
          </cell>
        </row>
        <row r="1067">
          <cell r="A1067" t="str">
            <v>0804382</v>
          </cell>
          <cell r="B1067" t="str">
            <v>Boca de BSTC D = 0,60 m - esconsidade 45° - areia extraída e brita produzida - alas esconsas</v>
          </cell>
          <cell r="C1067" t="str">
            <v>un</v>
          </cell>
          <cell r="D1067">
            <v>1401.2</v>
          </cell>
        </row>
        <row r="1068">
          <cell r="A1068" t="str">
            <v>0804098</v>
          </cell>
          <cell r="B1068" t="str">
            <v>Boca de BSTC D = 0,60 m - esconsidade 45° - areia extraída e brita produzida - alas retas</v>
          </cell>
          <cell r="C1068" t="str">
            <v>un</v>
          </cell>
          <cell r="D1068">
            <v>710.75</v>
          </cell>
        </row>
        <row r="1069">
          <cell r="A1069" t="str">
            <v>0804083</v>
          </cell>
          <cell r="B1069" t="str">
            <v>Boca de BSTC D = 0,60 m - esconsidade 5° - areia e brita comerciais - alas retas</v>
          </cell>
          <cell r="C1069" t="str">
            <v>un</v>
          </cell>
          <cell r="D1069">
            <v>748.76</v>
          </cell>
        </row>
        <row r="1070">
          <cell r="A1070" t="str">
            <v>0804082</v>
          </cell>
          <cell r="B1070" t="str">
            <v>Boca de BSTC D = 0,60 m - esconsidade 5° - areia extraída e brita produzida - alas retas</v>
          </cell>
          <cell r="C1070" t="str">
            <v>un</v>
          </cell>
          <cell r="D1070">
            <v>631.32000000000005</v>
          </cell>
        </row>
        <row r="1071">
          <cell r="A1071" t="str">
            <v>0804385</v>
          </cell>
          <cell r="B1071" t="str">
            <v>Boca de BSTC D = 0,80 m - esconsidade 0° - areia e brita comerciais - alas esconsas</v>
          </cell>
          <cell r="C1071" t="str">
            <v>un</v>
          </cell>
          <cell r="D1071">
            <v>1844.07</v>
          </cell>
        </row>
        <row r="1072">
          <cell r="A1072" t="str">
            <v>0804101</v>
          </cell>
          <cell r="B1072" t="str">
            <v>Boca de BSTC D = 0,80 m - esconsidade 0° - areia e brita comerciais - alas retas</v>
          </cell>
          <cell r="C1072" t="str">
            <v>un</v>
          </cell>
          <cell r="D1072">
            <v>1266.46</v>
          </cell>
        </row>
        <row r="1073">
          <cell r="A1073" t="str">
            <v>0804384</v>
          </cell>
          <cell r="B1073" t="str">
            <v>Boca de BSTC D = 0,80 m - esconsidade 0° - areia extraída e brita produzida - alas esconsas</v>
          </cell>
          <cell r="C1073" t="str">
            <v>un</v>
          </cell>
          <cell r="D1073">
            <v>1574.41</v>
          </cell>
        </row>
        <row r="1074">
          <cell r="A1074" t="str">
            <v>0804100</v>
          </cell>
          <cell r="B1074" t="str">
            <v>Boca de BSTC D = 0,80 m - esconsidade 0° - areia extraída e brita produzida - alas retas</v>
          </cell>
          <cell r="C1074" t="str">
            <v>un</v>
          </cell>
          <cell r="D1074">
            <v>1062.45</v>
          </cell>
        </row>
        <row r="1075">
          <cell r="A1075" t="str">
            <v>0804105</v>
          </cell>
          <cell r="B1075" t="str">
            <v>Boca de BSTC D = 0,80 m - esconsidade 10° - areia e brita comerciais - alas retas</v>
          </cell>
          <cell r="C1075" t="str">
            <v>un</v>
          </cell>
          <cell r="D1075">
            <v>1270.8800000000001</v>
          </cell>
        </row>
        <row r="1076">
          <cell r="A1076" t="str">
            <v>0804104</v>
          </cell>
          <cell r="B1076" t="str">
            <v>Boca de BSTC D = 0,80 m - esconsidade 10° - areia extraída e brita produzida - alas retas</v>
          </cell>
          <cell r="C1076" t="str">
            <v>un</v>
          </cell>
          <cell r="D1076">
            <v>1066.74</v>
          </cell>
        </row>
        <row r="1077">
          <cell r="A1077" t="str">
            <v>0804387</v>
          </cell>
          <cell r="B1077" t="str">
            <v>Boca de BSTC D = 0,80 m - esconsidade 15° - areia e brita comerciais - alas esconsas</v>
          </cell>
          <cell r="C1077" t="str">
            <v>un</v>
          </cell>
          <cell r="D1077">
            <v>1943.11</v>
          </cell>
        </row>
        <row r="1078">
          <cell r="A1078" t="str">
            <v>0804107</v>
          </cell>
          <cell r="B1078" t="str">
            <v>Boca de BSTC D = 0,80 m - esconsidade 15° - areia e brita comerciais - alas retas</v>
          </cell>
          <cell r="C1078" t="str">
            <v>un</v>
          </cell>
          <cell r="D1078">
            <v>1276.8800000000001</v>
          </cell>
        </row>
        <row r="1079">
          <cell r="A1079" t="str">
            <v>0804386</v>
          </cell>
          <cell r="B1079" t="str">
            <v>Boca de BSTC D = 0,80 m - esconsidade 15° - areia extraída e brita produzida - alas esconsas</v>
          </cell>
          <cell r="C1079" t="str">
            <v>un</v>
          </cell>
          <cell r="D1079">
            <v>1658.07</v>
          </cell>
        </row>
        <row r="1080">
          <cell r="A1080" t="str">
            <v>0804106</v>
          </cell>
          <cell r="B1080" t="str">
            <v>Boca de BSTC D = 0,80 m - esconsidade 15° - areia extraída e brita produzida - alas retas</v>
          </cell>
          <cell r="C1080" t="str">
            <v>un</v>
          </cell>
          <cell r="D1080">
            <v>1072.6199999999999</v>
          </cell>
        </row>
        <row r="1081">
          <cell r="A1081" t="str">
            <v>0804109</v>
          </cell>
          <cell r="B1081" t="str">
            <v>Boca de BSTC D = 0,80 m - esconsidade 20° - areia e brita comerciais - alas retas</v>
          </cell>
          <cell r="C1081" t="str">
            <v>un</v>
          </cell>
          <cell r="D1081">
            <v>1286.06</v>
          </cell>
        </row>
        <row r="1082">
          <cell r="A1082" t="str">
            <v>0804108</v>
          </cell>
          <cell r="B1082" t="str">
            <v>Boca de BSTC D = 0,80 m - esconsidade 20° - areia extraída e brita produzida - alas retas</v>
          </cell>
          <cell r="C1082" t="str">
            <v>un</v>
          </cell>
          <cell r="D1082">
            <v>1081.67</v>
          </cell>
        </row>
        <row r="1083">
          <cell r="A1083" t="str">
            <v>0804111</v>
          </cell>
          <cell r="B1083" t="str">
            <v>Boca de BSTC D = 0,80 m - esconsidade 25° - areia e brita comerciais - alas retas</v>
          </cell>
          <cell r="C1083" t="str">
            <v>un</v>
          </cell>
          <cell r="D1083">
            <v>1298.07</v>
          </cell>
        </row>
        <row r="1084">
          <cell r="A1084" t="str">
            <v>0804110</v>
          </cell>
          <cell r="B1084" t="str">
            <v>Boca de BSTC D = 0,80 m - esconsidade 25° - areia extraída e brita produzida - alas retas</v>
          </cell>
          <cell r="C1084" t="str">
            <v>un</v>
          </cell>
          <cell r="D1084">
            <v>1093.43</v>
          </cell>
        </row>
        <row r="1085">
          <cell r="A1085" t="str">
            <v>0804389</v>
          </cell>
          <cell r="B1085" t="str">
            <v>Boca de BSTC D = 0,80 m - esconsidade 30° - areia e brita comerciais - alas esconsas</v>
          </cell>
          <cell r="C1085" t="str">
            <v>un</v>
          </cell>
          <cell r="D1085">
            <v>2170.2199999999998</v>
          </cell>
        </row>
        <row r="1086">
          <cell r="A1086" t="str">
            <v>0804113</v>
          </cell>
          <cell r="B1086" t="str">
            <v>Boca de BSTC D = 0,80 m - esconsidade 30° - areia e brita comerciais - alas retas</v>
          </cell>
          <cell r="C1086" t="str">
            <v>un</v>
          </cell>
          <cell r="D1086">
            <v>1314.5</v>
          </cell>
        </row>
        <row r="1087">
          <cell r="A1087" t="str">
            <v>0804388</v>
          </cell>
          <cell r="B1087" t="str">
            <v>Boca de BSTC D = 0,80 m - esconsidade 30° - areia extraída e brita produzida - alas esconsas</v>
          </cell>
          <cell r="C1087" t="str">
            <v>un</v>
          </cell>
          <cell r="D1087">
            <v>1850.28</v>
          </cell>
        </row>
        <row r="1088">
          <cell r="A1088" t="str">
            <v>0804112</v>
          </cell>
          <cell r="B1088" t="str">
            <v>Boca de BSTC D = 0,80 m - esconsidade 30° - areia extraída e brita produzida - alas retas</v>
          </cell>
          <cell r="C1088" t="str">
            <v>un</v>
          </cell>
          <cell r="D1088">
            <v>1109.48</v>
          </cell>
        </row>
        <row r="1089">
          <cell r="A1089" t="str">
            <v>0804115</v>
          </cell>
          <cell r="B1089" t="str">
            <v>Boca de BSTC D = 0,80 m - esconsidade 35° - areia e brita comerciais - alas retas</v>
          </cell>
          <cell r="C1089" t="str">
            <v>un</v>
          </cell>
          <cell r="D1089">
            <v>1337.28</v>
          </cell>
        </row>
        <row r="1090">
          <cell r="A1090" t="str">
            <v>0804114</v>
          </cell>
          <cell r="B1090" t="str">
            <v>Boca de BSTC D = 0,80 m - esconsidade 35° - areia extraída e brita produzida - alas retas</v>
          </cell>
          <cell r="C1090" t="str">
            <v>un</v>
          </cell>
          <cell r="D1090">
            <v>1131.8800000000001</v>
          </cell>
        </row>
        <row r="1091">
          <cell r="A1091" t="str">
            <v>0804117</v>
          </cell>
          <cell r="B1091" t="str">
            <v>Boca de BSTC D = 0,80 m - esconsidade 40° - areia e brita comerciais - alas retas</v>
          </cell>
          <cell r="C1091" t="str">
            <v>un</v>
          </cell>
          <cell r="D1091">
            <v>1367.2</v>
          </cell>
        </row>
        <row r="1092">
          <cell r="A1092" t="str">
            <v>0804116</v>
          </cell>
          <cell r="B1092" t="str">
            <v>Boca de BSTC D = 0,80 m - esconsidade 40° - areia extraída e brita produzida - alas retas</v>
          </cell>
          <cell r="C1092" t="str">
            <v>un</v>
          </cell>
          <cell r="D1092">
            <v>1161.42</v>
          </cell>
        </row>
        <row r="1093">
          <cell r="A1093" t="str">
            <v>0804391</v>
          </cell>
          <cell r="B1093" t="str">
            <v>Boca de BSTC D = 0,80 m - esconsidade 45° - areia e brita comerciais - alas esconsas</v>
          </cell>
          <cell r="C1093" t="str">
            <v>un</v>
          </cell>
          <cell r="D1093">
            <v>2693.95</v>
          </cell>
        </row>
        <row r="1094">
          <cell r="A1094" t="str">
            <v>0804119</v>
          </cell>
          <cell r="B1094" t="str">
            <v>Boca de BSTC D = 0,80 m - esconsidade 45° - areia e brita comerciais - alas retas</v>
          </cell>
          <cell r="C1094" t="str">
            <v>un</v>
          </cell>
          <cell r="D1094">
            <v>1408.23</v>
          </cell>
        </row>
        <row r="1095">
          <cell r="A1095" t="str">
            <v>0804390</v>
          </cell>
          <cell r="B1095" t="str">
            <v>Boca de BSTC D = 0,80 m - esconsidade 45° - areia extraída e brita produzida - alas esconsas</v>
          </cell>
          <cell r="C1095" t="str">
            <v>un</v>
          </cell>
          <cell r="D1095">
            <v>2292.23</v>
          </cell>
        </row>
        <row r="1096">
          <cell r="A1096" t="str">
            <v>0804118</v>
          </cell>
          <cell r="B1096" t="str">
            <v>Boca de BSTC D = 0,80 m - esconsidade 45° - areia extraída e brita produzida - alas retas</v>
          </cell>
          <cell r="C1096" t="str">
            <v>un</v>
          </cell>
          <cell r="D1096">
            <v>1202.08</v>
          </cell>
        </row>
        <row r="1097">
          <cell r="A1097" t="str">
            <v>0804103</v>
          </cell>
          <cell r="B1097" t="str">
            <v>Boca de BSTC D = 0,80 m - esconsidade 5° - areia e brita comerciais - alas retas</v>
          </cell>
          <cell r="C1097" t="str">
            <v>un</v>
          </cell>
          <cell r="D1097">
            <v>1268.05</v>
          </cell>
        </row>
        <row r="1098">
          <cell r="A1098" t="str">
            <v>0804102</v>
          </cell>
          <cell r="B1098" t="str">
            <v>Boca de BSTC D = 0,80 m - esconsidade 5° - areia extraída e brita produzida - alas retas</v>
          </cell>
          <cell r="C1098" t="str">
            <v>un</v>
          </cell>
          <cell r="D1098">
            <v>1064.04</v>
          </cell>
        </row>
        <row r="1099">
          <cell r="A1099" t="str">
            <v>0804393</v>
          </cell>
          <cell r="B1099" t="str">
            <v>Boca de BSTC D = 1,00 m - esconsidade 0° - areia e brita comerciais - alas esconsas</v>
          </cell>
          <cell r="C1099" t="str">
            <v>un</v>
          </cell>
          <cell r="D1099">
            <v>2840.46</v>
          </cell>
        </row>
        <row r="1100">
          <cell r="A1100" t="str">
            <v>0804121</v>
          </cell>
          <cell r="B1100" t="str">
            <v>Boca de BSTC D = 1,00 m - esconsidade 0° - areia e brita comerciais - alas retas</v>
          </cell>
          <cell r="C1100" t="str">
            <v>un</v>
          </cell>
          <cell r="D1100">
            <v>1893.08</v>
          </cell>
        </row>
        <row r="1101">
          <cell r="A1101" t="str">
            <v>0804392</v>
          </cell>
          <cell r="B1101" t="str">
            <v>Boca de BSTC D = 1,00 m - esconsidade 0° - areia extraída e brita produzida - alas esconsas</v>
          </cell>
          <cell r="C1101" t="str">
            <v>un</v>
          </cell>
          <cell r="D1101">
            <v>2390.98</v>
          </cell>
        </row>
        <row r="1102">
          <cell r="A1102" t="str">
            <v>0804120</v>
          </cell>
          <cell r="B1102" t="str">
            <v>Boca de BSTC D = 1,00 m - esconsidade 0° - areia extraída e brita produzida - alas retas</v>
          </cell>
          <cell r="C1102" t="str">
            <v>un</v>
          </cell>
          <cell r="D1102">
            <v>1576.29</v>
          </cell>
        </row>
        <row r="1103">
          <cell r="A1103" t="str">
            <v>0804125</v>
          </cell>
          <cell r="B1103" t="str">
            <v>Boca de BSTC D = 1,00 m - esconsidade 10° - areia e brita comerciais - alas retas</v>
          </cell>
          <cell r="C1103" t="str">
            <v>un</v>
          </cell>
          <cell r="D1103">
            <v>1899.09</v>
          </cell>
        </row>
        <row r="1104">
          <cell r="A1104" t="str">
            <v>0804124</v>
          </cell>
          <cell r="B1104" t="str">
            <v>Boca de BSTC D = 1,00 m - esconsidade 10° - areia extraída e brita produzida - alas retas</v>
          </cell>
          <cell r="C1104" t="str">
            <v>un</v>
          </cell>
          <cell r="D1104">
            <v>1582.17</v>
          </cell>
        </row>
        <row r="1105">
          <cell r="A1105" t="str">
            <v>0804395</v>
          </cell>
          <cell r="B1105" t="str">
            <v>Boca de BSTC D = 1,00 m - esconsidade 15° - areia e brita comerciais - alas esconsas</v>
          </cell>
          <cell r="C1105" t="str">
            <v>un</v>
          </cell>
          <cell r="D1105">
            <v>2983.41</v>
          </cell>
        </row>
        <row r="1106">
          <cell r="A1106" t="str">
            <v>0804127</v>
          </cell>
          <cell r="B1106" t="str">
            <v>Boca de BSTC D = 1,00 m - esconsidade 15° - areia e brita comerciais - alas retas</v>
          </cell>
          <cell r="C1106" t="str">
            <v>un</v>
          </cell>
          <cell r="D1106">
            <v>1907.92</v>
          </cell>
        </row>
        <row r="1107">
          <cell r="A1107" t="str">
            <v>0804394</v>
          </cell>
          <cell r="B1107" t="str">
            <v>Boca de BSTC D = 1,00 m - esconsidade 15° - areia extraída e brita produzida - alas esconsas</v>
          </cell>
          <cell r="C1107" t="str">
            <v>un</v>
          </cell>
          <cell r="D1107">
            <v>2509.9899999999998</v>
          </cell>
        </row>
        <row r="1108">
          <cell r="A1108" t="str">
            <v>0804126</v>
          </cell>
          <cell r="B1108" t="str">
            <v>Boca de BSTC D = 1,00 m - esconsidade 15° - areia extraída e brita produzida - alas retas</v>
          </cell>
          <cell r="C1108" t="str">
            <v>un</v>
          </cell>
          <cell r="D1108">
            <v>1590.75</v>
          </cell>
        </row>
        <row r="1109">
          <cell r="A1109" t="str">
            <v>0804129</v>
          </cell>
          <cell r="B1109" t="str">
            <v>Boca de BSTC D = 1,00 m - esconsidade 20° - areia e brita comerciais - alas retas</v>
          </cell>
          <cell r="C1109" t="str">
            <v>un</v>
          </cell>
          <cell r="D1109">
            <v>1920.38</v>
          </cell>
        </row>
        <row r="1110">
          <cell r="A1110" t="str">
            <v>0804128</v>
          </cell>
          <cell r="B1110" t="str">
            <v>Boca de BSTC D = 1,00 m - esconsidade 20° - areia extraída e brita produzida - alas retas</v>
          </cell>
          <cell r="C1110" t="str">
            <v>un</v>
          </cell>
          <cell r="D1110">
            <v>1602.83</v>
          </cell>
        </row>
        <row r="1111">
          <cell r="A1111" t="str">
            <v>0804131</v>
          </cell>
          <cell r="B1111" t="str">
            <v>Boca de BSTC D = 1,00 m - esconsidade 25° - areia e brita comerciais - alas retas</v>
          </cell>
          <cell r="C1111" t="str">
            <v>un</v>
          </cell>
          <cell r="D1111">
            <v>1937.6</v>
          </cell>
        </row>
        <row r="1112">
          <cell r="A1112" t="str">
            <v>0804130</v>
          </cell>
          <cell r="B1112" t="str">
            <v>Boca de BSTC D = 1,00 m - esconsidade 25° - areia extraída e brita produzida - alas retas</v>
          </cell>
          <cell r="C1112" t="str">
            <v>un</v>
          </cell>
          <cell r="D1112">
            <v>1619.67</v>
          </cell>
        </row>
        <row r="1113">
          <cell r="A1113" t="str">
            <v>0804397</v>
          </cell>
          <cell r="B1113" t="str">
            <v>Boca de BSTC D = 1,00 m - esconsidade 30° - areia e brita comerciais - alas esconsas</v>
          </cell>
          <cell r="C1113" t="str">
            <v>un</v>
          </cell>
          <cell r="D1113">
            <v>3325.13</v>
          </cell>
        </row>
        <row r="1114">
          <cell r="A1114" t="str">
            <v>0804133</v>
          </cell>
          <cell r="B1114" t="str">
            <v>Boca de BSTC D = 1,00 m - esconsidade 30° - areia e brita comerciais - alas retas</v>
          </cell>
          <cell r="C1114" t="str">
            <v>un</v>
          </cell>
          <cell r="D1114">
            <v>1961.62</v>
          </cell>
        </row>
        <row r="1115">
          <cell r="A1115" t="str">
            <v>0804396</v>
          </cell>
          <cell r="B1115" t="str">
            <v>Boca de BSTC D = 1,00 m - esconsidade 30° - areia extraída e brita produzida - alas esconsas</v>
          </cell>
          <cell r="C1115" t="str">
            <v>un</v>
          </cell>
          <cell r="D1115">
            <v>2795.25</v>
          </cell>
        </row>
        <row r="1116">
          <cell r="A1116" t="str">
            <v>0804132</v>
          </cell>
          <cell r="B1116" t="str">
            <v>Boca de BSTC D = 1,00 m - esconsidade 30° - areia extraída e brita produzida - alas retas</v>
          </cell>
          <cell r="C1116" t="str">
            <v>un</v>
          </cell>
          <cell r="D1116">
            <v>1643.19</v>
          </cell>
        </row>
        <row r="1117">
          <cell r="A1117" t="str">
            <v>0804135</v>
          </cell>
          <cell r="B1117" t="str">
            <v>Boca de BSTC D = 1,00 m - esconsidade 35° - areia e brita comerciais - alas retas</v>
          </cell>
          <cell r="C1117" t="str">
            <v>un</v>
          </cell>
          <cell r="D1117">
            <v>1992.78</v>
          </cell>
        </row>
        <row r="1118">
          <cell r="A1118" t="str">
            <v>0804134</v>
          </cell>
          <cell r="B1118" t="str">
            <v>Boca de BSTC D = 1,00 m - esconsidade 35° - areia extraída e brita produzida - alas retas</v>
          </cell>
          <cell r="C1118" t="str">
            <v>un</v>
          </cell>
          <cell r="D1118">
            <v>1673.85</v>
          </cell>
        </row>
        <row r="1119">
          <cell r="A1119" t="str">
            <v>0804137</v>
          </cell>
          <cell r="B1119" t="str">
            <v>Boca de BSTC D = 1,00 m - esconsidade 40° - areia e brita comerciais - alas retas</v>
          </cell>
          <cell r="C1119" t="str">
            <v>un</v>
          </cell>
          <cell r="D1119">
            <v>1956.91</v>
          </cell>
        </row>
        <row r="1120">
          <cell r="A1120" t="str">
            <v>0804136</v>
          </cell>
          <cell r="B1120" t="str">
            <v>Boca de BSTC D = 1,00 m - esconsidade 40° - areia extraída e brita produzida - alas retas</v>
          </cell>
          <cell r="C1120" t="str">
            <v>un</v>
          </cell>
          <cell r="D1120">
            <v>1637.35</v>
          </cell>
        </row>
        <row r="1121">
          <cell r="A1121" t="str">
            <v>0804399</v>
          </cell>
          <cell r="B1121" t="str">
            <v>Boca de BSTC D = 1,00 m - esconsidade 45° - areia e brita comerciais - alas esconsas</v>
          </cell>
          <cell r="C1121" t="str">
            <v>un</v>
          </cell>
          <cell r="D1121">
            <v>4138.1099999999997</v>
          </cell>
        </row>
        <row r="1122">
          <cell r="A1122" t="str">
            <v>0804139</v>
          </cell>
          <cell r="B1122" t="str">
            <v>Boca de BSTC D = 1,00 m - esconsidade 45° - areia e brita comerciais - alas retas</v>
          </cell>
          <cell r="C1122" t="str">
            <v>un</v>
          </cell>
          <cell r="D1122">
            <v>2095.35</v>
          </cell>
        </row>
        <row r="1123">
          <cell r="A1123" t="str">
            <v>0804398</v>
          </cell>
          <cell r="B1123" t="str">
            <v>Boca de BSTC D = 1,00 m - esconsidade 45° - areia extraída e brita produzida - alas esconsas</v>
          </cell>
          <cell r="C1123" t="str">
            <v>un</v>
          </cell>
          <cell r="D1123">
            <v>3471.14</v>
          </cell>
        </row>
        <row r="1124">
          <cell r="A1124" t="str">
            <v>0804138</v>
          </cell>
          <cell r="B1124" t="str">
            <v>Boca de BSTC D = 1,00 m - esconsidade 45° - areia extraída e brita produzida - alas retas</v>
          </cell>
          <cell r="C1124" t="str">
            <v>un</v>
          </cell>
          <cell r="D1124">
            <v>1775.03</v>
          </cell>
        </row>
        <row r="1125">
          <cell r="A1125" t="str">
            <v>0804123</v>
          </cell>
          <cell r="B1125" t="str">
            <v>Boca de BSTC D = 1,00 m - esconsidade 5° - areia e brita comerciais - alas retas</v>
          </cell>
          <cell r="C1125" t="str">
            <v>un</v>
          </cell>
          <cell r="D1125">
            <v>1893.88</v>
          </cell>
        </row>
        <row r="1126">
          <cell r="A1126" t="str">
            <v>0804122</v>
          </cell>
          <cell r="B1126" t="str">
            <v>Boca de BSTC D = 1,00 m - esconsidade 5° - areia extraída e brita produzida - alas retas</v>
          </cell>
          <cell r="C1126" t="str">
            <v>un</v>
          </cell>
          <cell r="D1126">
            <v>1577.09</v>
          </cell>
        </row>
        <row r="1127">
          <cell r="A1127" t="str">
            <v>0804401</v>
          </cell>
          <cell r="B1127" t="str">
            <v>Boca de BSTC D = 1,20 m - esconsidade 0° - areia e brita comerciais - alas esconsas</v>
          </cell>
          <cell r="C1127" t="str">
            <v>un</v>
          </cell>
          <cell r="D1127">
            <v>4102.3999999999996</v>
          </cell>
        </row>
        <row r="1128">
          <cell r="A1128" t="str">
            <v>0804141</v>
          </cell>
          <cell r="B1128" t="str">
            <v>Boca de BSTC D = 1,20 m - esconsidade 0° - areia e brita comerciais - alas retas</v>
          </cell>
          <cell r="C1128" t="str">
            <v>un</v>
          </cell>
          <cell r="D1128">
            <v>2628.49</v>
          </cell>
        </row>
        <row r="1129">
          <cell r="A1129" t="str">
            <v>0804400</v>
          </cell>
          <cell r="B1129" t="str">
            <v>Boca de BSTC D = 1,20 m - esconsidade 0° - areia extraída e brita produzida - alas esconsas</v>
          </cell>
          <cell r="C1129" t="str">
            <v>un</v>
          </cell>
          <cell r="D1129">
            <v>3408.59</v>
          </cell>
        </row>
        <row r="1130">
          <cell r="A1130" t="str">
            <v>0804140</v>
          </cell>
          <cell r="B1130" t="str">
            <v>Boca de BSTC D = 1,20 m - esconsidade 0° - areia extraída e brita produzida - alas retas</v>
          </cell>
          <cell r="C1130" t="str">
            <v>un</v>
          </cell>
          <cell r="D1130">
            <v>2170.0700000000002</v>
          </cell>
        </row>
        <row r="1131">
          <cell r="A1131" t="str">
            <v>0804145</v>
          </cell>
          <cell r="B1131" t="str">
            <v>Boca de BSTC D = 1,20 m - esconsidade 10° - areia e brita comerciais - alas retas</v>
          </cell>
          <cell r="C1131" t="str">
            <v>un</v>
          </cell>
          <cell r="D1131">
            <v>2638.22</v>
          </cell>
        </row>
        <row r="1132">
          <cell r="A1132" t="str">
            <v>0804144</v>
          </cell>
          <cell r="B1132" t="str">
            <v>Boca de BSTC D = 1,20 m - esconsidade 10° - areia extraída e brita produzida - alas retas</v>
          </cell>
          <cell r="C1132" t="str">
            <v>un</v>
          </cell>
          <cell r="D1132">
            <v>2179.29</v>
          </cell>
        </row>
        <row r="1133">
          <cell r="A1133" t="str">
            <v>0804403</v>
          </cell>
          <cell r="B1133" t="str">
            <v>Boca de BSTC D = 1,20 m - esconsidade 15° - areia e brita comerciais - alas esconsas</v>
          </cell>
          <cell r="C1133" t="str">
            <v>un</v>
          </cell>
          <cell r="D1133">
            <v>4320.22</v>
          </cell>
        </row>
        <row r="1134">
          <cell r="A1134" t="str">
            <v>0804147</v>
          </cell>
          <cell r="B1134" t="str">
            <v>Boca de BSTC D = 1,20 m - esconsidade 15° - areia e brita comerciais - alas retas</v>
          </cell>
          <cell r="C1134" t="str">
            <v>un</v>
          </cell>
          <cell r="D1134">
            <v>2650.33</v>
          </cell>
        </row>
        <row r="1135">
          <cell r="A1135" t="str">
            <v>0804402</v>
          </cell>
          <cell r="B1135" t="str">
            <v>Boca de BSTC D = 1,20 m - esconsidade 15° - areia extraída e brita produzida - alas esconsas</v>
          </cell>
          <cell r="C1135" t="str">
            <v>un</v>
          </cell>
          <cell r="D1135">
            <v>3586.97</v>
          </cell>
        </row>
        <row r="1136">
          <cell r="A1136" t="str">
            <v>0804146</v>
          </cell>
          <cell r="B1136" t="str">
            <v>Boca de BSTC D = 1,20 m - esconsidade 15° - areia extraída e brita produzida - alas retas</v>
          </cell>
          <cell r="C1136" t="str">
            <v>un</v>
          </cell>
          <cell r="D1136">
            <v>2190.9</v>
          </cell>
        </row>
        <row r="1137">
          <cell r="A1137" t="str">
            <v>0804149</v>
          </cell>
          <cell r="B1137" t="str">
            <v>Boca de BSTC D = 1,20 m - esconsidade 20° - areia e brita comerciais - alas retas</v>
          </cell>
          <cell r="C1137" t="str">
            <v>un</v>
          </cell>
          <cell r="D1137">
            <v>2668.55</v>
          </cell>
        </row>
        <row r="1138">
          <cell r="A1138" t="str">
            <v>0804148</v>
          </cell>
          <cell r="B1138" t="str">
            <v>Boca de BSTC D = 1,20 m - esconsidade 20° - areia extraída e brita produzida - alas retas</v>
          </cell>
          <cell r="C1138" t="str">
            <v>un</v>
          </cell>
          <cell r="D1138">
            <v>2208.23</v>
          </cell>
        </row>
        <row r="1139">
          <cell r="A1139" t="str">
            <v>0804151</v>
          </cell>
          <cell r="B1139" t="str">
            <v>Boca de BSTC D = 1,20 m - esconsidade 25° - areia e brita comerciais - alas retas</v>
          </cell>
          <cell r="C1139" t="str">
            <v>un</v>
          </cell>
          <cell r="D1139">
            <v>2693.56</v>
          </cell>
        </row>
        <row r="1140">
          <cell r="A1140" t="str">
            <v>0804150</v>
          </cell>
          <cell r="B1140" t="str">
            <v>Boca de BSTC D = 1,20 m - esconsidade 25° - areia extraída e brita produzida - alas retas</v>
          </cell>
          <cell r="C1140" t="str">
            <v>un</v>
          </cell>
          <cell r="D1140">
            <v>2232.2399999999998</v>
          </cell>
        </row>
        <row r="1141">
          <cell r="A1141" t="str">
            <v>0804405</v>
          </cell>
          <cell r="B1141" t="str">
            <v>Boca de BSTC D = 1,20 m - esconsidade 30° - areia e brita comerciais - alas esconsas</v>
          </cell>
          <cell r="C1141" t="str">
            <v>un</v>
          </cell>
          <cell r="D1141">
            <v>4829.1099999999997</v>
          </cell>
        </row>
        <row r="1142">
          <cell r="A1142" t="str">
            <v>0804153</v>
          </cell>
          <cell r="B1142" t="str">
            <v>Boca de BSTC D = 1,20 m - esconsidade 30° - areia e brita comerciais - alas retas</v>
          </cell>
          <cell r="C1142" t="str">
            <v>un</v>
          </cell>
          <cell r="D1142">
            <v>2727.41</v>
          </cell>
        </row>
        <row r="1143">
          <cell r="A1143" t="str">
            <v>0804404</v>
          </cell>
          <cell r="B1143" t="str">
            <v>Boca de BSTC D = 1,20 m - esconsidade 30° - areia extraída e brita produzida - alas esconsas</v>
          </cell>
          <cell r="C1143" t="str">
            <v>un</v>
          </cell>
          <cell r="D1143">
            <v>4005.51</v>
          </cell>
        </row>
        <row r="1144">
          <cell r="A1144" t="str">
            <v>0804152</v>
          </cell>
          <cell r="B1144" t="str">
            <v>Boca de BSTC D = 1,20 m - esconsidade 30° - areia extraída e brita produzida - alas retas</v>
          </cell>
          <cell r="C1144" t="str">
            <v>un</v>
          </cell>
          <cell r="D1144">
            <v>2264.83</v>
          </cell>
        </row>
        <row r="1145">
          <cell r="A1145" t="str">
            <v>0804155</v>
          </cell>
          <cell r="B1145" t="str">
            <v>Boca de BSTC D = 1,20 m - esconsidade 35° - areia e brita comerciais - alas retas</v>
          </cell>
          <cell r="C1145" t="str">
            <v>un</v>
          </cell>
          <cell r="D1145">
            <v>2771.23</v>
          </cell>
        </row>
        <row r="1146">
          <cell r="A1146" t="str">
            <v>0804154</v>
          </cell>
          <cell r="B1146" t="str">
            <v>Boca de BSTC D = 1,20 m - esconsidade 35° - areia extraída e brita produzida - alas retas</v>
          </cell>
          <cell r="C1146" t="str">
            <v>un</v>
          </cell>
          <cell r="D1146">
            <v>2307.2600000000002</v>
          </cell>
        </row>
        <row r="1147">
          <cell r="A1147" t="str">
            <v>0804157</v>
          </cell>
          <cell r="B1147" t="str">
            <v>Boca de BSTC D = 1,20 m - esconsidade 40° - areia e brita comerciais - alas retas</v>
          </cell>
          <cell r="C1147" t="str">
            <v>un</v>
          </cell>
          <cell r="D1147">
            <v>2831.83</v>
          </cell>
        </row>
        <row r="1148">
          <cell r="A1148" t="str">
            <v>0804156</v>
          </cell>
          <cell r="B1148" t="str">
            <v>Boca de BSTC D = 1,20 m - esconsidade 40° - areia extraída e brita produzida - alas retas</v>
          </cell>
          <cell r="C1148" t="str">
            <v>un</v>
          </cell>
          <cell r="D1148">
            <v>2366.2199999999998</v>
          </cell>
        </row>
        <row r="1149">
          <cell r="A1149" t="str">
            <v>0804407</v>
          </cell>
          <cell r="B1149" t="str">
            <v>Boca de BSTC D = 1,20 m - esconsidade 45° - areia e brita comerciais - alas esconsas</v>
          </cell>
          <cell r="C1149" t="str">
            <v>un</v>
          </cell>
          <cell r="D1149">
            <v>6016.64</v>
          </cell>
        </row>
        <row r="1150">
          <cell r="A1150" t="str">
            <v>0804159</v>
          </cell>
          <cell r="B1150" t="str">
            <v>Boca de BSTC D = 1,20 m - esconsidade 45° - areia e brita comerciais - alas retas</v>
          </cell>
          <cell r="C1150" t="str">
            <v>un</v>
          </cell>
          <cell r="D1150">
            <v>2912.72</v>
          </cell>
        </row>
        <row r="1151">
          <cell r="A1151" t="str">
            <v>0804406</v>
          </cell>
          <cell r="B1151" t="str">
            <v>Boca de BSTC D = 1,20 m - esconsidade 45° - areia extraída e brita produzida - alas esconsas</v>
          </cell>
          <cell r="C1151" t="str">
            <v>un</v>
          </cell>
          <cell r="D1151">
            <v>4977.9399999999996</v>
          </cell>
        </row>
        <row r="1152">
          <cell r="A1152" t="str">
            <v>0804158</v>
          </cell>
          <cell r="B1152" t="str">
            <v>Boca de BSTC D = 1,20 m - esconsidade 45° - areia extraída e brita produzida - alas retas</v>
          </cell>
          <cell r="C1152" t="str">
            <v>un</v>
          </cell>
          <cell r="D1152">
            <v>2445.34</v>
          </cell>
        </row>
        <row r="1153">
          <cell r="A1153" t="str">
            <v>0804143</v>
          </cell>
          <cell r="B1153" t="str">
            <v>Boca de BSTC D = 1,20 m - esconsidade 5° - areia e brita comerciais - alas retas</v>
          </cell>
          <cell r="C1153" t="str">
            <v>un</v>
          </cell>
          <cell r="D1153">
            <v>2631.32</v>
          </cell>
        </row>
        <row r="1154">
          <cell r="A1154" t="str">
            <v>0804142</v>
          </cell>
          <cell r="B1154" t="str">
            <v>Boca de BSTC D = 1,20 m - esconsidade 5° - areia extraída e brita produzida - alas retas</v>
          </cell>
          <cell r="C1154" t="str">
            <v>un</v>
          </cell>
          <cell r="D1154">
            <v>2172.77</v>
          </cell>
        </row>
        <row r="1155">
          <cell r="A1155" t="str">
            <v>0804409</v>
          </cell>
          <cell r="B1155" t="str">
            <v>Boca de BSTC D = 1,50 m - esconsidade 0° - areia e brita comerciais - alas esconsas</v>
          </cell>
          <cell r="C1155" t="str">
            <v>un</v>
          </cell>
          <cell r="D1155">
            <v>7418.99</v>
          </cell>
        </row>
        <row r="1156">
          <cell r="A1156" t="str">
            <v>0804161</v>
          </cell>
          <cell r="B1156" t="str">
            <v>Boca de BSTC D = 1,50 m - esconsidade 0° - areia e brita comerciais - alas retas</v>
          </cell>
          <cell r="C1156" t="str">
            <v>un</v>
          </cell>
          <cell r="D1156">
            <v>4520.59</v>
          </cell>
        </row>
        <row r="1157">
          <cell r="A1157" t="str">
            <v>0804408</v>
          </cell>
          <cell r="B1157" t="str">
            <v>Boca de BSTC D = 1,50 m - esconsidade 0° - areia extraída e brita produzida - alas esconsas</v>
          </cell>
          <cell r="C1157" t="str">
            <v>un</v>
          </cell>
          <cell r="D1157">
            <v>6056.82</v>
          </cell>
        </row>
        <row r="1158">
          <cell r="A1158" t="str">
            <v>0804160</v>
          </cell>
          <cell r="B1158" t="str">
            <v>Boca de BSTC D = 1,50 m - esconsidade 0° - areia extraída e brita produzida - alas retas</v>
          </cell>
          <cell r="C1158" t="str">
            <v>un</v>
          </cell>
          <cell r="D1158">
            <v>3703.16</v>
          </cell>
        </row>
        <row r="1159">
          <cell r="A1159" t="str">
            <v>0804165</v>
          </cell>
          <cell r="B1159" t="str">
            <v>Boca de BSTC D = 1,50 m - esconsidade 10° - areia e brita comerciais - alas retas</v>
          </cell>
          <cell r="C1159" t="str">
            <v>un</v>
          </cell>
          <cell r="D1159">
            <v>4533.9399999999996</v>
          </cell>
        </row>
        <row r="1160">
          <cell r="A1160" t="str">
            <v>0804164</v>
          </cell>
          <cell r="B1160" t="str">
            <v>Boca de BSTC D = 1,50 m - esconsidade 10° - areia extraída e brita produzida - alas retas</v>
          </cell>
          <cell r="C1160" t="str">
            <v>un</v>
          </cell>
          <cell r="D1160">
            <v>3715.89</v>
          </cell>
        </row>
        <row r="1161">
          <cell r="A1161" t="str">
            <v>0804411</v>
          </cell>
          <cell r="B1161" t="str">
            <v>Boca de BSTC D = 1,50 m - esconsidade 15° - areia e brita comerciais - alas esconsas</v>
          </cell>
          <cell r="C1161" t="str">
            <v>un</v>
          </cell>
          <cell r="D1161">
            <v>7824.6</v>
          </cell>
        </row>
        <row r="1162">
          <cell r="A1162" t="str">
            <v>0804167</v>
          </cell>
          <cell r="B1162" t="str">
            <v>Boca de BSTC D = 1,50 m - esconsidade 15° - areia e brita comerciais - alas retas</v>
          </cell>
          <cell r="C1162" t="str">
            <v>un</v>
          </cell>
          <cell r="D1162">
            <v>4551.3599999999997</v>
          </cell>
        </row>
        <row r="1163">
          <cell r="A1163" t="str">
            <v>0804410</v>
          </cell>
          <cell r="B1163" t="str">
            <v>Boca de BSTC D = 1,50 m - esconsidade 15° - areia extraída e brita produzida - alas esconsas</v>
          </cell>
          <cell r="C1163" t="str">
            <v>un</v>
          </cell>
          <cell r="D1163">
            <v>6384.18</v>
          </cell>
        </row>
        <row r="1164">
          <cell r="A1164" t="str">
            <v>0804166</v>
          </cell>
          <cell r="B1164" t="str">
            <v>Boca de BSTC D = 1,50 m - esconsidade 15° - areia extraída e brita produzida - alas retas</v>
          </cell>
          <cell r="C1164" t="str">
            <v>un</v>
          </cell>
          <cell r="D1164">
            <v>3732.43</v>
          </cell>
        </row>
        <row r="1165">
          <cell r="A1165" t="str">
            <v>0804169</v>
          </cell>
          <cell r="B1165" t="str">
            <v>Boca de BSTC D = 1,50 m - esconsidade 20° - areia e brita comerciais - alas retas</v>
          </cell>
          <cell r="C1165" t="str">
            <v>un</v>
          </cell>
          <cell r="D1165">
            <v>4576.83</v>
          </cell>
        </row>
        <row r="1166">
          <cell r="A1166" t="str">
            <v>0804168</v>
          </cell>
          <cell r="B1166" t="str">
            <v>Boca de BSTC D = 1,50 m - esconsidade 20° - areia extraída e brita produzida - alas retas</v>
          </cell>
          <cell r="C1166" t="str">
            <v>un</v>
          </cell>
          <cell r="D1166">
            <v>3756.75</v>
          </cell>
        </row>
        <row r="1167">
          <cell r="A1167" t="str">
            <v>0804171</v>
          </cell>
          <cell r="B1167" t="str">
            <v>Boca de BSTC D = 1,50 m - esconsidade 25° - areia e brita comerciais - alas retas</v>
          </cell>
          <cell r="C1167" t="str">
            <v>un</v>
          </cell>
          <cell r="D1167">
            <v>4611.57</v>
          </cell>
        </row>
        <row r="1168">
          <cell r="A1168" t="str">
            <v>0804170</v>
          </cell>
          <cell r="B1168" t="str">
            <v>Boca de BSTC D = 1,50 m - esconsidade 25° - areia extraída e brita produzida - alas retas</v>
          </cell>
          <cell r="C1168" t="str">
            <v>un</v>
          </cell>
          <cell r="D1168">
            <v>3789.98</v>
          </cell>
        </row>
        <row r="1169">
          <cell r="A1169" t="str">
            <v>0804413</v>
          </cell>
          <cell r="B1169" t="str">
            <v>Boca de BSTC D = 1,50 m - esconsidade 30° - areia e brita comerciais - alas esconsas</v>
          </cell>
          <cell r="C1169" t="str">
            <v>un</v>
          </cell>
          <cell r="D1169">
            <v>8769.09</v>
          </cell>
        </row>
        <row r="1170">
          <cell r="A1170" t="str">
            <v>0804173</v>
          </cell>
          <cell r="B1170" t="str">
            <v>Boca de BSTC D = 1,50 m - esconsidade 30° - areia e brita comerciais - alas retas</v>
          </cell>
          <cell r="C1170" t="str">
            <v>un</v>
          </cell>
          <cell r="D1170">
            <v>4658.32</v>
          </cell>
        </row>
        <row r="1171">
          <cell r="A1171" t="str">
            <v>0804412</v>
          </cell>
          <cell r="B1171" t="str">
            <v>Boca de BSTC D = 1,50 m - esconsidade 30° - areia extraída e brita produzida - alas esconsas</v>
          </cell>
          <cell r="C1171" t="str">
            <v>un</v>
          </cell>
          <cell r="D1171">
            <v>7147.6</v>
          </cell>
        </row>
        <row r="1172">
          <cell r="A1172" t="str">
            <v>0804172</v>
          </cell>
          <cell r="B1172" t="str">
            <v>Boca de BSTC D = 1,50 m - esconsidade 30° - areia extraída e brita produzida - alas retas</v>
          </cell>
          <cell r="C1172" t="str">
            <v>un</v>
          </cell>
          <cell r="D1172">
            <v>3834.97</v>
          </cell>
        </row>
        <row r="1173">
          <cell r="A1173" t="str">
            <v>0804175</v>
          </cell>
          <cell r="B1173" t="str">
            <v>Boca de BSTC D = 1,50 m - esconsidade 35° - areia e brita comerciais - alas retas</v>
          </cell>
          <cell r="C1173" t="str">
            <v>un</v>
          </cell>
          <cell r="D1173">
            <v>4721.05</v>
          </cell>
        </row>
        <row r="1174">
          <cell r="A1174" t="str">
            <v>0804174</v>
          </cell>
          <cell r="B1174" t="str">
            <v>Boca de BSTC D = 1,50 m - esconsidade 35° - areia extraída e brita produzida - alas retas</v>
          </cell>
          <cell r="C1174" t="str">
            <v>un</v>
          </cell>
          <cell r="D1174">
            <v>3895.68</v>
          </cell>
        </row>
        <row r="1175">
          <cell r="A1175" t="str">
            <v>0804177</v>
          </cell>
          <cell r="B1175" t="str">
            <v>Boca de BSTC D = 1,50 m - esconsidade 40° - areia e brita comerciais - alas retas</v>
          </cell>
          <cell r="C1175" t="str">
            <v>un</v>
          </cell>
          <cell r="D1175">
            <v>4804.97</v>
          </cell>
        </row>
        <row r="1176">
          <cell r="A1176" t="str">
            <v>0804176</v>
          </cell>
          <cell r="B1176" t="str">
            <v>Boca de BSTC D = 1,50 m - esconsidade 40° - areia extraída e brita produzida - alas retas</v>
          </cell>
          <cell r="C1176" t="str">
            <v>un</v>
          </cell>
          <cell r="D1176">
            <v>3977.21</v>
          </cell>
        </row>
        <row r="1177">
          <cell r="A1177" t="str">
            <v>0804415</v>
          </cell>
          <cell r="B1177" t="str">
            <v>Boca de BSTC D = 1,50 m - esconsidade 45° - areia e brita comerciais - alas esconsas</v>
          </cell>
          <cell r="C1177" t="str">
            <v>un</v>
          </cell>
          <cell r="D1177">
            <v>10992.4</v>
          </cell>
        </row>
        <row r="1178">
          <cell r="A1178" t="str">
            <v>0804179</v>
          </cell>
          <cell r="B1178" t="str">
            <v>Boca de BSTC D = 1,50 m - esconsidade 45° - areia e brita comerciais - alas retas</v>
          </cell>
          <cell r="C1178" t="str">
            <v>un</v>
          </cell>
          <cell r="D1178">
            <v>4919.95</v>
          </cell>
        </row>
        <row r="1179">
          <cell r="A1179" t="str">
            <v>0804414</v>
          </cell>
          <cell r="B1179" t="str">
            <v>Boca de BSTC D = 1,50 m - esconsidade 45° - areia extraída e brita produzida - alas esconsas</v>
          </cell>
          <cell r="C1179" t="str">
            <v>un</v>
          </cell>
          <cell r="D1179">
            <v>8938.0499999999993</v>
          </cell>
        </row>
        <row r="1180">
          <cell r="A1180" t="str">
            <v>0804178</v>
          </cell>
          <cell r="B1180" t="str">
            <v>Boca de BSTC D = 1,50 m - esconsidade 45° - areia extraída e brita produzida - alas retas</v>
          </cell>
          <cell r="C1180" t="str">
            <v>un</v>
          </cell>
          <cell r="D1180">
            <v>4089.55</v>
          </cell>
        </row>
        <row r="1181">
          <cell r="A1181" t="str">
            <v>0804163</v>
          </cell>
          <cell r="B1181" t="str">
            <v>Boca de BSTC D = 1,50 m - esconsidade 5° - areia e brita comerciais - alas retas</v>
          </cell>
          <cell r="C1181" t="str">
            <v>un</v>
          </cell>
          <cell r="D1181">
            <v>4524.21</v>
          </cell>
        </row>
        <row r="1182">
          <cell r="A1182" t="str">
            <v>0804162</v>
          </cell>
          <cell r="B1182" t="str">
            <v>Boca de BSTC D = 1,50 m - esconsidade 5° - areia extraída e brita produzida - alas retas</v>
          </cell>
          <cell r="C1182" t="str">
            <v>un</v>
          </cell>
          <cell r="D1182">
            <v>3706.66</v>
          </cell>
        </row>
        <row r="1183">
          <cell r="A1183" t="str">
            <v>0804441</v>
          </cell>
          <cell r="B1183" t="str">
            <v>Boca de BTTC D = 1,00 m - esconsidade 0° - areia e brita comerciais - alas esconsas</v>
          </cell>
          <cell r="C1183" t="str">
            <v>un</v>
          </cell>
          <cell r="D1183">
            <v>5074.76</v>
          </cell>
        </row>
        <row r="1184">
          <cell r="A1184" t="str">
            <v>0804317</v>
          </cell>
          <cell r="B1184" t="str">
            <v>Boca de BTTC D = 1,00 m - esconsidade 0° - areia e brita comerciais - alas retas</v>
          </cell>
          <cell r="C1184" t="str">
            <v>un</v>
          </cell>
          <cell r="D1184">
            <v>2763.84</v>
          </cell>
        </row>
        <row r="1185">
          <cell r="A1185" t="str">
            <v>0804440</v>
          </cell>
          <cell r="B1185" t="str">
            <v>Boca de BTTC D = 1,00 m - esconsidade 0° - areia extraída e brita produzida - alas esconsas</v>
          </cell>
          <cell r="C1185" t="str">
            <v>un</v>
          </cell>
          <cell r="D1185">
            <v>4237.42</v>
          </cell>
        </row>
        <row r="1186">
          <cell r="A1186" t="str">
            <v>0804316</v>
          </cell>
          <cell r="B1186" t="str">
            <v>Boca de BTTC D = 1,00 m - esconsidade 0° - areia extraída e brita produzida - alas retas</v>
          </cell>
          <cell r="C1186" t="str">
            <v>un</v>
          </cell>
          <cell r="D1186">
            <v>2283.61</v>
          </cell>
        </row>
        <row r="1187">
          <cell r="A1187" t="str">
            <v>0804321</v>
          </cell>
          <cell r="B1187" t="str">
            <v>Boca de BTTC D = 1,00 m - esconsidade 10° - areia e brita comerciais - alas retas</v>
          </cell>
          <cell r="C1187" t="str">
            <v>un</v>
          </cell>
          <cell r="D1187">
            <v>2783.5</v>
          </cell>
        </row>
        <row r="1188">
          <cell r="A1188" t="str">
            <v>0804320</v>
          </cell>
          <cell r="B1188" t="str">
            <v>Boca de BTTC D = 1,00 m - esconsidade 10° - areia extraída e brita produzida - alas retas</v>
          </cell>
          <cell r="C1188" t="str">
            <v>un</v>
          </cell>
          <cell r="D1188">
            <v>2301.7600000000002</v>
          </cell>
        </row>
        <row r="1189">
          <cell r="A1189" t="str">
            <v>0804443</v>
          </cell>
          <cell r="B1189" t="str">
            <v>Boca de BTTC D = 1,00 m - esconsidade 15° - areia e brita comerciais - alas esconsas</v>
          </cell>
          <cell r="C1189" t="str">
            <v>un</v>
          </cell>
          <cell r="D1189">
            <v>5295.74</v>
          </cell>
        </row>
        <row r="1190">
          <cell r="A1190" t="str">
            <v>0804323</v>
          </cell>
          <cell r="B1190" t="str">
            <v>Boca de BTTC D = 1,00 m - esconsidade 15° - areia e brita comerciais - alas retas</v>
          </cell>
          <cell r="C1190" t="str">
            <v>un</v>
          </cell>
          <cell r="D1190">
            <v>2809.71</v>
          </cell>
        </row>
        <row r="1191">
          <cell r="A1191" t="str">
            <v>0804442</v>
          </cell>
          <cell r="B1191" t="str">
            <v>Boca de BTTC D = 1,00 m - esconsidade 15° - areia extraída e brita produzida - alas esconsas</v>
          </cell>
          <cell r="C1191" t="str">
            <v>un</v>
          </cell>
          <cell r="D1191">
            <v>4420.97</v>
          </cell>
        </row>
        <row r="1192">
          <cell r="A1192" t="str">
            <v>0804322</v>
          </cell>
          <cell r="B1192" t="str">
            <v>Boca de BTTC D = 1,00 m - esconsidade 15° - areia extraída e brita produzida - alas retas</v>
          </cell>
          <cell r="C1192" t="str">
            <v>un</v>
          </cell>
          <cell r="D1192">
            <v>2325.9499999999998</v>
          </cell>
        </row>
        <row r="1193">
          <cell r="A1193" t="str">
            <v>0804325</v>
          </cell>
          <cell r="B1193" t="str">
            <v>Boca de BTTC D = 1,00 m - esconsidade 20° - areia e brita comerciais - alas retas</v>
          </cell>
          <cell r="C1193" t="str">
            <v>un</v>
          </cell>
          <cell r="D1193">
            <v>2847.68</v>
          </cell>
        </row>
        <row r="1194">
          <cell r="A1194" t="str">
            <v>0804324</v>
          </cell>
          <cell r="B1194" t="str">
            <v>Boca de BTTC D = 1,00 m - esconsidade 20° - areia extraída e brita produzida - alas retas</v>
          </cell>
          <cell r="C1194" t="str">
            <v>un</v>
          </cell>
          <cell r="D1194">
            <v>2361.2800000000002</v>
          </cell>
        </row>
        <row r="1195">
          <cell r="A1195" t="str">
            <v>0804327</v>
          </cell>
          <cell r="B1195" t="str">
            <v>Boca de BTTC D = 1,00 m - esconsidade 25° - areia e brita comerciais - alas retas</v>
          </cell>
          <cell r="C1195" t="str">
            <v>un</v>
          </cell>
          <cell r="D1195">
            <v>2899.9</v>
          </cell>
        </row>
        <row r="1196">
          <cell r="A1196" t="str">
            <v>0804326</v>
          </cell>
          <cell r="B1196" t="str">
            <v>Boca de BTTC D = 1,00 m - esconsidade 25° - areia extraída e brita produzida - alas retas</v>
          </cell>
          <cell r="C1196" t="str">
            <v>un</v>
          </cell>
          <cell r="D1196">
            <v>2409.9699999999998</v>
          </cell>
        </row>
        <row r="1197">
          <cell r="A1197" t="str">
            <v>0804445</v>
          </cell>
          <cell r="B1197" t="str">
            <v>Boca de BTTC D = 1,00 m - esconsidade 30° - areia e brita comerciais - alas esconsas</v>
          </cell>
          <cell r="C1197" t="str">
            <v>un</v>
          </cell>
          <cell r="D1197">
            <v>5909.65</v>
          </cell>
        </row>
        <row r="1198">
          <cell r="A1198" t="str">
            <v>0804329</v>
          </cell>
          <cell r="B1198" t="str">
            <v>Boca de BTTC D = 1,00 m - esconsidade 30° - areia e brita comerciais - alas retas</v>
          </cell>
          <cell r="C1198" t="str">
            <v>un</v>
          </cell>
          <cell r="D1198">
            <v>2969.44</v>
          </cell>
        </row>
        <row r="1199">
          <cell r="A1199" t="str">
            <v>0804444</v>
          </cell>
          <cell r="B1199" t="str">
            <v>Boca de BTTC D = 1,00 m - esconsidade 30° - areia extraída e brita produzida - alas esconsas</v>
          </cell>
          <cell r="C1199" t="str">
            <v>un</v>
          </cell>
          <cell r="D1199">
            <v>4931.0600000000004</v>
          </cell>
        </row>
        <row r="1200">
          <cell r="A1200" t="str">
            <v>0804328</v>
          </cell>
          <cell r="B1200" t="str">
            <v>Boca de BTTC D = 1,00 m - esconsidade 30° - areia extraída e brita produzida - alas retas</v>
          </cell>
          <cell r="C1200" t="str">
            <v>un</v>
          </cell>
          <cell r="D1200">
            <v>2475.36</v>
          </cell>
        </row>
        <row r="1201">
          <cell r="A1201" t="str">
            <v>0804331</v>
          </cell>
          <cell r="B1201" t="str">
            <v>Boca de BTTC D = 1,00 m - esconsidade 35° - areia e brita comerciais - alas retas</v>
          </cell>
          <cell r="C1201" t="str">
            <v>un</v>
          </cell>
          <cell r="D1201">
            <v>3059.48</v>
          </cell>
        </row>
        <row r="1202">
          <cell r="A1202" t="str">
            <v>0804330</v>
          </cell>
          <cell r="B1202" t="str">
            <v>Boca de BTTC D = 1,00 m - esconsidade 35° - areia extraída e brita produzida - alas retas</v>
          </cell>
          <cell r="C1202" t="str">
            <v>un</v>
          </cell>
          <cell r="D1202">
            <v>2560.61</v>
          </cell>
        </row>
        <row r="1203">
          <cell r="A1203" t="str">
            <v>0804333</v>
          </cell>
          <cell r="B1203" t="str">
            <v>Boca de BTTC D = 1,00 m - esconsidade 40° - areia e brita comerciais - alas retas</v>
          </cell>
          <cell r="C1203" t="str">
            <v>un</v>
          </cell>
          <cell r="D1203">
            <v>3179.99</v>
          </cell>
        </row>
        <row r="1204">
          <cell r="A1204" t="str">
            <v>0804332</v>
          </cell>
          <cell r="B1204" t="str">
            <v>Boca de BTTC D = 1,00 m - esconsidade 40° - areia extraída e brita produzida - alas retas</v>
          </cell>
          <cell r="C1204" t="str">
            <v>un</v>
          </cell>
          <cell r="D1204">
            <v>2675.57</v>
          </cell>
        </row>
        <row r="1205">
          <cell r="A1205" t="str">
            <v>0804447</v>
          </cell>
          <cell r="B1205" t="str">
            <v>Boca de BTTC D = 1,00 m - esconsidade 45° - areia e brita comerciais - alas esconsas</v>
          </cell>
          <cell r="C1205" t="str">
            <v>un</v>
          </cell>
          <cell r="D1205">
            <v>7310.29</v>
          </cell>
        </row>
        <row r="1206">
          <cell r="A1206" t="str">
            <v>0804335</v>
          </cell>
          <cell r="B1206" t="str">
            <v>Boca de BTTC D = 1,00 m - esconsidade 45° - areia e brita comerciais - alas retas</v>
          </cell>
          <cell r="C1206" t="str">
            <v>un</v>
          </cell>
          <cell r="D1206">
            <v>3339.6</v>
          </cell>
        </row>
        <row r="1207">
          <cell r="A1207" t="str">
            <v>0804446</v>
          </cell>
          <cell r="B1207" t="str">
            <v>Boca de BTTC D = 1,00 m - esconsidade 45° - areia extraída e brita produzida - alas esconsas</v>
          </cell>
          <cell r="C1207" t="str">
            <v>un</v>
          </cell>
          <cell r="D1207">
            <v>6093.91</v>
          </cell>
        </row>
        <row r="1208">
          <cell r="A1208" t="str">
            <v>0804334</v>
          </cell>
          <cell r="B1208" t="str">
            <v>Boca de BTTC D = 1,00 m - esconsidade 45° - areia extraída e brita produzida - alas retas</v>
          </cell>
          <cell r="C1208" t="str">
            <v>un</v>
          </cell>
          <cell r="D1208">
            <v>2829.13</v>
          </cell>
        </row>
        <row r="1209">
          <cell r="A1209" t="str">
            <v>0804319</v>
          </cell>
          <cell r="B1209" t="str">
            <v>Boca de BTTC D = 1,00 m - esconsidade 5° - areia e brita comerciais - alas retas</v>
          </cell>
          <cell r="C1209" t="str">
            <v>un</v>
          </cell>
          <cell r="D1209">
            <v>2768.35</v>
          </cell>
        </row>
        <row r="1210">
          <cell r="A1210" t="str">
            <v>0804318</v>
          </cell>
          <cell r="B1210" t="str">
            <v>Boca de BTTC D = 1,00 m - esconsidade 5° - areia extraída e brita produzida - alas retas</v>
          </cell>
          <cell r="C1210" t="str">
            <v>un</v>
          </cell>
          <cell r="D1210">
            <v>2287.75</v>
          </cell>
        </row>
        <row r="1211">
          <cell r="A1211" t="str">
            <v>0804449</v>
          </cell>
          <cell r="B1211" t="str">
            <v>Boca de BTTC D = 1,20 m - esconsidade 0° - areia e brita comerciais - alas esconsas</v>
          </cell>
          <cell r="C1211" t="str">
            <v>un</v>
          </cell>
          <cell r="D1211">
            <v>7360.92</v>
          </cell>
        </row>
        <row r="1212">
          <cell r="A1212" t="str">
            <v>0804337</v>
          </cell>
          <cell r="B1212" t="str">
            <v>Boca de BTTC D = 1,20 m - esconsidade 0° - areia e brita comerciais - alas retas</v>
          </cell>
          <cell r="C1212" t="str">
            <v>un</v>
          </cell>
          <cell r="D1212">
            <v>3781.61</v>
          </cell>
        </row>
        <row r="1213">
          <cell r="A1213" t="str">
            <v>0804448</v>
          </cell>
          <cell r="B1213" t="str">
            <v>Boca de BTTC D = 1,20 m - esconsidade 0° - areia extraída e brita produzida - alas esconsas</v>
          </cell>
          <cell r="C1213" t="str">
            <v>un</v>
          </cell>
          <cell r="D1213">
            <v>6066.55</v>
          </cell>
        </row>
        <row r="1214">
          <cell r="A1214" t="str">
            <v>0804336</v>
          </cell>
          <cell r="B1214" t="str">
            <v>Boca de BTTC D = 1,20 m - esconsidade 0° - areia extraída e brita produzida - alas retas</v>
          </cell>
          <cell r="C1214" t="str">
            <v>un</v>
          </cell>
          <cell r="D1214">
            <v>3088.93</v>
          </cell>
        </row>
        <row r="1215">
          <cell r="A1215" t="str">
            <v>0804341</v>
          </cell>
          <cell r="B1215" t="str">
            <v>Boca de BTTC D = 1,20 m - esconsidade 10° - areia e brita comerciais - alas retas</v>
          </cell>
          <cell r="C1215" t="str">
            <v>un</v>
          </cell>
          <cell r="D1215">
            <v>3811.4</v>
          </cell>
        </row>
        <row r="1216">
          <cell r="A1216" t="str">
            <v>0804340</v>
          </cell>
          <cell r="B1216" t="str">
            <v>Boca de BTTC D = 1,20 m - esconsidade 10° - areia extraída e brita produzida - alas retas</v>
          </cell>
          <cell r="C1216" t="str">
            <v>un</v>
          </cell>
          <cell r="D1216">
            <v>3115.7</v>
          </cell>
        </row>
        <row r="1217">
          <cell r="A1217" t="str">
            <v>0804451</v>
          </cell>
          <cell r="B1217" t="str">
            <v>Boca de BTTC D = 1,20 m - esconsidade 15° - areia e brita comerciais - alas esconsas</v>
          </cell>
          <cell r="C1217" t="str">
            <v>un</v>
          </cell>
          <cell r="D1217">
            <v>7698.65</v>
          </cell>
        </row>
        <row r="1218">
          <cell r="A1218" t="str">
            <v>0804343</v>
          </cell>
          <cell r="B1218" t="str">
            <v>Boca de BTTC D = 1,20 m - esconsidade 15° - areia e brita comerciais - alas retas</v>
          </cell>
          <cell r="C1218" t="str">
            <v>un</v>
          </cell>
          <cell r="D1218">
            <v>3849.43</v>
          </cell>
        </row>
        <row r="1219">
          <cell r="A1219" t="str">
            <v>0804450</v>
          </cell>
          <cell r="B1219" t="str">
            <v>Boca de BTTC D = 1,20 m - esconsidade 15° - areia extraída e brita produzida - alas esconsas</v>
          </cell>
          <cell r="C1219" t="str">
            <v>un</v>
          </cell>
          <cell r="D1219">
            <v>6342.91</v>
          </cell>
        </row>
        <row r="1220">
          <cell r="A1220" t="str">
            <v>0804342</v>
          </cell>
          <cell r="B1220" t="str">
            <v>Boca de BTTC D = 1,20 m - esconsidade 15° - areia extraída e brita produzida - alas retas</v>
          </cell>
          <cell r="C1220" t="str">
            <v>un</v>
          </cell>
          <cell r="D1220">
            <v>3149.95</v>
          </cell>
        </row>
        <row r="1221">
          <cell r="A1221" t="str">
            <v>0804345</v>
          </cell>
          <cell r="B1221" t="str">
            <v>Boca de BTTC D = 1,20 m - esconsidade 20° - areia e brita comerciais - alas retas</v>
          </cell>
          <cell r="C1221" t="str">
            <v>un</v>
          </cell>
          <cell r="D1221">
            <v>3905.08</v>
          </cell>
        </row>
        <row r="1222">
          <cell r="A1222" t="str">
            <v>0804344</v>
          </cell>
          <cell r="B1222" t="str">
            <v>Boca de BTTC D = 1,20 m - esconsidade 20° - areia extraída e brita produzida - alas retas</v>
          </cell>
          <cell r="C1222" t="str">
            <v>un</v>
          </cell>
          <cell r="D1222">
            <v>3200.44</v>
          </cell>
        </row>
        <row r="1223">
          <cell r="A1223" t="str">
            <v>0804347</v>
          </cell>
          <cell r="B1223" t="str">
            <v>Boca de BTTC D = 1,20 m - esconsidade 25° - areia e brita comerciais - alas retas</v>
          </cell>
          <cell r="C1223" t="str">
            <v>un</v>
          </cell>
          <cell r="D1223">
            <v>3981.19</v>
          </cell>
        </row>
        <row r="1224">
          <cell r="A1224" t="str">
            <v>0804346</v>
          </cell>
          <cell r="B1224" t="str">
            <v>Boca de BTTC D = 1,20 m - esconsidade 25° - areia extraída e brita produzida - alas retas</v>
          </cell>
          <cell r="C1224" t="str">
            <v>un</v>
          </cell>
          <cell r="D1224">
            <v>3269.86</v>
          </cell>
        </row>
        <row r="1225">
          <cell r="A1225" t="str">
            <v>0804453</v>
          </cell>
          <cell r="B1225" t="str">
            <v>Boca de BTTC D = 1,20 m - esconsidade 30° - areia e brita comerciais - alas esconsas</v>
          </cell>
          <cell r="C1225" t="str">
            <v>un</v>
          </cell>
          <cell r="D1225">
            <v>8582.44</v>
          </cell>
        </row>
        <row r="1226">
          <cell r="A1226" t="str">
            <v>0804349</v>
          </cell>
          <cell r="B1226" t="str">
            <v>Boca de BTTC D = 1,20 m - esconsidade 30° - areia e brita comerciais - alas retas</v>
          </cell>
          <cell r="C1226" t="str">
            <v>un</v>
          </cell>
          <cell r="D1226">
            <v>4081.27</v>
          </cell>
        </row>
        <row r="1227">
          <cell r="A1227" t="str">
            <v>0804452</v>
          </cell>
          <cell r="B1227" t="str">
            <v>Boca de BTTC D = 1,20 m - esconsidade 30° - areia extraída e brita produzida - alas esconsas</v>
          </cell>
          <cell r="C1227" t="str">
            <v>un</v>
          </cell>
          <cell r="D1227">
            <v>7065.41</v>
          </cell>
        </row>
        <row r="1228">
          <cell r="A1228" t="str">
            <v>0804348</v>
          </cell>
          <cell r="B1228" t="str">
            <v>Boca de BTTC D = 1,20 m - esconsidade 30° - areia extraída e brita produzida - alas retas</v>
          </cell>
          <cell r="C1228" t="str">
            <v>un</v>
          </cell>
          <cell r="D1228">
            <v>3361.88</v>
          </cell>
        </row>
        <row r="1229">
          <cell r="A1229" t="str">
            <v>0804351</v>
          </cell>
          <cell r="B1229" t="str">
            <v>Boca de BTTC D = 1,20 m - esconsidade 35° - areia e brita comerciais - alas retas</v>
          </cell>
          <cell r="C1229" t="str">
            <v>un</v>
          </cell>
          <cell r="D1229">
            <v>4210.43</v>
          </cell>
        </row>
        <row r="1230">
          <cell r="A1230" t="str">
            <v>0804350</v>
          </cell>
          <cell r="B1230" t="str">
            <v>Boca de BTTC D = 1,20 m - esconsidade 35° - areia extraída e brita produzida - alas retas</v>
          </cell>
          <cell r="C1230" t="str">
            <v>un</v>
          </cell>
          <cell r="D1230">
            <v>3481.72</v>
          </cell>
        </row>
        <row r="1231">
          <cell r="A1231" t="str">
            <v>0804353</v>
          </cell>
          <cell r="B1231" t="str">
            <v>Boca de BTTC D = 1,20 m - esconsidade 40° - areia e brita comerciais - alas retas</v>
          </cell>
          <cell r="C1231" t="str">
            <v>un</v>
          </cell>
          <cell r="D1231">
            <v>4380.59</v>
          </cell>
        </row>
        <row r="1232">
          <cell r="A1232" t="str">
            <v>0804352</v>
          </cell>
          <cell r="B1232" t="str">
            <v>Boca de BTTC D = 1,20 m - esconsidade 40° - areia extraída e brita produzida - alas retas</v>
          </cell>
          <cell r="C1232" t="str">
            <v>un</v>
          </cell>
          <cell r="D1232">
            <v>3641.29</v>
          </cell>
        </row>
        <row r="1233">
          <cell r="A1233" t="str">
            <v>0804455</v>
          </cell>
          <cell r="B1233" t="str">
            <v>Boca de BTTC D = 1,20 m - esconsidade 45° - areia e brita comerciais - alas esconsas</v>
          </cell>
          <cell r="C1233" t="str">
            <v>un</v>
          </cell>
          <cell r="D1233">
            <v>10623.42</v>
          </cell>
        </row>
        <row r="1234">
          <cell r="A1234" t="str">
            <v>0804355</v>
          </cell>
          <cell r="B1234" t="str">
            <v>Boca de BTTC D = 1,20 m - esconsidade 45° - areia e brita comerciais - alas retas</v>
          </cell>
          <cell r="C1234" t="str">
            <v>un</v>
          </cell>
          <cell r="D1234">
            <v>4605.24</v>
          </cell>
        </row>
        <row r="1235">
          <cell r="A1235" t="str">
            <v>0804454</v>
          </cell>
          <cell r="B1235" t="str">
            <v>Boca de BTTC D = 1,20 m - esconsidade 45° - areia extraída e brita produzida - alas esconsas</v>
          </cell>
          <cell r="C1235" t="str">
            <v>un</v>
          </cell>
          <cell r="D1235">
            <v>8735.41</v>
          </cell>
        </row>
        <row r="1236">
          <cell r="A1236" t="str">
            <v>0804354</v>
          </cell>
          <cell r="B1236" t="str">
            <v>Boca de BTTC D = 1,20 m - esconsidade 45° - areia extraída e brita produzida - alas retas</v>
          </cell>
          <cell r="C1236" t="str">
            <v>un</v>
          </cell>
          <cell r="D1236">
            <v>3854.09</v>
          </cell>
        </row>
        <row r="1237">
          <cell r="A1237" t="str">
            <v>0804339</v>
          </cell>
          <cell r="B1237" t="str">
            <v>Boca de BTTC D = 1,20 m - esconsidade 5° - areia e brita comerciais - alas retas</v>
          </cell>
          <cell r="C1237" t="str">
            <v>un</v>
          </cell>
          <cell r="D1237">
            <v>3789.06</v>
          </cell>
        </row>
        <row r="1238">
          <cell r="A1238" t="str">
            <v>0804338</v>
          </cell>
          <cell r="B1238" t="str">
            <v>Boca de BTTC D = 1,20 m - esconsidade 5° - areia extraída e brita produzida - alas retas</v>
          </cell>
          <cell r="C1238" t="str">
            <v>un</v>
          </cell>
          <cell r="D1238">
            <v>3095.62</v>
          </cell>
        </row>
        <row r="1239">
          <cell r="A1239" t="str">
            <v>0804457</v>
          </cell>
          <cell r="B1239" t="str">
            <v>Boca de BTTC D = 1,50 m - esconsidade 0° - areia e brita comerciais - alas esconsas</v>
          </cell>
          <cell r="C1239" t="str">
            <v>un</v>
          </cell>
          <cell r="D1239">
            <v>12863.93</v>
          </cell>
        </row>
        <row r="1240">
          <cell r="A1240" t="str">
            <v>0804357</v>
          </cell>
          <cell r="B1240" t="str">
            <v>Boca de BTTC D = 1,50 m - esconsidade 0° - areia e brita comerciais - alas retas</v>
          </cell>
          <cell r="C1240" t="str">
            <v>un</v>
          </cell>
          <cell r="D1240">
            <v>6373.54</v>
          </cell>
        </row>
        <row r="1241">
          <cell r="A1241" t="str">
            <v>0804456</v>
          </cell>
          <cell r="B1241" t="str">
            <v>Boca de BTTC D = 1,50 m - esconsidade 0° - areia extraída e brita produzida - alas esconsas</v>
          </cell>
          <cell r="C1241" t="str">
            <v>un</v>
          </cell>
          <cell r="D1241">
            <v>10404.719999999999</v>
          </cell>
        </row>
        <row r="1242">
          <cell r="A1242" t="str">
            <v>0804356</v>
          </cell>
          <cell r="B1242" t="str">
            <v>Boca de BTTC D = 1,50 m - esconsidade 0° - areia extraída e brita produzida - alas retas</v>
          </cell>
          <cell r="C1242" t="str">
            <v>un</v>
          </cell>
          <cell r="D1242">
            <v>5147.09</v>
          </cell>
        </row>
        <row r="1243">
          <cell r="A1243" t="str">
            <v>0804361</v>
          </cell>
          <cell r="B1243" t="str">
            <v>Boca de BTTC D = 1,50 m - esconsidade 10° - areia e brita comerciais - alas retas</v>
          </cell>
          <cell r="C1243" t="str">
            <v>un</v>
          </cell>
          <cell r="D1243">
            <v>6419.33</v>
          </cell>
        </row>
        <row r="1244">
          <cell r="A1244" t="str">
            <v>0804360</v>
          </cell>
          <cell r="B1244" t="str">
            <v>Boca de BTTC D = 1,50 m - esconsidade 10° - areia extraída e brita produzida - alas retas</v>
          </cell>
          <cell r="C1244" t="str">
            <v>un</v>
          </cell>
          <cell r="D1244">
            <v>5187.58</v>
          </cell>
        </row>
        <row r="1245">
          <cell r="A1245" t="str">
            <v>0804459</v>
          </cell>
          <cell r="B1245" t="str">
            <v>Boca de BTTC D = 1,50 m - esconsidade 15° - areia e brita comerciais - alas esconsas</v>
          </cell>
          <cell r="C1245" t="str">
            <v>un</v>
          </cell>
          <cell r="D1245">
            <v>13462.54</v>
          </cell>
        </row>
        <row r="1246">
          <cell r="A1246" t="str">
            <v>0804363</v>
          </cell>
          <cell r="B1246" t="str">
            <v>Boca de BTTC D = 1,50 m - esconsidade 15° - areia e brita comerciais - alas retas</v>
          </cell>
          <cell r="C1246" t="str">
            <v>un</v>
          </cell>
          <cell r="D1246">
            <v>6477.97</v>
          </cell>
        </row>
        <row r="1247">
          <cell r="A1247" t="str">
            <v>0804458</v>
          </cell>
          <cell r="B1247" t="str">
            <v>Boca de BTTC D = 1,50 m - esconsidade 15° - areia extraída e brita produzida - alas esconsas</v>
          </cell>
          <cell r="C1247" t="str">
            <v>un</v>
          </cell>
          <cell r="D1247">
            <v>10886.14</v>
          </cell>
        </row>
        <row r="1248">
          <cell r="A1248" t="str">
            <v>0804362</v>
          </cell>
          <cell r="B1248" t="str">
            <v>Boca de BTTC D = 1,50 m - esconsidade 15° - areia extraída e brita produzida - alas retas</v>
          </cell>
          <cell r="C1248" t="str">
            <v>un</v>
          </cell>
          <cell r="D1248">
            <v>5239.54</v>
          </cell>
        </row>
        <row r="1249">
          <cell r="A1249" t="str">
            <v>0804365</v>
          </cell>
          <cell r="B1249" t="str">
            <v>Boca de BTTC D = 1,50 m - esconsidade 20° - areia e brita comerciais - alas retas</v>
          </cell>
          <cell r="C1249" t="str">
            <v>un</v>
          </cell>
          <cell r="D1249">
            <v>6562.67</v>
          </cell>
        </row>
        <row r="1250">
          <cell r="A1250" t="str">
            <v>0804364</v>
          </cell>
          <cell r="B1250" t="str">
            <v>Boca de BTTC D = 1,50 m - esconsidade 20° - areia extraída e brita produzida - alas retas</v>
          </cell>
          <cell r="C1250" t="str">
            <v>un</v>
          </cell>
          <cell r="D1250">
            <v>5314.92</v>
          </cell>
        </row>
        <row r="1251">
          <cell r="A1251" t="str">
            <v>0804367</v>
          </cell>
          <cell r="B1251" t="str">
            <v>Boca de BTTC D = 1,50 m - esconsidade 25° - areia e brita comerciais - alas retas</v>
          </cell>
          <cell r="C1251" t="str">
            <v>un</v>
          </cell>
          <cell r="D1251">
            <v>6677.76</v>
          </cell>
        </row>
        <row r="1252">
          <cell r="A1252" t="str">
            <v>0804366</v>
          </cell>
          <cell r="B1252" t="str">
            <v>Boca de BTTC D = 1,50 m - esconsidade 25° - areia extraída e brita produzida - alas retas</v>
          </cell>
          <cell r="C1252" t="str">
            <v>un</v>
          </cell>
          <cell r="D1252">
            <v>5418.16</v>
          </cell>
        </row>
        <row r="1253">
          <cell r="A1253" t="str">
            <v>0804461</v>
          </cell>
          <cell r="B1253" t="str">
            <v>Boca de BTTC D = 1,50 m - esconsidade 30° - areia e brita comerciais - alas esconsas</v>
          </cell>
          <cell r="C1253" t="str">
            <v>un</v>
          </cell>
          <cell r="D1253">
            <v>15052.07</v>
          </cell>
        </row>
        <row r="1254">
          <cell r="A1254" t="str">
            <v>0804369</v>
          </cell>
          <cell r="B1254" t="str">
            <v>Boca de BTTC D = 1,50 m - esconsidade 30° - areia e brita comerciais - alas retas</v>
          </cell>
          <cell r="C1254" t="str">
            <v>un</v>
          </cell>
          <cell r="D1254">
            <v>6827.99</v>
          </cell>
        </row>
        <row r="1255">
          <cell r="A1255" t="str">
            <v>0804460</v>
          </cell>
          <cell r="B1255" t="str">
            <v>Boca de BTTC D = 1,50 m - esconsidade 30° - areia extraída e brita produzida - alas esconsas</v>
          </cell>
          <cell r="C1255" t="str">
            <v>un</v>
          </cell>
          <cell r="D1255">
            <v>12164.56</v>
          </cell>
        </row>
        <row r="1256">
          <cell r="A1256" t="str">
            <v>0804371</v>
          </cell>
          <cell r="B1256" t="str">
            <v>Boca de BTTC D = 1,50 m - esconsidade 35° - areia e brita comerciais - alas retas</v>
          </cell>
          <cell r="C1256" t="str">
            <v>un</v>
          </cell>
          <cell r="D1256">
            <v>7022</v>
          </cell>
        </row>
        <row r="1257">
          <cell r="A1257" t="str">
            <v>0804370</v>
          </cell>
          <cell r="B1257" t="str">
            <v>Boca de BTTC D = 1,50 m - esconsidade 35° - areia extraída e brita produzida - alas retas</v>
          </cell>
          <cell r="C1257" t="str">
            <v>un</v>
          </cell>
          <cell r="D1257">
            <v>5731.41</v>
          </cell>
        </row>
        <row r="1258">
          <cell r="A1258" t="str">
            <v>0804373</v>
          </cell>
          <cell r="B1258" t="str">
            <v>Boca de BTTC D = 1,50 m - esconsidade 40° - areia e brita comerciais - alas retas</v>
          </cell>
          <cell r="C1258" t="str">
            <v>un</v>
          </cell>
          <cell r="D1258">
            <v>7272.84</v>
          </cell>
        </row>
        <row r="1259">
          <cell r="A1259" t="str">
            <v>0804372</v>
          </cell>
          <cell r="B1259" t="str">
            <v>Boca de BTTC D = 1,50 m - esconsidade 40° - areia extraída e brita produzida - alas retas</v>
          </cell>
          <cell r="C1259" t="str">
            <v>un</v>
          </cell>
          <cell r="D1259">
            <v>5963.47</v>
          </cell>
        </row>
        <row r="1260">
          <cell r="A1260" t="str">
            <v>0804463</v>
          </cell>
          <cell r="B1260" t="str">
            <v>Boca de BTTC D = 1,50 m - esconsidade 45° - areia e brita comerciais - alas esconsas</v>
          </cell>
          <cell r="C1260" t="str">
            <v>un</v>
          </cell>
          <cell r="D1260">
            <v>18693.12</v>
          </cell>
        </row>
        <row r="1261">
          <cell r="A1261" t="str">
            <v>0804375</v>
          </cell>
          <cell r="B1261" t="str">
            <v>Boca de BTTC D = 1,50 m - esconsidade 45° - areia e brita comerciais - alas retas</v>
          </cell>
          <cell r="C1261" t="str">
            <v>un</v>
          </cell>
          <cell r="D1261">
            <v>7603.53</v>
          </cell>
        </row>
        <row r="1262">
          <cell r="A1262" t="str">
            <v>0804462</v>
          </cell>
          <cell r="B1262" t="str">
            <v>Boca de BTTC D = 1,50 m - esconsidade 45° - areia extraída e brita produzida - alas esconsas</v>
          </cell>
          <cell r="C1262" t="str">
            <v>un</v>
          </cell>
          <cell r="D1262">
            <v>15087.22</v>
          </cell>
        </row>
        <row r="1263">
          <cell r="A1263" t="str">
            <v>0804374</v>
          </cell>
          <cell r="B1263" t="str">
            <v>Boca de BTTC D = 1,50 m - esconsidade 45° - areia extraída e brita produzida - alas retas</v>
          </cell>
          <cell r="C1263" t="str">
            <v>un</v>
          </cell>
          <cell r="D1263">
            <v>6273.24</v>
          </cell>
        </row>
        <row r="1264">
          <cell r="A1264" t="str">
            <v>0804359</v>
          </cell>
          <cell r="B1264" t="str">
            <v>Boca de BTTC D = 1,50 m - esconsidade 5° - areia e brita comerciais - alas retas</v>
          </cell>
          <cell r="C1264" t="str">
            <v>un</v>
          </cell>
          <cell r="D1264">
            <v>6385.16</v>
          </cell>
        </row>
        <row r="1265">
          <cell r="A1265" t="str">
            <v>0804358</v>
          </cell>
          <cell r="B1265" t="str">
            <v>Boca de BTTC D = 1,50 m - esconsidade 5° - areia extraída e brita produzida - alas retas</v>
          </cell>
          <cell r="C1265" t="str">
            <v>un</v>
          </cell>
          <cell r="D1265">
            <v>5157.45</v>
          </cell>
        </row>
        <row r="1266">
          <cell r="A1266" t="str">
            <v>0804368</v>
          </cell>
          <cell r="B1266" t="str">
            <v>Boca de BTTC D = 1,50 m esconsidade 30° - areia extraída e brita produzida - alas retas</v>
          </cell>
          <cell r="C1266" t="str">
            <v>un</v>
          </cell>
          <cell r="D1266">
            <v>5554.03</v>
          </cell>
        </row>
        <row r="1267">
          <cell r="A1267" t="str">
            <v>0804465</v>
          </cell>
          <cell r="B1267" t="str">
            <v>Confecção de tubos de concreto armado D = 0,60 m PA1 - areia e brita comerciais</v>
          </cell>
          <cell r="C1267" t="str">
            <v>m</v>
          </cell>
          <cell r="D1267">
            <v>128.77000000000001</v>
          </cell>
        </row>
        <row r="1268">
          <cell r="A1268" t="str">
            <v>0804464</v>
          </cell>
          <cell r="B1268" t="str">
            <v>Confecção de tubos de concreto armado D = 0,60 m PA1 - areia extraída e brita produzida</v>
          </cell>
          <cell r="C1268" t="str">
            <v>m</v>
          </cell>
          <cell r="D1268">
            <v>111.77</v>
          </cell>
        </row>
        <row r="1269">
          <cell r="A1269" t="str">
            <v>0804475</v>
          </cell>
          <cell r="B1269" t="str">
            <v>Confecção de tubos de concreto armado D = 0,60 m PA2 - areia e brita comerciais</v>
          </cell>
          <cell r="C1269" t="str">
            <v>m</v>
          </cell>
          <cell r="D1269">
            <v>142.13</v>
          </cell>
        </row>
        <row r="1270">
          <cell r="A1270" t="str">
            <v>0804474</v>
          </cell>
          <cell r="B1270" t="str">
            <v>Confecção de tubos de concreto armado D = 0,60 m PA2 - areia extraída e brita produzida</v>
          </cell>
          <cell r="C1270" t="str">
            <v>m</v>
          </cell>
          <cell r="D1270">
            <v>125.14</v>
          </cell>
        </row>
        <row r="1271">
          <cell r="A1271" t="str">
            <v>0804485</v>
          </cell>
          <cell r="B1271" t="str">
            <v>Confecção de tubos de concreto armado D = 0,60 m PA3 - areia e brita comerciais</v>
          </cell>
          <cell r="C1271" t="str">
            <v>m</v>
          </cell>
          <cell r="D1271">
            <v>208.89</v>
          </cell>
        </row>
        <row r="1272">
          <cell r="A1272" t="str">
            <v>0804484</v>
          </cell>
          <cell r="B1272" t="str">
            <v>Confecção de tubos de concreto armado D = 0,60 m PA3 - areia extraída e brita produzida</v>
          </cell>
          <cell r="C1272" t="str">
            <v>m</v>
          </cell>
          <cell r="D1272">
            <v>191.99</v>
          </cell>
        </row>
        <row r="1273">
          <cell r="A1273" t="str">
            <v>0804495</v>
          </cell>
          <cell r="B1273" t="str">
            <v>Confecção de tubos de concreto armado D = 0,60 m PA4 - areia e brita comerciais</v>
          </cell>
          <cell r="C1273" t="str">
            <v>m</v>
          </cell>
          <cell r="D1273">
            <v>260.25</v>
          </cell>
        </row>
        <row r="1274">
          <cell r="A1274" t="str">
            <v>0804494</v>
          </cell>
          <cell r="B1274" t="str">
            <v>Confecção de tubos de concreto armado D = 0,60 m PA4 - areia extraída e brita produzida</v>
          </cell>
          <cell r="C1274" t="str">
            <v>m</v>
          </cell>
          <cell r="D1274">
            <v>240.21</v>
          </cell>
        </row>
        <row r="1275">
          <cell r="A1275" t="str">
            <v>0804467</v>
          </cell>
          <cell r="B1275" t="str">
            <v>Confecção de tubos de concreto armado D = 0,80 m PA1 - areia e brita comerciais</v>
          </cell>
          <cell r="C1275" t="str">
            <v>m</v>
          </cell>
          <cell r="D1275">
            <v>194.91</v>
          </cell>
        </row>
        <row r="1276">
          <cell r="A1276" t="str">
            <v>0804466</v>
          </cell>
          <cell r="B1276" t="str">
            <v>Confecção de tubos de concreto armado D = 0,80 m PA1 - areia extraída e brita produzida</v>
          </cell>
          <cell r="C1276" t="str">
            <v>m</v>
          </cell>
          <cell r="D1276">
            <v>167.83</v>
          </cell>
        </row>
        <row r="1277">
          <cell r="A1277" t="str">
            <v>0804477</v>
          </cell>
          <cell r="B1277" t="str">
            <v>Confecção de tubos de concreto armado D = 0,80 m PA2 - areia e brita comerciais</v>
          </cell>
          <cell r="C1277" t="str">
            <v>m</v>
          </cell>
          <cell r="D1277">
            <v>248.32</v>
          </cell>
        </row>
        <row r="1278">
          <cell r="A1278" t="str">
            <v>0804476</v>
          </cell>
          <cell r="B1278" t="str">
            <v>Confecção de tubos de concreto armado D = 0,80 m PA2 - areia extraída e brita produzida</v>
          </cell>
          <cell r="C1278" t="str">
            <v>m</v>
          </cell>
          <cell r="D1278">
            <v>221.31</v>
          </cell>
        </row>
        <row r="1279">
          <cell r="A1279" t="str">
            <v>0804487</v>
          </cell>
          <cell r="B1279" t="str">
            <v>Confecção de tubos de concreto armado D = 0,80 m PA3 - areia e brita comerciais</v>
          </cell>
          <cell r="C1279" t="str">
            <v>m</v>
          </cell>
          <cell r="D1279">
            <v>353.62</v>
          </cell>
        </row>
        <row r="1280">
          <cell r="A1280" t="str">
            <v>0804486</v>
          </cell>
          <cell r="B1280" t="str">
            <v>Confecção de tubos de concreto armado D = 0,80 m PA3 - areia extraída e brita produzida</v>
          </cell>
          <cell r="C1280" t="str">
            <v>m</v>
          </cell>
          <cell r="D1280">
            <v>323.39</v>
          </cell>
        </row>
        <row r="1281">
          <cell r="A1281" t="str">
            <v>0804497</v>
          </cell>
          <cell r="B1281" t="str">
            <v>Confecção de tubos de concreto armado D = 0,80 m PA4 - areia e brita comerciais</v>
          </cell>
          <cell r="C1281" t="str">
            <v>m</v>
          </cell>
          <cell r="D1281">
            <v>416.47</v>
          </cell>
        </row>
        <row r="1282">
          <cell r="A1282" t="str">
            <v>0804496</v>
          </cell>
          <cell r="B1282" t="str">
            <v>Confecção de tubos de concreto armado D = 0,80 m PA4 - areia extraída e brita produzida</v>
          </cell>
          <cell r="C1282" t="str">
            <v>m</v>
          </cell>
          <cell r="D1282">
            <v>379.87</v>
          </cell>
        </row>
        <row r="1283">
          <cell r="A1283" t="str">
            <v>0804469</v>
          </cell>
          <cell r="B1283" t="str">
            <v>Confecção de tubos de concreto armado D = 1,00 m PA1 - areia e brita comerciais</v>
          </cell>
          <cell r="C1283" t="str">
            <v>m</v>
          </cell>
          <cell r="D1283">
            <v>343.28</v>
          </cell>
        </row>
        <row r="1284">
          <cell r="A1284" t="str">
            <v>0804468</v>
          </cell>
          <cell r="B1284" t="str">
            <v>Confecção de tubos de concreto armado D = 1,00 m PA1 - areia extraída e brita produzida</v>
          </cell>
          <cell r="C1284" t="str">
            <v>m</v>
          </cell>
          <cell r="D1284">
            <v>306.16000000000003</v>
          </cell>
        </row>
        <row r="1285">
          <cell r="A1285" t="str">
            <v>0804479</v>
          </cell>
          <cell r="B1285" t="str">
            <v>Confecção de tubos de concreto armado D = 1,00 m PA2 - areia e brita comerciais</v>
          </cell>
          <cell r="C1285" t="str">
            <v>m</v>
          </cell>
          <cell r="D1285">
            <v>396.7</v>
          </cell>
        </row>
        <row r="1286">
          <cell r="A1286" t="str">
            <v>0804478</v>
          </cell>
          <cell r="B1286" t="str">
            <v>Confecção de tubos de concreto armado D = 1,00 m PA2 - areia extraída e brita produzida</v>
          </cell>
          <cell r="C1286" t="str">
            <v>m</v>
          </cell>
          <cell r="D1286">
            <v>359.64</v>
          </cell>
        </row>
        <row r="1287">
          <cell r="A1287" t="str">
            <v>0804489</v>
          </cell>
          <cell r="B1287" t="str">
            <v>Confecção de tubos de concreto armado D = 1,00 m PA3 - areia e brita comerciais</v>
          </cell>
          <cell r="C1287" t="str">
            <v>m</v>
          </cell>
          <cell r="D1287">
            <v>500.09</v>
          </cell>
        </row>
        <row r="1288">
          <cell r="A1288" t="str">
            <v>0804488</v>
          </cell>
          <cell r="B1288" t="str">
            <v>Confecção de tubos de concreto armado D = 1,00 m PA3 - areia extraída e brita produzida</v>
          </cell>
          <cell r="C1288" t="str">
            <v>m</v>
          </cell>
          <cell r="D1288">
            <v>452.8</v>
          </cell>
        </row>
        <row r="1289">
          <cell r="A1289" t="str">
            <v>0804499</v>
          </cell>
          <cell r="B1289" t="str">
            <v>Confecção de tubos de concreto armado D = 1,00 m PA4 - areia e brita comerciais</v>
          </cell>
          <cell r="C1289" t="str">
            <v>m</v>
          </cell>
          <cell r="D1289">
            <v>635.29999999999995</v>
          </cell>
        </row>
        <row r="1290">
          <cell r="A1290" t="str">
            <v>0804498</v>
          </cell>
          <cell r="B1290" t="str">
            <v>Confecção de tubos de concreto armado D = 1,00 m PA4 - areia extraída e brita produzida</v>
          </cell>
          <cell r="C1290" t="str">
            <v>m</v>
          </cell>
          <cell r="D1290">
            <v>580.14</v>
          </cell>
        </row>
        <row r="1291">
          <cell r="A1291" t="str">
            <v>0804471</v>
          </cell>
          <cell r="B1291" t="str">
            <v>Confecção de tubos de concreto armado D = 1,20 m PA1 - areia e brita comerciais</v>
          </cell>
          <cell r="C1291" t="str">
            <v>m</v>
          </cell>
          <cell r="D1291">
            <v>465.36</v>
          </cell>
        </row>
        <row r="1292">
          <cell r="A1292" t="str">
            <v>0804470</v>
          </cell>
          <cell r="B1292" t="str">
            <v>Confecção de tubos de concreto armado D = 1,20 m PA1 - areia extraída e brita produzida</v>
          </cell>
          <cell r="C1292" t="str">
            <v>m</v>
          </cell>
          <cell r="D1292">
            <v>411.31</v>
          </cell>
        </row>
        <row r="1293">
          <cell r="A1293" t="str">
            <v>0804481</v>
          </cell>
          <cell r="B1293" t="str">
            <v>Confecção de tubos de concreto armado D = 1,20 m PA2 - areia e brita comerciais</v>
          </cell>
          <cell r="C1293" t="str">
            <v>m</v>
          </cell>
          <cell r="D1293">
            <v>585.54</v>
          </cell>
        </row>
        <row r="1294">
          <cell r="A1294" t="str">
            <v>0804480</v>
          </cell>
          <cell r="B1294" t="str">
            <v>Confecção de tubos de concreto armado D = 1,20 m PA2 - areia extraída e brita produzida</v>
          </cell>
          <cell r="C1294" t="str">
            <v>m</v>
          </cell>
          <cell r="D1294">
            <v>531.63</v>
          </cell>
        </row>
        <row r="1295">
          <cell r="A1295" t="str">
            <v>0804491</v>
          </cell>
          <cell r="B1295" t="str">
            <v>Confecção de tubos de concreto armado D = 1,20 m PA3 - areia e brita comerciais</v>
          </cell>
          <cell r="C1295" t="str">
            <v>m</v>
          </cell>
          <cell r="D1295">
            <v>770.46</v>
          </cell>
        </row>
        <row r="1296">
          <cell r="A1296" t="str">
            <v>0804490</v>
          </cell>
          <cell r="B1296" t="str">
            <v>Confecção de tubos de concreto armado D = 1,20 m PA3 - areia extraída e brita produzida</v>
          </cell>
          <cell r="C1296" t="str">
            <v>m</v>
          </cell>
          <cell r="D1296">
            <v>698.46</v>
          </cell>
        </row>
        <row r="1297">
          <cell r="A1297" t="str">
            <v>0804501</v>
          </cell>
          <cell r="B1297" t="str">
            <v>Confecção de tubos de concreto armado D = 1,20 m PA4 - areia e brita comerciais</v>
          </cell>
          <cell r="C1297" t="str">
            <v>m</v>
          </cell>
          <cell r="D1297">
            <v>925.31</v>
          </cell>
        </row>
        <row r="1298">
          <cell r="A1298" t="str">
            <v>0804500</v>
          </cell>
          <cell r="B1298" t="str">
            <v>Confecção de tubos de concreto armado D = 1,20 m PA4 - areia extraída e brita produzida</v>
          </cell>
          <cell r="C1298" t="str">
            <v>m</v>
          </cell>
          <cell r="D1298">
            <v>843.68</v>
          </cell>
        </row>
        <row r="1299">
          <cell r="A1299" t="str">
            <v>0804473</v>
          </cell>
          <cell r="B1299" t="str">
            <v>Confecção de tubos de concreto armado D = 1,50 m PA1 - areia e brita comerciais</v>
          </cell>
          <cell r="C1299" t="str">
            <v>m</v>
          </cell>
          <cell r="D1299">
            <v>750.66</v>
          </cell>
        </row>
        <row r="1300">
          <cell r="A1300" t="str">
            <v>0804472</v>
          </cell>
          <cell r="B1300" t="str">
            <v>Confecção de tubos de concreto armado D = 1,50 m PA1 - areia extraída e brita produzida</v>
          </cell>
          <cell r="C1300" t="str">
            <v>m</v>
          </cell>
          <cell r="D1300">
            <v>666.23</v>
          </cell>
        </row>
        <row r="1301">
          <cell r="A1301" t="str">
            <v>0804483</v>
          </cell>
          <cell r="B1301" t="str">
            <v>Confecção de tubos de concreto armado D = 1,50 m PA2 - areia e brita comerciais</v>
          </cell>
          <cell r="C1301" t="str">
            <v>m</v>
          </cell>
          <cell r="D1301">
            <v>937.61</v>
          </cell>
        </row>
        <row r="1302">
          <cell r="A1302" t="str">
            <v>0804482</v>
          </cell>
          <cell r="B1302" t="str">
            <v>Confecção de tubos de concreto armado D = 1,50 m PA2 - areia extraída e brita produzida</v>
          </cell>
          <cell r="C1302" t="str">
            <v>m</v>
          </cell>
          <cell r="D1302">
            <v>853.4</v>
          </cell>
        </row>
        <row r="1303">
          <cell r="A1303" t="str">
            <v>0804493</v>
          </cell>
          <cell r="B1303" t="str">
            <v>Confecção de tubos de concreto armado D = 1,50 m PA3 - areia e brita comerciais</v>
          </cell>
          <cell r="C1303" t="str">
            <v>m</v>
          </cell>
          <cell r="D1303">
            <v>1235.5</v>
          </cell>
        </row>
        <row r="1304">
          <cell r="A1304" t="str">
            <v>0804492</v>
          </cell>
          <cell r="B1304" t="str">
            <v>Confecção de tubos de concreto armado D = 1,50 m PA3 - areia extraída e brita produzida</v>
          </cell>
          <cell r="C1304" t="str">
            <v>m</v>
          </cell>
          <cell r="D1304">
            <v>1124.04</v>
          </cell>
        </row>
        <row r="1305">
          <cell r="A1305" t="str">
            <v>0804503</v>
          </cell>
          <cell r="B1305" t="str">
            <v>Confecção de tubos de concreto armado D = 1,50 m PA4 - areia e brita comerciais</v>
          </cell>
          <cell r="C1305" t="str">
            <v>m</v>
          </cell>
          <cell r="D1305">
            <v>1476.8</v>
          </cell>
        </row>
        <row r="1306">
          <cell r="A1306" t="str">
            <v>0804502</v>
          </cell>
          <cell r="B1306" t="str">
            <v>Confecção de tubos de concreto armado D = 1,50 m PA4 - areia extraída e brita produzida</v>
          </cell>
          <cell r="C1306" t="str">
            <v>m</v>
          </cell>
          <cell r="D1306">
            <v>1361.59</v>
          </cell>
        </row>
        <row r="1307">
          <cell r="A1307" t="str">
            <v>0804180</v>
          </cell>
          <cell r="B1307" t="str">
            <v>Corpo de BDTC D = 0,80 m PA1 - areia extraída e brita e pedra de mão produzidas</v>
          </cell>
          <cell r="C1307" t="str">
            <v>m</v>
          </cell>
          <cell r="D1307">
            <v>1102.1400000000001</v>
          </cell>
        </row>
        <row r="1308">
          <cell r="A1308" t="str">
            <v>0804181</v>
          </cell>
          <cell r="B1308" t="str">
            <v>Corpo de BDTC D = 0,80 m PA1 - areia, brita e pedra de mão comerciais</v>
          </cell>
          <cell r="C1308" t="str">
            <v>m</v>
          </cell>
          <cell r="D1308">
            <v>1177.71</v>
          </cell>
        </row>
        <row r="1309">
          <cell r="A1309" t="str">
            <v>0804182</v>
          </cell>
          <cell r="B1309" t="str">
            <v>Corpo de BDTC D = 0,80 m PA2 - areia extraída e brita e pedra de mão produzidas</v>
          </cell>
          <cell r="C1309" t="str">
            <v>m</v>
          </cell>
          <cell r="D1309">
            <v>1171.45</v>
          </cell>
        </row>
        <row r="1310">
          <cell r="A1310" t="str">
            <v>0804183</v>
          </cell>
          <cell r="B1310" t="str">
            <v>Corpo de BDTC D = 0,80 m PA2 - areia, brita e pedra de mão comerciais</v>
          </cell>
          <cell r="C1310" t="str">
            <v>m</v>
          </cell>
          <cell r="D1310">
            <v>1247.02</v>
          </cell>
        </row>
        <row r="1311">
          <cell r="A1311" t="str">
            <v>0804184</v>
          </cell>
          <cell r="B1311" t="str">
            <v>Corpo de BDTC D = 0,80 m PA3 - areia extraída e brita e pedra de mão produzidas</v>
          </cell>
          <cell r="C1311" t="str">
            <v>m</v>
          </cell>
          <cell r="D1311">
            <v>1218.02</v>
          </cell>
        </row>
        <row r="1312">
          <cell r="A1312" t="str">
            <v>0804185</v>
          </cell>
          <cell r="B1312" t="str">
            <v>Corpo de BDTC D = 0,80 m PA3 - areia, brita e pedra de mão comerciais</v>
          </cell>
          <cell r="C1312" t="str">
            <v>m</v>
          </cell>
          <cell r="D1312">
            <v>1293.5899999999999</v>
          </cell>
        </row>
        <row r="1313">
          <cell r="A1313" t="str">
            <v>0804186</v>
          </cell>
          <cell r="B1313" t="str">
            <v>Corpo de BDTC D = 0,80 m PA4 - areia extraída e brita e pedra de mão produzidas</v>
          </cell>
          <cell r="C1313" t="str">
            <v>m</v>
          </cell>
          <cell r="D1313">
            <v>1252.97</v>
          </cell>
        </row>
        <row r="1314">
          <cell r="A1314" t="str">
            <v>0804187</v>
          </cell>
          <cell r="B1314" t="str">
            <v>Corpo de BDTC D = 0,80 m PA4 - areia, brita e pedra de mão comerciais</v>
          </cell>
          <cell r="C1314" t="str">
            <v>m</v>
          </cell>
          <cell r="D1314">
            <v>1328.55</v>
          </cell>
        </row>
        <row r="1315">
          <cell r="A1315" t="str">
            <v>0804188</v>
          </cell>
          <cell r="B1315" t="str">
            <v>Corpo de BDTC D = 1,00 m PA1 - areia extraída e brita e pedra de mão produzidas</v>
          </cell>
          <cell r="C1315" t="str">
            <v>m</v>
          </cell>
          <cell r="D1315">
            <v>1455.61</v>
          </cell>
        </row>
        <row r="1316">
          <cell r="A1316" t="str">
            <v>0804189</v>
          </cell>
          <cell r="B1316" t="str">
            <v>Corpo de BDTC D = 1,00 m PA1 - areia, brita e pedra de mão comerciais</v>
          </cell>
          <cell r="C1316" t="str">
            <v>m</v>
          </cell>
          <cell r="D1316">
            <v>1556.69</v>
          </cell>
        </row>
        <row r="1317">
          <cell r="A1317" t="str">
            <v>0804190</v>
          </cell>
          <cell r="B1317" t="str">
            <v>Corpo de BDTC D = 1,00 m PA2 - areia extraída e brita e pedra de mão produzidas</v>
          </cell>
          <cell r="C1317" t="str">
            <v>m</v>
          </cell>
          <cell r="D1317">
            <v>1565.46</v>
          </cell>
        </row>
        <row r="1318">
          <cell r="A1318" t="str">
            <v>0804191</v>
          </cell>
          <cell r="B1318" t="str">
            <v>Corpo de BDTC D = 1,00 m PA2 - areia, brita e pedra de mão comerciais</v>
          </cell>
          <cell r="C1318" t="str">
            <v>m</v>
          </cell>
          <cell r="D1318">
            <v>1666.54</v>
          </cell>
        </row>
        <row r="1319">
          <cell r="A1319" t="str">
            <v>0804192</v>
          </cell>
          <cell r="B1319" t="str">
            <v>Corpo de BDTC D = 1,00 m PA3 - areia extraída e brita e pedra de mão produzidas</v>
          </cell>
          <cell r="C1319" t="str">
            <v>m</v>
          </cell>
          <cell r="D1319">
            <v>1594.82</v>
          </cell>
        </row>
        <row r="1320">
          <cell r="A1320" t="str">
            <v>0804193</v>
          </cell>
          <cell r="B1320" t="str">
            <v>Corpo de BDTC D = 1,00 m PA3 - areia, brita e pedra de mão comerciais</v>
          </cell>
          <cell r="C1320" t="str">
            <v>m</v>
          </cell>
          <cell r="D1320">
            <v>1695.91</v>
          </cell>
        </row>
        <row r="1321">
          <cell r="A1321" t="str">
            <v>0804194</v>
          </cell>
          <cell r="B1321" t="str">
            <v>Corpo de BDTC D = 1,00 m PA4 - areia extraída e brita e pedra de mão produzidas</v>
          </cell>
          <cell r="C1321" t="str">
            <v>m</v>
          </cell>
          <cell r="D1321">
            <v>1723.07</v>
          </cell>
        </row>
        <row r="1322">
          <cell r="A1322" t="str">
            <v>0804195</v>
          </cell>
          <cell r="B1322" t="str">
            <v>Corpo de BDTC D = 1,00 m PA4 - areia, brita e pedra de mão comerciais</v>
          </cell>
          <cell r="C1322" t="str">
            <v>m</v>
          </cell>
          <cell r="D1322">
            <v>1824.16</v>
          </cell>
        </row>
        <row r="1323">
          <cell r="A1323" t="str">
            <v>0804196</v>
          </cell>
          <cell r="B1323" t="str">
            <v>Corpo de BDTC D = 1,20 m PA1 - areia extraída e brita e pedra de mão produzidas</v>
          </cell>
          <cell r="C1323" t="str">
            <v>m</v>
          </cell>
          <cell r="D1323">
            <v>1837.94</v>
          </cell>
        </row>
        <row r="1324">
          <cell r="A1324" t="str">
            <v>0804197</v>
          </cell>
          <cell r="B1324" t="str">
            <v>Corpo de BDTC D = 1,20 m PA1 - areia, brita e pedra de mão comerciais</v>
          </cell>
          <cell r="C1324" t="str">
            <v>m</v>
          </cell>
          <cell r="D1324">
            <v>1966.95</v>
          </cell>
        </row>
        <row r="1325">
          <cell r="A1325" t="str">
            <v>0804198</v>
          </cell>
          <cell r="B1325" t="str">
            <v>Corpo de BDTC D = 1,20 m PA2 - areia extraída e brita e pedra de mão produzidas</v>
          </cell>
          <cell r="C1325" t="str">
            <v>m</v>
          </cell>
          <cell r="D1325">
            <v>1987.86</v>
          </cell>
        </row>
        <row r="1326">
          <cell r="A1326" t="str">
            <v>0804199</v>
          </cell>
          <cell r="B1326" t="str">
            <v>Corpo de BDTC D = 1,20 m PA2 - areia, brita e pedra de mão comerciais</v>
          </cell>
          <cell r="C1326" t="str">
            <v>m</v>
          </cell>
          <cell r="D1326">
            <v>2116.87</v>
          </cell>
        </row>
        <row r="1327">
          <cell r="A1327" t="str">
            <v>0804200</v>
          </cell>
          <cell r="B1327" t="str">
            <v>Corpo de BDTC D = 1,20 m PA3 - areia extraída e brita e pedra de mão produzidas</v>
          </cell>
          <cell r="C1327" t="str">
            <v>m</v>
          </cell>
          <cell r="D1327">
            <v>2272.6999999999998</v>
          </cell>
        </row>
        <row r="1328">
          <cell r="A1328" t="str">
            <v>0804201</v>
          </cell>
          <cell r="B1328" t="str">
            <v>Corpo de BDTC D = 1,20 m PA3 - areia, brita e pedra de mão comerciais</v>
          </cell>
          <cell r="C1328" t="str">
            <v>m</v>
          </cell>
          <cell r="D1328">
            <v>2401.71</v>
          </cell>
        </row>
        <row r="1329">
          <cell r="A1329" t="str">
            <v>0804202</v>
          </cell>
          <cell r="B1329" t="str">
            <v>Corpo de BDTC D = 1,20 m PA4 - areia extraída e brita e pedra de mão produzidas</v>
          </cell>
          <cell r="C1329" t="str">
            <v>m</v>
          </cell>
          <cell r="D1329">
            <v>2462.46</v>
          </cell>
        </row>
        <row r="1330">
          <cell r="A1330" t="str">
            <v>0804203</v>
          </cell>
          <cell r="B1330" t="str">
            <v>Corpo de BDTC D = 1,20 m PA4 - areia, brita e pedra de mão comerciais</v>
          </cell>
          <cell r="C1330" t="str">
            <v>m</v>
          </cell>
          <cell r="D1330">
            <v>2591.4699999999998</v>
          </cell>
        </row>
        <row r="1331">
          <cell r="A1331" t="str">
            <v>0804204</v>
          </cell>
          <cell r="B1331" t="str">
            <v>Corpo de BDTC D = 1,50 m PA1 - areia extraída e brita e pedra de mão produzidas</v>
          </cell>
          <cell r="C1331" t="str">
            <v>m</v>
          </cell>
          <cell r="D1331">
            <v>2983.57</v>
          </cell>
        </row>
        <row r="1332">
          <cell r="A1332" t="str">
            <v>0804205</v>
          </cell>
          <cell r="B1332" t="str">
            <v>Corpo de BDTC D = 1,50 m PA1 - areia, brita e pedra de mão comerciais</v>
          </cell>
          <cell r="C1332" t="str">
            <v>m</v>
          </cell>
          <cell r="D1332">
            <v>3150.41</v>
          </cell>
        </row>
        <row r="1333">
          <cell r="A1333" t="str">
            <v>0804206</v>
          </cell>
          <cell r="B1333" t="str">
            <v>Corpo de BDTC D = 1,50 m PA2 - areia extraída e brita e pedra de mão produzidas</v>
          </cell>
          <cell r="C1333" t="str">
            <v>m</v>
          </cell>
          <cell r="D1333">
            <v>3079.35</v>
          </cell>
        </row>
        <row r="1334">
          <cell r="A1334" t="str">
            <v>0804207</v>
          </cell>
          <cell r="B1334" t="str">
            <v>Corpo de BDTC D = 1,50 m PA2 - areia, brita e pedra de mão comerciais</v>
          </cell>
          <cell r="C1334" t="str">
            <v>m</v>
          </cell>
          <cell r="D1334">
            <v>3246.19</v>
          </cell>
        </row>
        <row r="1335">
          <cell r="A1335" t="str">
            <v>0804208</v>
          </cell>
          <cell r="B1335" t="str">
            <v>Corpo de BDTC D = 1,50 m PA3 - areia extraída e brita e pedra de mão produzidas</v>
          </cell>
          <cell r="C1335" t="str">
            <v>m</v>
          </cell>
          <cell r="D1335">
            <v>3275.86</v>
          </cell>
        </row>
        <row r="1336">
          <cell r="A1336" t="str">
            <v>0804209</v>
          </cell>
          <cell r="B1336" t="str">
            <v>Corpo de BDTC D = 1,50 m PA3 - areia, brita e pedra de mão comerciais</v>
          </cell>
          <cell r="C1336" t="str">
            <v>m</v>
          </cell>
          <cell r="D1336">
            <v>3442.7</v>
          </cell>
        </row>
        <row r="1337">
          <cell r="A1337" t="str">
            <v>0804210</v>
          </cell>
          <cell r="B1337" t="str">
            <v>Corpo de BDTC D = 1,50 m PA4 - areia extraída e brita e pedra de mão produzidas</v>
          </cell>
          <cell r="C1337" t="str">
            <v>m</v>
          </cell>
          <cell r="D1337">
            <v>3427.93</v>
          </cell>
        </row>
        <row r="1338">
          <cell r="A1338" t="str">
            <v>0804211</v>
          </cell>
          <cell r="B1338" t="str">
            <v>Corpo de BDTC D = 1,50 m PA4 - areia, brita e pedra de mão comerciais</v>
          </cell>
          <cell r="C1338" t="str">
            <v>m</v>
          </cell>
          <cell r="D1338">
            <v>3594.76</v>
          </cell>
        </row>
        <row r="1339">
          <cell r="A1339" t="str">
            <v>0804012</v>
          </cell>
          <cell r="B1339" t="str">
            <v>Corpo de BSTC D = 0,40 m PA1 - areia extraída e brita e pedra de mão produzidas</v>
          </cell>
          <cell r="C1339" t="str">
            <v>m</v>
          </cell>
          <cell r="D1339">
            <v>230.86</v>
          </cell>
        </row>
        <row r="1340">
          <cell r="A1340" t="str">
            <v>0804013</v>
          </cell>
          <cell r="B1340" t="str">
            <v>Corpo de BSTC D = 0,40 m PA1 - areia, brita e pedra de mão comerciais</v>
          </cell>
          <cell r="C1340" t="str">
            <v>m</v>
          </cell>
          <cell r="D1340">
            <v>249.23</v>
          </cell>
        </row>
        <row r="1341">
          <cell r="A1341" t="str">
            <v>0804014</v>
          </cell>
          <cell r="B1341" t="str">
            <v>Corpo de BSTC D = 0,40 m PA2 - areia extraída e brita e pedra de mão produzidas</v>
          </cell>
          <cell r="C1341" t="str">
            <v>m</v>
          </cell>
          <cell r="D1341">
            <v>244.21</v>
          </cell>
        </row>
        <row r="1342">
          <cell r="A1342" t="str">
            <v>0804015</v>
          </cell>
          <cell r="B1342" t="str">
            <v>Corpo de BSTC D = 0,40 m PA2 - areia, brita e pedra de mão comerciais</v>
          </cell>
          <cell r="C1342" t="str">
            <v>m</v>
          </cell>
          <cell r="D1342">
            <v>262.58</v>
          </cell>
        </row>
        <row r="1343">
          <cell r="A1343" t="str">
            <v>0804016</v>
          </cell>
          <cell r="B1343" t="str">
            <v>Corpo de BSTC D = 0,40 m PA3 - areia extraída e brita e pedra de mão produzidas</v>
          </cell>
          <cell r="C1343" t="str">
            <v>m</v>
          </cell>
          <cell r="D1343">
            <v>247.22</v>
          </cell>
        </row>
        <row r="1344">
          <cell r="A1344" t="str">
            <v>0804017</v>
          </cell>
          <cell r="B1344" t="str">
            <v>Corpo de BSTC D = 0,40 m PA3 - areia, brita e pedra de mão comerciais</v>
          </cell>
          <cell r="C1344" t="str">
            <v>m</v>
          </cell>
          <cell r="D1344">
            <v>265.58999999999997</v>
          </cell>
        </row>
        <row r="1345">
          <cell r="A1345" t="str">
            <v>0804018</v>
          </cell>
          <cell r="B1345" t="str">
            <v>Corpo de BSTC D = 0,40 m PA4 - areia extraída e brita e pedra de mão produzidas</v>
          </cell>
          <cell r="C1345" t="str">
            <v>m</v>
          </cell>
          <cell r="D1345">
            <v>287.38</v>
          </cell>
        </row>
        <row r="1346">
          <cell r="A1346" t="str">
            <v>0804019</v>
          </cell>
          <cell r="B1346" t="str">
            <v>Corpo de BSTC D = 0,40 m PA4 - areia, brita e pedra de mão comerciais</v>
          </cell>
          <cell r="C1346" t="str">
            <v>m</v>
          </cell>
          <cell r="D1346">
            <v>305.75</v>
          </cell>
        </row>
        <row r="1347">
          <cell r="A1347" t="str">
            <v>0804020</v>
          </cell>
          <cell r="B1347" t="str">
            <v>Corpo de BSTC D = 0,60 m PA1 - areia extraída e brita e pedra de mão produzidas</v>
          </cell>
          <cell r="C1347" t="str">
            <v>m</v>
          </cell>
          <cell r="D1347">
            <v>368.8</v>
          </cell>
        </row>
        <row r="1348">
          <cell r="A1348" t="str">
            <v>0804021</v>
          </cell>
          <cell r="B1348" t="str">
            <v>Corpo de BSTC D = 0,60 m PA1 - areia, brita e pedra de mão comerciais</v>
          </cell>
          <cell r="C1348" t="str">
            <v>m</v>
          </cell>
          <cell r="D1348">
            <v>396.45</v>
          </cell>
        </row>
        <row r="1349">
          <cell r="A1349" t="str">
            <v>0804022</v>
          </cell>
          <cell r="B1349" t="str">
            <v>Corpo de BSTC D = 0,60 m PA2 - areia extraída e brita e pedra de mão produzidas</v>
          </cell>
          <cell r="C1349" t="str">
            <v>m</v>
          </cell>
          <cell r="D1349">
            <v>386.8</v>
          </cell>
        </row>
        <row r="1350">
          <cell r="A1350" t="str">
            <v>0804023</v>
          </cell>
          <cell r="B1350" t="str">
            <v>Corpo de BSTC D = 0,60 m PA2 - areia, brita e pedra de mão comerciais</v>
          </cell>
          <cell r="C1350" t="str">
            <v>m</v>
          </cell>
          <cell r="D1350">
            <v>414.45</v>
          </cell>
        </row>
        <row r="1351">
          <cell r="A1351" t="str">
            <v>0804024</v>
          </cell>
          <cell r="B1351" t="str">
            <v>Corpo de BSTC D = 0,60 m PA3 - areia extraída e brita e pedra de mão produzidas</v>
          </cell>
          <cell r="C1351" t="str">
            <v>m</v>
          </cell>
          <cell r="D1351">
            <v>408.77</v>
          </cell>
        </row>
        <row r="1352">
          <cell r="A1352" t="str">
            <v>0804025</v>
          </cell>
          <cell r="B1352" t="str">
            <v>Corpo de BSTC D = 0,60 m PA3 - areia, brita e pedra de mão comerciais</v>
          </cell>
          <cell r="C1352" t="str">
            <v>m</v>
          </cell>
          <cell r="D1352">
            <v>436.42</v>
          </cell>
        </row>
        <row r="1353">
          <cell r="A1353" t="str">
            <v>0804026</v>
          </cell>
          <cell r="B1353" t="str">
            <v>Corpo de BSTC D = 0,60 m PA4 - areia extraída e brita e pedra de mão produzidas</v>
          </cell>
          <cell r="C1353" t="str">
            <v>m</v>
          </cell>
          <cell r="D1353">
            <v>469.9</v>
          </cell>
        </row>
        <row r="1354">
          <cell r="A1354" t="str">
            <v>0804027</v>
          </cell>
          <cell r="B1354" t="str">
            <v>Corpo de BSTC D = 0,60 m PA4 - areia, brita e pedra de mão comerciais</v>
          </cell>
          <cell r="C1354" t="str">
            <v>m</v>
          </cell>
          <cell r="D1354">
            <v>497.55</v>
          </cell>
        </row>
        <row r="1355">
          <cell r="A1355" t="str">
            <v>0804028</v>
          </cell>
          <cell r="B1355" t="str">
            <v>Corpo de BSTC D = 0,80 m PA1 - areia extraída e brita e pedra de mão produzidas</v>
          </cell>
          <cell r="C1355" t="str">
            <v>m</v>
          </cell>
          <cell r="D1355">
            <v>578.85</v>
          </cell>
        </row>
        <row r="1356">
          <cell r="A1356" t="str">
            <v>0804029</v>
          </cell>
          <cell r="B1356" t="str">
            <v>Corpo de BSTC D = 0,80 m PA1 - areia, brita e pedra de mão comerciais</v>
          </cell>
          <cell r="C1356" t="str">
            <v>m</v>
          </cell>
          <cell r="D1356">
            <v>616.64</v>
          </cell>
        </row>
        <row r="1357">
          <cell r="A1357" t="str">
            <v>0804030</v>
          </cell>
          <cell r="B1357" t="str">
            <v>Corpo de BSTC D = 0,80 m PA2 - areia extraída e brita e pedra de mão produzidas</v>
          </cell>
          <cell r="C1357" t="str">
            <v>m</v>
          </cell>
          <cell r="D1357">
            <v>613.51</v>
          </cell>
        </row>
        <row r="1358">
          <cell r="A1358" t="str">
            <v>0804031</v>
          </cell>
          <cell r="B1358" t="str">
            <v>Corpo de BSTC D = 0,80 m PA2 - areia, brita e pedra de mão comerciais</v>
          </cell>
          <cell r="C1358" t="str">
            <v>m</v>
          </cell>
          <cell r="D1358">
            <v>651.29999999999995</v>
          </cell>
        </row>
        <row r="1359">
          <cell r="A1359" t="str">
            <v>0804032</v>
          </cell>
          <cell r="B1359" t="str">
            <v>Corpo de BSTC D = 0,80 m PA3 - areia extraída e brita e pedra de mão produzidas</v>
          </cell>
          <cell r="C1359" t="str">
            <v>m</v>
          </cell>
          <cell r="D1359">
            <v>636.79</v>
          </cell>
        </row>
        <row r="1360">
          <cell r="A1360" t="str">
            <v>0804033</v>
          </cell>
          <cell r="B1360" t="str">
            <v>Corpo de BSTC D = 0,80 m PA3 - areia, brita e pedra de mão comerciais</v>
          </cell>
          <cell r="C1360" t="str">
            <v>m</v>
          </cell>
          <cell r="D1360">
            <v>674.58</v>
          </cell>
        </row>
        <row r="1361">
          <cell r="A1361" t="str">
            <v>0804034</v>
          </cell>
          <cell r="B1361" t="str">
            <v>Corpo de BSTC D = 0,80 m PA4 - areia extraída e brita e pedra de mão produzidas</v>
          </cell>
          <cell r="C1361" t="str">
            <v>m</v>
          </cell>
          <cell r="D1361">
            <v>654.27</v>
          </cell>
        </row>
        <row r="1362">
          <cell r="A1362" t="str">
            <v>0804035</v>
          </cell>
          <cell r="B1362" t="str">
            <v>Corpo de BSTC D = 0,80 m PA4 - areia, brita e pedra de mão comerciais</v>
          </cell>
          <cell r="C1362" t="str">
            <v>m</v>
          </cell>
          <cell r="D1362">
            <v>692.06</v>
          </cell>
        </row>
        <row r="1363">
          <cell r="A1363" t="str">
            <v>0804036</v>
          </cell>
          <cell r="B1363" t="str">
            <v>Corpo de BSTC D = 1,00 m PA1 - areia extraída e brita e pedra de mão produzidas</v>
          </cell>
          <cell r="C1363" t="str">
            <v>m</v>
          </cell>
          <cell r="D1363">
            <v>756.94</v>
          </cell>
        </row>
        <row r="1364">
          <cell r="A1364" t="str">
            <v>0804037</v>
          </cell>
          <cell r="B1364" t="str">
            <v>Corpo de BSTC D = 1,00 m PA1 - areia, brita e pedra de mão comerciais</v>
          </cell>
          <cell r="C1364" t="str">
            <v>m</v>
          </cell>
          <cell r="D1364">
            <v>806.28</v>
          </cell>
        </row>
        <row r="1365">
          <cell r="A1365" t="str">
            <v>0804038</v>
          </cell>
          <cell r="B1365" t="str">
            <v>Corpo de BSTC D = 1,00 m PA2 - areia extraída e brita e pedra de mão produzidas</v>
          </cell>
          <cell r="C1365" t="str">
            <v>m</v>
          </cell>
          <cell r="D1365">
            <v>811.87</v>
          </cell>
        </row>
        <row r="1366">
          <cell r="A1366" t="str">
            <v>0804039</v>
          </cell>
          <cell r="B1366" t="str">
            <v>Corpo de BSTC D = 1,00 m PA2 - areia, brita e pedra de mão comerciais</v>
          </cell>
          <cell r="C1366" t="str">
            <v>m</v>
          </cell>
          <cell r="D1366">
            <v>861.21</v>
          </cell>
        </row>
        <row r="1367">
          <cell r="A1367" t="str">
            <v>0804040</v>
          </cell>
          <cell r="B1367" t="str">
            <v>Corpo de BSTC D = 1,00 m PA3 - areia extraída e brita e pedra de mão produzidas</v>
          </cell>
          <cell r="C1367" t="str">
            <v>m</v>
          </cell>
          <cell r="D1367">
            <v>826.55</v>
          </cell>
        </row>
        <row r="1368">
          <cell r="A1368" t="str">
            <v>0804041</v>
          </cell>
          <cell r="B1368" t="str">
            <v>Corpo de BSTC D = 1,00 m PA3 - areia, brita e pedra de mão comerciais</v>
          </cell>
          <cell r="C1368" t="str">
            <v>m</v>
          </cell>
          <cell r="D1368">
            <v>875.89</v>
          </cell>
        </row>
        <row r="1369">
          <cell r="A1369" t="str">
            <v>0804042</v>
          </cell>
          <cell r="B1369" t="str">
            <v>Corpo de BSTC D = 1,00 m PA4 - areia extraída e brita e pedra de mão produzidas</v>
          </cell>
          <cell r="C1369" t="str">
            <v>m</v>
          </cell>
          <cell r="D1369">
            <v>890.67</v>
          </cell>
        </row>
        <row r="1370">
          <cell r="A1370" t="str">
            <v>0804043</v>
          </cell>
          <cell r="B1370" t="str">
            <v>Corpo de BSTC D = 1,00 m PA4 - areia, brita e pedra de mão comerciais</v>
          </cell>
          <cell r="C1370" t="str">
            <v>m</v>
          </cell>
          <cell r="D1370">
            <v>940.01</v>
          </cell>
        </row>
        <row r="1371">
          <cell r="A1371" t="str">
            <v>0804044</v>
          </cell>
          <cell r="B1371" t="str">
            <v>Corpo de BSTC D = 1,20 m PA1 - areia extraída e brita e pedra de mão produzidas</v>
          </cell>
          <cell r="C1371" t="str">
            <v>m</v>
          </cell>
          <cell r="D1371">
            <v>948.67</v>
          </cell>
        </row>
        <row r="1372">
          <cell r="A1372" t="str">
            <v>0804045</v>
          </cell>
          <cell r="B1372" t="str">
            <v>Corpo de BSTC D = 1,20 m PA1 - areia, brita e pedra de mão comerciais</v>
          </cell>
          <cell r="C1372" t="str">
            <v>m</v>
          </cell>
          <cell r="D1372">
            <v>1010.41</v>
          </cell>
        </row>
        <row r="1373">
          <cell r="A1373" t="str">
            <v>0804046</v>
          </cell>
          <cell r="B1373" t="str">
            <v>Corpo de BSTC D = 1,20 m PA2 - areia extraída e brita e pedra de mão produzidas</v>
          </cell>
          <cell r="C1373" t="str">
            <v>m</v>
          </cell>
          <cell r="D1373">
            <v>1023.63</v>
          </cell>
        </row>
        <row r="1374">
          <cell r="A1374" t="str">
            <v>0804047</v>
          </cell>
          <cell r="B1374" t="str">
            <v>Corpo de BSTC D = 1,20 m PA2 - areia, brita e pedra de mão comerciais</v>
          </cell>
          <cell r="C1374" t="str">
            <v>m</v>
          </cell>
          <cell r="D1374">
            <v>1085.3699999999999</v>
          </cell>
        </row>
        <row r="1375">
          <cell r="A1375" t="str">
            <v>0804048</v>
          </cell>
          <cell r="B1375" t="str">
            <v>Corpo de BSTC D = 1,20 m PA3 - areia extraída e brita e pedra de mão produzidas</v>
          </cell>
          <cell r="C1375" t="str">
            <v>m</v>
          </cell>
          <cell r="D1375">
            <v>1166.05</v>
          </cell>
        </row>
        <row r="1376">
          <cell r="A1376" t="str">
            <v>0804049</v>
          </cell>
          <cell r="B1376" t="str">
            <v>Corpo de BSTC D = 1,20 m PA3 - areia, brita e pedra de mão comerciais</v>
          </cell>
          <cell r="C1376" t="str">
            <v>m</v>
          </cell>
          <cell r="D1376">
            <v>1227.79</v>
          </cell>
        </row>
        <row r="1377">
          <cell r="A1377" t="str">
            <v>0804050</v>
          </cell>
          <cell r="B1377" t="str">
            <v>Corpo de BSTC D = 1,20 m PA4 - areia extraída e brita e pedra de mão produzidas</v>
          </cell>
          <cell r="C1377" t="str">
            <v>m</v>
          </cell>
          <cell r="D1377">
            <v>1260.93</v>
          </cell>
        </row>
        <row r="1378">
          <cell r="A1378" t="str">
            <v>0804051</v>
          </cell>
          <cell r="B1378" t="str">
            <v>Corpo de BSTC D = 1,20 m PA4 - areia, brita e pedra de mão comerciais</v>
          </cell>
          <cell r="C1378" t="str">
            <v>m</v>
          </cell>
          <cell r="D1378">
            <v>1322.67</v>
          </cell>
        </row>
        <row r="1379">
          <cell r="A1379" t="str">
            <v>0804052</v>
          </cell>
          <cell r="B1379" t="str">
            <v>Corpo de BSTC D = 1,50 m PA1 - areia extraída e brita e pedra de mão produzidas</v>
          </cell>
          <cell r="C1379" t="str">
            <v>m</v>
          </cell>
          <cell r="D1379">
            <v>1524.93</v>
          </cell>
        </row>
        <row r="1380">
          <cell r="A1380" t="str">
            <v>0804053</v>
          </cell>
          <cell r="B1380" t="str">
            <v>Corpo de BSTC D = 1,50 m PA1 - areia, brita e pedra de mão comerciais</v>
          </cell>
          <cell r="C1380" t="str">
            <v>m</v>
          </cell>
          <cell r="D1380">
            <v>1605.35</v>
          </cell>
        </row>
        <row r="1381">
          <cell r="A1381" t="str">
            <v>0804054</v>
          </cell>
          <cell r="B1381" t="str">
            <v>Corpo de BSTC D = 1,50 m PA2 - areia extraída e brita e pedra de mão produzidas</v>
          </cell>
          <cell r="C1381" t="str">
            <v>m</v>
          </cell>
          <cell r="D1381">
            <v>1572.82</v>
          </cell>
        </row>
        <row r="1382">
          <cell r="A1382" t="str">
            <v>0804055</v>
          </cell>
          <cell r="B1382" t="str">
            <v>Corpo de BSTC D = 1,50 m PA2 - areia, brita e pedra de mão comerciais</v>
          </cell>
          <cell r="C1382" t="str">
            <v>m</v>
          </cell>
          <cell r="D1382">
            <v>1653.24</v>
          </cell>
        </row>
        <row r="1383">
          <cell r="A1383" t="str">
            <v>0804056</v>
          </cell>
          <cell r="B1383" t="str">
            <v>Corpo de BSTC D = 1,50 m PA3 - areia extraída e brita e pedra de mão produzidas</v>
          </cell>
          <cell r="C1383" t="str">
            <v>m</v>
          </cell>
          <cell r="D1383">
            <v>1671.07</v>
          </cell>
        </row>
        <row r="1384">
          <cell r="A1384" t="str">
            <v>0804057</v>
          </cell>
          <cell r="B1384" t="str">
            <v>Corpo de BSTC D = 1,50 m PA3 - areia, brita e pedra de mão comerciais</v>
          </cell>
          <cell r="C1384" t="str">
            <v>m</v>
          </cell>
          <cell r="D1384">
            <v>1751.49</v>
          </cell>
        </row>
        <row r="1385">
          <cell r="A1385" t="str">
            <v>0804058</v>
          </cell>
          <cell r="B1385" t="str">
            <v>Corpo de BSTC D = 1,50 m PA4 - areia extraída e brita e pedra de mão produzidas</v>
          </cell>
          <cell r="C1385" t="str">
            <v>m</v>
          </cell>
          <cell r="D1385">
            <v>1747.11</v>
          </cell>
        </row>
        <row r="1386">
          <cell r="A1386" t="str">
            <v>0804059</v>
          </cell>
          <cell r="B1386" t="str">
            <v>Corpo de BSTC D = 1,50 m PA4 - areia, brita e pedra de mão comerciais</v>
          </cell>
          <cell r="C1386" t="str">
            <v>m</v>
          </cell>
          <cell r="D1386">
            <v>1827.52</v>
          </cell>
        </row>
        <row r="1387">
          <cell r="A1387" t="str">
            <v>0804292</v>
          </cell>
          <cell r="B1387" t="str">
            <v>Corpo de BTTC D = 1,00 m PA1 - areia extraída e brita e pedra de mão produzidas</v>
          </cell>
          <cell r="C1387" t="str">
            <v>m</v>
          </cell>
          <cell r="D1387">
            <v>2154.2800000000002</v>
          </cell>
        </row>
        <row r="1388">
          <cell r="A1388" t="str">
            <v>0804293</v>
          </cell>
          <cell r="B1388" t="str">
            <v>Corpo de BTTC D = 1,00 m PA1 - areia, brita e pedra de mão comerciais</v>
          </cell>
          <cell r="C1388" t="str">
            <v>m</v>
          </cell>
          <cell r="D1388">
            <v>2307.11</v>
          </cell>
        </row>
        <row r="1389">
          <cell r="A1389" t="str">
            <v>0804294</v>
          </cell>
          <cell r="B1389" t="str">
            <v>Corpo de BTTC D = 1,00 m PA2 - areia extraída e brita e pedra de mão produzidas</v>
          </cell>
          <cell r="C1389" t="str">
            <v>m</v>
          </cell>
          <cell r="D1389">
            <v>2319.0500000000002</v>
          </cell>
        </row>
        <row r="1390">
          <cell r="A1390" t="str">
            <v>0804295</v>
          </cell>
          <cell r="B1390" t="str">
            <v>Corpo de BTTC D = 1,00 m PA2 - areia, brita e pedra de mão comerciais</v>
          </cell>
          <cell r="C1390" t="str">
            <v>m</v>
          </cell>
          <cell r="D1390">
            <v>2471.88</v>
          </cell>
        </row>
        <row r="1391">
          <cell r="A1391" t="str">
            <v>0804296</v>
          </cell>
          <cell r="B1391" t="str">
            <v>Corpo de BTTC D = 1,00 m PA3 - areia extraída e brita e pedra de mão produzidas</v>
          </cell>
          <cell r="C1391" t="str">
            <v>m</v>
          </cell>
          <cell r="D1391">
            <v>2363.1</v>
          </cell>
        </row>
        <row r="1392">
          <cell r="A1392" t="str">
            <v>0804297</v>
          </cell>
          <cell r="B1392" t="str">
            <v>Corpo de BTTC D = 1,00 m PA3 - areia, brita e pedra de mão comerciais</v>
          </cell>
          <cell r="C1392" t="str">
            <v>m</v>
          </cell>
          <cell r="D1392">
            <v>2515.9299999999998</v>
          </cell>
        </row>
        <row r="1393">
          <cell r="A1393" t="str">
            <v>0804298</v>
          </cell>
          <cell r="B1393" t="str">
            <v>Corpo de BTTC D = 1,00 m PA4 - areia extraída e brita e pedra de mão produzidas</v>
          </cell>
          <cell r="C1393" t="str">
            <v>m</v>
          </cell>
          <cell r="D1393">
            <v>2555.48</v>
          </cell>
        </row>
        <row r="1394">
          <cell r="A1394" t="str">
            <v>0804299</v>
          </cell>
          <cell r="B1394" t="str">
            <v>Corpo de BTTC D = 1,00 m PA4 - areia, brita e pedra de mão comerciais</v>
          </cell>
          <cell r="C1394" t="str">
            <v>m</v>
          </cell>
          <cell r="D1394">
            <v>2708.3</v>
          </cell>
        </row>
        <row r="1395">
          <cell r="A1395" t="str">
            <v>0804300</v>
          </cell>
          <cell r="B1395" t="str">
            <v>Corpo de BTTC D = 1,20 m PA1 - areia extraída e brita e pedra de mão produzidas</v>
          </cell>
          <cell r="C1395" t="str">
            <v>m</v>
          </cell>
          <cell r="D1395">
            <v>2726.96</v>
          </cell>
        </row>
        <row r="1396">
          <cell r="A1396" t="str">
            <v>0804301</v>
          </cell>
          <cell r="B1396" t="str">
            <v>Corpo de BTTC D = 1,20 m PA1 - areia, brita e pedra de mão comerciais</v>
          </cell>
          <cell r="C1396" t="str">
            <v>m</v>
          </cell>
          <cell r="D1396">
            <v>2923.11</v>
          </cell>
        </row>
        <row r="1397">
          <cell r="A1397" t="str">
            <v>0804302</v>
          </cell>
          <cell r="B1397" t="str">
            <v>Corpo de BTTC D = 1,20 m PA2 - areia extraída e brita e pedra de mão produzidas</v>
          </cell>
          <cell r="C1397" t="str">
            <v>m</v>
          </cell>
          <cell r="D1397">
            <v>2951.83</v>
          </cell>
        </row>
        <row r="1398">
          <cell r="A1398" t="str">
            <v>0804303</v>
          </cell>
          <cell r="B1398" t="str">
            <v>Corpo de BTTC D = 1,20 m PA2 - areia, brita e pedra de mão comerciais</v>
          </cell>
          <cell r="C1398" t="str">
            <v>m</v>
          </cell>
          <cell r="D1398">
            <v>3147.98</v>
          </cell>
        </row>
        <row r="1399">
          <cell r="A1399" t="str">
            <v>0804304</v>
          </cell>
          <cell r="B1399" t="str">
            <v>Corpo de BTTC D = 1,20 m PA3 - areia extraída e brita e pedra de mão produzidas</v>
          </cell>
          <cell r="C1399" t="str">
            <v>m</v>
          </cell>
          <cell r="D1399">
            <v>3379.09</v>
          </cell>
        </row>
        <row r="1400">
          <cell r="A1400" t="str">
            <v>0804305</v>
          </cell>
          <cell r="B1400" t="str">
            <v>Corpo de BTTC D = 1,20 m PA3 - areia, brita e pedra de mão comerciais</v>
          </cell>
          <cell r="C1400" t="str">
            <v>m</v>
          </cell>
          <cell r="D1400">
            <v>3575.25</v>
          </cell>
        </row>
        <row r="1401">
          <cell r="A1401" t="str">
            <v>0804306</v>
          </cell>
          <cell r="B1401" t="str">
            <v>Corpo de BTTC D = 1,20 m PA4 - areia extraída e brita e pedra de mão produzidas</v>
          </cell>
          <cell r="C1401" t="str">
            <v>m</v>
          </cell>
          <cell r="D1401">
            <v>3663.74</v>
          </cell>
        </row>
        <row r="1402">
          <cell r="A1402" t="str">
            <v>0804307</v>
          </cell>
          <cell r="B1402" t="str">
            <v>Corpo de BTTC D = 1,20 m PA4 - areia, brita e pedra de mão comerciais</v>
          </cell>
          <cell r="C1402" t="str">
            <v>m</v>
          </cell>
          <cell r="D1402">
            <v>3859.89</v>
          </cell>
        </row>
        <row r="1403">
          <cell r="A1403" t="str">
            <v>0804308</v>
          </cell>
          <cell r="B1403" t="str">
            <v>Corpo de BTTC D = 1,50 m PA1 - areia extraída e brita e pedra de mão produzidas</v>
          </cell>
          <cell r="C1403" t="str">
            <v>m</v>
          </cell>
          <cell r="D1403">
            <v>4442.4799999999996</v>
          </cell>
        </row>
        <row r="1404">
          <cell r="A1404" t="str">
            <v>0804309</v>
          </cell>
          <cell r="B1404" t="str">
            <v>Corpo de BTTC D = 1,50 m PA1 - areia, brita e pedra de mão comerciais</v>
          </cell>
          <cell r="C1404" t="str">
            <v>m</v>
          </cell>
          <cell r="D1404">
            <v>4695.8599999999997</v>
          </cell>
        </row>
        <row r="1405">
          <cell r="A1405" t="str">
            <v>0804310</v>
          </cell>
          <cell r="B1405" t="str">
            <v>Corpo de BTTC D = 1,50 m PA2 - areia extraída e brita e pedra de mão produzidas</v>
          </cell>
          <cell r="C1405" t="str">
            <v>m</v>
          </cell>
          <cell r="D1405">
            <v>4586.1499999999996</v>
          </cell>
        </row>
        <row r="1406">
          <cell r="A1406" t="str">
            <v>0804311</v>
          </cell>
          <cell r="B1406" t="str">
            <v>Corpo de BTTC D = 1,50 m PA2 - areia, brita e pedra de mão comerciais</v>
          </cell>
          <cell r="C1406" t="str">
            <v>m</v>
          </cell>
          <cell r="D1406">
            <v>4839.53</v>
          </cell>
        </row>
        <row r="1407">
          <cell r="A1407" t="str">
            <v>0804312</v>
          </cell>
          <cell r="B1407" t="str">
            <v>Corpo de BTTC D = 1,50 m PA3 - areia extraída e brita e pedra de mão produzidas</v>
          </cell>
          <cell r="C1407" t="str">
            <v>m</v>
          </cell>
          <cell r="D1407">
            <v>4880.91</v>
          </cell>
        </row>
        <row r="1408">
          <cell r="A1408" t="str">
            <v>0804313</v>
          </cell>
          <cell r="B1408" t="str">
            <v>Corpo de BTTC D = 1,50 m PA3 - areia, brita e pedra de mão comerciais</v>
          </cell>
          <cell r="C1408" t="str">
            <v>m</v>
          </cell>
          <cell r="D1408">
            <v>5134.29</v>
          </cell>
        </row>
        <row r="1409">
          <cell r="A1409" t="str">
            <v>0804314</v>
          </cell>
          <cell r="B1409" t="str">
            <v>Corpo de BTTC D = 1,50 m PA4 - areia extraída e brita e pedra de mão produzidas</v>
          </cell>
          <cell r="C1409" t="str">
            <v>m</v>
          </cell>
          <cell r="D1409">
            <v>5109.01</v>
          </cell>
        </row>
        <row r="1410">
          <cell r="A1410" t="str">
            <v>0804315</v>
          </cell>
          <cell r="B1410" t="str">
            <v>Corpo de BTTC D = 1,50 m PA4 - areia, brita e pedra de mão comerciais</v>
          </cell>
          <cell r="C1410" t="str">
            <v>m</v>
          </cell>
          <cell r="D1410">
            <v>5362.39</v>
          </cell>
        </row>
        <row r="1411">
          <cell r="A1411" t="str">
            <v>0805446</v>
          </cell>
          <cell r="B1411" t="str">
            <v>Dentes para bueiros duplos D = 0,80 m - areia extraída e brita e pedra de mão produzidas</v>
          </cell>
          <cell r="C1411" t="str">
            <v>un</v>
          </cell>
          <cell r="D1411">
            <v>40.39</v>
          </cell>
        </row>
        <row r="1412">
          <cell r="A1412" t="str">
            <v>0805447</v>
          </cell>
          <cell r="B1412" t="str">
            <v>Dentes para bueiros duplos D = 0,80 m - areia, brita e pedra de mão comerciais</v>
          </cell>
          <cell r="C1412" t="str">
            <v>un</v>
          </cell>
          <cell r="D1412">
            <v>51.91</v>
          </cell>
        </row>
        <row r="1413">
          <cell r="A1413" t="str">
            <v>0805448</v>
          </cell>
          <cell r="B1413" t="str">
            <v>Dentes para bueiros duplos D = 1,00 m - areia extraída e brita e pedra de mão produzidas</v>
          </cell>
          <cell r="C1413" t="str">
            <v>un</v>
          </cell>
          <cell r="D1413">
            <v>48.41</v>
          </cell>
        </row>
        <row r="1414">
          <cell r="A1414" t="str">
            <v>0805449</v>
          </cell>
          <cell r="B1414" t="str">
            <v>Dentes para bueiros duplos D = 1,00 m - areia, brita e pedra de mão comerciais</v>
          </cell>
          <cell r="C1414" t="str">
            <v>un</v>
          </cell>
          <cell r="D1414">
            <v>62.22</v>
          </cell>
        </row>
        <row r="1415">
          <cell r="A1415" t="str">
            <v>0805450</v>
          </cell>
          <cell r="B1415" t="str">
            <v>Dentes para bueiros duplos D = 1,20 m - areia extraída e brita e pedra de mão produzidas</v>
          </cell>
          <cell r="C1415" t="str">
            <v>un</v>
          </cell>
          <cell r="D1415">
            <v>56.18</v>
          </cell>
        </row>
        <row r="1416">
          <cell r="A1416" t="str">
            <v>0805451</v>
          </cell>
          <cell r="B1416" t="str">
            <v>Dentes para bueiros duplos D = 1,20 m - areia, brita e pedra de mão comerciais</v>
          </cell>
          <cell r="C1416" t="str">
            <v>un</v>
          </cell>
          <cell r="D1416">
            <v>72.14</v>
          </cell>
        </row>
        <row r="1417">
          <cell r="A1417" t="str">
            <v>0805452</v>
          </cell>
          <cell r="B1417" t="str">
            <v>Dentes para bueiros duplos D = 1,50 m - areia extraída e brita e pedra de mão produzidas</v>
          </cell>
          <cell r="C1417" t="str">
            <v>un</v>
          </cell>
          <cell r="D1417">
            <v>65.77</v>
          </cell>
        </row>
        <row r="1418">
          <cell r="A1418" t="str">
            <v>0805453</v>
          </cell>
          <cell r="B1418" t="str">
            <v>Dentes para bueiros duplos D = 1,50 m - areia, brita e pedra de mão comerciais</v>
          </cell>
          <cell r="C1418" t="str">
            <v>un</v>
          </cell>
          <cell r="D1418">
            <v>84.74</v>
          </cell>
        </row>
        <row r="1419">
          <cell r="A1419" t="str">
            <v>0805434</v>
          </cell>
          <cell r="B1419" t="str">
            <v>Dentes para bueiros simples D = 0,40 m - areia extraída e brita e pedra de mão produzidas</v>
          </cell>
          <cell r="C1419" t="str">
            <v>un</v>
          </cell>
          <cell r="D1419">
            <v>13.69</v>
          </cell>
        </row>
        <row r="1420">
          <cell r="A1420" t="str">
            <v>0805435</v>
          </cell>
          <cell r="B1420" t="str">
            <v>Dentes para bueiros simples D = 0,40 m - areia, brita e pedra de mão comerciais</v>
          </cell>
          <cell r="C1420" t="str">
            <v>un</v>
          </cell>
          <cell r="D1420">
            <v>17.170000000000002</v>
          </cell>
        </row>
        <row r="1421">
          <cell r="A1421" t="str">
            <v>0805436</v>
          </cell>
          <cell r="B1421" t="str">
            <v>Dentes para bueiros simples D = 0,60 m - areia extraída e brita e pedra de mão produzidas</v>
          </cell>
          <cell r="C1421" t="str">
            <v>un</v>
          </cell>
          <cell r="D1421">
            <v>16.05</v>
          </cell>
        </row>
        <row r="1422">
          <cell r="A1422" t="str">
            <v>0805437</v>
          </cell>
          <cell r="B1422" t="str">
            <v>Dentes para bueiros simples D = 0,60 m - areia, brita e pedra de mão comerciais</v>
          </cell>
          <cell r="C1422" t="str">
            <v>un</v>
          </cell>
          <cell r="D1422">
            <v>20.61</v>
          </cell>
        </row>
        <row r="1423">
          <cell r="A1423" t="str">
            <v>0805438</v>
          </cell>
          <cell r="B1423" t="str">
            <v>Dentes para bueiros simples D = 0,80 m - areia extraída e brita e pedra de mão produzidas</v>
          </cell>
          <cell r="C1423" t="str">
            <v>un</v>
          </cell>
          <cell r="D1423">
            <v>21.72</v>
          </cell>
        </row>
        <row r="1424">
          <cell r="A1424" t="str">
            <v>0805439</v>
          </cell>
          <cell r="B1424" t="str">
            <v>Dentes para bueiros simples D = 0,80 m - areia, brita e pedra de mão comerciais</v>
          </cell>
          <cell r="C1424" t="str">
            <v>un</v>
          </cell>
          <cell r="D1424">
            <v>27.48</v>
          </cell>
        </row>
        <row r="1425">
          <cell r="A1425" t="str">
            <v>0805440</v>
          </cell>
          <cell r="B1425" t="str">
            <v>Dentes para bueiros simples D = 1,00 m - areia extraída e brita e pedra de mão produzidas</v>
          </cell>
          <cell r="C1425" t="str">
            <v>un</v>
          </cell>
          <cell r="D1425">
            <v>24.34</v>
          </cell>
        </row>
        <row r="1426">
          <cell r="A1426" t="str">
            <v>0805441</v>
          </cell>
          <cell r="B1426" t="str">
            <v>Dentes para bueiros simples D = 1,00 m - areia, brita e pedra de mão comerciais</v>
          </cell>
          <cell r="C1426" t="str">
            <v>un</v>
          </cell>
          <cell r="D1426">
            <v>31.3</v>
          </cell>
        </row>
        <row r="1427">
          <cell r="A1427" t="str">
            <v>0805442</v>
          </cell>
          <cell r="B1427" t="str">
            <v>Dentes para bueiros simples D = 1,20 m - areia extraída e brita e pedra de mão produzidas</v>
          </cell>
          <cell r="C1427" t="str">
            <v>un</v>
          </cell>
          <cell r="D1427">
            <v>29.48</v>
          </cell>
        </row>
        <row r="1428">
          <cell r="A1428" t="str">
            <v>0805443</v>
          </cell>
          <cell r="B1428" t="str">
            <v>Dentes para bueiros simples D = 1,20 m - areia, brita e pedra de mão comerciais</v>
          </cell>
          <cell r="C1428" t="str">
            <v>un</v>
          </cell>
          <cell r="D1428">
            <v>37.4</v>
          </cell>
        </row>
        <row r="1429">
          <cell r="A1429" t="str">
            <v>0805444</v>
          </cell>
          <cell r="B1429" t="str">
            <v>Dentes para bueiros simples D = 1,50 m - areia extraída e brita e pedra de mão produzidas</v>
          </cell>
          <cell r="C1429" t="str">
            <v>un</v>
          </cell>
          <cell r="D1429">
            <v>32.89</v>
          </cell>
        </row>
        <row r="1430">
          <cell r="A1430" t="str">
            <v>0805445</v>
          </cell>
          <cell r="B1430" t="str">
            <v>Dentes para bueiros simples D = 1,50 m - areia, brita e pedra de mão comerciais</v>
          </cell>
          <cell r="C1430" t="str">
            <v>un</v>
          </cell>
          <cell r="D1430">
            <v>42.37</v>
          </cell>
        </row>
        <row r="1431">
          <cell r="A1431" t="str">
            <v>0805454</v>
          </cell>
          <cell r="B1431" t="str">
            <v>Dentes para bueiros triplos D = 1,00 m - areia extraída e brita e pedra de mão produzidas</v>
          </cell>
          <cell r="C1431" t="str">
            <v>un</v>
          </cell>
          <cell r="D1431">
            <v>72.75</v>
          </cell>
        </row>
        <row r="1432">
          <cell r="A1432" t="str">
            <v>0805455</v>
          </cell>
          <cell r="B1432" t="str">
            <v>Dentes para bueiros triplos D = 1,00 m - areia, brita e pedra de mão comerciais</v>
          </cell>
          <cell r="C1432" t="str">
            <v>un</v>
          </cell>
          <cell r="D1432">
            <v>93.52</v>
          </cell>
        </row>
        <row r="1433">
          <cell r="A1433" t="str">
            <v>0805456</v>
          </cell>
          <cell r="B1433" t="str">
            <v>Dentes para bueiros triplos D = 1,20 m - areia extraída e brita e pedra de mão produzidas</v>
          </cell>
          <cell r="C1433" t="str">
            <v>un</v>
          </cell>
          <cell r="D1433">
            <v>82.61</v>
          </cell>
        </row>
        <row r="1434">
          <cell r="A1434" t="str">
            <v>0805457</v>
          </cell>
          <cell r="B1434" t="str">
            <v>Dentes para bueiros triplos D = 1,20 m - areia, brita e pedra de mão comerciais</v>
          </cell>
          <cell r="C1434" t="str">
            <v>un</v>
          </cell>
          <cell r="D1434">
            <v>106.5</v>
          </cell>
        </row>
        <row r="1435">
          <cell r="A1435" t="str">
            <v>0805458</v>
          </cell>
          <cell r="B1435" t="str">
            <v>Dentes para bueiros triplos D = 1,50 m - areia extraída e brita e pedra de mão produzidas</v>
          </cell>
          <cell r="C1435" t="str">
            <v>un</v>
          </cell>
          <cell r="D1435">
            <v>98.92</v>
          </cell>
        </row>
        <row r="1436">
          <cell r="A1436" t="str">
            <v>0805459</v>
          </cell>
          <cell r="B1436" t="str">
            <v>Dentes para bueiros triplos D = 1,50 m - areia, brita e pedra de mão comerciais</v>
          </cell>
          <cell r="C1436" t="str">
            <v>un</v>
          </cell>
          <cell r="D1436">
            <v>127.5</v>
          </cell>
        </row>
        <row r="1437">
          <cell r="A1437" t="str">
            <v>0909620</v>
          </cell>
          <cell r="B1437" t="str">
            <v>Alvenaria de blocos de concreto 19 x 19 x 39 cm com espessura de 20 cm com argamassa traço 1:0,5:3,5 - areia comercial</v>
          </cell>
          <cell r="C1437" t="str">
            <v>m²</v>
          </cell>
          <cell r="D1437">
            <v>130.19</v>
          </cell>
        </row>
        <row r="1438">
          <cell r="A1438" t="str">
            <v>0909621</v>
          </cell>
          <cell r="B1438" t="str">
            <v>Alvenaria de blocos de concreto 19 x 19 x 39 cm com espessura de 20 cm com argamassa traço 1:0,5:3,5 - areia extraída</v>
          </cell>
          <cell r="C1438" t="str">
            <v>m²</v>
          </cell>
          <cell r="D1438">
            <v>128.55000000000001</v>
          </cell>
        </row>
        <row r="1439">
          <cell r="A1439" t="str">
            <v>0903802</v>
          </cell>
          <cell r="B1439" t="str">
            <v>Bacia de contenção para tanque de emulsão de 30.000 l - inclusive demolição</v>
          </cell>
          <cell r="C1439" t="str">
            <v>un</v>
          </cell>
          <cell r="D1439">
            <v>14892.68</v>
          </cell>
        </row>
        <row r="1440">
          <cell r="A1440" t="str">
            <v>0919113</v>
          </cell>
          <cell r="B1440" t="str">
            <v>Canaleta perfil cartola 50 x 70 x 3 mm - aba 20 mm</v>
          </cell>
          <cell r="C1440" t="str">
            <v>m</v>
          </cell>
          <cell r="D1440">
            <v>152.54</v>
          </cell>
        </row>
        <row r="1441">
          <cell r="A1441" t="str">
            <v>0903788</v>
          </cell>
          <cell r="B1441" t="str">
            <v>Chapisco com argamassa de cimento e areia 1:3 - aplicação manual</v>
          </cell>
          <cell r="C1441" t="str">
            <v>m²</v>
          </cell>
          <cell r="D1441">
            <v>4.8600000000000003</v>
          </cell>
        </row>
        <row r="1442">
          <cell r="A1442" t="str">
            <v>0919247</v>
          </cell>
          <cell r="B1442" t="str">
            <v>Cobertura em chapas zincadas com espessura de 0,43 mm - utilização 2 vezes</v>
          </cell>
          <cell r="C1442" t="str">
            <v>m²</v>
          </cell>
          <cell r="D1442">
            <v>42.07</v>
          </cell>
        </row>
        <row r="1443">
          <cell r="A1443" t="str">
            <v>0919016</v>
          </cell>
          <cell r="B1443" t="str">
            <v>Depósito de óleo para oficina - inclusive demolição</v>
          </cell>
          <cell r="C1443" t="str">
            <v>un</v>
          </cell>
          <cell r="D1443">
            <v>7717.33</v>
          </cell>
        </row>
        <row r="1444">
          <cell r="A1444" t="str">
            <v>0919078</v>
          </cell>
          <cell r="B1444" t="str">
            <v>Dique de contenção para usina de asfalto a quente - inclusive demolição</v>
          </cell>
          <cell r="C1444" t="str">
            <v>un</v>
          </cell>
          <cell r="D1444">
            <v>36354.19</v>
          </cell>
        </row>
        <row r="1445">
          <cell r="A1445" t="str">
            <v>0903789</v>
          </cell>
          <cell r="B1445" t="str">
            <v>Emboço com argamassa de cimento, cal hidratada e areia 1:2:8 com espessura de 2 cm - aplicação manual</v>
          </cell>
          <cell r="C1445" t="str">
            <v>m²</v>
          </cell>
          <cell r="D1445">
            <v>35.5</v>
          </cell>
        </row>
        <row r="1446">
          <cell r="A1446" t="str">
            <v>0919250</v>
          </cell>
          <cell r="B1446" t="str">
            <v>Fornecimento e instalação de extintor de espuma 10 l</v>
          </cell>
          <cell r="C1446" t="str">
            <v>un</v>
          </cell>
          <cell r="D1446">
            <v>584.63</v>
          </cell>
        </row>
        <row r="1447">
          <cell r="A1447" t="str">
            <v>0903807</v>
          </cell>
          <cell r="B1447" t="str">
            <v>Instalação da central de britagem com capacidade de 80 m³/h</v>
          </cell>
          <cell r="C1447" t="str">
            <v>un</v>
          </cell>
          <cell r="D1447">
            <v>103446.08</v>
          </cell>
        </row>
        <row r="1448">
          <cell r="A1448" t="str">
            <v>0903806</v>
          </cell>
          <cell r="B1448" t="str">
            <v>Instalação da central de concreto com capacidade de 150 m³/h</v>
          </cell>
          <cell r="C1448" t="str">
            <v>un</v>
          </cell>
          <cell r="D1448">
            <v>175649.73</v>
          </cell>
        </row>
        <row r="1449">
          <cell r="A1449" t="str">
            <v>0903804</v>
          </cell>
          <cell r="B1449" t="str">
            <v>Instalação da central de concreto com capacidade de 30 m³/h</v>
          </cell>
          <cell r="C1449" t="str">
            <v>un</v>
          </cell>
          <cell r="D1449">
            <v>64035.22</v>
          </cell>
        </row>
        <row r="1450">
          <cell r="A1450" t="str">
            <v>0903805</v>
          </cell>
          <cell r="B1450" t="str">
            <v>Instalação da central de concreto com capacidade de 40 m³/h</v>
          </cell>
          <cell r="C1450" t="str">
            <v>un</v>
          </cell>
          <cell r="D1450">
            <v>74926.240000000005</v>
          </cell>
        </row>
        <row r="1451">
          <cell r="A1451" t="str">
            <v>0903810</v>
          </cell>
          <cell r="B1451" t="str">
            <v>Instalação da usina de asfalto a quente capacidade de 120 t/h</v>
          </cell>
          <cell r="C1451" t="str">
            <v>un</v>
          </cell>
          <cell r="D1451">
            <v>186565.59</v>
          </cell>
        </row>
        <row r="1452">
          <cell r="A1452" t="str">
            <v>0903809</v>
          </cell>
          <cell r="B1452" t="str">
            <v>Instalação da usina de pré-misturado a frio com capacidade de 60 t/h</v>
          </cell>
          <cell r="C1452" t="str">
            <v>un</v>
          </cell>
          <cell r="D1452">
            <v>120724.48</v>
          </cell>
        </row>
        <row r="1453">
          <cell r="A1453" t="str">
            <v>0903808</v>
          </cell>
          <cell r="B1453" t="str">
            <v>Instalação da usina misturadora de solos com capacidade de 300 t/h</v>
          </cell>
          <cell r="C1453" t="str">
            <v>un</v>
          </cell>
          <cell r="D1453">
            <v>108619.52</v>
          </cell>
        </row>
        <row r="1454">
          <cell r="A1454" t="str">
            <v>0903845</v>
          </cell>
          <cell r="B1454" t="str">
            <v>Lastro de brita comercial - espalhamento mecânico</v>
          </cell>
          <cell r="C1454" t="str">
            <v>m³</v>
          </cell>
          <cell r="D1454">
            <v>116.02</v>
          </cell>
        </row>
        <row r="1455">
          <cell r="A1455" t="str">
            <v>0919009</v>
          </cell>
          <cell r="B1455" t="str">
            <v>Montagem e desmontagem da central de britagem com capacidade de 80 m³/h - inclusive construção de aterro, construção e demolição de rampa e bases</v>
          </cell>
          <cell r="C1455" t="str">
            <v>un</v>
          </cell>
          <cell r="D1455">
            <v>65396.12</v>
          </cell>
        </row>
        <row r="1456">
          <cell r="A1456" t="str">
            <v>0919007</v>
          </cell>
          <cell r="B1456" t="str">
            <v>Montagem e desmontagem da central de concreto com capacidade de 150 m³/h - inclusive construção e demolição de bases, rampas e depósitos de agregados</v>
          </cell>
          <cell r="C1456" t="str">
            <v>un</v>
          </cell>
          <cell r="D1456">
            <v>121444.02</v>
          </cell>
        </row>
        <row r="1457">
          <cell r="A1457" t="str">
            <v>0919011</v>
          </cell>
          <cell r="B1457" t="str">
            <v>Montagem e desmontagem da central de concreto com capacidade de 30 m³/h - inclusive construção e demolição de bases, rampas e depósitos de agregados</v>
          </cell>
          <cell r="C1457" t="str">
            <v>un</v>
          </cell>
          <cell r="D1457">
            <v>34661.629999999997</v>
          </cell>
        </row>
        <row r="1458">
          <cell r="A1458" t="str">
            <v>0919246</v>
          </cell>
          <cell r="B1458" t="str">
            <v>Montagem e desmontagem da central de concreto com capacidade de 40 m³/h - inclusive construção e demolição de bases, rampas e depósitos de agregados</v>
          </cell>
          <cell r="C1458" t="str">
            <v>un</v>
          </cell>
          <cell r="D1458">
            <v>47198.080000000002</v>
          </cell>
        </row>
        <row r="1459">
          <cell r="A1459" t="str">
            <v>0919013</v>
          </cell>
          <cell r="B1459" t="str">
            <v>Montagem e desmontagem da usina de asfalto a quente com capacidade de 120 t/h - inclusive construção e demolição de bases, rampas, depósitos de agregados e dique de contenção</v>
          </cell>
          <cell r="C1459" t="str">
            <v>un</v>
          </cell>
          <cell r="D1459">
            <v>131819.93</v>
          </cell>
        </row>
        <row r="1460">
          <cell r="A1460" t="str">
            <v>0919008</v>
          </cell>
          <cell r="B1460" t="str">
            <v>Montagem e desmontagem da usina de pré-misturado a frio com capacidade de 60 t/h - inclusive construção e demolição de bases, rampas, depósitos de agregados e bacia de contenção</v>
          </cell>
          <cell r="C1460" t="str">
            <v>un</v>
          </cell>
          <cell r="D1460">
            <v>94502.71</v>
          </cell>
        </row>
        <row r="1461">
          <cell r="A1461" t="str">
            <v>0919012</v>
          </cell>
          <cell r="B1461" t="str">
            <v>Montagem e desmontagem da usina misturadora de solos com capacidade de 300 t/h - inclusive construção e demolição de bases, rampas e depósitos de agregados</v>
          </cell>
          <cell r="C1461" t="str">
            <v>un</v>
          </cell>
          <cell r="D1461">
            <v>62361.48</v>
          </cell>
        </row>
        <row r="1462">
          <cell r="A1462" t="str">
            <v>0903848</v>
          </cell>
          <cell r="B1462" t="str">
            <v>Muro em alvenaria de blocos de concreto com espessura de 0,20 m h = 1,0 m</v>
          </cell>
          <cell r="C1462" t="str">
            <v>m</v>
          </cell>
          <cell r="D1462">
            <v>174.93</v>
          </cell>
        </row>
        <row r="1463">
          <cell r="A1463" t="str">
            <v>0919002</v>
          </cell>
          <cell r="B1463" t="str">
            <v>Posto de combustível - com reaproveitamento de 2 vezes do tanque/bomba/cobertura - inclusive demolição</v>
          </cell>
          <cell r="C1463" t="str">
            <v>un</v>
          </cell>
          <cell r="D1463">
            <v>37105.11</v>
          </cell>
        </row>
        <row r="1464">
          <cell r="A1464" t="str">
            <v>0919210</v>
          </cell>
          <cell r="B1464" t="str">
            <v>Rampa de lavagem - inclusive demolição</v>
          </cell>
          <cell r="C1464" t="str">
            <v>un</v>
          </cell>
          <cell r="D1464">
            <v>22814.37</v>
          </cell>
        </row>
        <row r="1465">
          <cell r="A1465" t="str">
            <v>0909612</v>
          </cell>
          <cell r="B1465" t="str">
            <v>Rampa para acesso do misturador de agregados para centrais de 30 m³ e 40 m³ - inclusive demolição</v>
          </cell>
          <cell r="C1465" t="str">
            <v>un</v>
          </cell>
          <cell r="D1465">
            <v>13064.13</v>
          </cell>
        </row>
        <row r="1466">
          <cell r="A1466" t="str">
            <v>0909613</v>
          </cell>
          <cell r="B1466" t="str">
            <v>Rampa para acesso do misturador de agregados para central de 150 m³ - inclusive demolição</v>
          </cell>
          <cell r="C1466" t="str">
            <v>un</v>
          </cell>
          <cell r="D1466">
            <v>21476.42</v>
          </cell>
        </row>
        <row r="1467">
          <cell r="A1467" t="str">
            <v>0909614</v>
          </cell>
          <cell r="B1467" t="str">
            <v>Rampa para acesso do misturador de agregados para central de britagem - inclusive demolição</v>
          </cell>
          <cell r="C1467" t="str">
            <v>un</v>
          </cell>
          <cell r="D1467">
            <v>46830.7</v>
          </cell>
        </row>
        <row r="1468">
          <cell r="A1468" t="str">
            <v>0909616</v>
          </cell>
          <cell r="B1468" t="str">
            <v>Rampa para acesso do misturador de agregados para PMF - inclusive demolição</v>
          </cell>
          <cell r="C1468" t="str">
            <v>un</v>
          </cell>
          <cell r="D1468">
            <v>37273.57</v>
          </cell>
        </row>
        <row r="1469">
          <cell r="A1469" t="str">
            <v>0909617</v>
          </cell>
          <cell r="B1469" t="str">
            <v>Rampa para acesso do misturador de agregados para usina de asfalto a quente - inclusive demolição</v>
          </cell>
          <cell r="C1469" t="str">
            <v>un</v>
          </cell>
          <cell r="D1469">
            <v>22140.959999999999</v>
          </cell>
        </row>
        <row r="1470">
          <cell r="A1470" t="str">
            <v>0909615</v>
          </cell>
          <cell r="B1470" t="str">
            <v>Rampa para acesso do misturador de agregados para usina de solos - inclusive demolição</v>
          </cell>
          <cell r="C1470" t="str">
            <v>un</v>
          </cell>
          <cell r="D1470">
            <v>16989.080000000002</v>
          </cell>
        </row>
        <row r="1471">
          <cell r="A1471" t="str">
            <v>0903860</v>
          </cell>
          <cell r="B1471" t="str">
            <v>Selador acrílico - camada de fundo com aplicação manual</v>
          </cell>
          <cell r="C1471" t="str">
            <v>m²</v>
          </cell>
          <cell r="D1471">
            <v>2.89</v>
          </cell>
        </row>
        <row r="1472">
          <cell r="A1472" t="str">
            <v>0919101</v>
          </cell>
          <cell r="B1472" t="str">
            <v>Sistema separador água e óleo, inclusive demolição</v>
          </cell>
          <cell r="C1472" t="str">
            <v>un</v>
          </cell>
          <cell r="D1472">
            <v>1867.55</v>
          </cell>
        </row>
        <row r="1473">
          <cell r="A1473" t="str">
            <v>0903818</v>
          </cell>
          <cell r="B1473" t="str">
            <v>Tinta látex - duas camadas com aplicação manual</v>
          </cell>
          <cell r="C1473" t="str">
            <v>m²</v>
          </cell>
          <cell r="D1473">
            <v>15.08</v>
          </cell>
        </row>
        <row r="1474">
          <cell r="A1474" t="str">
            <v>1100657</v>
          </cell>
          <cell r="B1474" t="str">
            <v>Adensamento de concreto por vibrador de imersão</v>
          </cell>
          <cell r="C1474" t="str">
            <v>m³</v>
          </cell>
          <cell r="D1474">
            <v>3.89</v>
          </cell>
        </row>
        <row r="1475">
          <cell r="A1475" t="str">
            <v>1108055</v>
          </cell>
          <cell r="B1475" t="str">
            <v>Argamassa autoadensável para reparos e grauteamento - confecção em misturador e lançamento manual</v>
          </cell>
          <cell r="C1475" t="str">
            <v>m³</v>
          </cell>
          <cell r="D1475">
            <v>3242.04</v>
          </cell>
        </row>
        <row r="1476">
          <cell r="A1476" t="str">
            <v>1109665</v>
          </cell>
          <cell r="B1476" t="str">
            <v>Argamassa de cimento e areia 1:1 - confecção em betoneira e lançamento manual - areia comercial</v>
          </cell>
          <cell r="C1476" t="str">
            <v>m³</v>
          </cell>
          <cell r="D1476">
            <v>755.88</v>
          </cell>
        </row>
        <row r="1477">
          <cell r="A1477" t="str">
            <v>1109664</v>
          </cell>
          <cell r="B1477" t="str">
            <v>Argamassa de cimento e areia 1:1 - confecção em betoneira e lançamento manual - areia extraída</v>
          </cell>
          <cell r="C1477" t="str">
            <v>m³</v>
          </cell>
          <cell r="D1477">
            <v>691.84</v>
          </cell>
        </row>
        <row r="1478">
          <cell r="A1478" t="str">
            <v>1109667</v>
          </cell>
          <cell r="B1478" t="str">
            <v>Argamassa de cimento e areia 1:2 - confecção em betoneira e lançamento manual - areia comercial</v>
          </cell>
          <cell r="C1478" t="str">
            <v>m³</v>
          </cell>
          <cell r="D1478">
            <v>592.04999999999995</v>
          </cell>
        </row>
        <row r="1479">
          <cell r="A1479" t="str">
            <v>1109666</v>
          </cell>
          <cell r="B1479" t="str">
            <v>Argamassa de cimento e areia 1:2 - confecção em betoneira e lançamento manual - areia extraída</v>
          </cell>
          <cell r="C1479" t="str">
            <v>m³</v>
          </cell>
          <cell r="D1479">
            <v>481.04</v>
          </cell>
        </row>
        <row r="1480">
          <cell r="A1480" t="str">
            <v>1109669</v>
          </cell>
          <cell r="B1480" t="str">
            <v>Argamassa de cimento e areia 1:3 - confecção em betoneira e lançamento manual - areia comercial</v>
          </cell>
          <cell r="C1480" t="str">
            <v>m³</v>
          </cell>
          <cell r="D1480">
            <v>510.01</v>
          </cell>
        </row>
        <row r="1481">
          <cell r="A1481" t="str">
            <v>1109668</v>
          </cell>
          <cell r="B1481" t="str">
            <v>Argamassa de cimento e areia 1:3 - confecção em betoneira e lançamento manual - areia extraída</v>
          </cell>
          <cell r="C1481" t="str">
            <v>m³</v>
          </cell>
          <cell r="D1481">
            <v>376.86</v>
          </cell>
        </row>
        <row r="1482">
          <cell r="A1482" t="str">
            <v>1108060</v>
          </cell>
          <cell r="B1482" t="str">
            <v>Argamassa de cimento e areia 1:3 com 8% de microssílica - confecção em betoneira e lançamento manual - areia comercial</v>
          </cell>
          <cell r="C1482" t="str">
            <v>m³</v>
          </cell>
          <cell r="D1482">
            <v>589.78</v>
          </cell>
        </row>
        <row r="1483">
          <cell r="A1483" t="str">
            <v>1109626</v>
          </cell>
          <cell r="B1483" t="str">
            <v>Argamassa de cimento e areia 1:3 com 8% de microssílica - confecção em betoneira e lançamento manual - areia extraída</v>
          </cell>
          <cell r="C1483" t="str">
            <v>m³</v>
          </cell>
          <cell r="D1483">
            <v>457.79</v>
          </cell>
        </row>
        <row r="1484">
          <cell r="A1484" t="str">
            <v>1109671</v>
          </cell>
          <cell r="B1484" t="str">
            <v>Argamassa de cimento e areia 1:4 - confecção em betoneira e lançamento manual - areia comercial</v>
          </cell>
          <cell r="C1484" t="str">
            <v>m³</v>
          </cell>
          <cell r="D1484">
            <v>471.42</v>
          </cell>
        </row>
        <row r="1485">
          <cell r="A1485" t="str">
            <v>1109670</v>
          </cell>
          <cell r="B1485" t="str">
            <v>Argamassa de cimento e areia 1:4 - confecção em betoneira e lançamento manual - areia extraída</v>
          </cell>
          <cell r="C1485" t="str">
            <v>m³</v>
          </cell>
          <cell r="D1485">
            <v>325.36</v>
          </cell>
        </row>
        <row r="1486">
          <cell r="A1486" t="str">
            <v>1109672</v>
          </cell>
          <cell r="B1486" t="str">
            <v>Argamassa de cimento e areia com aditivo aglutinante 1:8 - confecção em betoneira e lançamento manual - areia comercial</v>
          </cell>
          <cell r="C1486" t="str">
            <v>m³</v>
          </cell>
          <cell r="D1486">
            <v>391.75</v>
          </cell>
        </row>
        <row r="1487">
          <cell r="A1487" t="str">
            <v>1109624</v>
          </cell>
          <cell r="B1487" t="str">
            <v>Argamassa de cimento e areia com aditivo aglutinante 1:8 - confecção em betoneira e lançamento manual - areia extraída</v>
          </cell>
          <cell r="C1487" t="str">
            <v>m³</v>
          </cell>
          <cell r="D1487">
            <v>223.47</v>
          </cell>
        </row>
        <row r="1488">
          <cell r="A1488" t="str">
            <v>1109622</v>
          </cell>
          <cell r="B1488" t="str">
            <v>Argamassa de cimento, cal hidratada e areia 1:0,5:3,5 - confecção em betoneira e lançamento manual - areia comercial</v>
          </cell>
          <cell r="C1488" t="str">
            <v>m³</v>
          </cell>
          <cell r="D1488">
            <v>462.59</v>
          </cell>
        </row>
        <row r="1489">
          <cell r="A1489" t="str">
            <v>1109623</v>
          </cell>
          <cell r="B1489" t="str">
            <v>Argamassa de cimento, cal hidratada e areia 1:0,5:3,5 - confecção em betoneira e lançamento manual - areia extraída</v>
          </cell>
          <cell r="C1489" t="str">
            <v>m³</v>
          </cell>
          <cell r="D1489">
            <v>353.78</v>
          </cell>
        </row>
        <row r="1490">
          <cell r="A1490" t="str">
            <v>1109697</v>
          </cell>
          <cell r="B1490" t="str">
            <v>Argamassa de cimento, cal hidratada e areia 1:0,5:8 - confecção em betoneira e lançamento manual - areia comercial</v>
          </cell>
          <cell r="C1490" t="str">
            <v>m³</v>
          </cell>
          <cell r="D1490">
            <v>360.22</v>
          </cell>
        </row>
        <row r="1491">
          <cell r="A1491" t="str">
            <v>1109698</v>
          </cell>
          <cell r="B1491" t="str">
            <v>Argamassa de cimento, cal hidratada e areia 1:0,5:8 - confecção em betoneira e lançamento manual - areia extraída</v>
          </cell>
          <cell r="C1491" t="str">
            <v>m³</v>
          </cell>
          <cell r="D1491">
            <v>222.42</v>
          </cell>
        </row>
        <row r="1492">
          <cell r="A1492" t="str">
            <v>1109679</v>
          </cell>
          <cell r="B1492" t="str">
            <v>Argamassa de cimento, cal hidratada e areia 1:1:6 - confecção em betoneira e lançamento manual - areia comercial</v>
          </cell>
          <cell r="C1492" t="str">
            <v>m³</v>
          </cell>
          <cell r="D1492">
            <v>407.15</v>
          </cell>
        </row>
        <row r="1493">
          <cell r="A1493" t="str">
            <v>1109625</v>
          </cell>
          <cell r="B1493" t="str">
            <v>Argamassa de cimento, cal hidratada e areia 1:1:6 - confecção em betoneira e lançamento manual - areia extraída</v>
          </cell>
          <cell r="C1493" t="str">
            <v>m³</v>
          </cell>
          <cell r="D1493">
            <v>282.14999999999998</v>
          </cell>
        </row>
        <row r="1494">
          <cell r="A1494" t="str">
            <v>1109678</v>
          </cell>
          <cell r="B1494" t="str">
            <v>Argamassa de cimento, cal hidratada e areia 1:2:10 - confecção em betoneira e lançamento manual - areia comercial</v>
          </cell>
          <cell r="C1494" t="str">
            <v>m³</v>
          </cell>
          <cell r="D1494">
            <v>377.03</v>
          </cell>
        </row>
        <row r="1495">
          <cell r="A1495" t="str">
            <v>1109694</v>
          </cell>
          <cell r="B1495" t="str">
            <v>Argamassa de cimento, cal hidratada e areia 1:2:10 - confecção em betoneira e lançamento manual - areia extraída</v>
          </cell>
          <cell r="C1495" t="str">
            <v>m³</v>
          </cell>
          <cell r="D1495">
            <v>243.02</v>
          </cell>
        </row>
        <row r="1496">
          <cell r="A1496" t="str">
            <v>1109673</v>
          </cell>
          <cell r="B1496" t="str">
            <v>Argamassa de cimento, cal hidratada e areia 1:2:6 - confecção em betoneira e lançamento manual - areia comercial</v>
          </cell>
          <cell r="C1496" t="str">
            <v>m³</v>
          </cell>
          <cell r="D1496">
            <v>439.91</v>
          </cell>
        </row>
        <row r="1497">
          <cell r="A1497" t="str">
            <v>1109690</v>
          </cell>
          <cell r="B1497" t="str">
            <v>Argamassa de cimento, cal hidratada e areia 1:2:6 - confecção em betoneira e lançamento manual - areia extraída</v>
          </cell>
          <cell r="C1497" t="str">
            <v>m³</v>
          </cell>
          <cell r="D1497">
            <v>323.2</v>
          </cell>
        </row>
        <row r="1498">
          <cell r="A1498" t="str">
            <v>1109674</v>
          </cell>
          <cell r="B1498" t="str">
            <v>Argamassa de cimento, cal hidratada e areia 1:2:7 - confecção em betoneira e lançamento manual - areia comercial</v>
          </cell>
          <cell r="C1498" t="str">
            <v>m³</v>
          </cell>
          <cell r="D1498">
            <v>418.75</v>
          </cell>
        </row>
        <row r="1499">
          <cell r="A1499" t="str">
            <v>1109691</v>
          </cell>
          <cell r="B1499" t="str">
            <v>Argamassa de cimento, cal hidratada e areia 1:2:7 - confecção em betoneira e lançamento manual - areia extraída</v>
          </cell>
          <cell r="C1499" t="str">
            <v>m³</v>
          </cell>
          <cell r="D1499">
            <v>296.20999999999998</v>
          </cell>
        </row>
        <row r="1500">
          <cell r="A1500" t="str">
            <v>1109675</v>
          </cell>
          <cell r="B1500" t="str">
            <v>Argamassa de cimento, cal hidratada e areia 1:2:8 - confecção em betoneira e lançamento manual - areia comercial</v>
          </cell>
          <cell r="C1500" t="str">
            <v>m³</v>
          </cell>
          <cell r="D1500">
            <v>401.84</v>
          </cell>
        </row>
        <row r="1501">
          <cell r="A1501" t="str">
            <v>1109692</v>
          </cell>
          <cell r="B1501" t="str">
            <v>Argamassa de cimento, cal hidratada e areia 1:2:8 - confecção em betoneira e lançamento manual - areia extraída</v>
          </cell>
          <cell r="C1501" t="str">
            <v>m³</v>
          </cell>
          <cell r="D1501">
            <v>274.68</v>
          </cell>
        </row>
        <row r="1502">
          <cell r="A1502" t="str">
            <v>1109676</v>
          </cell>
          <cell r="B1502" t="str">
            <v>Argamassa de cimento, cal hidratada e areia 1:2:9 - confecção em betoneira e lançamento manual - areia comercial</v>
          </cell>
          <cell r="C1502" t="str">
            <v>m³</v>
          </cell>
          <cell r="D1502">
            <v>388.18</v>
          </cell>
        </row>
        <row r="1503">
          <cell r="A1503" t="str">
            <v>1109693</v>
          </cell>
          <cell r="B1503" t="str">
            <v>Argamassa de cimento, cal hidratada e areia 1:2:9 - confecção em betoneira e lançamento manual - areia extraída</v>
          </cell>
          <cell r="C1503" t="str">
            <v>m³</v>
          </cell>
          <cell r="D1503">
            <v>257.27999999999997</v>
          </cell>
        </row>
        <row r="1504">
          <cell r="A1504" t="str">
            <v>1109680</v>
          </cell>
          <cell r="B1504" t="str">
            <v>Argamassa para reparos e grauteamento - confecção em misturador e lançamento manual</v>
          </cell>
          <cell r="C1504" t="str">
            <v>m³</v>
          </cell>
          <cell r="D1504">
            <v>4035.83</v>
          </cell>
        </row>
        <row r="1505">
          <cell r="A1505" t="str">
            <v>1107748</v>
          </cell>
          <cell r="B1505" t="str">
            <v>Argamassa polimérica de alto desempenho projetada para reparos superficiais e reforços estruturais - confecção em misturador e lançamento projetado</v>
          </cell>
          <cell r="C1505" t="str">
            <v>m³</v>
          </cell>
          <cell r="D1505">
            <v>11741.21</v>
          </cell>
        </row>
        <row r="1506">
          <cell r="A1506" t="str">
            <v>1110000</v>
          </cell>
          <cell r="B1506" t="str">
            <v>Concreto</v>
          </cell>
          <cell r="C1506" t="str">
            <v>m³</v>
          </cell>
          <cell r="D1506">
            <v>0</v>
          </cell>
        </row>
        <row r="1507">
          <cell r="A1507" t="str">
            <v>1106059</v>
          </cell>
          <cell r="B1507" t="str">
            <v>Concreto autoadensável com silicato de alumínio fck = 20 MPa - confecção em betoneira e lançamento manual - areia e brita comerciais</v>
          </cell>
          <cell r="C1507" t="str">
            <v>m³</v>
          </cell>
          <cell r="D1507">
            <v>568.30999999999995</v>
          </cell>
        </row>
        <row r="1508">
          <cell r="A1508" t="str">
            <v>1106060</v>
          </cell>
          <cell r="B1508" t="str">
            <v>Concreto autoadensável com silicato de alumínio fck = 20 MPa - confecção em betoneira e lançamento manual - areia extraída e brita produzida</v>
          </cell>
          <cell r="C1508" t="str">
            <v>m³</v>
          </cell>
          <cell r="D1508">
            <v>440.83</v>
          </cell>
        </row>
        <row r="1509">
          <cell r="A1509" t="str">
            <v>1100658</v>
          </cell>
          <cell r="B1509" t="str">
            <v>Concreto autoadensável com silicato de alumínio fck = 20 MPa - confecção em central dosadora de 30 m³/h - areia e brita comerciais</v>
          </cell>
          <cell r="C1509" t="str">
            <v>m³</v>
          </cell>
          <cell r="D1509">
            <v>474.52</v>
          </cell>
        </row>
        <row r="1510">
          <cell r="A1510" t="str">
            <v>1106159</v>
          </cell>
          <cell r="B1510" t="str">
            <v>Concreto autoadensável com silicato de alumínio fck = 25 MPa - confecção em central dosadora de 30 m³/h - areia e brita comerciais</v>
          </cell>
          <cell r="C1510" t="str">
            <v>m³</v>
          </cell>
          <cell r="D1510">
            <v>504.46</v>
          </cell>
        </row>
        <row r="1511">
          <cell r="A1511" t="str">
            <v>1107902</v>
          </cell>
          <cell r="B1511" t="str">
            <v>Concreto autoadensável com silicato de alumínio fck = 30 MPa - confecção em central dosadora de 30 m³/h - areia e brita comerciais</v>
          </cell>
          <cell r="C1511" t="str">
            <v>m³</v>
          </cell>
          <cell r="D1511">
            <v>537.88</v>
          </cell>
        </row>
        <row r="1512">
          <cell r="A1512" t="str">
            <v>1107906</v>
          </cell>
          <cell r="B1512" t="str">
            <v>Concreto autoadensável com silicato de alumínio fck = 35 MPa - confecção em central dosadora de 30 m³/h - areia e brita comerciais</v>
          </cell>
          <cell r="C1512" t="str">
            <v>m³</v>
          </cell>
          <cell r="D1512">
            <v>575.23</v>
          </cell>
        </row>
        <row r="1513">
          <cell r="A1513" t="str">
            <v>1107910</v>
          </cell>
          <cell r="B1513" t="str">
            <v>Concreto autoadensável com silicato de alumínio fck = 40 MPa - confecção em central dosadora de 30 m³/h - areia e brita comerciais</v>
          </cell>
          <cell r="C1513" t="str">
            <v>m³</v>
          </cell>
          <cell r="D1513">
            <v>616.98</v>
          </cell>
        </row>
        <row r="1514">
          <cell r="A1514" t="str">
            <v>1107911</v>
          </cell>
          <cell r="B1514" t="str">
            <v>Concreto autoadensável com silicato de alumínio fck = 45 MPa - confecção em central dosadora de 30 m³/h - areia e brita comerciais</v>
          </cell>
          <cell r="C1514" t="str">
            <v>m³</v>
          </cell>
          <cell r="D1514">
            <v>663.63</v>
          </cell>
        </row>
        <row r="1515">
          <cell r="A1515" t="str">
            <v>1107912</v>
          </cell>
          <cell r="B1515" t="str">
            <v>Concreto autoadensável com silicato de alumínio fck = 50 MPa - confecção em central dosadora de 30 m³/h - areia e brita comerciais</v>
          </cell>
          <cell r="C1515" t="str">
            <v>m³</v>
          </cell>
          <cell r="D1515">
            <v>731.36</v>
          </cell>
        </row>
        <row r="1516">
          <cell r="A1516" t="str">
            <v>1106164</v>
          </cell>
          <cell r="B1516" t="str">
            <v>Concreto ciclópico fck = 20 MPa - confecção em betoneira e lançamento manual - areia extraída, brita e pedra de mão produzidas</v>
          </cell>
          <cell r="C1516" t="str">
            <v>m³</v>
          </cell>
          <cell r="D1516">
            <v>262.11</v>
          </cell>
        </row>
        <row r="1517">
          <cell r="A1517" t="str">
            <v>1106165</v>
          </cell>
          <cell r="B1517" t="str">
            <v>Concreto ciclópico fck = 20 MPa - confecção em betoneira e lançamento manual - areia, brita e pedra de mão comerciais</v>
          </cell>
          <cell r="C1517" t="str">
            <v>m³</v>
          </cell>
          <cell r="D1517">
            <v>382.18</v>
          </cell>
        </row>
        <row r="1518">
          <cell r="A1518" t="str">
            <v>1106156</v>
          </cell>
          <cell r="B1518" t="str">
            <v>Concreto com 10% de microssílica fck = 45 MPa - confecção em central dosadora de 30 m³/h - areia e brita comerciais</v>
          </cell>
          <cell r="C1518" t="str">
            <v>m³</v>
          </cell>
          <cell r="D1518">
            <v>523.08000000000004</v>
          </cell>
        </row>
        <row r="1519">
          <cell r="A1519" t="str">
            <v>1107932</v>
          </cell>
          <cell r="B1519" t="str">
            <v>Concreto com 10% de microssílica fck = 50 MPa - confecção em central dosadora de 30 m³/h - areia e brita comerciais</v>
          </cell>
          <cell r="C1519" t="str">
            <v>m³</v>
          </cell>
          <cell r="D1519">
            <v>558.41</v>
          </cell>
        </row>
        <row r="1520">
          <cell r="A1520" t="str">
            <v>1108111</v>
          </cell>
          <cell r="B1520" t="str">
            <v>Concreto com 8% de microssílica fck = 25 MPa - confecção em central dosadora de 30 m³/h - areia e brita comerciais</v>
          </cell>
          <cell r="C1520" t="str">
            <v>m³</v>
          </cell>
          <cell r="D1520">
            <v>422.9</v>
          </cell>
        </row>
        <row r="1521">
          <cell r="A1521" t="str">
            <v>1108112</v>
          </cell>
          <cell r="B1521" t="str">
            <v>Concreto com 8% de microssílica fck = 30 MPa - confecção em central dosadora de 30 m³/h - areia e brita comerciais</v>
          </cell>
          <cell r="C1521" t="str">
            <v>m³</v>
          </cell>
          <cell r="D1521">
            <v>433.05</v>
          </cell>
        </row>
        <row r="1522">
          <cell r="A1522" t="str">
            <v>1108113</v>
          </cell>
          <cell r="B1522" t="str">
            <v>Concreto com 8% de microssílica fck = 35 MPa - confecção em central dosadora de 30 m³/h - areia e brita comerciais</v>
          </cell>
          <cell r="C1522" t="str">
            <v>m³</v>
          </cell>
          <cell r="D1522">
            <v>457.79</v>
          </cell>
        </row>
        <row r="1523">
          <cell r="A1523" t="str">
            <v>1108114</v>
          </cell>
          <cell r="B1523" t="str">
            <v>Concreto com 8% de microssílica fck = 40 MPa - confecção em central dosadora de 30 m³/h - areia e brita comerciais</v>
          </cell>
          <cell r="C1523" t="str">
            <v>m³</v>
          </cell>
          <cell r="D1523">
            <v>485.4</v>
          </cell>
        </row>
        <row r="1524">
          <cell r="A1524" t="str">
            <v>1108061</v>
          </cell>
          <cell r="B1524" t="str">
            <v>Concreto com látex SBR fck = 25 MPa - confecção em betoneira e lançamento manual - areia e brita comerciais</v>
          </cell>
          <cell r="C1524" t="str">
            <v>m³</v>
          </cell>
          <cell r="D1524">
            <v>881.87</v>
          </cell>
        </row>
        <row r="1525">
          <cell r="A1525" t="str">
            <v>1108064</v>
          </cell>
          <cell r="B1525" t="str">
            <v>Concreto com látex SBR fck = 30 MPa - confecção em betoneira e lançamento manual - areia e brita comerciais</v>
          </cell>
          <cell r="C1525" t="str">
            <v>m³</v>
          </cell>
          <cell r="D1525">
            <v>952.42</v>
          </cell>
        </row>
        <row r="1526">
          <cell r="A1526" t="str">
            <v>1107888</v>
          </cell>
          <cell r="B1526" t="str">
            <v>Concreto fck = 15 MPa - confecção em betoneira e lançamento manual - areia e brita comerciais</v>
          </cell>
          <cell r="C1526" t="str">
            <v>m³</v>
          </cell>
          <cell r="D1526">
            <v>429.89</v>
          </cell>
        </row>
        <row r="1527">
          <cell r="A1527" t="str">
            <v>1107889</v>
          </cell>
          <cell r="B1527" t="str">
            <v>Concreto fck = 15 MPa - confecção em betoneira e lançamento manual - areia extraída e brita produzida</v>
          </cell>
          <cell r="C1527" t="str">
            <v>m³</v>
          </cell>
          <cell r="D1527">
            <v>301.66000000000003</v>
          </cell>
        </row>
        <row r="1528">
          <cell r="A1528" t="str">
            <v>1107892</v>
          </cell>
          <cell r="B1528" t="str">
            <v>Concreto fck = 20 MPa - confecção em betoneira e lançamento manual - areia e brita comerciais</v>
          </cell>
          <cell r="C1528" t="str">
            <v>m³</v>
          </cell>
          <cell r="D1528">
            <v>447.33</v>
          </cell>
        </row>
        <row r="1529">
          <cell r="A1529" t="str">
            <v>1107891</v>
          </cell>
          <cell r="B1529" t="str">
            <v>Concreto fck = 20 MPa - confecção em betoneira e lançamento manual - areia extraída e brita produzida</v>
          </cell>
          <cell r="C1529" t="str">
            <v>m³</v>
          </cell>
          <cell r="D1529">
            <v>321.32</v>
          </cell>
        </row>
        <row r="1530">
          <cell r="A1530" t="str">
            <v>1107928</v>
          </cell>
          <cell r="B1530" t="str">
            <v>Concreto fck = 20 MPa - confecção em central dosadora de 30 m³/h - areia e brita comerciais</v>
          </cell>
          <cell r="C1530" t="str">
            <v>m³</v>
          </cell>
          <cell r="D1530">
            <v>372.41</v>
          </cell>
        </row>
        <row r="1531">
          <cell r="A1531" t="str">
            <v>1107929</v>
          </cell>
          <cell r="B1531" t="str">
            <v>Concreto fck = 20 MPa - confecção em central dosadora de 30 m³/h - areia extraída e brita produzida</v>
          </cell>
          <cell r="C1531" t="str">
            <v>m³</v>
          </cell>
          <cell r="D1531">
            <v>245.84</v>
          </cell>
        </row>
        <row r="1532">
          <cell r="A1532" t="str">
            <v>1106109</v>
          </cell>
          <cell r="B1532" t="str">
            <v>Concreto fck = 20 MPa - confecção em central dosadora de 40 m³/h - areia e brita comerciais</v>
          </cell>
          <cell r="C1532" t="str">
            <v>m³</v>
          </cell>
          <cell r="D1532">
            <v>354.17</v>
          </cell>
        </row>
        <row r="1533">
          <cell r="A1533" t="str">
            <v>1106117</v>
          </cell>
          <cell r="B1533" t="str">
            <v>Concreto fck = 20 MPa - confecção em central dosadora de 40 m³/h - areia extraída e brita produzida</v>
          </cell>
          <cell r="C1533" t="str">
            <v>m³</v>
          </cell>
          <cell r="D1533">
            <v>227.6</v>
          </cell>
        </row>
        <row r="1534">
          <cell r="A1534" t="str">
            <v>1107896</v>
          </cell>
          <cell r="B1534" t="str">
            <v>Concreto fck = 25 MPa - confecção em betoneira e lançamento manual - areia e brita comerciais</v>
          </cell>
          <cell r="C1534" t="str">
            <v>m³</v>
          </cell>
          <cell r="D1534">
            <v>466.9</v>
          </cell>
        </row>
        <row r="1535">
          <cell r="A1535" t="str">
            <v>1107895</v>
          </cell>
          <cell r="B1535" t="str">
            <v>Concreto fck = 25 MPa - confecção em betoneira e lançamento manual - areia extraída e brita produzida</v>
          </cell>
          <cell r="C1535" t="str">
            <v>m³</v>
          </cell>
          <cell r="D1535">
            <v>343.38</v>
          </cell>
        </row>
        <row r="1536">
          <cell r="A1536" t="str">
            <v>1119528</v>
          </cell>
          <cell r="B1536" t="str">
            <v>Concreto fck = 25 MPa - confecção em central dosadora de 30 m³/h - areia e brita comerciais</v>
          </cell>
          <cell r="C1536" t="str">
            <v>m³</v>
          </cell>
          <cell r="D1536">
            <v>385.35</v>
          </cell>
        </row>
        <row r="1537">
          <cell r="A1537" t="str">
            <v>1106135</v>
          </cell>
          <cell r="B1537" t="str">
            <v>Concreto fck = 25 MPa - confecção em central dosadora de 30 m³/h - areia extraída e brita produzida</v>
          </cell>
          <cell r="C1537" t="str">
            <v>m³</v>
          </cell>
          <cell r="D1537">
            <v>260.49</v>
          </cell>
        </row>
        <row r="1538">
          <cell r="A1538" t="str">
            <v>1106136</v>
          </cell>
          <cell r="B1538" t="str">
            <v>Concreto fck = 25 MPa - confecção em central dosadora de 40 m³/h - areia e brita comerciais</v>
          </cell>
          <cell r="C1538" t="str">
            <v>m³</v>
          </cell>
          <cell r="D1538">
            <v>365.93</v>
          </cell>
        </row>
        <row r="1539">
          <cell r="A1539" t="str">
            <v>1106137</v>
          </cell>
          <cell r="B1539" t="str">
            <v>Concreto fck = 25 MPa - confecção em central dosadora de 40 m³/h - areia extraída e brita produzida</v>
          </cell>
          <cell r="C1539" t="str">
            <v>m³</v>
          </cell>
          <cell r="D1539">
            <v>241.08</v>
          </cell>
        </row>
        <row r="1540">
          <cell r="A1540" t="str">
            <v>1116127</v>
          </cell>
          <cell r="B1540" t="str">
            <v>Concreto fck = 25 MPa para pré-moldados (mourões) - confecção em betoneira e lançamento manual - areia e brita comerciais</v>
          </cell>
          <cell r="C1540" t="str">
            <v>m³</v>
          </cell>
          <cell r="D1540">
            <v>484.31</v>
          </cell>
        </row>
        <row r="1541">
          <cell r="A1541" t="str">
            <v>1116126</v>
          </cell>
          <cell r="B1541" t="str">
            <v>Concreto fck = 25 MPa para pré-moldados (mourões) - confecção em betoneira e lançamento manual - areia extraída e brita produzida</v>
          </cell>
          <cell r="C1541" t="str">
            <v>m³</v>
          </cell>
          <cell r="D1541">
            <v>367.37</v>
          </cell>
        </row>
        <row r="1542">
          <cell r="A1542" t="str">
            <v>1107900</v>
          </cell>
          <cell r="B1542" t="str">
            <v>Concreto fck = 30 MPa - confecção em betoneira e lançamento manual - areia e brita comerciais</v>
          </cell>
          <cell r="C1542" t="str">
            <v>m³</v>
          </cell>
          <cell r="D1542">
            <v>488.68</v>
          </cell>
        </row>
        <row r="1543">
          <cell r="A1543" t="str">
            <v>1107899</v>
          </cell>
          <cell r="B1543" t="str">
            <v>Concreto fck = 30 MPa - confecção em betoneira e lançamento manual - areia extraída e brita produzida</v>
          </cell>
          <cell r="C1543" t="str">
            <v>m³</v>
          </cell>
          <cell r="D1543">
            <v>367.93</v>
          </cell>
        </row>
        <row r="1544">
          <cell r="A1544" t="str">
            <v>1107890</v>
          </cell>
          <cell r="B1544" t="str">
            <v>Concreto fck = 30 MPa - confecção em central dosadora de 30 m³/h - areia e brita comerciais</v>
          </cell>
          <cell r="C1544" t="str">
            <v>m³</v>
          </cell>
          <cell r="D1544">
            <v>402.22</v>
          </cell>
        </row>
        <row r="1545">
          <cell r="A1545" t="str">
            <v>1106138</v>
          </cell>
          <cell r="B1545" t="str">
            <v>Concreto fck = 30 MPa - confecção em central dosadora de 30 m³/h - areia extraída e brita produzida</v>
          </cell>
          <cell r="C1545" t="str">
            <v>m³</v>
          </cell>
          <cell r="D1545">
            <v>279.61</v>
          </cell>
        </row>
        <row r="1546">
          <cell r="A1546" t="str">
            <v>1106139</v>
          </cell>
          <cell r="B1546" t="str">
            <v>Concreto fck = 30 MPa - confecção em central dosadora de 40 m³/h - areia e brita comerciais</v>
          </cell>
          <cell r="C1546" t="str">
            <v>m³</v>
          </cell>
          <cell r="D1546">
            <v>381.36</v>
          </cell>
        </row>
        <row r="1547">
          <cell r="A1547" t="str">
            <v>1106140</v>
          </cell>
          <cell r="B1547" t="str">
            <v>Concreto fck = 30 MPa - confecção em central dosadora de 40 m³/h - areia extraída e brita produzida</v>
          </cell>
          <cell r="C1547" t="str">
            <v>m³</v>
          </cell>
          <cell r="D1547">
            <v>258.75</v>
          </cell>
        </row>
        <row r="1548">
          <cell r="A1548" t="str">
            <v>1107904</v>
          </cell>
          <cell r="B1548" t="str">
            <v>Concreto fck = 35 MPa - confecção em betoneira e lançamento manual - areia e brita comerciais</v>
          </cell>
          <cell r="C1548" t="str">
            <v>m³</v>
          </cell>
          <cell r="D1548">
            <v>513.07000000000005</v>
          </cell>
        </row>
        <row r="1549">
          <cell r="A1549" t="str">
            <v>1107903</v>
          </cell>
          <cell r="B1549" t="str">
            <v>Concreto fck = 35 MPa - confecção em betoneira e lançamento manual - areia extraída e brita produzida</v>
          </cell>
          <cell r="C1549" t="str">
            <v>m³</v>
          </cell>
          <cell r="D1549">
            <v>395.44</v>
          </cell>
        </row>
        <row r="1550">
          <cell r="A1550" t="str">
            <v>1107908</v>
          </cell>
          <cell r="B1550" t="str">
            <v>Concreto fck = 40 MPa - confecção em betoneira e lançamento manual - areia e brita comerciais</v>
          </cell>
          <cell r="C1550" t="str">
            <v>m³</v>
          </cell>
          <cell r="D1550">
            <v>540.23</v>
          </cell>
        </row>
        <row r="1551">
          <cell r="A1551" t="str">
            <v>1107907</v>
          </cell>
          <cell r="B1551" t="str">
            <v>Concreto fck = 40 MPa - confecção em betoneira e lançamento manual - areia extraída e brita produzida</v>
          </cell>
          <cell r="C1551" t="str">
            <v>m³</v>
          </cell>
          <cell r="D1551">
            <v>426.06</v>
          </cell>
        </row>
        <row r="1552">
          <cell r="A1552" t="str">
            <v>1107871</v>
          </cell>
          <cell r="B1552" t="str">
            <v>Concreto fctm,k = 4,5 MPa - confecção em central dosadora de 30 m³/h - areia e brita comerciais</v>
          </cell>
          <cell r="C1552" t="str">
            <v>m³</v>
          </cell>
          <cell r="D1552">
            <v>433.64</v>
          </cell>
        </row>
        <row r="1553">
          <cell r="A1553" t="str">
            <v>1107870</v>
          </cell>
          <cell r="B1553" t="str">
            <v>Concreto fctm,k = 4,5 MPa - confecção em central dosadora de 30 m³/h - areia extraída e brita produzida</v>
          </cell>
          <cell r="C1553" t="str">
            <v>m³</v>
          </cell>
          <cell r="D1553">
            <v>313.08999999999997</v>
          </cell>
        </row>
        <row r="1554">
          <cell r="A1554" t="str">
            <v>1106057</v>
          </cell>
          <cell r="B1554" t="str">
            <v>Concreto magro - confecção em betoneira e lançamento manual - areia e brita comerciais</v>
          </cell>
          <cell r="C1554" t="str">
            <v>m³</v>
          </cell>
          <cell r="D1554">
            <v>434.69</v>
          </cell>
        </row>
        <row r="1555">
          <cell r="A1555" t="str">
            <v>1106058</v>
          </cell>
          <cell r="B1555" t="str">
            <v>Concreto magro - confecção em betoneira e lançamento manual - areia extraída e brita produzida</v>
          </cell>
          <cell r="C1555" t="str">
            <v>m³</v>
          </cell>
          <cell r="D1555">
            <v>313.76</v>
          </cell>
        </row>
        <row r="1556">
          <cell r="A1556" t="str">
            <v>1106380</v>
          </cell>
          <cell r="B1556" t="str">
            <v>Concreto para bombeamento fck = 25 MPa - confecção em central dosadora de 30 m³/h - areia e brita comerciais</v>
          </cell>
          <cell r="C1556" t="str">
            <v>m³</v>
          </cell>
          <cell r="D1556">
            <v>409.62</v>
          </cell>
        </row>
        <row r="1557">
          <cell r="A1557" t="str">
            <v>1106378</v>
          </cell>
          <cell r="B1557" t="str">
            <v>Concreto para bombeamento fck = 25 MPa - confecção em central dosadora de 30 m³/h - areia extraída e brita produzida</v>
          </cell>
          <cell r="C1557" t="str">
            <v>m³</v>
          </cell>
          <cell r="D1557">
            <v>291.12</v>
          </cell>
        </row>
        <row r="1558">
          <cell r="A1558" t="str">
            <v>1116263</v>
          </cell>
          <cell r="B1558" t="str">
            <v>Concreto para bombeamento fck = 25 MPa - confecção em central dosadora de 40 m³/h - areia e brita comerciais</v>
          </cell>
          <cell r="C1558" t="str">
            <v>m³</v>
          </cell>
          <cell r="D1558">
            <v>387.77</v>
          </cell>
        </row>
        <row r="1559">
          <cell r="A1559" t="str">
            <v>1116267</v>
          </cell>
          <cell r="B1559" t="str">
            <v>Concreto para bombeamento fck = 25 MPa - confecção em central dosadora de 40 m³/h - areia extraída e brita produzida</v>
          </cell>
          <cell r="C1559" t="str">
            <v>m³</v>
          </cell>
          <cell r="D1559">
            <v>269.27</v>
          </cell>
        </row>
        <row r="1560">
          <cell r="A1560" t="str">
            <v>1106280</v>
          </cell>
          <cell r="B1560" t="str">
            <v>Concreto para bombeamento fck = 30 MPa - confecção em central dosadora de 30 m³/h - areia e brita comerciais</v>
          </cell>
          <cell r="C1560" t="str">
            <v>m³</v>
          </cell>
          <cell r="D1560">
            <v>429.5</v>
          </cell>
        </row>
        <row r="1561">
          <cell r="A1561" t="str">
            <v>1106289</v>
          </cell>
          <cell r="B1561" t="str">
            <v>Concreto para bombeamento fck = 30 MPa - confecção em central dosadora de 30 m³/h - areia extraída e brita produzida</v>
          </cell>
          <cell r="C1561" t="str">
            <v>m³</v>
          </cell>
          <cell r="D1561">
            <v>313.62</v>
          </cell>
        </row>
        <row r="1562">
          <cell r="A1562" t="str">
            <v>1116264</v>
          </cell>
          <cell r="B1562" t="str">
            <v>Concreto para bombeamento fck = 30 MPa - confecção em central dosadora de 40 m³/h - areia e brita comerciais</v>
          </cell>
          <cell r="C1562" t="str">
            <v>m³</v>
          </cell>
          <cell r="D1562">
            <v>405.95</v>
          </cell>
        </row>
        <row r="1563">
          <cell r="A1563" t="str">
            <v>1116268</v>
          </cell>
          <cell r="B1563" t="str">
            <v>Concreto para bombeamento fck = 30 MPa - confecção em central dosadora de 40 m³/h - areia extraída e brita produzida</v>
          </cell>
          <cell r="C1563" t="str">
            <v>m³</v>
          </cell>
          <cell r="D1563">
            <v>290.07</v>
          </cell>
        </row>
        <row r="1564">
          <cell r="A1564" t="str">
            <v>1106281</v>
          </cell>
          <cell r="B1564" t="str">
            <v>Concreto para bombeamento fck = 35 MPa - confecção em central dosadora de 30 m³/h - areia e brita comerciais</v>
          </cell>
          <cell r="C1564" t="str">
            <v>m³</v>
          </cell>
          <cell r="D1564">
            <v>455.11</v>
          </cell>
        </row>
        <row r="1565">
          <cell r="A1565" t="str">
            <v>1106382</v>
          </cell>
          <cell r="B1565" t="str">
            <v>Concreto para bombeamento fck = 35 MPa - confecção em central dosadora de 30 m³/h - areia extraída e brita produzida</v>
          </cell>
          <cell r="C1565" t="str">
            <v>m³</v>
          </cell>
          <cell r="D1565">
            <v>342.59</v>
          </cell>
        </row>
        <row r="1566">
          <cell r="A1566" t="str">
            <v>1116265</v>
          </cell>
          <cell r="B1566" t="str">
            <v>Concreto para bombeamento fck = 35 MPa - confecção em central dosadora de 40 m³/h - areia e brita comerciais</v>
          </cell>
          <cell r="C1566" t="str">
            <v>m³</v>
          </cell>
          <cell r="D1566">
            <v>429.3</v>
          </cell>
        </row>
        <row r="1567">
          <cell r="A1567" t="str">
            <v>1116269</v>
          </cell>
          <cell r="B1567" t="str">
            <v>Concreto para bombeamento fck = 35 MPa - confecção em central dosadora de 40 m³/h - areia extraída e brita produzida</v>
          </cell>
          <cell r="C1567" t="str">
            <v>m³</v>
          </cell>
          <cell r="D1567">
            <v>316.77</v>
          </cell>
        </row>
        <row r="1568">
          <cell r="A1568" t="str">
            <v>1106282</v>
          </cell>
          <cell r="B1568" t="str">
            <v>Concreto para bombeamento fck = 40 MPa - confecção em central dosadora de 30 m³/h - areia e brita comerciais</v>
          </cell>
          <cell r="C1568" t="str">
            <v>m³</v>
          </cell>
          <cell r="D1568">
            <v>483.7</v>
          </cell>
        </row>
        <row r="1569">
          <cell r="A1569" t="str">
            <v>1106384</v>
          </cell>
          <cell r="B1569" t="str">
            <v>Concreto para bombeamento fck = 40 MPa - confecção em central dosadora de 30 m³/h - areia extraída e brita produzida</v>
          </cell>
          <cell r="C1569" t="str">
            <v>m³</v>
          </cell>
          <cell r="D1569">
            <v>374.92</v>
          </cell>
        </row>
        <row r="1570">
          <cell r="A1570" t="str">
            <v>1116266</v>
          </cell>
          <cell r="B1570" t="str">
            <v>Concreto para bombeamento fck = 40 MPa - confecção em central dosadora de 40 m³/h - areia e brita comerciais</v>
          </cell>
          <cell r="C1570" t="str">
            <v>m³</v>
          </cell>
          <cell r="D1570">
            <v>455.4</v>
          </cell>
        </row>
        <row r="1571">
          <cell r="A1571" t="str">
            <v>1116270</v>
          </cell>
          <cell r="B1571" t="str">
            <v>Concreto para bombeamento fck = 40 MPa - confecção em central dosadora de 40 m³/h - areia extraída e brita produzida</v>
          </cell>
          <cell r="C1571" t="str">
            <v>m³</v>
          </cell>
          <cell r="D1571">
            <v>346.63</v>
          </cell>
        </row>
        <row r="1572">
          <cell r="A1572" t="str">
            <v>1107868</v>
          </cell>
          <cell r="B1572" t="str">
            <v>Concreto para sub-base adensado por vibração fck = 7,5 MPa - confecção em central dosadora de 30 m³/h - areia e brita comerciais</v>
          </cell>
          <cell r="C1572" t="str">
            <v>m³</v>
          </cell>
          <cell r="D1572">
            <v>329.48</v>
          </cell>
        </row>
        <row r="1573">
          <cell r="A1573" t="str">
            <v>1107869</v>
          </cell>
          <cell r="B1573" t="str">
            <v>Concreto para sub-base adensado por vibração fck = 7,5 MPa - confecção em central dosadora de 30 m³/h - areia extraída e brita produzida</v>
          </cell>
          <cell r="C1573" t="str">
            <v>m³</v>
          </cell>
          <cell r="D1573">
            <v>197.2</v>
          </cell>
        </row>
        <row r="1574">
          <cell r="A1574" t="str">
            <v>1103853</v>
          </cell>
          <cell r="B1574" t="str">
            <v>Concreto poroso para tubos de drenagem fck = 25 MPa - confecção em betoneira e lançamento manual - areia e brita comerciais</v>
          </cell>
          <cell r="C1574" t="str">
            <v>m³</v>
          </cell>
          <cell r="D1574">
            <v>418.69</v>
          </cell>
        </row>
        <row r="1575">
          <cell r="A1575" t="str">
            <v>1103852</v>
          </cell>
          <cell r="B1575" t="str">
            <v>Concreto poroso para tubos de drenagem fck = 25 MPa - confecção em betoneira e lançamento manual - areia extraída e brita produzida</v>
          </cell>
          <cell r="C1575" t="str">
            <v>m³</v>
          </cell>
          <cell r="D1575">
            <v>351.97</v>
          </cell>
        </row>
        <row r="1576">
          <cell r="A1576" t="str">
            <v>1106284</v>
          </cell>
          <cell r="B1576" t="str">
            <v>Concreto submerso fck = 20 MPa - confecção em central dosadora de 30 m³/h - areia e brita comerciais</v>
          </cell>
          <cell r="C1576" t="str">
            <v>m³</v>
          </cell>
          <cell r="D1576">
            <v>426.26</v>
          </cell>
        </row>
        <row r="1577">
          <cell r="A1577" t="str">
            <v>1108116</v>
          </cell>
          <cell r="B1577" t="str">
            <v>Concreto submerso fck = 25 MPa - confecção em central dosadora de 30 m³/h - areia e brita comerciais</v>
          </cell>
          <cell r="C1577" t="str">
            <v>m³</v>
          </cell>
          <cell r="D1577">
            <v>431.74</v>
          </cell>
        </row>
        <row r="1578">
          <cell r="A1578" t="str">
            <v>1108118</v>
          </cell>
          <cell r="B1578" t="str">
            <v>Concreto submerso fck = 30 MPa - confecção em central dosadora de 30 m³/h - areia e brita comerciais</v>
          </cell>
          <cell r="C1578" t="str">
            <v>m³</v>
          </cell>
          <cell r="D1578">
            <v>455.5</v>
          </cell>
        </row>
        <row r="1579">
          <cell r="A1579" t="str">
            <v>1106158</v>
          </cell>
          <cell r="B1579" t="str">
            <v>Concreto submerso fck = 35 MPa - confecção em central dosadora de 30 m³/h - areia e brita comerciais</v>
          </cell>
          <cell r="C1579" t="str">
            <v>m³</v>
          </cell>
          <cell r="D1579">
            <v>483.82</v>
          </cell>
        </row>
        <row r="1580">
          <cell r="A1580" t="str">
            <v>1108120</v>
          </cell>
          <cell r="B1580" t="str">
            <v>Concreto submerso fck = 40 MPa - confecção em central dosadora de 30 m³/h - areia e brita comerciais</v>
          </cell>
          <cell r="C1580" t="str">
            <v>m³</v>
          </cell>
          <cell r="D1580">
            <v>515.47</v>
          </cell>
        </row>
        <row r="1581">
          <cell r="A1581" t="str">
            <v>1106050</v>
          </cell>
          <cell r="B1581" t="str">
            <v>Lançamento livre de concreto usinado por meio de caminhão betoneira - confecção em central dosadora de 30 m³/h</v>
          </cell>
          <cell r="C1581" t="str">
            <v>m³</v>
          </cell>
          <cell r="D1581">
            <v>47.2</v>
          </cell>
        </row>
        <row r="1582">
          <cell r="A1582" t="str">
            <v>1106051</v>
          </cell>
          <cell r="B1582" t="str">
            <v>Lançamento livre de concreto usinado por meio de caminhão betoneira - confecção em central dosadora de 40 m³/h</v>
          </cell>
          <cell r="C1582" t="str">
            <v>m³</v>
          </cell>
          <cell r="D1582">
            <v>39.26</v>
          </cell>
        </row>
        <row r="1583">
          <cell r="A1583" t="str">
            <v>1106061</v>
          </cell>
          <cell r="B1583" t="str">
            <v>Lançamento manual de concreto usinado - confecção em central dosadora de 30 m³/h</v>
          </cell>
          <cell r="C1583" t="str">
            <v>m³</v>
          </cell>
          <cell r="D1583">
            <v>56.26</v>
          </cell>
        </row>
        <row r="1584">
          <cell r="A1584" t="str">
            <v>1106087</v>
          </cell>
          <cell r="B1584" t="str">
            <v>Lançamento manual de concreto usinado - confecção em central dosadora de 40 m³/h</v>
          </cell>
          <cell r="C1584" t="str">
            <v>m³</v>
          </cell>
          <cell r="D1584">
            <v>48.6</v>
          </cell>
        </row>
        <row r="1585">
          <cell r="A1585" t="str">
            <v>1107860</v>
          </cell>
          <cell r="B1585" t="str">
            <v>Lançamento mecânico de concreto com bomba lança sobre chassi com capacidade de 50 m³/h - confecção em central dosadora de 40 m³/h</v>
          </cell>
          <cell r="C1585" t="str">
            <v>m³</v>
          </cell>
          <cell r="D1585">
            <v>55.32</v>
          </cell>
        </row>
        <row r="1586">
          <cell r="A1586" t="str">
            <v>1106088</v>
          </cell>
          <cell r="B1586" t="str">
            <v>Lançamento mecânico de concreto com bomba rebocável com capacidade de 30 m³/h - confecção em central dosadora de 30 m³/h</v>
          </cell>
          <cell r="C1586" t="str">
            <v>m³</v>
          </cell>
          <cell r="D1586">
            <v>58.83</v>
          </cell>
        </row>
        <row r="1587">
          <cell r="A1587" t="str">
            <v>1106128</v>
          </cell>
          <cell r="B1587" t="str">
            <v>Lançamento mecânico de concreto com bomba rebocável com capacidade de 41 m³/h - confecção em central dosadora de 40 m³/h</v>
          </cell>
          <cell r="C1587" t="str">
            <v>m³</v>
          </cell>
          <cell r="D1587">
            <v>48.19</v>
          </cell>
        </row>
        <row r="1588">
          <cell r="A1588" t="str">
            <v>1108056</v>
          </cell>
          <cell r="B1588" t="str">
            <v>Microconcreto autoadensável para reparos e grauteamento - confecção em misturador e lançamento manual</v>
          </cell>
          <cell r="C1588" t="str">
            <v>m³</v>
          </cell>
          <cell r="D1588">
            <v>2826.44</v>
          </cell>
        </row>
        <row r="1589">
          <cell r="A1589" t="str">
            <v>1108059</v>
          </cell>
          <cell r="B1589" t="str">
            <v>Microconcreto para reparos e grauteamento - confecção em misturador e lançamento manual</v>
          </cell>
          <cell r="C1589" t="str">
            <v>m³</v>
          </cell>
          <cell r="D1589">
            <v>3644.05</v>
          </cell>
        </row>
        <row r="1590">
          <cell r="A1590" t="str">
            <v>1207700</v>
          </cell>
          <cell r="B1590" t="str">
            <v>Concreto fck = 20 MPa para projeção via seca - confecção em betoneira - areia e brita comerciais</v>
          </cell>
          <cell r="C1590" t="str">
            <v>m³</v>
          </cell>
          <cell r="D1590">
            <v>551.52</v>
          </cell>
        </row>
        <row r="1591">
          <cell r="A1591" t="str">
            <v>1207701</v>
          </cell>
          <cell r="B1591" t="str">
            <v>Concreto fck = 25 MPa para projeção via seca - confecção em betoneira - areia e brita comerciais</v>
          </cell>
          <cell r="C1591" t="str">
            <v>m³</v>
          </cell>
          <cell r="D1591">
            <v>585.6</v>
          </cell>
        </row>
        <row r="1592">
          <cell r="A1592" t="str">
            <v>1207702</v>
          </cell>
          <cell r="B1592" t="str">
            <v>Concreto fck = 30 MPa para projeção via seca - confecção em betoneira - areia e brita comerciais</v>
          </cell>
          <cell r="C1592" t="str">
            <v>m³</v>
          </cell>
          <cell r="D1592">
            <v>623.74</v>
          </cell>
        </row>
        <row r="1593">
          <cell r="A1593" t="str">
            <v>1207708</v>
          </cell>
          <cell r="B1593" t="str">
            <v>Concreto fck = 30 MPa para projeção via úmida - confecção em central dosadora de 30 m³/h - areia e brita comerciais</v>
          </cell>
          <cell r="C1593" t="str">
            <v>m³</v>
          </cell>
          <cell r="D1593">
            <v>556.46</v>
          </cell>
        </row>
        <row r="1594">
          <cell r="A1594" t="str">
            <v>1207703</v>
          </cell>
          <cell r="B1594" t="str">
            <v>Concreto fck = 40 MPa para projeção via seca - confecção em betoneira - areia e brita comerciais</v>
          </cell>
          <cell r="C1594" t="str">
            <v>m³</v>
          </cell>
          <cell r="D1594">
            <v>714.13</v>
          </cell>
        </row>
        <row r="1595">
          <cell r="A1595" t="str">
            <v>1207709</v>
          </cell>
          <cell r="B1595" t="str">
            <v>Concreto fck = 40 MPa para projeção via úmida - confecção em central dosadora de 30 m³/h - areia e brita comerciais</v>
          </cell>
          <cell r="C1595" t="str">
            <v>m³</v>
          </cell>
          <cell r="D1595">
            <v>639.12</v>
          </cell>
        </row>
        <row r="1596">
          <cell r="A1596" t="str">
            <v>1207710</v>
          </cell>
          <cell r="B1596" t="str">
            <v>Concreto projetado via seca fck = 20 MPa aplicado em pisos</v>
          </cell>
          <cell r="C1596" t="str">
            <v>m³</v>
          </cell>
          <cell r="D1596">
            <v>860.26</v>
          </cell>
        </row>
        <row r="1597">
          <cell r="A1597" t="str">
            <v>1207711</v>
          </cell>
          <cell r="B1597" t="str">
            <v>Concreto projetado via seca fck = 20 MPa aplicado em superfícies inclinadas e verticais</v>
          </cell>
          <cell r="C1597" t="str">
            <v>m³</v>
          </cell>
          <cell r="D1597">
            <v>1075.24</v>
          </cell>
        </row>
        <row r="1598">
          <cell r="A1598" t="str">
            <v>1207713</v>
          </cell>
          <cell r="B1598" t="str">
            <v>Concreto projetado via seca fck = 20 MPa aplicado em teto</v>
          </cell>
          <cell r="C1598" t="str">
            <v>m³</v>
          </cell>
          <cell r="D1598">
            <v>1637.18</v>
          </cell>
        </row>
        <row r="1599">
          <cell r="A1599" t="str">
            <v>1207714</v>
          </cell>
          <cell r="B1599" t="str">
            <v>Concreto projetado via seca fck = 25 MPa aplicado em pisos</v>
          </cell>
          <cell r="C1599" t="str">
            <v>m³</v>
          </cell>
          <cell r="D1599">
            <v>900.36</v>
          </cell>
        </row>
        <row r="1600">
          <cell r="A1600" t="str">
            <v>1207715</v>
          </cell>
          <cell r="B1600" t="str">
            <v>Concreto projetado via seca fck = 25 MPa aplicado em superfícies inclinadas e verticais</v>
          </cell>
          <cell r="C1600" t="str">
            <v>m³</v>
          </cell>
          <cell r="D1600">
            <v>1123.93</v>
          </cell>
        </row>
        <row r="1601">
          <cell r="A1601" t="str">
            <v>1207717</v>
          </cell>
          <cell r="B1601" t="str">
            <v>Concreto projetado via seca fck = 25 MPa aplicado em teto</v>
          </cell>
          <cell r="C1601" t="str">
            <v>m³</v>
          </cell>
          <cell r="D1601">
            <v>1705.34</v>
          </cell>
        </row>
        <row r="1602">
          <cell r="A1602" t="str">
            <v>1207718</v>
          </cell>
          <cell r="B1602" t="str">
            <v>Concreto projetado via seca fck = 30 MPa aplicado em pisos</v>
          </cell>
          <cell r="C1602" t="str">
            <v>m³</v>
          </cell>
          <cell r="D1602">
            <v>945.23</v>
          </cell>
        </row>
        <row r="1603">
          <cell r="A1603" t="str">
            <v>1207719</v>
          </cell>
          <cell r="B1603" t="str">
            <v>Concreto projetado via seca fck = 30 MPa aplicado em superfícies inclinadas e verticais</v>
          </cell>
          <cell r="C1603" t="str">
            <v>m³</v>
          </cell>
          <cell r="D1603">
            <v>1178.4100000000001</v>
          </cell>
        </row>
        <row r="1604">
          <cell r="A1604" t="str">
            <v>1207721</v>
          </cell>
          <cell r="B1604" t="str">
            <v>Concreto projetado via seca fck = 30 MPa aplicado em teto</v>
          </cell>
          <cell r="C1604" t="str">
            <v>m³</v>
          </cell>
          <cell r="D1604">
            <v>1781.62</v>
          </cell>
        </row>
        <row r="1605">
          <cell r="A1605" t="str">
            <v>1207722</v>
          </cell>
          <cell r="B1605" t="str">
            <v>Concreto projetado via seca fck = 40 MPa aplicado em pisos</v>
          </cell>
          <cell r="C1605" t="str">
            <v>m³</v>
          </cell>
          <cell r="D1605">
            <v>1051.57</v>
          </cell>
        </row>
        <row r="1606">
          <cell r="A1606" t="str">
            <v>1207723</v>
          </cell>
          <cell r="B1606" t="str">
            <v>Concreto projetado via seca fck = 40 MPa aplicado em superfícies inclinadas e verticais</v>
          </cell>
          <cell r="C1606" t="str">
            <v>m³</v>
          </cell>
          <cell r="D1606">
            <v>1307.54</v>
          </cell>
        </row>
        <row r="1607">
          <cell r="A1607" t="str">
            <v>1207725</v>
          </cell>
          <cell r="B1607" t="str">
            <v>Concreto projetado via seca fck = 40 MPa via seca aplicado em teto</v>
          </cell>
          <cell r="C1607" t="str">
            <v>m³</v>
          </cell>
          <cell r="D1607">
            <v>1962.4</v>
          </cell>
        </row>
        <row r="1608">
          <cell r="A1608" t="str">
            <v>1207728</v>
          </cell>
          <cell r="B1608" t="str">
            <v>Concreto projetado via úmida fck = 30 MPa aplicado em túneis classe I com seção de 20 a 40 m²</v>
          </cell>
          <cell r="C1608" t="str">
            <v>m³</v>
          </cell>
          <cell r="D1608">
            <v>827.27</v>
          </cell>
        </row>
        <row r="1609">
          <cell r="A1609" t="str">
            <v>1207727</v>
          </cell>
          <cell r="B1609" t="str">
            <v>Concreto projetado via úmida fck = 30 MPa aplicado em túneis classe I com seção de 40 a 60 m²</v>
          </cell>
          <cell r="C1609" t="str">
            <v>m³</v>
          </cell>
          <cell r="D1609">
            <v>807.97</v>
          </cell>
        </row>
        <row r="1610">
          <cell r="A1610" t="str">
            <v>1207726</v>
          </cell>
          <cell r="B1610" t="str">
            <v>Concreto projetado via úmida fck = 30 MPa aplicado em túneis classe I com seção de 60 a 90 m²</v>
          </cell>
          <cell r="C1610" t="str">
            <v>m³</v>
          </cell>
          <cell r="D1610">
            <v>792.55</v>
          </cell>
        </row>
        <row r="1611">
          <cell r="A1611" t="str">
            <v>1208329</v>
          </cell>
          <cell r="B1611" t="str">
            <v>Concreto projetado via úmida fck = 30 MPa aplicado em túneis classe I com seção superior a 90 m²</v>
          </cell>
          <cell r="C1611" t="str">
            <v>m³</v>
          </cell>
          <cell r="D1611">
            <v>774.78</v>
          </cell>
        </row>
        <row r="1612">
          <cell r="A1612" t="str">
            <v>1207685</v>
          </cell>
          <cell r="B1612" t="str">
            <v>Concreto projetado via úmida fck = 30 MPa aplicado em túneis classe II com seção de 20 a 40 m²</v>
          </cell>
          <cell r="C1612" t="str">
            <v>m³</v>
          </cell>
          <cell r="D1612">
            <v>870.37</v>
          </cell>
        </row>
        <row r="1613">
          <cell r="A1613" t="str">
            <v>1207684</v>
          </cell>
          <cell r="B1613" t="str">
            <v>Concreto projetado via úmida fck = 30 MPa aplicado em túneis classe II com seção de 40 a 60 m²</v>
          </cell>
          <cell r="C1613" t="str">
            <v>m³</v>
          </cell>
          <cell r="D1613">
            <v>844.89</v>
          </cell>
        </row>
        <row r="1614">
          <cell r="A1614" t="str">
            <v>1207683</v>
          </cell>
          <cell r="B1614" t="str">
            <v>Concreto projetado via úmida fck = 30 MPa aplicado em túneis classe II com seção de 60 a 90 m²</v>
          </cell>
          <cell r="C1614" t="str">
            <v>m³</v>
          </cell>
          <cell r="D1614">
            <v>825.46</v>
          </cell>
        </row>
        <row r="1615">
          <cell r="A1615" t="str">
            <v>1208337</v>
          </cell>
          <cell r="B1615" t="str">
            <v>Concreto projetado via úmida fck = 30 MPa aplicado em túneis classe II com seção superior a 90 m²</v>
          </cell>
          <cell r="C1615" t="str">
            <v>m³</v>
          </cell>
          <cell r="D1615">
            <v>804.81</v>
          </cell>
        </row>
        <row r="1616">
          <cell r="A1616" t="str">
            <v>1207691</v>
          </cell>
          <cell r="B1616" t="str">
            <v>Concreto projetado via úmida fck = 30 MPa aplicado em túneis classe III com seção de 20 a 40 m²</v>
          </cell>
          <cell r="C1616" t="str">
            <v>m³</v>
          </cell>
          <cell r="D1616">
            <v>922.36</v>
          </cell>
        </row>
        <row r="1617">
          <cell r="A1617" t="str">
            <v>1207690</v>
          </cell>
          <cell r="B1617" t="str">
            <v>Concreto projetado via úmida fck = 30 MPa aplicado em túneis classe III com seção de 40 a 60 m²</v>
          </cell>
          <cell r="C1617" t="str">
            <v>m³</v>
          </cell>
          <cell r="D1617">
            <v>887.66</v>
          </cell>
        </row>
        <row r="1618">
          <cell r="A1618" t="str">
            <v>1207689</v>
          </cell>
          <cell r="B1618" t="str">
            <v>Concreto projetado via úmida fck = 30 MPa aplicado em túneis classe III com seção de 60 a 90 m²</v>
          </cell>
          <cell r="C1618" t="str">
            <v>m³</v>
          </cell>
          <cell r="D1618">
            <v>858.48</v>
          </cell>
        </row>
        <row r="1619">
          <cell r="A1619" t="str">
            <v>1208345</v>
          </cell>
          <cell r="B1619" t="str">
            <v>Concreto projetado via úmida fck = 30 MPa aplicado em túneis classe III com seção superior a 90 m²</v>
          </cell>
          <cell r="C1619" t="str">
            <v>m³</v>
          </cell>
          <cell r="D1619">
            <v>834.43</v>
          </cell>
        </row>
        <row r="1620">
          <cell r="A1620" t="str">
            <v>1207697</v>
          </cell>
          <cell r="B1620" t="str">
            <v>Concreto projetado via úmida fck = 30 MPa aplicado em túneis classe IV com seção de 20 a 40 m²</v>
          </cell>
          <cell r="C1620" t="str">
            <v>m³</v>
          </cell>
          <cell r="D1620">
            <v>987.93</v>
          </cell>
        </row>
        <row r="1621">
          <cell r="A1621" t="str">
            <v>1207696</v>
          </cell>
          <cell r="B1621" t="str">
            <v>Concreto projetado via úmida fck = 30 MPa aplicado em túneis classe IV com seção de 40 a 60 m²</v>
          </cell>
          <cell r="C1621" t="str">
            <v>m³</v>
          </cell>
          <cell r="D1621">
            <v>938.33</v>
          </cell>
        </row>
        <row r="1622">
          <cell r="A1622" t="str">
            <v>1207695</v>
          </cell>
          <cell r="B1622" t="str">
            <v>Concreto projetado via úmida fck = 30 MPa aplicado em túneis classe IV com seção de 60 a 90 m²</v>
          </cell>
          <cell r="C1622" t="str">
            <v>m³</v>
          </cell>
          <cell r="D1622">
            <v>904.59</v>
          </cell>
        </row>
        <row r="1623">
          <cell r="A1623" t="str">
            <v>1208353</v>
          </cell>
          <cell r="B1623" t="str">
            <v>Concreto projetado via úmida fck = 30 MPa aplicado em túneis classe IV com seção superior a 90 m²</v>
          </cell>
          <cell r="C1623" t="str">
            <v>m³</v>
          </cell>
          <cell r="D1623">
            <v>870.67</v>
          </cell>
        </row>
        <row r="1624">
          <cell r="A1624" t="str">
            <v>1207663</v>
          </cell>
          <cell r="B1624" t="str">
            <v>Concreto projetado via úmida fck = 30 MPa aplicado em túneis classe V com seção de 20 a 40 m²</v>
          </cell>
          <cell r="C1624" t="str">
            <v>m³</v>
          </cell>
          <cell r="D1624">
            <v>1119</v>
          </cell>
        </row>
        <row r="1625">
          <cell r="A1625" t="str">
            <v>1207662</v>
          </cell>
          <cell r="B1625" t="str">
            <v>Concreto projetado via úmida fck = 30 MPa aplicado em túneis classe V com seção de 40 a 60 m²</v>
          </cell>
          <cell r="C1625" t="str">
            <v>m³</v>
          </cell>
          <cell r="D1625">
            <v>1090.46</v>
          </cell>
        </row>
        <row r="1626">
          <cell r="A1626" t="str">
            <v>1207661</v>
          </cell>
          <cell r="B1626" t="str">
            <v>Concreto projetado via úmida fck = 30 MPa aplicado em túneis classe V com seção de 60 a 90 m²</v>
          </cell>
          <cell r="C1626" t="str">
            <v>m³</v>
          </cell>
          <cell r="D1626">
            <v>1067.6300000000001</v>
          </cell>
        </row>
        <row r="1627">
          <cell r="A1627" t="str">
            <v>1208361</v>
          </cell>
          <cell r="B1627" t="str">
            <v>Concreto projetado via úmida fck = 30 MPa aplicado em túneis classe V com seção superior a 90 m²</v>
          </cell>
          <cell r="C1627" t="str">
            <v>m³</v>
          </cell>
          <cell r="D1627">
            <v>1033.3900000000001</v>
          </cell>
        </row>
        <row r="1628">
          <cell r="A1628" t="str">
            <v>1207669</v>
          </cell>
          <cell r="B1628" t="str">
            <v>Concreto projetado via úmida fck = 30 MPa aplicado em túneis classe VI com seção de 20 a 40 m²</v>
          </cell>
          <cell r="C1628" t="str">
            <v>m³</v>
          </cell>
          <cell r="D1628">
            <v>1246.1400000000001</v>
          </cell>
        </row>
        <row r="1629">
          <cell r="A1629" t="str">
            <v>1207668</v>
          </cell>
          <cell r="B1629" t="str">
            <v>Concreto projetado via úmida fck = 30 MPa aplicado em túneis classe VI com seção de 40 a 60 m²</v>
          </cell>
          <cell r="C1629" t="str">
            <v>m³</v>
          </cell>
          <cell r="D1629">
            <v>1210.72</v>
          </cell>
        </row>
        <row r="1630">
          <cell r="A1630" t="str">
            <v>1207667</v>
          </cell>
          <cell r="B1630" t="str">
            <v>Concreto projetado via úmida fck = 30 MPa aplicado em túneis classe VI com seção de 60 a 90 m²</v>
          </cell>
          <cell r="C1630" t="str">
            <v>m³</v>
          </cell>
          <cell r="D1630">
            <v>1157.58</v>
          </cell>
        </row>
        <row r="1631">
          <cell r="A1631" t="str">
            <v>1208369</v>
          </cell>
          <cell r="B1631" t="str">
            <v>Concreto projetado via úmida fck = 30 MPa aplicado em túneis classe VI com seção superior a 90 m²</v>
          </cell>
          <cell r="C1631" t="str">
            <v>m³</v>
          </cell>
          <cell r="D1631">
            <v>1104.45</v>
          </cell>
        </row>
        <row r="1632">
          <cell r="A1632" t="str">
            <v>1207682</v>
          </cell>
          <cell r="B1632" t="str">
            <v>Concreto projetado via úmida fck = 40 MPa aplicado em túneis classe I com seção de 20 a 40 m²</v>
          </cell>
          <cell r="C1632" t="str">
            <v>m³</v>
          </cell>
          <cell r="D1632">
            <v>924.52</v>
          </cell>
        </row>
        <row r="1633">
          <cell r="A1633" t="str">
            <v>1207681</v>
          </cell>
          <cell r="B1633" t="str">
            <v>Concreto projetado via úmida fck = 40 MPa aplicado em túneis classe I com seção de 40 a 60 m²</v>
          </cell>
          <cell r="C1633" t="str">
            <v>m³</v>
          </cell>
          <cell r="D1633">
            <v>905.22</v>
          </cell>
        </row>
        <row r="1634">
          <cell r="A1634" t="str">
            <v>1207729</v>
          </cell>
          <cell r="B1634" t="str">
            <v>Concreto projetado via úmida fck = 40 MPa aplicado em túneis classe I com seção de 60 a 90 m²</v>
          </cell>
          <cell r="C1634" t="str">
            <v>m³</v>
          </cell>
          <cell r="D1634">
            <v>889.8</v>
          </cell>
        </row>
        <row r="1635">
          <cell r="A1635" t="str">
            <v>1208333</v>
          </cell>
          <cell r="B1635" t="str">
            <v>Concreto projetado via úmida fck = 40 MPa aplicado em túneis classe I com seção superior a 90 m²</v>
          </cell>
          <cell r="C1635" t="str">
            <v>m³</v>
          </cell>
          <cell r="D1635">
            <v>872.03</v>
          </cell>
        </row>
        <row r="1636">
          <cell r="A1636" t="str">
            <v>1207688</v>
          </cell>
          <cell r="B1636" t="str">
            <v>Concreto projetado via úmida fck = 40 MPa aplicado em túneis classe II com seção de 20 a 40 m²</v>
          </cell>
          <cell r="C1636" t="str">
            <v>m³</v>
          </cell>
          <cell r="D1636">
            <v>970.57</v>
          </cell>
        </row>
        <row r="1637">
          <cell r="A1637" t="str">
            <v>1207687</v>
          </cell>
          <cell r="B1637" t="str">
            <v>Concreto projetado via úmida fck = 40 MPa aplicado em túneis classe II com seção de 40 a 60 m²</v>
          </cell>
          <cell r="C1637" t="str">
            <v>m³</v>
          </cell>
          <cell r="D1637">
            <v>945.08</v>
          </cell>
        </row>
        <row r="1638">
          <cell r="A1638" t="str">
            <v>1207686</v>
          </cell>
          <cell r="B1638" t="str">
            <v>Concreto projetado via úmida fck = 40 MPa aplicado em túneis classe II com seção de 60 a 90 m²</v>
          </cell>
          <cell r="C1638" t="str">
            <v>m³</v>
          </cell>
          <cell r="D1638">
            <v>925.66</v>
          </cell>
        </row>
        <row r="1639">
          <cell r="A1639" t="str">
            <v>1208341</v>
          </cell>
          <cell r="B1639" t="str">
            <v>Concreto projetado via úmida fck = 40 MPa aplicado em túneis classe II com seção superior a 90 m²</v>
          </cell>
          <cell r="C1639" t="str">
            <v>m³</v>
          </cell>
          <cell r="D1639">
            <v>905</v>
          </cell>
        </row>
        <row r="1640">
          <cell r="A1640" t="str">
            <v>1207694</v>
          </cell>
          <cell r="B1640" t="str">
            <v>Concreto projetado via úmida fck = 40 MPa aplicado em túneis classe III com seção de 20 a 40 m²</v>
          </cell>
          <cell r="C1640" t="str">
            <v>m³</v>
          </cell>
          <cell r="D1640">
            <v>1025.68</v>
          </cell>
        </row>
        <row r="1641">
          <cell r="A1641" t="str">
            <v>1207693</v>
          </cell>
          <cell r="B1641" t="str">
            <v>Concreto projetado via úmida fck = 40 MPa aplicado em túneis classe III com seção de 40 a 60 m²</v>
          </cell>
          <cell r="C1641" t="str">
            <v>m³</v>
          </cell>
          <cell r="D1641">
            <v>990.98</v>
          </cell>
        </row>
        <row r="1642">
          <cell r="A1642" t="str">
            <v>1207692</v>
          </cell>
          <cell r="B1642" t="str">
            <v>Concreto projetado via úmida fck = 40 MPa aplicado em túneis classe III com seção de 60 a 90 m²</v>
          </cell>
          <cell r="C1642" t="str">
            <v>m³</v>
          </cell>
          <cell r="D1642">
            <v>961.8</v>
          </cell>
        </row>
        <row r="1643">
          <cell r="A1643" t="str">
            <v>1208349</v>
          </cell>
          <cell r="B1643" t="str">
            <v>Concreto projetado via úmida fck = 40 MPa aplicado em túneis classe III com seção superior a 90 m²</v>
          </cell>
          <cell r="C1643" t="str">
            <v>m³</v>
          </cell>
          <cell r="D1643">
            <v>937.75</v>
          </cell>
        </row>
        <row r="1644">
          <cell r="A1644" t="str">
            <v>1207660</v>
          </cell>
          <cell r="B1644" t="str">
            <v>Concreto projetado via úmida fck = 40 MPa aplicado em túneis classe IV com seção de 20 a 40 m²</v>
          </cell>
          <cell r="C1644" t="str">
            <v>m³</v>
          </cell>
          <cell r="D1644">
            <v>1094.5899999999999</v>
          </cell>
        </row>
        <row r="1645">
          <cell r="A1645" t="str">
            <v>1207699</v>
          </cell>
          <cell r="B1645" t="str">
            <v>Concreto projetado via úmida fck = 40 MPa aplicado em túneis classe IV com seção de 40 a 60 m²</v>
          </cell>
          <cell r="C1645" t="str">
            <v>m³</v>
          </cell>
          <cell r="D1645">
            <v>1044.99</v>
          </cell>
        </row>
        <row r="1646">
          <cell r="A1646" t="str">
            <v>1207698</v>
          </cell>
          <cell r="B1646" t="str">
            <v>Concreto projetado via úmida fck = 40 MPa aplicado em túneis classe IV com seção de 60 a 90 m²</v>
          </cell>
          <cell r="C1646" t="str">
            <v>m³</v>
          </cell>
          <cell r="D1646">
            <v>1011.25</v>
          </cell>
        </row>
        <row r="1647">
          <cell r="A1647" t="str">
            <v>1208357</v>
          </cell>
          <cell r="B1647" t="str">
            <v>Concreto projetado via úmida fck = 40 MPa aplicado em túneis classe IV com seção superior a 90 m²</v>
          </cell>
          <cell r="C1647" t="str">
            <v>m³</v>
          </cell>
          <cell r="D1647">
            <v>977.33</v>
          </cell>
        </row>
        <row r="1648">
          <cell r="A1648" t="str">
            <v>1207666</v>
          </cell>
          <cell r="B1648" t="str">
            <v>Concreto projetado via úmida fck = 40 MPa aplicado em túneis classe V com seção de 20 a 40 m²</v>
          </cell>
          <cell r="C1648" t="str">
            <v>m³</v>
          </cell>
          <cell r="D1648">
            <v>1229.21</v>
          </cell>
        </row>
        <row r="1649">
          <cell r="A1649" t="str">
            <v>1207665</v>
          </cell>
          <cell r="B1649" t="str">
            <v>Concreto projetado via úmida fck = 40 MPa aplicado em túneis classe V com seção de 40 a 60 m²</v>
          </cell>
          <cell r="C1649" t="str">
            <v>m³</v>
          </cell>
          <cell r="D1649">
            <v>1200.67</v>
          </cell>
        </row>
        <row r="1650">
          <cell r="A1650" t="str">
            <v>1207664</v>
          </cell>
          <cell r="B1650" t="str">
            <v>Concreto projetado via úmida fck = 40 MPa aplicado em túneis classe V com seção de 60 a 90 m²</v>
          </cell>
          <cell r="C1650" t="str">
            <v>m³</v>
          </cell>
          <cell r="D1650">
            <v>1177.8399999999999</v>
          </cell>
        </row>
        <row r="1651">
          <cell r="A1651" t="str">
            <v>1208365</v>
          </cell>
          <cell r="B1651" t="str">
            <v>Concreto projetado via úmida fck = 40 MPa aplicado em túneis classe V com seção superior a 90 m²</v>
          </cell>
          <cell r="C1651" t="str">
            <v>m³</v>
          </cell>
          <cell r="D1651">
            <v>1143.5999999999999</v>
          </cell>
        </row>
        <row r="1652">
          <cell r="A1652" t="str">
            <v>1207672</v>
          </cell>
          <cell r="B1652" t="str">
            <v>Concreto projetado via úmida fck = 40 MPa aplicado em túneis classe VI com seção de 20 a 40 m²</v>
          </cell>
          <cell r="C1652" t="str">
            <v>m³</v>
          </cell>
          <cell r="D1652">
            <v>1360.15</v>
          </cell>
        </row>
        <row r="1653">
          <cell r="A1653" t="str">
            <v>1207671</v>
          </cell>
          <cell r="B1653" t="str">
            <v>Concreto projetado via úmida fck = 40 MPa aplicado em túneis classe VI com seção de 40 a 60 m²</v>
          </cell>
          <cell r="C1653" t="str">
            <v>m³</v>
          </cell>
          <cell r="D1653">
            <v>1324.73</v>
          </cell>
        </row>
        <row r="1654">
          <cell r="A1654" t="str">
            <v>1207670</v>
          </cell>
          <cell r="B1654" t="str">
            <v>Concreto projetado via úmida fck = 40 MPa aplicado em túneis classe VI com seção de 60 a 90 m²</v>
          </cell>
          <cell r="C1654" t="str">
            <v>m³</v>
          </cell>
          <cell r="D1654">
            <v>1271.5999999999999</v>
          </cell>
        </row>
        <row r="1655">
          <cell r="A1655" t="str">
            <v>1208373</v>
          </cell>
          <cell r="B1655" t="str">
            <v>Concreto projetado via úmida fck = 40 MPa aplicado em túneis classe VI com seção superior a 90 m²</v>
          </cell>
          <cell r="C1655" t="str">
            <v>m³</v>
          </cell>
          <cell r="D1655">
            <v>1218.46</v>
          </cell>
        </row>
        <row r="1656">
          <cell r="A1656" t="str">
            <v>1400976</v>
          </cell>
          <cell r="B1656" t="str">
            <v>Corte a plasma CNC em chapa com espessura de 6,3 a 10 mm</v>
          </cell>
          <cell r="C1656" t="str">
            <v>m</v>
          </cell>
          <cell r="D1656">
            <v>4.8099999999999996</v>
          </cell>
        </row>
        <row r="1657">
          <cell r="A1657" t="str">
            <v>1400970</v>
          </cell>
          <cell r="B1657" t="str">
            <v>Corte a plasma manual em chapa de aço-carbono com espessura de 4 a 8 mm</v>
          </cell>
          <cell r="C1657" t="str">
            <v>m</v>
          </cell>
          <cell r="D1657">
            <v>2.2999999999999998</v>
          </cell>
        </row>
        <row r="1658">
          <cell r="A1658" t="str">
            <v>1400971</v>
          </cell>
          <cell r="B1658" t="str">
            <v>Corte a plasma manual em chapa de aço-carbono com espessura de 9 a 25 mm</v>
          </cell>
          <cell r="C1658" t="str">
            <v>m</v>
          </cell>
          <cell r="D1658">
            <v>10.039999999999999</v>
          </cell>
        </row>
        <row r="1659">
          <cell r="A1659" t="str">
            <v>1400972</v>
          </cell>
          <cell r="B1659" t="str">
            <v>Corte a plasma manual em chapa de alumínio com espessura de 1,5 mm</v>
          </cell>
          <cell r="C1659" t="str">
            <v>m</v>
          </cell>
          <cell r="D1659">
            <v>2.25</v>
          </cell>
        </row>
        <row r="1660">
          <cell r="A1660" t="str">
            <v>1416201</v>
          </cell>
          <cell r="B1660" t="str">
            <v>Corte de barras de aço CA-50 com maçarico oxiacetileno</v>
          </cell>
          <cell r="C1660" t="str">
            <v>cm²</v>
          </cell>
          <cell r="D1660">
            <v>0.2</v>
          </cell>
        </row>
        <row r="1661">
          <cell r="A1661" t="str">
            <v>1400969</v>
          </cell>
          <cell r="B1661" t="str">
            <v>Corte de cantoneira de alumínio</v>
          </cell>
          <cell r="C1661" t="str">
            <v>un</v>
          </cell>
          <cell r="D1661">
            <v>0.14000000000000001</v>
          </cell>
        </row>
        <row r="1662">
          <cell r="A1662" t="str">
            <v>1400975</v>
          </cell>
          <cell r="B1662" t="str">
            <v>Corte de chapa de aço com guilhotina hidráulica</v>
          </cell>
          <cell r="C1662" t="str">
            <v>m</v>
          </cell>
          <cell r="D1662">
            <v>4.18</v>
          </cell>
        </row>
        <row r="1663">
          <cell r="A1663" t="str">
            <v>1416141</v>
          </cell>
          <cell r="B1663" t="str">
            <v>Corte de chapas de aço com espessura de 12,5 mm com maçarico oxiacetileno</v>
          </cell>
          <cell r="C1663" t="str">
            <v>m</v>
          </cell>
          <cell r="D1663">
            <v>3.28</v>
          </cell>
        </row>
        <row r="1664">
          <cell r="A1664" t="str">
            <v>1416142</v>
          </cell>
          <cell r="B1664" t="str">
            <v>Corte de chapas de aço com espessura de 16 mm com maçarico oxiacetileno</v>
          </cell>
          <cell r="C1664" t="str">
            <v>m</v>
          </cell>
          <cell r="D1664">
            <v>5.01</v>
          </cell>
        </row>
        <row r="1665">
          <cell r="A1665" t="str">
            <v>1400973</v>
          </cell>
          <cell r="B1665" t="str">
            <v>Corte de chapas de aço com espessura de 3 mm com maçarico oxiacetileno</v>
          </cell>
          <cell r="C1665" t="str">
            <v>m</v>
          </cell>
          <cell r="D1665">
            <v>1.45</v>
          </cell>
        </row>
        <row r="1666">
          <cell r="A1666" t="str">
            <v>1400974</v>
          </cell>
          <cell r="B1666" t="str">
            <v>Corte de chapas de aço com espessura de 5 mm com maçarico oxiacetileno</v>
          </cell>
          <cell r="C1666" t="str">
            <v>m</v>
          </cell>
          <cell r="D1666">
            <v>1.68</v>
          </cell>
        </row>
        <row r="1667">
          <cell r="A1667" t="str">
            <v>1416139</v>
          </cell>
          <cell r="B1667" t="str">
            <v>Corte de chapas de aço com espessura de 6,3 mm com maçarico oxiacetileno</v>
          </cell>
          <cell r="C1667" t="str">
            <v>m</v>
          </cell>
          <cell r="D1667">
            <v>1.87</v>
          </cell>
        </row>
        <row r="1668">
          <cell r="A1668" t="str">
            <v>1416202</v>
          </cell>
          <cell r="B1668" t="str">
            <v>Corte de chapas de aço com espessura de 8 mm com maçarico oxiacetileno</v>
          </cell>
          <cell r="C1668" t="str">
            <v>m</v>
          </cell>
          <cell r="D1668">
            <v>2.15</v>
          </cell>
        </row>
        <row r="1669">
          <cell r="A1669" t="str">
            <v>1416140</v>
          </cell>
          <cell r="B1669" t="str">
            <v>Corte de chapas de aço com espessura de 9,5 mm com maçarico oxiacetileno</v>
          </cell>
          <cell r="C1669" t="str">
            <v>m</v>
          </cell>
          <cell r="D1669">
            <v>2.4500000000000002</v>
          </cell>
        </row>
        <row r="1670">
          <cell r="A1670" t="str">
            <v>1419543</v>
          </cell>
          <cell r="B1670" t="str">
            <v>Corte de perfil metálico com máquina policorte com espessura de até 1/8"</v>
          </cell>
          <cell r="C1670" t="str">
            <v>un</v>
          </cell>
          <cell r="D1670">
            <v>0.17</v>
          </cell>
        </row>
        <row r="1671">
          <cell r="A1671" t="str">
            <v>1408173</v>
          </cell>
          <cell r="B1671" t="str">
            <v>Corte de perfis metálicos com maçarico oxiacetileno</v>
          </cell>
          <cell r="C1671" t="str">
            <v>cm²</v>
          </cell>
          <cell r="D1671">
            <v>0.05</v>
          </cell>
        </row>
        <row r="1672">
          <cell r="A1672" t="str">
            <v>1407063</v>
          </cell>
          <cell r="B1672" t="str">
            <v>Corte de trilho TR45 com utilização de equipamento leve</v>
          </cell>
          <cell r="C1672" t="str">
            <v>un</v>
          </cell>
          <cell r="D1672">
            <v>7.64</v>
          </cell>
        </row>
        <row r="1673">
          <cell r="A1673" t="str">
            <v>1407064</v>
          </cell>
          <cell r="B1673" t="str">
            <v>Corte de trilho TR57 com utilização de equipamento leve</v>
          </cell>
          <cell r="C1673" t="str">
            <v>un</v>
          </cell>
          <cell r="D1673">
            <v>7.91</v>
          </cell>
        </row>
        <row r="1674">
          <cell r="A1674" t="str">
            <v>1407065</v>
          </cell>
          <cell r="B1674" t="str">
            <v>Corte de trilho TR68 com utilização de equipamento leve</v>
          </cell>
          <cell r="C1674" t="str">
            <v>un</v>
          </cell>
          <cell r="D1674">
            <v>8.11</v>
          </cell>
        </row>
        <row r="1675">
          <cell r="A1675" t="str">
            <v>1407066</v>
          </cell>
          <cell r="B1675" t="str">
            <v>Corte de trilho UIC60 com utilização de equipamento leve</v>
          </cell>
          <cell r="C1675" t="str">
            <v>un</v>
          </cell>
          <cell r="D1675">
            <v>7.96</v>
          </cell>
        </row>
        <row r="1676">
          <cell r="A1676" t="str">
            <v>1400977</v>
          </cell>
          <cell r="B1676" t="str">
            <v>Dobramento de chapas metálicas com espessuras de 6,3 a 10 mm</v>
          </cell>
          <cell r="C1676" t="str">
            <v>m</v>
          </cell>
          <cell r="D1676">
            <v>3.5</v>
          </cell>
        </row>
        <row r="1677">
          <cell r="A1677" t="str">
            <v>1407067</v>
          </cell>
          <cell r="B1677" t="str">
            <v>Furação de trilho TR45 com utilização de equipamento leve</v>
          </cell>
          <cell r="C1677" t="str">
            <v>un</v>
          </cell>
          <cell r="D1677">
            <v>2.54</v>
          </cell>
        </row>
        <row r="1678">
          <cell r="A1678" t="str">
            <v>1407068</v>
          </cell>
          <cell r="B1678" t="str">
            <v>Furação de trilho TR57 com utilização de equipamento leve</v>
          </cell>
          <cell r="C1678" t="str">
            <v>un</v>
          </cell>
          <cell r="D1678">
            <v>2.85</v>
          </cell>
        </row>
        <row r="1679">
          <cell r="A1679" t="str">
            <v>1407069</v>
          </cell>
          <cell r="B1679" t="str">
            <v>Furação de trilho TR68 com utilização de equipamento leve</v>
          </cell>
          <cell r="C1679" t="str">
            <v>un</v>
          </cell>
          <cell r="D1679">
            <v>3.09</v>
          </cell>
        </row>
        <row r="1680">
          <cell r="A1680" t="str">
            <v>1407070</v>
          </cell>
          <cell r="B1680" t="str">
            <v>Furação de trilho UIC60 com utilização de equipamento leve</v>
          </cell>
          <cell r="C1680" t="str">
            <v>un</v>
          </cell>
          <cell r="D1680">
            <v>2.95</v>
          </cell>
        </row>
        <row r="1681">
          <cell r="A1681" t="str">
            <v>1416257</v>
          </cell>
          <cell r="B1681" t="str">
            <v>Solda com maçarico oxiacetileno de chapas de aço de 12,5 mm</v>
          </cell>
          <cell r="C1681" t="str">
            <v>m</v>
          </cell>
          <cell r="D1681">
            <v>238.04</v>
          </cell>
        </row>
        <row r="1682">
          <cell r="A1682" t="str">
            <v>1416253</v>
          </cell>
          <cell r="B1682" t="str">
            <v>Solda com maçarico oxiacetileno de chapas de aço de 16 mm</v>
          </cell>
          <cell r="C1682" t="str">
            <v>m</v>
          </cell>
          <cell r="D1682">
            <v>535.65</v>
          </cell>
        </row>
        <row r="1683">
          <cell r="A1683" t="str">
            <v>1416254</v>
          </cell>
          <cell r="B1683" t="str">
            <v>Solda com maçarico oxiacetileno de chapas de aço de 6,3 mm</v>
          </cell>
          <cell r="C1683" t="str">
            <v>m</v>
          </cell>
          <cell r="D1683">
            <v>46.86</v>
          </cell>
        </row>
        <row r="1684">
          <cell r="A1684" t="str">
            <v>1416255</v>
          </cell>
          <cell r="B1684" t="str">
            <v>Solda com maçarico oxiacetileno de chapas de aço de 8 mm</v>
          </cell>
          <cell r="C1684" t="str">
            <v>m</v>
          </cell>
          <cell r="D1684">
            <v>81.48</v>
          </cell>
        </row>
        <row r="1685">
          <cell r="A1685" t="str">
            <v>1416256</v>
          </cell>
          <cell r="B1685" t="str">
            <v>Solda com maçarico oxiacetileno de chapas de aço de 9,5 mm</v>
          </cell>
          <cell r="C1685" t="str">
            <v>m</v>
          </cell>
          <cell r="D1685">
            <v>124.74</v>
          </cell>
        </row>
        <row r="1686">
          <cell r="A1686" t="str">
            <v>1408028</v>
          </cell>
          <cell r="B1686" t="str">
            <v>Solda elétrica manual de perfis metálicos e chapas de aço com eletrodo E70XX para beneficiamento de aço naval</v>
          </cell>
          <cell r="C1686" t="str">
            <v>kg</v>
          </cell>
          <cell r="D1686">
            <v>227.61</v>
          </cell>
        </row>
        <row r="1687">
          <cell r="A1687" t="str">
            <v>1408027</v>
          </cell>
          <cell r="B1687" t="str">
            <v>Solda tipo MIG/MAG automatizada</v>
          </cell>
          <cell r="C1687" t="str">
            <v>kg</v>
          </cell>
          <cell r="D1687">
            <v>124.79</v>
          </cell>
        </row>
        <row r="1688">
          <cell r="A1688" t="str">
            <v>1400978</v>
          </cell>
          <cell r="B1688" t="str">
            <v>Solda tipo MIG/MAG manual</v>
          </cell>
          <cell r="C1688" t="str">
            <v>kg</v>
          </cell>
          <cell r="D1688">
            <v>204.19</v>
          </cell>
        </row>
        <row r="1689">
          <cell r="A1689" t="str">
            <v>1513941</v>
          </cell>
          <cell r="B1689" t="str">
            <v>Contenção em areia-cimento ensacada com mistura de areia com 8% de cimento - confecção e assentamento</v>
          </cell>
          <cell r="C1689" t="str">
            <v>m³</v>
          </cell>
          <cell r="D1689">
            <v>535.55999999999995</v>
          </cell>
        </row>
        <row r="1690">
          <cell r="A1690" t="str">
            <v>1513940</v>
          </cell>
          <cell r="B1690" t="str">
            <v>Contenção em solo-cimento ensacado com mistura de solo de jazida com 8% de cimento - confecção e assentamento</v>
          </cell>
          <cell r="C1690" t="str">
            <v>m³</v>
          </cell>
          <cell r="D1690">
            <v>382.9</v>
          </cell>
        </row>
        <row r="1691">
          <cell r="A1691" t="str">
            <v>1505879</v>
          </cell>
          <cell r="B1691" t="str">
            <v>Enrocamento de pedra arrumada manualmente - pedra de mão comercial - fornecimento e assentamento</v>
          </cell>
          <cell r="C1691" t="str">
            <v>m³</v>
          </cell>
          <cell r="D1691">
            <v>277</v>
          </cell>
        </row>
        <row r="1692">
          <cell r="A1692" t="str">
            <v>1505878</v>
          </cell>
          <cell r="B1692" t="str">
            <v>Enrocamento de pedra arrumada manualmente - pedra de mão produzida - confecção e assentamento</v>
          </cell>
          <cell r="C1692" t="str">
            <v>m³</v>
          </cell>
          <cell r="D1692">
            <v>204.29</v>
          </cell>
        </row>
        <row r="1693">
          <cell r="A1693" t="str">
            <v>1505877</v>
          </cell>
          <cell r="B1693" t="str">
            <v>Enrocamento de pedra espalhada e compactada mecanicamente - pedra de mão comercial - fornecimento e assentamento</v>
          </cell>
          <cell r="C1693" t="str">
            <v>m³</v>
          </cell>
          <cell r="D1693">
            <v>145.13</v>
          </cell>
        </row>
        <row r="1694">
          <cell r="A1694" t="str">
            <v>1505860</v>
          </cell>
          <cell r="B1694" t="str">
            <v>Enrocamento de pedra jogada - pedra de mão comercial - fornecimento e assentamento</v>
          </cell>
          <cell r="C1694" t="str">
            <v>m³</v>
          </cell>
          <cell r="D1694">
            <v>167.29</v>
          </cell>
        </row>
        <row r="1695">
          <cell r="A1695" t="str">
            <v>1505859</v>
          </cell>
          <cell r="B1695" t="str">
            <v>Enrocamento de pedra jogada - pedra de mão produzida - confecção e assentamento</v>
          </cell>
          <cell r="C1695" t="str">
            <v>m³</v>
          </cell>
          <cell r="D1695">
            <v>106.7</v>
          </cell>
        </row>
        <row r="1696">
          <cell r="A1696" t="str">
            <v>1516204</v>
          </cell>
          <cell r="B1696" t="str">
            <v>Fabricação de blocos segmentais de face pré-moldados - C = 40 cm, L = 40 cm e H = 20 cm - massa de 25 kg</v>
          </cell>
          <cell r="C1696" t="str">
            <v>un</v>
          </cell>
          <cell r="D1696">
            <v>5.78</v>
          </cell>
        </row>
        <row r="1697">
          <cell r="A1697" t="str">
            <v>1516312</v>
          </cell>
          <cell r="B1697" t="str">
            <v>Geocélula em PEAD, paredes perfuradas, soldadas - altura de 100 mm e 1.206 cm² de área de célula - fornecimento e instalação</v>
          </cell>
          <cell r="C1697" t="str">
            <v>m²</v>
          </cell>
          <cell r="D1697">
            <v>41.03</v>
          </cell>
        </row>
        <row r="1698">
          <cell r="A1698" t="str">
            <v>1516304</v>
          </cell>
          <cell r="B1698" t="str">
            <v>Geocélula em PEAD, paredes perfuradas, soldadas - altura de 100 mm e 289 cm² de área de célula - fornecimento e instalação</v>
          </cell>
          <cell r="C1698" t="str">
            <v>m²</v>
          </cell>
          <cell r="D1698">
            <v>52.21</v>
          </cell>
        </row>
        <row r="1699">
          <cell r="A1699" t="str">
            <v>1516308</v>
          </cell>
          <cell r="B1699" t="str">
            <v>Geocélula em PEAD, paredes perfuradas, soldadas - altura de 100 mm e 460 cm² de área de célula - fornecimento e instalação</v>
          </cell>
          <cell r="C1699" t="str">
            <v>m²</v>
          </cell>
          <cell r="D1699">
            <v>43.22</v>
          </cell>
        </row>
        <row r="1700">
          <cell r="A1700" t="str">
            <v>1516313</v>
          </cell>
          <cell r="B1700" t="str">
            <v>Geocélula em PEAD, paredes perfuradas, soldadas - altura de 150 mm e 1.206 cm² de área de célula - fornecimento e instalação</v>
          </cell>
          <cell r="C1700" t="str">
            <v>m²</v>
          </cell>
          <cell r="D1700">
            <v>48.85</v>
          </cell>
        </row>
        <row r="1701">
          <cell r="A1701" t="str">
            <v>1516305</v>
          </cell>
          <cell r="B1701" t="str">
            <v>Geocélula em PEAD, paredes perfuradas, soldadas - altura de 150 mm e 289 cm² de área de célula - fornecimento e instalação</v>
          </cell>
          <cell r="C1701" t="str">
            <v>m²</v>
          </cell>
          <cell r="D1701">
            <v>62.73</v>
          </cell>
        </row>
        <row r="1702">
          <cell r="A1702" t="str">
            <v>1516309</v>
          </cell>
          <cell r="B1702" t="str">
            <v>Geocélula em PEAD, paredes perfuradas, soldadas - altura de 150 mm e 460 cm² de área de célula - fornecimento e instalação</v>
          </cell>
          <cell r="C1702" t="str">
            <v>m²</v>
          </cell>
          <cell r="D1702">
            <v>51.44</v>
          </cell>
        </row>
        <row r="1703">
          <cell r="A1703" t="str">
            <v>1516314</v>
          </cell>
          <cell r="B1703" t="str">
            <v>Geocélula em PEAD, paredes perfuradas, soldadas - altura de 200 mm e 1.206 cm² de área de célula - fornecimento e instalação</v>
          </cell>
          <cell r="C1703" t="str">
            <v>m²</v>
          </cell>
          <cell r="D1703">
            <v>56.72</v>
          </cell>
        </row>
        <row r="1704">
          <cell r="A1704" t="str">
            <v>1516306</v>
          </cell>
          <cell r="B1704" t="str">
            <v>Geocélula em PEAD, paredes perfuradas, soldadas - altura de 200 mm e 289 cm² de área de célula - fornecimento e instalação</v>
          </cell>
          <cell r="C1704" t="str">
            <v>m²</v>
          </cell>
          <cell r="D1704">
            <v>73.44</v>
          </cell>
        </row>
        <row r="1705">
          <cell r="A1705" t="str">
            <v>1516310</v>
          </cell>
          <cell r="B1705" t="str">
            <v>Geocélula em PEAD, paredes perfuradas, soldadas - altura de 200 mm e 460 cm² de área de célula - fornecimento e instalação</v>
          </cell>
          <cell r="C1705" t="str">
            <v>m²</v>
          </cell>
          <cell r="D1705">
            <v>59.93</v>
          </cell>
        </row>
        <row r="1706">
          <cell r="A1706" t="str">
            <v>1516311</v>
          </cell>
          <cell r="B1706" t="str">
            <v>Geocélula em PEAD, paredes perfuradas, soldadas - altura de 75 mm e 1.206 cm² de área de célula - fornecimento e instalação</v>
          </cell>
          <cell r="C1706" t="str">
            <v>m²</v>
          </cell>
          <cell r="D1706">
            <v>31.53</v>
          </cell>
        </row>
        <row r="1707">
          <cell r="A1707" t="str">
            <v>1516303</v>
          </cell>
          <cell r="B1707" t="str">
            <v>Geocélula em PEAD, paredes perfuradas, soldadas - altura de 75 mm e 289 cm² de área de célula - fornecimento e instalação</v>
          </cell>
          <cell r="C1707" t="str">
            <v>m²</v>
          </cell>
          <cell r="D1707">
            <v>41.76</v>
          </cell>
        </row>
        <row r="1708">
          <cell r="A1708" t="str">
            <v>1516307</v>
          </cell>
          <cell r="B1708" t="str">
            <v>Geocélula em PEAD, paredes perfuradas, soldadas - altura de 75 mm e 460 cm² de área de célula - fornecimento e instalação</v>
          </cell>
          <cell r="C1708" t="str">
            <v>m²</v>
          </cell>
          <cell r="D1708">
            <v>34.659999999999997</v>
          </cell>
        </row>
        <row r="1709">
          <cell r="A1709" t="str">
            <v>1516298</v>
          </cell>
          <cell r="B1709" t="str">
            <v>Geogrelha unidirecional com resistência à tração de 100 kN/m - fornecimento e instalação</v>
          </cell>
          <cell r="C1709" t="str">
            <v>m²</v>
          </cell>
          <cell r="D1709">
            <v>27.1</v>
          </cell>
        </row>
        <row r="1710">
          <cell r="A1710" t="str">
            <v>1516299</v>
          </cell>
          <cell r="B1710" t="str">
            <v>Geogrelha unidirecional com resistência à tração de 150 kN/m - fornecimento e instalação</v>
          </cell>
          <cell r="C1710" t="str">
            <v>m²</v>
          </cell>
          <cell r="D1710">
            <v>29.08</v>
          </cell>
        </row>
        <row r="1711">
          <cell r="A1711" t="str">
            <v>1516300</v>
          </cell>
          <cell r="B1711" t="str">
            <v>Geogrelha unidirecional com resistência à tração de 200 kN/m - fornecimento e instalação</v>
          </cell>
          <cell r="C1711" t="str">
            <v>m²</v>
          </cell>
          <cell r="D1711">
            <v>38.57</v>
          </cell>
        </row>
        <row r="1712">
          <cell r="A1712" t="str">
            <v>1516301</v>
          </cell>
          <cell r="B1712" t="str">
            <v>Geogrelha unidirecional com resistência à tração de 300 kN/m - fornecimento e instalação</v>
          </cell>
          <cell r="C1712" t="str">
            <v>m²</v>
          </cell>
          <cell r="D1712">
            <v>57.65</v>
          </cell>
        </row>
        <row r="1713">
          <cell r="A1713" t="str">
            <v>1516302</v>
          </cell>
          <cell r="B1713" t="str">
            <v>Geogrelha unidirecional com resistência à tração de 400 kN/m - fornecimento e instalação</v>
          </cell>
          <cell r="C1713" t="str">
            <v>m²</v>
          </cell>
          <cell r="D1713">
            <v>76.59</v>
          </cell>
        </row>
        <row r="1714">
          <cell r="A1714" t="str">
            <v>1516296</v>
          </cell>
          <cell r="B1714" t="str">
            <v>Geogrelha unidirecional com resistência à tração de 50 kN/m - fornecimento e instalação</v>
          </cell>
          <cell r="C1714" t="str">
            <v>m²</v>
          </cell>
          <cell r="D1714">
            <v>20.02</v>
          </cell>
        </row>
        <row r="1715">
          <cell r="A1715" t="str">
            <v>1516297</v>
          </cell>
          <cell r="B1715" t="str">
            <v>Geogrelha unidirecional com resistência à tração de 90 kN/m - fornecimento e instalação</v>
          </cell>
          <cell r="C1715" t="str">
            <v>m²</v>
          </cell>
          <cell r="D1715">
            <v>26.15</v>
          </cell>
        </row>
        <row r="1716">
          <cell r="A1716" t="str">
            <v>1505847</v>
          </cell>
          <cell r="B1716" t="str">
            <v>Muro em blocos segmentais de face pré-moldados - C = 40 cm, L = 40 cm, e H = 20 cm com altura de 4 a 6 m - confecção e assentamento</v>
          </cell>
          <cell r="C1716" t="str">
            <v>m²</v>
          </cell>
          <cell r="D1716">
            <v>181.26</v>
          </cell>
        </row>
        <row r="1717">
          <cell r="A1717" t="str">
            <v>1505848</v>
          </cell>
          <cell r="B1717" t="str">
            <v>Muro em blocos segmentais de face pré-moldados - C = 40 cm, L = 40 cm, e H = 20 cm com altura de 6 a 8 m - confecção e assentamento</v>
          </cell>
          <cell r="C1717" t="str">
            <v>m²</v>
          </cell>
          <cell r="D1717">
            <v>176.62</v>
          </cell>
        </row>
        <row r="1718">
          <cell r="A1718" t="str">
            <v>1505849</v>
          </cell>
          <cell r="B1718" t="str">
            <v>Muro em blocos segmentais de face pré-moldados - C = 40 cm, L = 40 cm, e H = 20 cm com altura de 8 a 10 m - confecção e assentamento</v>
          </cell>
          <cell r="C1718" t="str">
            <v>m²</v>
          </cell>
          <cell r="D1718">
            <v>174.05</v>
          </cell>
        </row>
        <row r="1719">
          <cell r="A1719" t="str">
            <v>1505930</v>
          </cell>
          <cell r="B1719" t="str">
            <v>Muro em blocos segmentais de face pré-moldados - C = 40 cm, L = 40 cm, e H = 20 cm com altura de até 4 m - confecção e assentamento</v>
          </cell>
          <cell r="C1719" t="str">
            <v>m²</v>
          </cell>
          <cell r="D1719">
            <v>205.59</v>
          </cell>
        </row>
        <row r="1720">
          <cell r="A1720" t="str">
            <v>1506055</v>
          </cell>
          <cell r="B1720" t="str">
            <v>Pedra argamassada com cimento e areia 1:3 - areia e pedra de mão comercial - fornecimento e assentamento</v>
          </cell>
          <cell r="C1720" t="str">
            <v>m³</v>
          </cell>
          <cell r="D1720">
            <v>428.04</v>
          </cell>
        </row>
        <row r="1721">
          <cell r="A1721" t="str">
            <v>1506056</v>
          </cell>
          <cell r="B1721" t="str">
            <v>Pedra argamassada com cimento e areia 1:3 - areia extraída e pedra de mão produzida - confecção e assentamento</v>
          </cell>
          <cell r="C1721" t="str">
            <v>m³</v>
          </cell>
          <cell r="D1721">
            <v>313.32</v>
          </cell>
        </row>
        <row r="1722">
          <cell r="A1722" t="str">
            <v>1516318</v>
          </cell>
          <cell r="B1722" t="str">
            <v>Tela metálica dobrada em L para muro em solo reforçado - C = 200 cm, L = 40 cm e H = 40 cm - fornecimento e instalação</v>
          </cell>
          <cell r="C1722" t="str">
            <v>m²</v>
          </cell>
          <cell r="D1722">
            <v>609.35</v>
          </cell>
        </row>
        <row r="1723">
          <cell r="A1723" t="str">
            <v>1516317</v>
          </cell>
          <cell r="B1723" t="str">
            <v>Tela metálica dobrada em L para muro em solo reforçado - C = 200 cm, L = 50 cm e H = 50 cm - fornecimento e instalação</v>
          </cell>
          <cell r="C1723" t="str">
            <v>m²</v>
          </cell>
          <cell r="D1723">
            <v>556.51</v>
          </cell>
        </row>
        <row r="1724">
          <cell r="A1724" t="str">
            <v>1600965</v>
          </cell>
          <cell r="B1724" t="str">
            <v>Abertura em muro de alvenaria de pedra argamassada com martelete</v>
          </cell>
          <cell r="C1724" t="str">
            <v>m³</v>
          </cell>
          <cell r="D1724">
            <v>106.92</v>
          </cell>
        </row>
        <row r="1725">
          <cell r="A1725" t="str">
            <v>1600408</v>
          </cell>
          <cell r="B1725" t="str">
            <v>Apicoamento manual de concreto</v>
          </cell>
          <cell r="C1725" t="str">
            <v>m²</v>
          </cell>
          <cell r="D1725">
            <v>22.9</v>
          </cell>
        </row>
        <row r="1726">
          <cell r="A1726" t="str">
            <v>1600990</v>
          </cell>
          <cell r="B1726" t="str">
            <v>Demolição de concreto armado com martelete e corte oxiacetileno</v>
          </cell>
          <cell r="C1726" t="str">
            <v>m³</v>
          </cell>
          <cell r="D1726">
            <v>775.77</v>
          </cell>
        </row>
        <row r="1727">
          <cell r="A1727" t="str">
            <v>1600989</v>
          </cell>
          <cell r="B1727" t="str">
            <v>Demolição de concreto simples com martelete</v>
          </cell>
          <cell r="C1727" t="str">
            <v>m³</v>
          </cell>
          <cell r="D1727">
            <v>418.06</v>
          </cell>
        </row>
        <row r="1728">
          <cell r="A1728" t="str">
            <v>1600438</v>
          </cell>
          <cell r="B1728" t="str">
            <v>Demolição manual de concreto armado</v>
          </cell>
          <cell r="C1728" t="str">
            <v>m³</v>
          </cell>
          <cell r="D1728">
            <v>712.28</v>
          </cell>
        </row>
        <row r="1729">
          <cell r="A1729" t="str">
            <v>1600436</v>
          </cell>
          <cell r="B1729" t="str">
            <v>Demolição manual de concreto simples</v>
          </cell>
          <cell r="C1729" t="str">
            <v>m³</v>
          </cell>
          <cell r="D1729">
            <v>483.34</v>
          </cell>
        </row>
        <row r="1730">
          <cell r="A1730" t="str">
            <v>1600895</v>
          </cell>
          <cell r="B1730" t="str">
            <v>Demolição manual de construções provisórias de madeira - sem reaproveitamento</v>
          </cell>
          <cell r="C1730" t="str">
            <v>m²</v>
          </cell>
          <cell r="D1730">
            <v>17.43</v>
          </cell>
        </row>
        <row r="1731">
          <cell r="A1731" t="str">
            <v>1600897</v>
          </cell>
          <cell r="B1731" t="str">
            <v>Demolição manual de construções provisórias de madeira, sem fechamento lateral e sem pavimentação</v>
          </cell>
          <cell r="C1731" t="str">
            <v>m²</v>
          </cell>
          <cell r="D1731">
            <v>4.6900000000000004</v>
          </cell>
        </row>
        <row r="1732">
          <cell r="A1732" t="str">
            <v>1619004</v>
          </cell>
          <cell r="B1732" t="str">
            <v>Demolição mecânica de alvenaria com carregadeira de pneus</v>
          </cell>
          <cell r="C1732" t="str">
            <v>m³</v>
          </cell>
          <cell r="D1732">
            <v>7.27</v>
          </cell>
        </row>
        <row r="1733">
          <cell r="A1733" t="str">
            <v>1600896</v>
          </cell>
          <cell r="B1733" t="str">
            <v>Demolição mecânica de alvenaria com escavadeira hidráulica</v>
          </cell>
          <cell r="C1733" t="str">
            <v>m²</v>
          </cell>
          <cell r="D1733">
            <v>17.350000000000001</v>
          </cell>
        </row>
        <row r="1734">
          <cell r="A1734" t="str">
            <v>1619003</v>
          </cell>
          <cell r="B1734" t="str">
            <v>Demolição mecânica de concreto armado com escavadeira hidráulica</v>
          </cell>
          <cell r="C1734" t="str">
            <v>m³</v>
          </cell>
          <cell r="D1734">
            <v>70.08</v>
          </cell>
        </row>
        <row r="1735">
          <cell r="A1735" t="str">
            <v>1619006</v>
          </cell>
          <cell r="B1735" t="str">
            <v>Demolição mecânica de concreto simples com escavadeira hidráulica</v>
          </cell>
          <cell r="C1735" t="str">
            <v>m³</v>
          </cell>
          <cell r="D1735">
            <v>52.48</v>
          </cell>
        </row>
        <row r="1736">
          <cell r="A1736" t="str">
            <v>1600414</v>
          </cell>
          <cell r="B1736" t="str">
            <v>Fresagem de piso de concreto</v>
          </cell>
          <cell r="C1736" t="str">
            <v>m²</v>
          </cell>
          <cell r="D1736">
            <v>1.27</v>
          </cell>
        </row>
        <row r="1737">
          <cell r="A1737" t="str">
            <v>1608148</v>
          </cell>
          <cell r="B1737" t="str">
            <v>Perfuração em concreto com coroa diamantada - D = 100 mm</v>
          </cell>
          <cell r="C1737" t="str">
            <v>m</v>
          </cell>
          <cell r="D1737">
            <v>324.08999999999997</v>
          </cell>
        </row>
        <row r="1738">
          <cell r="A1738" t="str">
            <v>1608021</v>
          </cell>
          <cell r="B1738" t="str">
            <v>Perfuração em concreto com coroa diamantada - D = 16 mm</v>
          </cell>
          <cell r="C1738" t="str">
            <v>m</v>
          </cell>
          <cell r="D1738">
            <v>89.3</v>
          </cell>
        </row>
        <row r="1739">
          <cell r="A1739" t="str">
            <v>1608024</v>
          </cell>
          <cell r="B1739" t="str">
            <v>Perfuração em concreto com coroa diamantada - D = 20 mm</v>
          </cell>
          <cell r="C1739" t="str">
            <v>m</v>
          </cell>
          <cell r="D1739">
            <v>92.92</v>
          </cell>
        </row>
        <row r="1740">
          <cell r="A1740" t="str">
            <v>1608026</v>
          </cell>
          <cell r="B1740" t="str">
            <v>Perfuração em concreto com coroa diamantada - D = 25 mm</v>
          </cell>
          <cell r="C1740" t="str">
            <v>m</v>
          </cell>
          <cell r="D1740">
            <v>110.98</v>
          </cell>
        </row>
        <row r="1741">
          <cell r="A1741" t="str">
            <v>1608142</v>
          </cell>
          <cell r="B1741" t="str">
            <v>Perfuração em concreto com coroa diamantada - D = 32 mm</v>
          </cell>
          <cell r="C1741" t="str">
            <v>m</v>
          </cell>
          <cell r="D1741">
            <v>132.03</v>
          </cell>
        </row>
        <row r="1742">
          <cell r="A1742" t="str">
            <v>1608143</v>
          </cell>
          <cell r="B1742" t="str">
            <v>Perfuração em concreto com coroa diamantada - D = 38 mm</v>
          </cell>
          <cell r="C1742" t="str">
            <v>m</v>
          </cell>
          <cell r="D1742">
            <v>135.81</v>
          </cell>
        </row>
        <row r="1743">
          <cell r="A1743" t="str">
            <v>1608144</v>
          </cell>
          <cell r="B1743" t="str">
            <v>Perfuração em concreto com coroa diamantada - D = 44 mm</v>
          </cell>
          <cell r="C1743" t="str">
            <v>m</v>
          </cell>
          <cell r="D1743">
            <v>147.07</v>
          </cell>
        </row>
        <row r="1744">
          <cell r="A1744" t="str">
            <v>1608145</v>
          </cell>
          <cell r="B1744" t="str">
            <v>Perfuração em concreto com coroa diamantada - D = 50 mm</v>
          </cell>
          <cell r="C1744" t="str">
            <v>m</v>
          </cell>
          <cell r="D1744">
            <v>153.38</v>
          </cell>
        </row>
        <row r="1745">
          <cell r="A1745" t="str">
            <v>1608146</v>
          </cell>
          <cell r="B1745" t="str">
            <v>Perfuração em concreto com coroa diamantada - D = 63 mm</v>
          </cell>
          <cell r="C1745" t="str">
            <v>m</v>
          </cell>
          <cell r="D1745">
            <v>171.91</v>
          </cell>
        </row>
        <row r="1746">
          <cell r="A1746" t="str">
            <v>1608147</v>
          </cell>
          <cell r="B1746" t="str">
            <v>Perfuração em concreto com coroa diamantada - D = 75 mm</v>
          </cell>
          <cell r="C1746" t="str">
            <v>m</v>
          </cell>
          <cell r="D1746">
            <v>240.08</v>
          </cell>
        </row>
        <row r="1747">
          <cell r="A1747" t="str">
            <v>1608019</v>
          </cell>
          <cell r="B1747" t="str">
            <v>Perfuração em concreto com martelete elétrico - D = 10 mm</v>
          </cell>
          <cell r="C1747" t="str">
            <v>m</v>
          </cell>
          <cell r="D1747">
            <v>22.38</v>
          </cell>
        </row>
        <row r="1748">
          <cell r="A1748" t="str">
            <v>1608020</v>
          </cell>
          <cell r="B1748" t="str">
            <v>Perfuração em concreto com martelete elétrico - D = 13,0 mm</v>
          </cell>
          <cell r="C1748" t="str">
            <v>m</v>
          </cell>
          <cell r="D1748">
            <v>33.950000000000003</v>
          </cell>
        </row>
        <row r="1749">
          <cell r="A1749" t="str">
            <v>1608025</v>
          </cell>
          <cell r="B1749" t="str">
            <v>Perfuração em concreto com martelete elétrico - D = 14 mm</v>
          </cell>
          <cell r="C1749" t="str">
            <v>m</v>
          </cell>
          <cell r="D1749">
            <v>41.32</v>
          </cell>
        </row>
        <row r="1750">
          <cell r="A1750" t="str">
            <v>1600966</v>
          </cell>
          <cell r="B1750" t="str">
            <v>Remoção de cerca com mourões de concreto</v>
          </cell>
          <cell r="C1750" t="str">
            <v>m</v>
          </cell>
          <cell r="D1750">
            <v>0.94</v>
          </cell>
        </row>
        <row r="1751">
          <cell r="A1751" t="str">
            <v>1600898</v>
          </cell>
          <cell r="B1751" t="str">
            <v>Remoção de painel publicitário, tipo outdoor, com estrutura e suportes em madeira</v>
          </cell>
          <cell r="C1751" t="str">
            <v>m²</v>
          </cell>
          <cell r="D1751">
            <v>12.04</v>
          </cell>
        </row>
        <row r="1752">
          <cell r="A1752" t="str">
            <v>1600441</v>
          </cell>
          <cell r="B1752" t="str">
            <v>Remoção de paralelepípedos</v>
          </cell>
          <cell r="C1752" t="str">
            <v>m²</v>
          </cell>
          <cell r="D1752">
            <v>4.9400000000000004</v>
          </cell>
        </row>
        <row r="1753">
          <cell r="A1753" t="str">
            <v>1600404</v>
          </cell>
          <cell r="B1753" t="str">
            <v>Remoção de tubos de concreto com diâmetro de 0,40 m a 1,00 m em valas e bueiros</v>
          </cell>
          <cell r="C1753" t="str">
            <v>m</v>
          </cell>
          <cell r="D1753">
            <v>10.47</v>
          </cell>
        </row>
        <row r="1754">
          <cell r="A1754" t="str">
            <v>1600405</v>
          </cell>
          <cell r="B1754" t="str">
            <v>Remoção de tubos de concreto com diâmetro de 1,20 m a 1,50 m em valas e bueiros</v>
          </cell>
          <cell r="C1754" t="str">
            <v>m</v>
          </cell>
          <cell r="D1754">
            <v>11.85</v>
          </cell>
        </row>
        <row r="1755">
          <cell r="A1755" t="str">
            <v>1716605</v>
          </cell>
          <cell r="B1755" t="str">
            <v>Derrocagem subaquática de material de 3ª categoria - carga e limpeza - plataforma com clamshell - flutuante e batelão rebocado de 100 t montado na obra - DMT até 200 m</v>
          </cell>
          <cell r="C1755" t="str">
            <v>m³</v>
          </cell>
          <cell r="D1755">
            <v>109.08</v>
          </cell>
        </row>
        <row r="1756">
          <cell r="A1756" t="str">
            <v>1716610</v>
          </cell>
          <cell r="B1756" t="str">
            <v>Derrocagem subaquática de material de 3ª categoria - carga e limpeza - plataforma com clamshell - flutuante e batelão rebocado de 100 t montado na obra - DMT de 1.000 a 1200 m</v>
          </cell>
          <cell r="C1756" t="str">
            <v>m³</v>
          </cell>
          <cell r="D1756">
            <v>113.25</v>
          </cell>
        </row>
        <row r="1757">
          <cell r="A1757" t="str">
            <v>1716611</v>
          </cell>
          <cell r="B1757" t="str">
            <v>Derrocagem subaquática de material de 3ª categoria - carga e limpeza - plataforma com clamshell - flutuante e batelão rebocado de 100 t montado na obra - DMT de 1.200 a 1.400 m</v>
          </cell>
          <cell r="C1757" t="str">
            <v>m³</v>
          </cell>
          <cell r="D1757">
            <v>113.77</v>
          </cell>
        </row>
        <row r="1758">
          <cell r="A1758" t="str">
            <v>1716612</v>
          </cell>
          <cell r="B1758" t="str">
            <v>Derrocagem subaquática de material de 3ª categoria - carga e limpeza - plataforma com clamshell - flutuante e batelão rebocado de 100 t montado na obra - DMT de 1.400 a 1.600 m</v>
          </cell>
          <cell r="C1758" t="str">
            <v>m³</v>
          </cell>
          <cell r="D1758">
            <v>114.29</v>
          </cell>
        </row>
        <row r="1759">
          <cell r="A1759" t="str">
            <v>1716613</v>
          </cell>
          <cell r="B1759" t="str">
            <v>Derrocagem subaquática de material de 3ª categoria - carga e limpeza - plataforma com clamshell - flutuante e batelão rebocado de 100 t montado na obra - DMT de 1.600 a 1.800 m</v>
          </cell>
          <cell r="C1759" t="str">
            <v>m³</v>
          </cell>
          <cell r="D1759">
            <v>114.81</v>
          </cell>
        </row>
        <row r="1760">
          <cell r="A1760" t="str">
            <v>1716614</v>
          </cell>
          <cell r="B1760" t="str">
            <v>Derrocagem subaquática de material de 3ª categoria - carga e limpeza - plataforma com clamshell - flutuante e batelão rebocado de 100 t montado na obra - DMT de 1.800 a 2.000 m</v>
          </cell>
          <cell r="C1760" t="str">
            <v>m³</v>
          </cell>
          <cell r="D1760">
            <v>115.85</v>
          </cell>
        </row>
        <row r="1761">
          <cell r="A1761" t="str">
            <v>1716615</v>
          </cell>
          <cell r="B1761" t="str">
            <v>Derrocagem subaquática de material de 3ª categoria - carga e limpeza - plataforma com clamshell - flutuante e batelão rebocado de 100 t montado na obra - DMT de 2.000 a 2.500 m</v>
          </cell>
          <cell r="C1761" t="str">
            <v>m³</v>
          </cell>
          <cell r="D1761">
            <v>116.89</v>
          </cell>
        </row>
        <row r="1762">
          <cell r="A1762" t="str">
            <v>1716616</v>
          </cell>
          <cell r="B1762" t="str">
            <v>Derrocagem subaquática de material de 3ª categoria - carga e limpeza - plataforma com clamshell - flutuante e batelão rebocado de 100 t montado na obra - DMT de 2.500 a 3.000 m</v>
          </cell>
          <cell r="C1762" t="str">
            <v>m³</v>
          </cell>
          <cell r="D1762">
            <v>118.46</v>
          </cell>
        </row>
        <row r="1763">
          <cell r="A1763" t="str">
            <v>1716606</v>
          </cell>
          <cell r="B1763" t="str">
            <v>Derrocagem subaquática de material de 3ª categoria - carga e limpeza - plataforma com clamshell - flutuante e batelão rebocado de 100 t montado na obra - DMT de 200 a 400 m</v>
          </cell>
          <cell r="C1763" t="str">
            <v>m³</v>
          </cell>
          <cell r="D1763">
            <v>110.64</v>
          </cell>
        </row>
        <row r="1764">
          <cell r="A1764" t="str">
            <v>1716617</v>
          </cell>
          <cell r="B1764" t="str">
            <v>Derrocagem subaquática de material de 3ª categoria - carga e limpeza - plataforma com clamshell - flutuante e batelão rebocado de 100 t montado na obra - DMT de 3.000 m</v>
          </cell>
          <cell r="C1764" t="str">
            <v>m³</v>
          </cell>
          <cell r="D1764">
            <v>119.5</v>
          </cell>
        </row>
        <row r="1765">
          <cell r="A1765" t="str">
            <v>1716607</v>
          </cell>
          <cell r="B1765" t="str">
            <v>Derrocagem subaquática de material de 3ª categoria - carga e limpeza - plataforma com clamshell - flutuante e batelão rebocado de 100 t montado na obra - DMT de 400 a 600 m</v>
          </cell>
          <cell r="C1765" t="str">
            <v>m³</v>
          </cell>
          <cell r="D1765">
            <v>111.16</v>
          </cell>
        </row>
        <row r="1766">
          <cell r="A1766" t="str">
            <v>1716608</v>
          </cell>
          <cell r="B1766" t="str">
            <v>Derrocagem subaquática de material de 3ª categoria - carga e limpeza - plataforma com clamshell - flutuante e batelão rebocado de 100 t montado na obra - DMT de 600 a 800 m</v>
          </cell>
          <cell r="C1766" t="str">
            <v>m³</v>
          </cell>
          <cell r="D1766">
            <v>112.21</v>
          </cell>
        </row>
        <row r="1767">
          <cell r="A1767" t="str">
            <v>1716609</v>
          </cell>
          <cell r="B1767" t="str">
            <v>Derrocagem subaquática de material de 3ª categoria - carga e limpeza - plataforma com clamshell - flutuante e batelão rebocado de 100 t montado na obra - DMT de 800 a 1.000 m</v>
          </cell>
          <cell r="C1767" t="str">
            <v>m³</v>
          </cell>
          <cell r="D1767">
            <v>112.73</v>
          </cell>
        </row>
        <row r="1768">
          <cell r="A1768" t="str">
            <v>1716604</v>
          </cell>
          <cell r="B1768" t="str">
            <v>Derrocagem subaquática de material de 3ª categoria - carga e limpeza - plataforma com clamshell - flutuante montado na obra - sem transporte</v>
          </cell>
          <cell r="C1768" t="str">
            <v>m³</v>
          </cell>
          <cell r="D1768">
            <v>62.34</v>
          </cell>
        </row>
        <row r="1769">
          <cell r="A1769" t="str">
            <v>1716623</v>
          </cell>
          <cell r="B1769" t="str">
            <v>Derrocagem subaquática de material de 3ª categoria - carga e limpeza - plataforma flutuante com clamshell - sem transporte</v>
          </cell>
          <cell r="C1769" t="str">
            <v>m³</v>
          </cell>
          <cell r="D1769">
            <v>61.14</v>
          </cell>
        </row>
        <row r="1770">
          <cell r="A1770" t="str">
            <v>1716624</v>
          </cell>
          <cell r="B1770" t="str">
            <v>Derrocagem subaquática de material de 3ª categoria - carga e limpeza - plataforma flutuante com clamshell e batelão rebocado de 100 t - DMT até 200 m</v>
          </cell>
          <cell r="C1770" t="str">
            <v>m³</v>
          </cell>
          <cell r="D1770">
            <v>107.88</v>
          </cell>
        </row>
        <row r="1771">
          <cell r="A1771" t="str">
            <v>1716629</v>
          </cell>
          <cell r="B1771" t="str">
            <v>Derrocagem subaquática de material de 3ª categoria - carga e limpeza - plataforma flutuante com clamshell e batelão rebocado de 100 t - DMT de 1.000 a 1.200 m</v>
          </cell>
          <cell r="C1771" t="str">
            <v>m³</v>
          </cell>
          <cell r="D1771">
            <v>112.05</v>
          </cell>
        </row>
        <row r="1772">
          <cell r="A1772" t="str">
            <v>1716630</v>
          </cell>
          <cell r="B1772" t="str">
            <v>Derrocagem subaquática de material de 3ª categoria - carga e limpeza - plataforma flutuante com clamshell e batelão rebocado de 100 t - DMT de 1.200 a 1.400 m</v>
          </cell>
          <cell r="C1772" t="str">
            <v>m³</v>
          </cell>
          <cell r="D1772">
            <v>112.57</v>
          </cell>
        </row>
        <row r="1773">
          <cell r="A1773" t="str">
            <v>1716631</v>
          </cell>
          <cell r="B1773" t="str">
            <v>Derrocagem subaquática de material de 3ª categoria - carga e limpeza - plataforma flutuante com clamshell e batelão rebocado de 100 t - DMT de 1.400 a 1.600 m</v>
          </cell>
          <cell r="C1773" t="str">
            <v>m³</v>
          </cell>
          <cell r="D1773">
            <v>113.09</v>
          </cell>
        </row>
        <row r="1774">
          <cell r="A1774" t="str">
            <v>1716632</v>
          </cell>
          <cell r="B1774" t="str">
            <v>Derrocagem subaquática de material de 3ª categoria - carga e limpeza - plataforma flutuante com clamshell e batelão rebocado de 100 t - DMT de 1.600 a 1.800 m</v>
          </cell>
          <cell r="C1774" t="str">
            <v>m³</v>
          </cell>
          <cell r="D1774">
            <v>113.61</v>
          </cell>
        </row>
        <row r="1775">
          <cell r="A1775" t="str">
            <v>1716633</v>
          </cell>
          <cell r="B1775" t="str">
            <v>Derrocagem subaquática de material de 3ª categoria - carga e limpeza - plataforma flutuante com clamshell e batelão rebocado de 100 t - DMT de 1.800 a 2.000 m</v>
          </cell>
          <cell r="C1775" t="str">
            <v>m³</v>
          </cell>
          <cell r="D1775">
            <v>114.65</v>
          </cell>
        </row>
        <row r="1776">
          <cell r="A1776" t="str">
            <v>1716634</v>
          </cell>
          <cell r="B1776" t="str">
            <v>Derrocagem subaquática de material de 3ª categoria - carga e limpeza - plataforma flutuante com clamshell e batelão rebocado de 100 t - DMT de 2.000 a 2.500 m</v>
          </cell>
          <cell r="C1776" t="str">
            <v>m³</v>
          </cell>
          <cell r="D1776">
            <v>115.69</v>
          </cell>
        </row>
        <row r="1777">
          <cell r="A1777" t="str">
            <v>1716635</v>
          </cell>
          <cell r="B1777" t="str">
            <v>Derrocagem subaquática de material de 3ª categoria - carga e limpeza - plataforma flutuante com clamshell e batelão rebocado de 100 t - DMT de 2.500 a 3.000 m</v>
          </cell>
          <cell r="C1777" t="str">
            <v>m³</v>
          </cell>
          <cell r="D1777">
            <v>117.26</v>
          </cell>
        </row>
        <row r="1778">
          <cell r="A1778" t="str">
            <v>1716625</v>
          </cell>
          <cell r="B1778" t="str">
            <v>Derrocagem subaquática de material de 3ª categoria - carga e limpeza - plataforma flutuante com clamshell e batelão rebocado de 100 t - DMT de 200 a 400 m</v>
          </cell>
          <cell r="C1778" t="str">
            <v>m³</v>
          </cell>
          <cell r="D1778">
            <v>109.44</v>
          </cell>
        </row>
        <row r="1779">
          <cell r="A1779" t="str">
            <v>1716636</v>
          </cell>
          <cell r="B1779" t="str">
            <v>Derrocagem subaquática de material de 3ª categoria - carga e limpeza - plataforma flutuante com clamshell e batelão rebocado de 100 t - DMT de 3.000 m</v>
          </cell>
          <cell r="C1779" t="str">
            <v>m³</v>
          </cell>
          <cell r="D1779">
            <v>118.3</v>
          </cell>
        </row>
        <row r="1780">
          <cell r="A1780" t="str">
            <v>1716626</v>
          </cell>
          <cell r="B1780" t="str">
            <v>Derrocagem subaquática de material de 3ª categoria - carga e limpeza - plataforma flutuante com clamshell e batelão rebocado de 100 t - DMT de 400 a 600 m</v>
          </cell>
          <cell r="C1780" t="str">
            <v>m³</v>
          </cell>
          <cell r="D1780">
            <v>109.96</v>
          </cell>
        </row>
        <row r="1781">
          <cell r="A1781" t="str">
            <v>1716627</v>
          </cell>
          <cell r="B1781" t="str">
            <v>Derrocagem subaquática de material de 3ª categoria - carga e limpeza - plataforma flutuante com clamshell e batelão rebocado de 100 t - DMT de 600 a 800 m</v>
          </cell>
          <cell r="C1781" t="str">
            <v>m³</v>
          </cell>
          <cell r="D1781">
            <v>111.01</v>
          </cell>
        </row>
        <row r="1782">
          <cell r="A1782" t="str">
            <v>1716628</v>
          </cell>
          <cell r="B1782" t="str">
            <v>Derrocagem subaquática de material de 3ª categoria - carga e limpeza - plataforma flutuante com clamshell e batelão rebocado de 100 t - DMT de 800 a 1.000 m</v>
          </cell>
          <cell r="C1782" t="str">
            <v>m³</v>
          </cell>
          <cell r="D1782">
            <v>111.53</v>
          </cell>
        </row>
        <row r="1783">
          <cell r="A1783" t="str">
            <v>1716640</v>
          </cell>
          <cell r="B1783" t="str">
            <v>Derrocagem subaquática de material de 3ª categoria - carga e limpeza com draga backhoe de 7 m³ - sem transporte</v>
          </cell>
          <cell r="C1783" t="str">
            <v>m³</v>
          </cell>
          <cell r="D1783">
            <v>30.4</v>
          </cell>
        </row>
        <row r="1784">
          <cell r="A1784" t="str">
            <v>1716641</v>
          </cell>
          <cell r="B1784" t="str">
            <v>Derrocagem subaquática de material de 3ª categoria - carga e limpeza com draga backhoe de 7 m³ - transporte com batelão autopropelido de 300 m³ - DMT até 200 m</v>
          </cell>
          <cell r="C1784" t="str">
            <v>m³</v>
          </cell>
          <cell r="D1784">
            <v>39.21</v>
          </cell>
        </row>
        <row r="1785">
          <cell r="A1785" t="str">
            <v>1716646</v>
          </cell>
          <cell r="B1785" t="str">
            <v>Derrocagem subaquática de material de 3ª categoria - carga e limpeza com draga backhoe de 7 m³ - transporte com batelão autopropelido de 300 m³ - DMT de 1.000 a 1.200 m</v>
          </cell>
          <cell r="C1785" t="str">
            <v>m³</v>
          </cell>
          <cell r="D1785">
            <v>39.76</v>
          </cell>
        </row>
        <row r="1786">
          <cell r="A1786" t="str">
            <v>1716647</v>
          </cell>
          <cell r="B1786" t="str">
            <v>Derrocagem subaquática de material de 3ª categoria - carga e limpeza com draga backhoe de 7 m³ - transporte com batelão autopropelido de 300 m³ - DMT de 1.200 a 1.400 m</v>
          </cell>
          <cell r="C1786" t="str">
            <v>m³</v>
          </cell>
          <cell r="D1786">
            <v>39.82</v>
          </cell>
        </row>
        <row r="1787">
          <cell r="A1787" t="str">
            <v>1716648</v>
          </cell>
          <cell r="B1787" t="str">
            <v>Derrocagem subaquática de material de 3ª categoria - carga e limpeza com draga backhoe de 7 m³ - transporte com batelão autopropelido de 300 m³ - DMT de 1.400 a 1.600 m</v>
          </cell>
          <cell r="C1787" t="str">
            <v>m³</v>
          </cell>
          <cell r="D1787">
            <v>39.93</v>
          </cell>
        </row>
        <row r="1788">
          <cell r="A1788" t="str">
            <v>1716649</v>
          </cell>
          <cell r="B1788" t="str">
            <v>Derrocagem subaquática de material de 3ª categoria - carga e limpeza com draga backhoe de 7 m³ - transporte com batelão autopropelido de 300 m³ - DMT de 1.600 a 1.800 m</v>
          </cell>
          <cell r="C1788" t="str">
            <v>m³</v>
          </cell>
          <cell r="D1788">
            <v>39.979999999999997</v>
          </cell>
        </row>
        <row r="1789">
          <cell r="A1789" t="str">
            <v>1716650</v>
          </cell>
          <cell r="B1789" t="str">
            <v>Derrocagem subaquática de material de 3ª categoria - carga e limpeza com draga backhoe de 7 m³ - transporte com batelão autopropelido de 300 m³ - DMT de 1.800 a 2.000 m</v>
          </cell>
          <cell r="C1789" t="str">
            <v>m³</v>
          </cell>
          <cell r="D1789">
            <v>40.1</v>
          </cell>
        </row>
        <row r="1790">
          <cell r="A1790" t="str">
            <v>1716651</v>
          </cell>
          <cell r="B1790" t="str">
            <v>Derrocagem subaquática de material de 3ª categoria - carga e limpeza com draga backhoe de 7 m³ - transporte com batelão autopropelido de 300 m³ - DMT de 2.000 a 2.500 m</v>
          </cell>
          <cell r="C1790" t="str">
            <v>m³</v>
          </cell>
          <cell r="D1790">
            <v>40.21</v>
          </cell>
        </row>
        <row r="1791">
          <cell r="A1791" t="str">
            <v>1716652</v>
          </cell>
          <cell r="B1791" t="str">
            <v>Derrocagem subaquática de material de 3ª categoria - carga e limpeza com draga backhoe de 7 m³ - transporte com batelão autopropelido de 300 m³ - DMT de 2.500 a 3.000 m</v>
          </cell>
          <cell r="C1791" t="str">
            <v>m³</v>
          </cell>
          <cell r="D1791">
            <v>40.43</v>
          </cell>
        </row>
        <row r="1792">
          <cell r="A1792" t="str">
            <v>1716642</v>
          </cell>
          <cell r="B1792" t="str">
            <v>Derrocagem subaquática de material de 3ª categoria - carga e limpeza com draga backhoe de 7 m³ - transporte com batelão autopropelido de 300 m³ - DMT de 200 a 400 m</v>
          </cell>
          <cell r="C1792" t="str">
            <v>m³</v>
          </cell>
          <cell r="D1792">
            <v>39.369999999999997</v>
          </cell>
        </row>
        <row r="1793">
          <cell r="A1793" t="str">
            <v>1716653</v>
          </cell>
          <cell r="B1793" t="str">
            <v>Derrocagem subaquática de material de 3ª categoria - carga e limpeza com draga backhoe de 7 m³ - transporte com batelão autopropelido de 300 m³ - DMT de 3.000 m</v>
          </cell>
          <cell r="C1793" t="str">
            <v>m³</v>
          </cell>
          <cell r="D1793">
            <v>40.6</v>
          </cell>
        </row>
        <row r="1794">
          <cell r="A1794" t="str">
            <v>1716643</v>
          </cell>
          <cell r="B1794" t="str">
            <v>Derrocagem subaquática de material de 3ª categoria - carga e limpeza com draga backhoe de 7 m³ - transporte com batelão autopropelido de 300 m³ - DMT de 400 a 600 m</v>
          </cell>
          <cell r="C1794" t="str">
            <v>m³</v>
          </cell>
          <cell r="D1794">
            <v>39.479999999999997</v>
          </cell>
        </row>
        <row r="1795">
          <cell r="A1795" t="str">
            <v>1716644</v>
          </cell>
          <cell r="B1795" t="str">
            <v>Derrocagem subaquática de material de 3ª categoria - carga e limpeza com draga backhoe de 7 m³ - transporte com batelão autopropelido de 300 m³ - DMT de 600 a 800 m</v>
          </cell>
          <cell r="C1795" t="str">
            <v>m³</v>
          </cell>
          <cell r="D1795">
            <v>39.6</v>
          </cell>
        </row>
        <row r="1796">
          <cell r="A1796" t="str">
            <v>1716645</v>
          </cell>
          <cell r="B1796" t="str">
            <v>Derrocagem subaquática de material de 3ª categoria - carga e limpeza com draga backhoe de 7 m³ - transporte com batelão autopropelido de 300 m³ - DMT de 800 a 1.000 m</v>
          </cell>
          <cell r="C1796" t="str">
            <v>m³</v>
          </cell>
          <cell r="D1796">
            <v>39.65</v>
          </cell>
        </row>
        <row r="1797">
          <cell r="A1797" t="str">
            <v>1716622</v>
          </cell>
          <cell r="B1797" t="str">
            <v>Derrocagem subaquática de material de 3ª categoria - malha de 1,5 m² - perfuração e detonação - plataforma autoelevatória com três torres de perfuração</v>
          </cell>
          <cell r="C1797" t="str">
            <v>m³</v>
          </cell>
          <cell r="D1797">
            <v>90.38</v>
          </cell>
        </row>
        <row r="1798">
          <cell r="A1798" t="str">
            <v>1716603</v>
          </cell>
          <cell r="B1798" t="str">
            <v>Derrocagem subaquática de material de 3ª categoria - malha de 1,5 m² - perfuração e detonação - plataforma autoelevatória montada na obra com três torres de perfuração</v>
          </cell>
          <cell r="C1798" t="str">
            <v>m³</v>
          </cell>
          <cell r="D1798">
            <v>90.38</v>
          </cell>
        </row>
        <row r="1799">
          <cell r="A1799" t="str">
            <v>1716620</v>
          </cell>
          <cell r="B1799" t="str">
            <v>Derrocagem subaquática de material de 3ª categoria - malha de 1,5 m² - perfuração e detonação - plataforma flutuante com duas torres de perfuração</v>
          </cell>
          <cell r="C1799" t="str">
            <v>m³</v>
          </cell>
          <cell r="D1799">
            <v>122.04</v>
          </cell>
        </row>
        <row r="1800">
          <cell r="A1800" t="str">
            <v>1716621</v>
          </cell>
          <cell r="B1800" t="str">
            <v>Derrocagem subaquática de material de 3ª categoria - malha de 1,5 m² - perfuração e detonação - plataforma flutuante com três torres de perfuração</v>
          </cell>
          <cell r="C1800" t="str">
            <v>m³</v>
          </cell>
          <cell r="D1800">
            <v>97.11</v>
          </cell>
        </row>
        <row r="1801">
          <cell r="A1801" t="str">
            <v>1716619</v>
          </cell>
          <cell r="B1801" t="str">
            <v>Derrocagem subaquática de material de 3ª categoria - malha de 1,5 m² - perfuração e detonação - plataforma flutuante com uma torre de perfuração</v>
          </cell>
          <cell r="C1801" t="str">
            <v>m³</v>
          </cell>
          <cell r="D1801">
            <v>196.89</v>
          </cell>
        </row>
        <row r="1802">
          <cell r="A1802" t="str">
            <v>1716601</v>
          </cell>
          <cell r="B1802" t="str">
            <v>Derrocagem subaquática de material de 3ª categoria - malha de 1,5 m² - perfuração e detonação - plataforma montada na obra com duas torres de perfuração</v>
          </cell>
          <cell r="C1802" t="str">
            <v>m³</v>
          </cell>
          <cell r="D1802">
            <v>123.65</v>
          </cell>
        </row>
        <row r="1803">
          <cell r="A1803" t="str">
            <v>1716602</v>
          </cell>
          <cell r="B1803" t="str">
            <v>Derrocagem subaquática de material de 3ª categoria - malha de 1,5 m² - perfuração e detonação - plataforma montada na obra com três torres de perfuração</v>
          </cell>
          <cell r="C1803" t="str">
            <v>m³</v>
          </cell>
          <cell r="D1803">
            <v>98.18</v>
          </cell>
        </row>
        <row r="1804">
          <cell r="A1804" t="str">
            <v>1716600</v>
          </cell>
          <cell r="B1804" t="str">
            <v>Derrocagem subaquática de material de 3ª categoria - malha de 1,5 m² - perfuração e detonação - plataforma montada na obra com uma torre de perfuração</v>
          </cell>
          <cell r="C1804" t="str">
            <v>m³</v>
          </cell>
          <cell r="D1804">
            <v>200.11</v>
          </cell>
        </row>
        <row r="1805">
          <cell r="A1805" t="str">
            <v>1716655</v>
          </cell>
          <cell r="B1805" t="str">
            <v>Derrocagem subaquática de material de 3ª categoria - malha de 2,5 m² - perfuração e detonação - plataforma com duas torres de perfuração</v>
          </cell>
          <cell r="C1805" t="str">
            <v>m³</v>
          </cell>
          <cell r="D1805">
            <v>72.2</v>
          </cell>
        </row>
        <row r="1806">
          <cell r="A1806" t="str">
            <v>1716639</v>
          </cell>
          <cell r="B1806" t="str">
            <v>Derrocagem subaquática de material de 3ª categoria - malha de 4,0 m² - perfuração e detonação - plataforma com duas torres de perfuração</v>
          </cell>
          <cell r="C1806" t="str">
            <v>m³</v>
          </cell>
          <cell r="D1806">
            <v>51.43</v>
          </cell>
        </row>
        <row r="1807">
          <cell r="A1807" t="str">
            <v>1801636</v>
          </cell>
          <cell r="B1807" t="str">
            <v>Levantamento batimétrico monofeixe longitudinal</v>
          </cell>
          <cell r="C1807" t="str">
            <v>km</v>
          </cell>
          <cell r="D1807">
            <v>18.71</v>
          </cell>
        </row>
        <row r="1808">
          <cell r="A1808" t="str">
            <v>1801637</v>
          </cell>
          <cell r="B1808" t="str">
            <v>Levantamento batimétrico monofeixe transversal</v>
          </cell>
          <cell r="C1808" t="str">
            <v>km</v>
          </cell>
          <cell r="D1808">
            <v>24.95</v>
          </cell>
        </row>
        <row r="1809">
          <cell r="A1809" t="str">
            <v>1817720</v>
          </cell>
          <cell r="B1809" t="str">
            <v>Levantamento batimétrico multifeixe</v>
          </cell>
          <cell r="C1809" t="str">
            <v>km</v>
          </cell>
          <cell r="D1809">
            <v>93.24</v>
          </cell>
        </row>
        <row r="1810">
          <cell r="A1810" t="str">
            <v>1817723</v>
          </cell>
          <cell r="B1810" t="str">
            <v>Levantamento hidrométrico com ADCP em rios com velocidade de corrente acima de 1,5 m/s</v>
          </cell>
          <cell r="C1810" t="str">
            <v>km</v>
          </cell>
          <cell r="D1810">
            <v>45.69</v>
          </cell>
        </row>
        <row r="1811">
          <cell r="A1811" t="str">
            <v>1817721</v>
          </cell>
          <cell r="B1811" t="str">
            <v>Levantamento hidrométrico com ADCP em rios com velocidade de corrente de 0,5 a 1,0 m/s</v>
          </cell>
          <cell r="C1811" t="str">
            <v>km</v>
          </cell>
          <cell r="D1811">
            <v>137.06</v>
          </cell>
        </row>
        <row r="1812">
          <cell r="A1812" t="str">
            <v>1817722</v>
          </cell>
          <cell r="B1812" t="str">
            <v>Levantamento hidrométrico com ADCP em rios com velocidade de corrente de 1,0 a 1,5 m/s</v>
          </cell>
          <cell r="C1812" t="str">
            <v>km</v>
          </cell>
          <cell r="D1812">
            <v>68.53</v>
          </cell>
        </row>
        <row r="1813">
          <cell r="A1813" t="str">
            <v>1917483</v>
          </cell>
          <cell r="B1813" t="str">
            <v>Dragagem de areia fina com draga de sucção e recalque - bomba de 1.350 kW e cortador de 170 kW - distância de recalque de 1.100 a 1.300 m</v>
          </cell>
          <cell r="C1813" t="str">
            <v>m³</v>
          </cell>
          <cell r="D1813">
            <v>4.43</v>
          </cell>
        </row>
        <row r="1814">
          <cell r="A1814" t="str">
            <v>1917484</v>
          </cell>
          <cell r="B1814" t="str">
            <v>Dragagem de areia fina com draga de sucção e recalque - bomba de 1.350 kW e cortador de 170 kW - distância de recalque de 1.300 a 1.500 m</v>
          </cell>
          <cell r="C1814" t="str">
            <v>m³</v>
          </cell>
          <cell r="D1814">
            <v>4.6100000000000003</v>
          </cell>
        </row>
        <row r="1815">
          <cell r="A1815" t="str">
            <v>1917485</v>
          </cell>
          <cell r="B1815" t="str">
            <v>Dragagem de areia fina com draga de sucção e recalque - bomba de 1.350 kW e cortador de 170 kW - distância de recalque de 1.500 a 1.700 m</v>
          </cell>
          <cell r="C1815" t="str">
            <v>m³</v>
          </cell>
          <cell r="D1815">
            <v>5.15</v>
          </cell>
        </row>
        <row r="1816">
          <cell r="A1816" t="str">
            <v>1917486</v>
          </cell>
          <cell r="B1816" t="str">
            <v>Dragagem de areia fina com draga de sucção e recalque - bomba de 1.350 kW e cortador de 170 kW - distância de recalque de 1.700 a 1.900 m</v>
          </cell>
          <cell r="C1816" t="str">
            <v>m³</v>
          </cell>
          <cell r="D1816">
            <v>5.36</v>
          </cell>
        </row>
        <row r="1817">
          <cell r="A1817" t="str">
            <v>1917487</v>
          </cell>
          <cell r="B1817" t="str">
            <v>Dragagem de areia fina com draga de sucção e recalque - bomba de 1.350 kW e cortador de 170 kW - distância de recalque de 1.900 a 2.100 m</v>
          </cell>
          <cell r="C1817" t="str">
            <v>m³</v>
          </cell>
          <cell r="D1817">
            <v>5.65</v>
          </cell>
        </row>
        <row r="1818">
          <cell r="A1818" t="str">
            <v>1917528</v>
          </cell>
          <cell r="B1818" t="str">
            <v>Dragagem de areia fina com draga de sucção e recalque - bomba de 1.350 kW e cortador de 170 kW - distância de recalque de 10.100 a 10.300 m</v>
          </cell>
          <cell r="C1818" t="str">
            <v>m³</v>
          </cell>
          <cell r="D1818">
            <v>29.62</v>
          </cell>
        </row>
        <row r="1819">
          <cell r="A1819" t="str">
            <v>1917529</v>
          </cell>
          <cell r="B1819" t="str">
            <v>Dragagem de areia fina com draga de sucção e recalque - bomba de 1.350 kW e cortador de 170 kW - distância de recalque de 10.300 a 10.500 m</v>
          </cell>
          <cell r="C1819" t="str">
            <v>m³</v>
          </cell>
          <cell r="D1819">
            <v>30.59</v>
          </cell>
        </row>
        <row r="1820">
          <cell r="A1820" t="str">
            <v>1917530</v>
          </cell>
          <cell r="B1820" t="str">
            <v>Dragagem de areia fina com draga de sucção e recalque - bomba de 1.350 kW e cortador de 170 kW - distância de recalque de 10.500 a 10.700 m</v>
          </cell>
          <cell r="C1820" t="str">
            <v>m³</v>
          </cell>
          <cell r="D1820">
            <v>32.18</v>
          </cell>
        </row>
        <row r="1821">
          <cell r="A1821" t="str">
            <v>1917531</v>
          </cell>
          <cell r="B1821" t="str">
            <v>Dragagem de areia fina com draga de sucção e recalque - bomba de 1.350 kW e cortador de 170 kW - distância de recalque de 10.700 a 10.900 m</v>
          </cell>
          <cell r="C1821" t="str">
            <v>m³</v>
          </cell>
          <cell r="D1821">
            <v>33.82</v>
          </cell>
        </row>
        <row r="1822">
          <cell r="A1822" t="str">
            <v>1917532</v>
          </cell>
          <cell r="B1822" t="str">
            <v>Dragagem de areia fina com draga de sucção e recalque - bomba de 1.350 kW e cortador de 170 kW - distância de recalque de 10.900 a 11.100 m</v>
          </cell>
          <cell r="C1822" t="str">
            <v>m³</v>
          </cell>
          <cell r="D1822">
            <v>35.67</v>
          </cell>
        </row>
        <row r="1823">
          <cell r="A1823" t="str">
            <v>1917533</v>
          </cell>
          <cell r="B1823" t="str">
            <v>Dragagem de areia fina com draga de sucção e recalque - bomba de 1.350 kW e cortador de 170 kW - distância de recalque de 11.100 a 11.300 m</v>
          </cell>
          <cell r="C1823" t="str">
            <v>m³</v>
          </cell>
          <cell r="D1823">
            <v>36.67</v>
          </cell>
        </row>
        <row r="1824">
          <cell r="A1824" t="str">
            <v>1917534</v>
          </cell>
          <cell r="B1824" t="str">
            <v>Dragagem de areia fina com draga de sucção e recalque - bomba de 1.350 kW e cortador de 170 kW - distância de recalque de 11.300 a 11.500 m</v>
          </cell>
          <cell r="C1824" t="str">
            <v>m³</v>
          </cell>
          <cell r="D1824">
            <v>37.71</v>
          </cell>
        </row>
        <row r="1825">
          <cell r="A1825" t="str">
            <v>1917535</v>
          </cell>
          <cell r="B1825" t="str">
            <v>Dragagem de areia fina com draga de sucção e recalque - bomba de 1.350 kW e cortador de 170 kW - distância de recalque de 11.500 a 11.700 m</v>
          </cell>
          <cell r="C1825" t="str">
            <v>m³</v>
          </cell>
          <cell r="D1825">
            <v>39.130000000000003</v>
          </cell>
        </row>
        <row r="1826">
          <cell r="A1826" t="str">
            <v>1917536</v>
          </cell>
          <cell r="B1826" t="str">
            <v>Dragagem de areia fina com draga de sucção e recalque - bomba de 1.350 kW e cortador de 170 kW - distância de recalque de 11.700 a 11.900 m</v>
          </cell>
          <cell r="C1826" t="str">
            <v>m³</v>
          </cell>
          <cell r="D1826">
            <v>40.31</v>
          </cell>
        </row>
        <row r="1827">
          <cell r="A1827" t="str">
            <v>1917537</v>
          </cell>
          <cell r="B1827" t="str">
            <v>Dragagem de areia fina com draga de sucção e recalque - bomba de 1.350 kW e cortador de 170 kW - distância de recalque de 11.900 a 12.100 m</v>
          </cell>
          <cell r="C1827" t="str">
            <v>m³</v>
          </cell>
          <cell r="D1827">
            <v>41.52</v>
          </cell>
        </row>
        <row r="1828">
          <cell r="A1828" t="str">
            <v>1917488</v>
          </cell>
          <cell r="B1828" t="str">
            <v>Dragagem de areia fina com draga de sucção e recalque - bomba de 1.350 kW e cortador de 170 kW - distância de recalque de 2.100 a 2.300 m</v>
          </cell>
          <cell r="C1828" t="str">
            <v>m³</v>
          </cell>
          <cell r="D1828">
            <v>5.87</v>
          </cell>
        </row>
        <row r="1829">
          <cell r="A1829" t="str">
            <v>1917489</v>
          </cell>
          <cell r="B1829" t="str">
            <v>Dragagem de areia fina com draga de sucção e recalque - bomba de 1.350 kW e cortador de 170 kW - distância de recalque de 2.300 a 2.500 m</v>
          </cell>
          <cell r="C1829" t="str">
            <v>m³</v>
          </cell>
          <cell r="D1829">
            <v>6.15</v>
          </cell>
        </row>
        <row r="1830">
          <cell r="A1830" t="str">
            <v>1917490</v>
          </cell>
          <cell r="B1830" t="str">
            <v>Dragagem de areia fina com draga de sucção e recalque - bomba de 1.350 kW e cortador de 170 kW - distância de recalque de 2.500 a 2.700 m</v>
          </cell>
          <cell r="C1830" t="str">
            <v>m³</v>
          </cell>
          <cell r="D1830">
            <v>6.64</v>
          </cell>
        </row>
        <row r="1831">
          <cell r="A1831" t="str">
            <v>1917491</v>
          </cell>
          <cell r="B1831" t="str">
            <v>Dragagem de areia fina com draga de sucção e recalque - bomba de 1.350 kW e cortador de 170 kW - distância de recalque de 2.700 a 2.900 m</v>
          </cell>
          <cell r="C1831" t="str">
            <v>m³</v>
          </cell>
          <cell r="D1831">
            <v>6.95</v>
          </cell>
        </row>
        <row r="1832">
          <cell r="A1832" t="str">
            <v>1917492</v>
          </cell>
          <cell r="B1832" t="str">
            <v>Dragagem de areia fina com draga de sucção e recalque - bomba de 1.350 kW e cortador de 170 kW - distância de recalque de 2.900 a 3.100 m</v>
          </cell>
          <cell r="C1832" t="str">
            <v>m³</v>
          </cell>
          <cell r="D1832">
            <v>7.19</v>
          </cell>
        </row>
        <row r="1833">
          <cell r="A1833" t="str">
            <v>1917493</v>
          </cell>
          <cell r="B1833" t="str">
            <v>Dragagem de areia fina com draga de sucção e recalque - bomba de 1.350 kW e cortador de 170 kW - distância de recalque de 3.100 a 3.300 m</v>
          </cell>
          <cell r="C1833" t="str">
            <v>m³</v>
          </cell>
          <cell r="D1833">
            <v>7.51</v>
          </cell>
        </row>
        <row r="1834">
          <cell r="A1834" t="str">
            <v>1917494</v>
          </cell>
          <cell r="B1834" t="str">
            <v>Dragagem de areia fina com draga de sucção e recalque - bomba de 1.350 kW e cortador de 170 kW - distância de recalque de 3.300 a 3.500 m</v>
          </cell>
          <cell r="C1834" t="str">
            <v>m³</v>
          </cell>
          <cell r="D1834">
            <v>7.84</v>
          </cell>
        </row>
        <row r="1835">
          <cell r="A1835" t="str">
            <v>1917495</v>
          </cell>
          <cell r="B1835" t="str">
            <v>Dragagem de areia fina com draga de sucção e recalque - bomba de 1.350 kW e cortador de 170 kW - distância de recalque de 3.500 a 3.700 m</v>
          </cell>
          <cell r="C1835" t="str">
            <v>m³</v>
          </cell>
          <cell r="D1835">
            <v>8.3800000000000008</v>
          </cell>
        </row>
        <row r="1836">
          <cell r="A1836" t="str">
            <v>1917496</v>
          </cell>
          <cell r="B1836" t="str">
            <v>Dragagem de areia fina com draga de sucção e recalque - bomba de 1.350 kW e cortador de 170 kW - distância de recalque de 3.700 a 3.900 m</v>
          </cell>
          <cell r="C1836" t="str">
            <v>m³</v>
          </cell>
          <cell r="D1836">
            <v>8.69</v>
          </cell>
        </row>
        <row r="1837">
          <cell r="A1837" t="str">
            <v>1917497</v>
          </cell>
          <cell r="B1837" t="str">
            <v>Dragagem de areia fina com draga de sucção e recalque - bomba de 1.350 kW e cortador de 170 kW - distância de recalque de 3.900 a 4.100 m</v>
          </cell>
          <cell r="C1837" t="str">
            <v>m³</v>
          </cell>
          <cell r="D1837">
            <v>9.01</v>
          </cell>
        </row>
        <row r="1838">
          <cell r="A1838" t="str">
            <v>1917498</v>
          </cell>
          <cell r="B1838" t="str">
            <v>Dragagem de areia fina com draga de sucção e recalque - bomba de 1.350 kW e cortador de 170 kW - distância de recalque de 4.100 a 4.300 m</v>
          </cell>
          <cell r="C1838" t="str">
            <v>m³</v>
          </cell>
          <cell r="D1838">
            <v>9.33</v>
          </cell>
        </row>
        <row r="1839">
          <cell r="A1839" t="str">
            <v>1917499</v>
          </cell>
          <cell r="B1839" t="str">
            <v>Dragagem de areia fina com draga de sucção e recalque - bomba de 1.350 kW e cortador de 170 kW - distância de recalque de 4.300 a 4.500 m</v>
          </cell>
          <cell r="C1839" t="str">
            <v>m³</v>
          </cell>
          <cell r="D1839">
            <v>9.59</v>
          </cell>
        </row>
        <row r="1840">
          <cell r="A1840" t="str">
            <v>1917500</v>
          </cell>
          <cell r="B1840" t="str">
            <v>Dragagem de areia fina com draga de sucção e recalque - bomba de 1.350 kW e cortador de 170 kW - distância de recalque de 4.500 a 4.700 m</v>
          </cell>
          <cell r="C1840" t="str">
            <v>m³</v>
          </cell>
          <cell r="D1840">
            <v>10.19</v>
          </cell>
        </row>
        <row r="1841">
          <cell r="A1841" t="str">
            <v>1917501</v>
          </cell>
          <cell r="B1841" t="str">
            <v>Dragagem de areia fina com draga de sucção e recalque - bomba de 1.350 kW e cortador de 170 kW - distância de recalque de 4.700 a 4.900 m</v>
          </cell>
          <cell r="C1841" t="str">
            <v>m³</v>
          </cell>
          <cell r="D1841">
            <v>10.52</v>
          </cell>
        </row>
        <row r="1842">
          <cell r="A1842" t="str">
            <v>1917502</v>
          </cell>
          <cell r="B1842" t="str">
            <v>Dragagem de areia fina com draga de sucção e recalque - bomba de 1.350 kW e cortador de 170 kW - distância de recalque de 4.900 a 5.100 m</v>
          </cell>
          <cell r="C1842" t="str">
            <v>m³</v>
          </cell>
          <cell r="D1842">
            <v>10.85</v>
          </cell>
        </row>
        <row r="1843">
          <cell r="A1843" t="str">
            <v>1917503</v>
          </cell>
          <cell r="B1843" t="str">
            <v>Dragagem de areia fina com draga de sucção e recalque - bomba de 1.350 kW e cortador de 170 kW - distância de recalque de 5.100 a 5.300 m</v>
          </cell>
          <cell r="C1843" t="str">
            <v>m³</v>
          </cell>
          <cell r="D1843">
            <v>11.19</v>
          </cell>
        </row>
        <row r="1844">
          <cell r="A1844" t="str">
            <v>1917504</v>
          </cell>
          <cell r="B1844" t="str">
            <v>Dragagem de areia fina com draga de sucção e recalque - bomba de 1.350 kW e cortador de 170 kW - distância de recalque de 5.300 a 5.500 m</v>
          </cell>
          <cell r="C1844" t="str">
            <v>m³</v>
          </cell>
          <cell r="D1844">
            <v>11.53</v>
          </cell>
        </row>
        <row r="1845">
          <cell r="A1845" t="str">
            <v>1917505</v>
          </cell>
          <cell r="B1845" t="str">
            <v>Dragagem de areia fina com draga de sucção e recalque - bomba de 1.350 kW e cortador de 170 kW - distância de recalque de 5.500 a 5.700 m</v>
          </cell>
          <cell r="C1845" t="str">
            <v>m³</v>
          </cell>
          <cell r="D1845">
            <v>12.15</v>
          </cell>
        </row>
        <row r="1846">
          <cell r="A1846" t="str">
            <v>1917506</v>
          </cell>
          <cell r="B1846" t="str">
            <v>Dragagem de areia fina com draga de sucção e recalque - bomba de 1.350 kW e cortador de 170 kW - distância de recalque de 5.700 a 5.900 m</v>
          </cell>
          <cell r="C1846" t="str">
            <v>m³</v>
          </cell>
          <cell r="D1846">
            <v>12.5</v>
          </cell>
        </row>
        <row r="1847">
          <cell r="A1847" t="str">
            <v>1917507</v>
          </cell>
          <cell r="B1847" t="str">
            <v>Dragagem de areia fina com draga de sucção e recalque - bomba de 1.350 kW e cortador de 170 kW - distância de recalque de 5.900 a 6.100 m</v>
          </cell>
          <cell r="C1847" t="str">
            <v>m³</v>
          </cell>
          <cell r="D1847">
            <v>12.84</v>
          </cell>
        </row>
        <row r="1848">
          <cell r="A1848" t="str">
            <v>1917480</v>
          </cell>
          <cell r="B1848" t="str">
            <v>Dragagem de areia fina com draga de sucção e recalque - bomba de 1.350 kW e cortador de 170 kW - distância de recalque de 500 a 700 m</v>
          </cell>
          <cell r="C1848" t="str">
            <v>m³</v>
          </cell>
          <cell r="D1848">
            <v>3.83</v>
          </cell>
        </row>
        <row r="1849">
          <cell r="A1849" t="str">
            <v>1917508</v>
          </cell>
          <cell r="B1849" t="str">
            <v>Dragagem de areia fina com draga de sucção e recalque - bomba de 1.350 kW e cortador de 170 kW - distância de recalque de 6.100 a 6.300 m</v>
          </cell>
          <cell r="C1849" t="str">
            <v>m³</v>
          </cell>
          <cell r="D1849">
            <v>13.2</v>
          </cell>
        </row>
        <row r="1850">
          <cell r="A1850" t="str">
            <v>1917509</v>
          </cell>
          <cell r="B1850" t="str">
            <v>Dragagem de areia fina com draga de sucção e recalque - bomba de 1.350 kW e cortador de 170 kW - distância de recalque de 6.300 a 6.500 m</v>
          </cell>
          <cell r="C1850" t="str">
            <v>m³</v>
          </cell>
          <cell r="D1850">
            <v>13.64</v>
          </cell>
        </row>
        <row r="1851">
          <cell r="A1851" t="str">
            <v>1917510</v>
          </cell>
          <cell r="B1851" t="str">
            <v>Dragagem de areia fina com draga de sucção e recalque - bomba de 1.350 kW e cortador de 170 kW - distância de recalque de 6.500 a 6.700 m</v>
          </cell>
          <cell r="C1851" t="str">
            <v>m³</v>
          </cell>
          <cell r="D1851">
            <v>14.29</v>
          </cell>
        </row>
        <row r="1852">
          <cell r="A1852" t="str">
            <v>1917511</v>
          </cell>
          <cell r="B1852" t="str">
            <v>Dragagem de areia fina com draga de sucção e recalque - bomba de 1.350 kW e cortador de 170 kW - distância de recalque de 6.700 a 6.900 m</v>
          </cell>
          <cell r="C1852" t="str">
            <v>m³</v>
          </cell>
          <cell r="D1852">
            <v>14.68</v>
          </cell>
        </row>
        <row r="1853">
          <cell r="A1853" t="str">
            <v>1917512</v>
          </cell>
          <cell r="B1853" t="str">
            <v>Dragagem de areia fina com draga de sucção e recalque - bomba de 1.350 kW e cortador de 170 kW - distância de recalque de 6.900 a 7.100 m</v>
          </cell>
          <cell r="C1853" t="str">
            <v>m³</v>
          </cell>
          <cell r="D1853">
            <v>15.15</v>
          </cell>
        </row>
        <row r="1854">
          <cell r="A1854" t="str">
            <v>1917513</v>
          </cell>
          <cell r="B1854" t="str">
            <v>Dragagem de areia fina com draga de sucção e recalque - bomba de 1.350 kW e cortador de 170 kW - distância de recalque de 7.100 a 7.300 m</v>
          </cell>
          <cell r="C1854" t="str">
            <v>m³</v>
          </cell>
          <cell r="D1854">
            <v>15.58</v>
          </cell>
        </row>
        <row r="1855">
          <cell r="A1855" t="str">
            <v>1917514</v>
          </cell>
          <cell r="B1855" t="str">
            <v>Dragagem de areia fina com draga de sucção e recalque - bomba de 1.350 kW e cortador de 170 kW - distância de recalque de 7.300 a 7.500 m</v>
          </cell>
          <cell r="C1855" t="str">
            <v>m³</v>
          </cell>
          <cell r="D1855">
            <v>16.100000000000001</v>
          </cell>
        </row>
        <row r="1856">
          <cell r="A1856" t="str">
            <v>1917515</v>
          </cell>
          <cell r="B1856" t="str">
            <v>Dragagem de areia fina com draga de sucção e recalque - bomba de 1.350 kW e cortador de 170 kW - distância de recalque de 7.500 a 7.700 m</v>
          </cell>
          <cell r="C1856" t="str">
            <v>m³</v>
          </cell>
          <cell r="D1856">
            <v>16.91</v>
          </cell>
        </row>
        <row r="1857">
          <cell r="A1857" t="str">
            <v>1917516</v>
          </cell>
          <cell r="B1857" t="str">
            <v>Dragagem de areia fina com draga de sucção e recalque - bomba de 1.350 kW e cortador de 170 kW - distância de recalque de 7.700 a 7.900 m</v>
          </cell>
          <cell r="C1857" t="str">
            <v>m³</v>
          </cell>
          <cell r="D1857">
            <v>17.47</v>
          </cell>
        </row>
        <row r="1858">
          <cell r="A1858" t="str">
            <v>1917517</v>
          </cell>
          <cell r="B1858" t="str">
            <v>Dragagem de areia fina com draga de sucção e recalque - bomba de 1.350 kW e cortador de 170 kW - distância de recalque de 7.900 a 8.100 m</v>
          </cell>
          <cell r="C1858" t="str">
            <v>m³</v>
          </cell>
          <cell r="D1858">
            <v>18.23</v>
          </cell>
        </row>
        <row r="1859">
          <cell r="A1859" t="str">
            <v>1917481</v>
          </cell>
          <cell r="B1859" t="str">
            <v>Dragagem de areia fina com draga de sucção e recalque - bomba de 1.350 kW e cortador de 170 kW - distância de recalque de 700 a 900 m</v>
          </cell>
          <cell r="C1859" t="str">
            <v>m³</v>
          </cell>
          <cell r="D1859">
            <v>4</v>
          </cell>
        </row>
        <row r="1860">
          <cell r="A1860" t="str">
            <v>1917518</v>
          </cell>
          <cell r="B1860" t="str">
            <v>Dragagem de areia fina com draga de sucção e recalque - bomba de 1.350 kW e cortador de 170 kW - distância de recalque de 8.100 a 8.300 m</v>
          </cell>
          <cell r="C1860" t="str">
            <v>m³</v>
          </cell>
          <cell r="D1860">
            <v>18.96</v>
          </cell>
        </row>
        <row r="1861">
          <cell r="A1861" t="str">
            <v>1917519</v>
          </cell>
          <cell r="B1861" t="str">
            <v>Dragagem de areia fina com draga de sucção e recalque - bomba de 1.350 kW e cortador de 170 kW - distância de recalque de 8.300 a 8.500 m</v>
          </cell>
          <cell r="C1861" t="str">
            <v>m³</v>
          </cell>
          <cell r="D1861">
            <v>19.899999999999999</v>
          </cell>
        </row>
        <row r="1862">
          <cell r="A1862" t="str">
            <v>1917520</v>
          </cell>
          <cell r="B1862" t="str">
            <v>Dragagem de areia fina com draga de sucção e recalque - bomba de 1.350 kW e cortador de 170 kW - distância de recalque de 8.500 a 8.700 m</v>
          </cell>
          <cell r="C1862" t="str">
            <v>m³</v>
          </cell>
          <cell r="D1862">
            <v>21.01</v>
          </cell>
        </row>
        <row r="1863">
          <cell r="A1863" t="str">
            <v>1917521</v>
          </cell>
          <cell r="B1863" t="str">
            <v>Dragagem de areia fina com draga de sucção e recalque - bomba de 1.350 kW e cortador de 170 kW - distância de recalque de 8.700 a 8.900 m</v>
          </cell>
          <cell r="C1863" t="str">
            <v>m³</v>
          </cell>
          <cell r="D1863">
            <v>21.9</v>
          </cell>
        </row>
        <row r="1864">
          <cell r="A1864" t="str">
            <v>1917522</v>
          </cell>
          <cell r="B1864" t="str">
            <v>Dragagem de areia fina com draga de sucção e recalque - bomba de 1.350 kW e cortador de 170 kW - distância de recalque de 8.900 a 9.100 m</v>
          </cell>
          <cell r="C1864" t="str">
            <v>m³</v>
          </cell>
          <cell r="D1864">
            <v>22.88</v>
          </cell>
        </row>
        <row r="1865">
          <cell r="A1865" t="str">
            <v>1917523</v>
          </cell>
          <cell r="B1865" t="str">
            <v>Dragagem de areia fina com draga de sucção e recalque - bomba de 1.350 kW e cortador de 170 kW - distância de recalque de 9.100 a 9.300 m</v>
          </cell>
          <cell r="C1865" t="str">
            <v>m³</v>
          </cell>
          <cell r="D1865">
            <v>23.89</v>
          </cell>
        </row>
        <row r="1866">
          <cell r="A1866" t="str">
            <v>1917524</v>
          </cell>
          <cell r="B1866" t="str">
            <v>Dragagem de areia fina com draga de sucção e recalque - bomba de 1.350 kW e cortador de 170 kW - distância de recalque de 9.300 a 9.500 m</v>
          </cell>
          <cell r="C1866" t="str">
            <v>m³</v>
          </cell>
          <cell r="D1866">
            <v>24.96</v>
          </cell>
        </row>
        <row r="1867">
          <cell r="A1867" t="str">
            <v>1917525</v>
          </cell>
          <cell r="B1867" t="str">
            <v>Dragagem de areia fina com draga de sucção e recalque - bomba de 1.350 kW e cortador de 170 kW - distância de recalque de 9.500 a 9.700 m</v>
          </cell>
          <cell r="C1867" t="str">
            <v>m³</v>
          </cell>
          <cell r="D1867">
            <v>26.31</v>
          </cell>
        </row>
        <row r="1868">
          <cell r="A1868" t="str">
            <v>1917526</v>
          </cell>
          <cell r="B1868" t="str">
            <v>Dragagem de areia fina com draga de sucção e recalque - bomba de 1.350 kW e cortador de 170 kW - distância de recalque de 9.700 a 9.900 m</v>
          </cell>
          <cell r="C1868" t="str">
            <v>m³</v>
          </cell>
          <cell r="D1868">
            <v>27.31</v>
          </cell>
        </row>
        <row r="1869">
          <cell r="A1869" t="str">
            <v>1917527</v>
          </cell>
          <cell r="B1869" t="str">
            <v>Dragagem de areia fina com draga de sucção e recalque - bomba de 1.350 kW e cortador de 170 kW - distância de recalque de 9.900 a 10.100 m</v>
          </cell>
          <cell r="C1869" t="str">
            <v>m³</v>
          </cell>
          <cell r="D1869">
            <v>28.3</v>
          </cell>
        </row>
        <row r="1870">
          <cell r="A1870" t="str">
            <v>1917482</v>
          </cell>
          <cell r="B1870" t="str">
            <v>Dragagem de areia fina com draga de sucção e recalque - bomba de 1.350 kW e cortador de 170 kW - distância de recalque de 900 a 1.100 m</v>
          </cell>
          <cell r="C1870" t="str">
            <v>m³</v>
          </cell>
          <cell r="D1870">
            <v>4.18</v>
          </cell>
        </row>
        <row r="1871">
          <cell r="A1871" t="str">
            <v>1917737</v>
          </cell>
          <cell r="B1871" t="str">
            <v>Dragagem de areia fina com draga de sucção e recalque - bomba de 1.350 kW e cortador de 170 kW - distância de recalque de até 500 m</v>
          </cell>
          <cell r="C1871" t="str">
            <v>m³</v>
          </cell>
          <cell r="D1871">
            <v>3.8</v>
          </cell>
        </row>
        <row r="1872">
          <cell r="A1872" t="str">
            <v>1917220</v>
          </cell>
          <cell r="B1872" t="str">
            <v>Dragagem de areia fina com draga de sucção e recalque - bomba de 294 kW e cortador de 30 kW - distância de recalque de 1.100 a 1.300 m</v>
          </cell>
          <cell r="C1872" t="str">
            <v>m³</v>
          </cell>
          <cell r="D1872">
            <v>6.39</v>
          </cell>
        </row>
        <row r="1873">
          <cell r="A1873" t="str">
            <v>1917221</v>
          </cell>
          <cell r="B1873" t="str">
            <v>Dragagem de areia fina com draga de sucção e recalque - bomba de 294 kW e cortador de 30 kW - distância de recalque de 1.300 a 1.500 m</v>
          </cell>
          <cell r="C1873" t="str">
            <v>m³</v>
          </cell>
          <cell r="D1873">
            <v>6.84</v>
          </cell>
        </row>
        <row r="1874">
          <cell r="A1874" t="str">
            <v>1917222</v>
          </cell>
          <cell r="B1874" t="str">
            <v>Dragagem de areia fina com draga de sucção e recalque - bomba de 294 kW e cortador de 30 kW - distância de recalque de 1.500 a 1.700 m</v>
          </cell>
          <cell r="C1874" t="str">
            <v>m³</v>
          </cell>
          <cell r="D1874">
            <v>7.4</v>
          </cell>
        </row>
        <row r="1875">
          <cell r="A1875" t="str">
            <v>1917223</v>
          </cell>
          <cell r="B1875" t="str">
            <v>Dragagem de areia fina com draga de sucção e recalque - bomba de 294 kW e cortador de 30 kW - distância de recalque de 1.700 a 1.900 m</v>
          </cell>
          <cell r="C1875" t="str">
            <v>m³</v>
          </cell>
          <cell r="D1875">
            <v>7.75</v>
          </cell>
        </row>
        <row r="1876">
          <cell r="A1876" t="str">
            <v>1917224</v>
          </cell>
          <cell r="B1876" t="str">
            <v>Dragagem de areia fina com draga de sucção e recalque - bomba de 294 kW e cortador de 30 kW - distância de recalque de 1.900 a 2.100 m</v>
          </cell>
          <cell r="C1876" t="str">
            <v>m³</v>
          </cell>
          <cell r="D1876">
            <v>8.1199999999999992</v>
          </cell>
        </row>
        <row r="1877">
          <cell r="A1877" t="str">
            <v>1917225</v>
          </cell>
          <cell r="B1877" t="str">
            <v>Dragagem de areia fina com draga de sucção e recalque - bomba de 294 kW e cortador de 30 kW - distância de recalque de 2.100 a 2.300 m</v>
          </cell>
          <cell r="C1877" t="str">
            <v>m³</v>
          </cell>
          <cell r="D1877">
            <v>8.5399999999999991</v>
          </cell>
        </row>
        <row r="1878">
          <cell r="A1878" t="str">
            <v>1917226</v>
          </cell>
          <cell r="B1878" t="str">
            <v>Dragagem de areia fina com draga de sucção e recalque - bomba de 294 kW e cortador de 30 kW - distância de recalque de 2.300 a 2.500 m</v>
          </cell>
          <cell r="C1878" t="str">
            <v>m³</v>
          </cell>
          <cell r="D1878">
            <v>8.9499999999999993</v>
          </cell>
        </row>
        <row r="1879">
          <cell r="A1879" t="str">
            <v>1917227</v>
          </cell>
          <cell r="B1879" t="str">
            <v>Dragagem de areia fina com draga de sucção e recalque - bomba de 294 kW e cortador de 30 kW - distância de recalque de 2.500 a 2.700 m</v>
          </cell>
          <cell r="C1879" t="str">
            <v>m³</v>
          </cell>
          <cell r="D1879">
            <v>9.5399999999999991</v>
          </cell>
        </row>
        <row r="1880">
          <cell r="A1880" t="str">
            <v>1917228</v>
          </cell>
          <cell r="B1880" t="str">
            <v>Dragagem de areia fina com draga de sucção e recalque - bomba de 294 kW e cortador de 30 kW - distância de recalque de 2.700 a 2.900 m</v>
          </cell>
          <cell r="C1880" t="str">
            <v>m³</v>
          </cell>
          <cell r="D1880">
            <v>10.039999999999999</v>
          </cell>
        </row>
        <row r="1881">
          <cell r="A1881" t="str">
            <v>1917229</v>
          </cell>
          <cell r="B1881" t="str">
            <v>Dragagem de areia fina com draga de sucção e recalque - bomba de 294 kW e cortador de 30 kW - distância de recalque de 2.900 a 3.100 m</v>
          </cell>
          <cell r="C1881" t="str">
            <v>m³</v>
          </cell>
          <cell r="D1881">
            <v>10.45</v>
          </cell>
        </row>
        <row r="1882">
          <cell r="A1882" t="str">
            <v>1917230</v>
          </cell>
          <cell r="B1882" t="str">
            <v>Dragagem de areia fina com draga de sucção e recalque - bomba de 294 kW e cortador de 30 kW - distância de recalque de 3.100 a 3.300 m</v>
          </cell>
          <cell r="C1882" t="str">
            <v>m³</v>
          </cell>
          <cell r="D1882">
            <v>10.93</v>
          </cell>
        </row>
        <row r="1883">
          <cell r="A1883" t="str">
            <v>1917231</v>
          </cell>
          <cell r="B1883" t="str">
            <v>Dragagem de areia fina com draga de sucção e recalque - bomba de 294 kW e cortador de 30 kW - distância de recalque de 3.300 a 3.500 m</v>
          </cell>
          <cell r="C1883" t="str">
            <v>m³</v>
          </cell>
          <cell r="D1883">
            <v>11.44</v>
          </cell>
        </row>
        <row r="1884">
          <cell r="A1884" t="str">
            <v>1917232</v>
          </cell>
          <cell r="B1884" t="str">
            <v>Dragagem de areia fina com draga de sucção e recalque - bomba de 294 kW e cortador de 30 kW - distância de recalque de 3.500 a 3.700 m</v>
          </cell>
          <cell r="C1884" t="str">
            <v>m³</v>
          </cell>
          <cell r="D1884">
            <v>12.13</v>
          </cell>
        </row>
        <row r="1885">
          <cell r="A1885" t="str">
            <v>1917233</v>
          </cell>
          <cell r="B1885" t="str">
            <v>Dragagem de areia fina com draga de sucção e recalque - bomba de 294 kW e cortador de 30 kW - distância de recalque de 3.700 a 3.900 m</v>
          </cell>
          <cell r="C1885" t="str">
            <v>m³</v>
          </cell>
          <cell r="D1885">
            <v>12.65</v>
          </cell>
        </row>
        <row r="1886">
          <cell r="A1886" t="str">
            <v>1917234</v>
          </cell>
          <cell r="B1886" t="str">
            <v>Dragagem de areia fina com draga de sucção e recalque - bomba de 294 kW e cortador de 30 kW - distância de recalque de 3.900 a 4.100 m</v>
          </cell>
          <cell r="C1886" t="str">
            <v>m³</v>
          </cell>
          <cell r="D1886">
            <v>13.28</v>
          </cell>
        </row>
        <row r="1887">
          <cell r="A1887" t="str">
            <v>1917217</v>
          </cell>
          <cell r="B1887" t="str">
            <v>Dragagem de areia fina com draga de sucção e recalque - bomba de 294 kW e cortador de 30 kW - distância de recalque de 500 a 700 m</v>
          </cell>
          <cell r="C1887" t="str">
            <v>m³</v>
          </cell>
          <cell r="D1887">
            <v>5.2</v>
          </cell>
        </row>
        <row r="1888">
          <cell r="A1888" t="str">
            <v>1917218</v>
          </cell>
          <cell r="B1888" t="str">
            <v>Dragagem de areia fina com draga de sucção e recalque - bomba de 294 kW e cortador de 30 kW - distância de recalque de 700 a 900 m</v>
          </cell>
          <cell r="C1888" t="str">
            <v>m³</v>
          </cell>
          <cell r="D1888">
            <v>5.42</v>
          </cell>
        </row>
        <row r="1889">
          <cell r="A1889" t="str">
            <v>1917219</v>
          </cell>
          <cell r="B1889" t="str">
            <v>Dragagem de areia fina com draga de sucção e recalque - bomba de 294 kW e cortador de 30 kW - distância de recalque de 900 a 1.100 m</v>
          </cell>
          <cell r="C1889" t="str">
            <v>m³</v>
          </cell>
          <cell r="D1889">
            <v>5.85</v>
          </cell>
        </row>
        <row r="1890">
          <cell r="A1890" t="str">
            <v>1917724</v>
          </cell>
          <cell r="B1890" t="str">
            <v>Dragagem de areia fina com draga de sucção e recalque - bomba de 294 kW e cortador de 30 kW - distância de recalque de até 500 m</v>
          </cell>
          <cell r="C1890" t="str">
            <v>m³</v>
          </cell>
          <cell r="D1890">
            <v>5.08</v>
          </cell>
        </row>
        <row r="1891">
          <cell r="A1891" t="str">
            <v>1917274</v>
          </cell>
          <cell r="B1891" t="str">
            <v>Dragagem de areia fina com draga de sucção e recalque - bomba de 483 kW e cortador de 55 kW - distância de recalque de 1.100 a 1.300 m</v>
          </cell>
          <cell r="C1891" t="str">
            <v>m³</v>
          </cell>
          <cell r="D1891">
            <v>4.7300000000000004</v>
          </cell>
        </row>
        <row r="1892">
          <cell r="A1892" t="str">
            <v>1917275</v>
          </cell>
          <cell r="B1892" t="str">
            <v>Dragagem de areia fina com draga de sucção e recalque - bomba de 483 kW e cortador de 55 kW - distância de recalque de 1.300 a 1.500 m</v>
          </cell>
          <cell r="C1892" t="str">
            <v>m³</v>
          </cell>
          <cell r="D1892">
            <v>5.03</v>
          </cell>
        </row>
        <row r="1893">
          <cell r="A1893" t="str">
            <v>1917276</v>
          </cell>
          <cell r="B1893" t="str">
            <v>Dragagem de areia fina com draga de sucção e recalque - bomba de 483 kW e cortador de 55 kW - distância de recalque de 1.500 a 1.700 m</v>
          </cell>
          <cell r="C1893" t="str">
            <v>m³</v>
          </cell>
          <cell r="D1893">
            <v>5.56</v>
          </cell>
        </row>
        <row r="1894">
          <cell r="A1894" t="str">
            <v>1917277</v>
          </cell>
          <cell r="B1894" t="str">
            <v>Dragagem de areia fina com draga de sucção e recalque - bomba de 483 kW e cortador de 55 kW - distância de recalque de 1.700 a 1.900 m</v>
          </cell>
          <cell r="C1894" t="str">
            <v>m³</v>
          </cell>
          <cell r="D1894">
            <v>5.96</v>
          </cell>
        </row>
        <row r="1895">
          <cell r="A1895" t="str">
            <v>1917278</v>
          </cell>
          <cell r="B1895" t="str">
            <v>Dragagem de areia fina com draga de sucção e recalque - bomba de 483 kW e cortador de 55 kW - distância de recalque de 1.900 a 2.100 m</v>
          </cell>
          <cell r="C1895" t="str">
            <v>m³</v>
          </cell>
          <cell r="D1895">
            <v>6.16</v>
          </cell>
        </row>
        <row r="1896">
          <cell r="A1896" t="str">
            <v>1917279</v>
          </cell>
          <cell r="B1896" t="str">
            <v>Dragagem de areia fina com draga de sucção e recalque - bomba de 483 kW e cortador de 55 kW - distância de recalque de 2.100 a 2.300 m</v>
          </cell>
          <cell r="C1896" t="str">
            <v>m³</v>
          </cell>
          <cell r="D1896">
            <v>6.57</v>
          </cell>
        </row>
        <row r="1897">
          <cell r="A1897" t="str">
            <v>1917280</v>
          </cell>
          <cell r="B1897" t="str">
            <v>Dragagem de areia fina com draga de sucção e recalque - bomba de 483 kW e cortador de 55 kW - distância de recalque de 2.300 a 2.500 m</v>
          </cell>
          <cell r="C1897" t="str">
            <v>m³</v>
          </cell>
          <cell r="D1897">
            <v>6.95</v>
          </cell>
        </row>
        <row r="1898">
          <cell r="A1898" t="str">
            <v>1917281</v>
          </cell>
          <cell r="B1898" t="str">
            <v>Dragagem de areia fina com draga de sucção e recalque - bomba de 483 kW e cortador de 55 kW - distância de recalque de 2.500 a 2.700 m</v>
          </cell>
          <cell r="C1898" t="str">
            <v>m³</v>
          </cell>
          <cell r="D1898">
            <v>7.5</v>
          </cell>
        </row>
        <row r="1899">
          <cell r="A1899" t="str">
            <v>1917282</v>
          </cell>
          <cell r="B1899" t="str">
            <v>Dragagem de areia fina com draga de sucção e recalque - bomba de 483 kW e cortador de 55 kW - distância de recalque de 2.700 a 2.900 m</v>
          </cell>
          <cell r="C1899" t="str">
            <v>m³</v>
          </cell>
          <cell r="D1899">
            <v>7.88</v>
          </cell>
        </row>
        <row r="1900">
          <cell r="A1900" t="str">
            <v>1917283</v>
          </cell>
          <cell r="B1900" t="str">
            <v>Dragagem de areia fina com draga de sucção e recalque - bomba de 483 kW e cortador de 55 kW - distância de recalque de 2.900 a 3.100 m</v>
          </cell>
          <cell r="C1900" t="str">
            <v>m³</v>
          </cell>
          <cell r="D1900">
            <v>8.27</v>
          </cell>
        </row>
        <row r="1901">
          <cell r="A1901" t="str">
            <v>1917284</v>
          </cell>
          <cell r="B1901" t="str">
            <v>Dragagem de areia fina com draga de sucção e recalque - bomba de 483 kW e cortador de 55 kW - distância de recalque de 3.100 a 3.300 m</v>
          </cell>
          <cell r="C1901" t="str">
            <v>m³</v>
          </cell>
          <cell r="D1901">
            <v>8.61</v>
          </cell>
        </row>
        <row r="1902">
          <cell r="A1902" t="str">
            <v>1917285</v>
          </cell>
          <cell r="B1902" t="str">
            <v>Dragagem de areia fina com draga de sucção e recalque - bomba de 483 kW e cortador de 55 kW - distância de recalque de 3.300 a 3.500 m</v>
          </cell>
          <cell r="C1902" t="str">
            <v>m³</v>
          </cell>
          <cell r="D1902">
            <v>9.02</v>
          </cell>
        </row>
        <row r="1903">
          <cell r="A1903" t="str">
            <v>1917286</v>
          </cell>
          <cell r="B1903" t="str">
            <v>Dragagem de areia fina com draga de sucção e recalque - bomba de 483 kW e cortador de 55 kW - distância de recalque de 3.500 a 3.700 m</v>
          </cell>
          <cell r="C1903" t="str">
            <v>m³</v>
          </cell>
          <cell r="D1903">
            <v>9.7100000000000009</v>
          </cell>
        </row>
        <row r="1904">
          <cell r="A1904" t="str">
            <v>1917287</v>
          </cell>
          <cell r="B1904" t="str">
            <v>Dragagem de areia fina com draga de sucção e recalque - bomba de 483 kW e cortador de 55 kW - distância de recalque de 3.700 a 3.900 m</v>
          </cell>
          <cell r="C1904" t="str">
            <v>m³</v>
          </cell>
          <cell r="D1904">
            <v>10.14</v>
          </cell>
        </row>
        <row r="1905">
          <cell r="A1905" t="str">
            <v>1917288</v>
          </cell>
          <cell r="B1905" t="str">
            <v>Dragagem de areia fina com draga de sucção e recalque - bomba de 483 kW e cortador de 55 kW - distância de recalque de 3.900 a 4.100 m</v>
          </cell>
          <cell r="C1905" t="str">
            <v>m³</v>
          </cell>
          <cell r="D1905">
            <v>10.59</v>
          </cell>
        </row>
        <row r="1906">
          <cell r="A1906" t="str">
            <v>1917289</v>
          </cell>
          <cell r="B1906" t="str">
            <v>Dragagem de areia fina com draga de sucção e recalque - bomba de 483 kW e cortador de 55 kW - distância de recalque de 4.100 a 4.300 m</v>
          </cell>
          <cell r="C1906" t="str">
            <v>m³</v>
          </cell>
          <cell r="D1906">
            <v>11.1</v>
          </cell>
        </row>
        <row r="1907">
          <cell r="A1907" t="str">
            <v>1917290</v>
          </cell>
          <cell r="B1907" t="str">
            <v>Dragagem de areia fina com draga de sucção e recalque - bomba de 483 kW e cortador de 55 kW - distância de recalque de 4.300 a 4.500 m</v>
          </cell>
          <cell r="C1907" t="str">
            <v>m³</v>
          </cell>
          <cell r="D1907">
            <v>11.62</v>
          </cell>
        </row>
        <row r="1908">
          <cell r="A1908" t="str">
            <v>1917291</v>
          </cell>
          <cell r="B1908" t="str">
            <v>Dragagem de areia fina com draga de sucção e recalque - bomba de 483 kW e cortador de 55 kW - distância de recalque de 4.500 a 4.700 m</v>
          </cell>
          <cell r="C1908" t="str">
            <v>m³</v>
          </cell>
          <cell r="D1908">
            <v>12.39</v>
          </cell>
        </row>
        <row r="1909">
          <cell r="A1909" t="str">
            <v>1917292</v>
          </cell>
          <cell r="B1909" t="str">
            <v>Dragagem de areia fina com draga de sucção e recalque - bomba de 483 kW e cortador de 55 kW - distância de recalque de 4.700 a 4.900 m</v>
          </cell>
          <cell r="C1909" t="str">
            <v>m³</v>
          </cell>
          <cell r="D1909">
            <v>12.96</v>
          </cell>
        </row>
        <row r="1910">
          <cell r="A1910" t="str">
            <v>1917293</v>
          </cell>
          <cell r="B1910" t="str">
            <v>Dragagem de areia fina com draga de sucção e recalque - bomba de 483 kW e cortador de 55 kW - distância de recalque de 4.900 a 5.100 m</v>
          </cell>
          <cell r="C1910" t="str">
            <v>m³</v>
          </cell>
          <cell r="D1910">
            <v>13.56</v>
          </cell>
        </row>
        <row r="1911">
          <cell r="A1911" t="str">
            <v>1917294</v>
          </cell>
          <cell r="B1911" t="str">
            <v>Dragagem de areia fina com draga de sucção e recalque - bomba de 483 kW e cortador de 55 kW - distância de recalque de 5.100 a 5.300 m</v>
          </cell>
          <cell r="C1911" t="str">
            <v>m³</v>
          </cell>
          <cell r="D1911">
            <v>14.35</v>
          </cell>
        </row>
        <row r="1912">
          <cell r="A1912" t="str">
            <v>1917295</v>
          </cell>
          <cell r="B1912" t="str">
            <v>Dragagem de areia fina com draga de sucção e recalque - bomba de 483 kW e cortador de 55 kW - distância de recalque de 5.300 a 5.500 m</v>
          </cell>
          <cell r="C1912" t="str">
            <v>m³</v>
          </cell>
          <cell r="D1912">
            <v>15.13</v>
          </cell>
        </row>
        <row r="1913">
          <cell r="A1913" t="str">
            <v>1917296</v>
          </cell>
          <cell r="B1913" t="str">
            <v>Dragagem de areia fina com draga de sucção e recalque - bomba de 483 kW e cortador de 55 kW - distância de recalque de 5.500 a 5.700 m</v>
          </cell>
          <cell r="C1913" t="str">
            <v>m³</v>
          </cell>
          <cell r="D1913">
            <v>16.239999999999998</v>
          </cell>
        </row>
        <row r="1914">
          <cell r="A1914" t="str">
            <v>1917297</v>
          </cell>
          <cell r="B1914" t="str">
            <v>Dragagem de areia fina com draga de sucção e recalque - bomba de 483 kW e cortador de 55 kW - distância de recalque de 5.700 a 5.900 m</v>
          </cell>
          <cell r="C1914" t="str">
            <v>m³</v>
          </cell>
          <cell r="D1914">
            <v>17.25</v>
          </cell>
        </row>
        <row r="1915">
          <cell r="A1915" t="str">
            <v>1917298</v>
          </cell>
          <cell r="B1915" t="str">
            <v>Dragagem de areia fina com draga de sucção e recalque - bomba de 483 kW e cortador de 55 kW - distância de recalque de 5.900 a 6.100 m</v>
          </cell>
          <cell r="C1915" t="str">
            <v>m³</v>
          </cell>
          <cell r="D1915">
            <v>18.34</v>
          </cell>
        </row>
        <row r="1916">
          <cell r="A1916" t="str">
            <v>1917271</v>
          </cell>
          <cell r="B1916" t="str">
            <v>Dragagem de areia fina com draga de sucção e recalque - bomba de 483 kW e cortador de 55 kW - distância de recalque de 500 a 700 m</v>
          </cell>
          <cell r="C1916" t="str">
            <v>m³</v>
          </cell>
          <cell r="D1916">
            <v>3.95</v>
          </cell>
        </row>
        <row r="1917">
          <cell r="A1917" t="str">
            <v>1917299</v>
          </cell>
          <cell r="B1917" t="str">
            <v>Dragagem de areia fina com draga de sucção e recalque - bomba de 483 kW e cortador de 55 kW - distância de recalque de 6.100 a 6.300 m</v>
          </cell>
          <cell r="C1917" t="str">
            <v>m³</v>
          </cell>
          <cell r="D1917">
            <v>19.649999999999999</v>
          </cell>
        </row>
        <row r="1918">
          <cell r="A1918" t="str">
            <v>1917300</v>
          </cell>
          <cell r="B1918" t="str">
            <v>Dragagem de areia fina com draga de sucção e recalque - bomba de 483 kW e cortador de 55 kW - distância de recalque de 6.300 a 6.500 m</v>
          </cell>
          <cell r="C1918" t="str">
            <v>m³</v>
          </cell>
          <cell r="D1918">
            <v>21.07</v>
          </cell>
        </row>
        <row r="1919">
          <cell r="A1919" t="str">
            <v>1917301</v>
          </cell>
          <cell r="B1919" t="str">
            <v>Dragagem de areia fina com draga de sucção e recalque - bomba de 483 kW e cortador de 55 kW - distância de recalque de 6.500 a 6.700 m</v>
          </cell>
          <cell r="C1919" t="str">
            <v>m³</v>
          </cell>
          <cell r="D1919">
            <v>22.97</v>
          </cell>
        </row>
        <row r="1920">
          <cell r="A1920" t="str">
            <v>1917302</v>
          </cell>
          <cell r="B1920" t="str">
            <v>Dragagem de areia fina com draga de sucção e recalque - bomba de 483 kW e cortador de 55 kW - distância de recalque de 6.700 a 6.900 m</v>
          </cell>
          <cell r="C1920" t="str">
            <v>m³</v>
          </cell>
          <cell r="D1920">
            <v>24.76</v>
          </cell>
        </row>
        <row r="1921">
          <cell r="A1921" t="str">
            <v>1917303</v>
          </cell>
          <cell r="B1921" t="str">
            <v>Dragagem de areia fina com draga de sucção e recalque - bomba de 483 kW e cortador de 55 kW - distância de recalque de 6.900 a 7.100 m</v>
          </cell>
          <cell r="C1921" t="str">
            <v>m³</v>
          </cell>
          <cell r="D1921">
            <v>26.45</v>
          </cell>
        </row>
        <row r="1922">
          <cell r="A1922" t="str">
            <v>1917304</v>
          </cell>
          <cell r="B1922" t="str">
            <v>Dragagem de areia fina com draga de sucção e recalque - bomba de 483 kW e cortador de 55 kW - distância de recalque de 7.100 a 7.300 m</v>
          </cell>
          <cell r="C1922" t="str">
            <v>m³</v>
          </cell>
          <cell r="D1922">
            <v>28.11</v>
          </cell>
        </row>
        <row r="1923">
          <cell r="A1923" t="str">
            <v>1917305</v>
          </cell>
          <cell r="B1923" t="str">
            <v>Dragagem de areia fina com draga de sucção e recalque - bomba de 483 kW e cortador de 55 kW - distância de recalque de 7.300 a 7.500 m</v>
          </cell>
          <cell r="C1923" t="str">
            <v>m³</v>
          </cell>
          <cell r="D1923">
            <v>29.95</v>
          </cell>
        </row>
        <row r="1924">
          <cell r="A1924" t="str">
            <v>1917306</v>
          </cell>
          <cell r="B1924" t="str">
            <v>Dragagem de areia fina com draga de sucção e recalque - bomba de 483 kW e cortador de 55 kW - distância de recalque de 7.500 a 7.700 m</v>
          </cell>
          <cell r="C1924" t="str">
            <v>m³</v>
          </cell>
          <cell r="D1924">
            <v>32.21</v>
          </cell>
        </row>
        <row r="1925">
          <cell r="A1925" t="str">
            <v>1917307</v>
          </cell>
          <cell r="B1925" t="str">
            <v>Dragagem de areia fina com draga de sucção e recalque - bomba de 483 kW e cortador de 55 kW - distância de recalque de 7.700 a 7.900 m</v>
          </cell>
          <cell r="C1925" t="str">
            <v>m³</v>
          </cell>
          <cell r="D1925">
            <v>33.89</v>
          </cell>
        </row>
        <row r="1926">
          <cell r="A1926" t="str">
            <v>1917272</v>
          </cell>
          <cell r="B1926" t="str">
            <v>Dragagem de areia fina com draga de sucção e recalque - bomba de 483 kW e cortador de 55 kW - distância de recalque de 700 a 900 m</v>
          </cell>
          <cell r="C1926" t="str">
            <v>m³</v>
          </cell>
          <cell r="D1926">
            <v>4.16</v>
          </cell>
        </row>
        <row r="1927">
          <cell r="A1927" t="str">
            <v>1917273</v>
          </cell>
          <cell r="B1927" t="str">
            <v>Dragagem de areia fina com draga de sucção e recalque - bomba de 483 kW e cortador de 55 kW - distância de recalque de 900 a 1.100 m</v>
          </cell>
          <cell r="C1927" t="str">
            <v>m³</v>
          </cell>
          <cell r="D1927">
            <v>4.3899999999999997</v>
          </cell>
        </row>
        <row r="1928">
          <cell r="A1928" t="str">
            <v>1917729</v>
          </cell>
          <cell r="B1928" t="str">
            <v>Dragagem de areia fina com draga de sucção e recalque - bomba de 483 kW e cortador de 55 kW - distância de recalque de até 500 m</v>
          </cell>
          <cell r="C1928" t="str">
            <v>m³</v>
          </cell>
          <cell r="D1928">
            <v>3.9</v>
          </cell>
        </row>
        <row r="1929">
          <cell r="A1929" t="str">
            <v>1917367</v>
          </cell>
          <cell r="B1929" t="str">
            <v>Dragagem de areia fina com draga de sucção e recalque - bomba de 746 kW e cortador de 110 kW - distância de recalque de 1.100 a 1.300 m</v>
          </cell>
          <cell r="C1929" t="str">
            <v>m³</v>
          </cell>
          <cell r="D1929">
            <v>4.4400000000000004</v>
          </cell>
        </row>
        <row r="1930">
          <cell r="A1930" t="str">
            <v>1917368</v>
          </cell>
          <cell r="B1930" t="str">
            <v>Dragagem de areia fina com draga de sucção e recalque - bomba de 746 kW e cortador de 110 kW - distância de recalque de 1.300 a 1.500 m</v>
          </cell>
          <cell r="C1930" t="str">
            <v>m³</v>
          </cell>
          <cell r="D1930">
            <v>4.75</v>
          </cell>
        </row>
        <row r="1931">
          <cell r="A1931" t="str">
            <v>1917369</v>
          </cell>
          <cell r="B1931" t="str">
            <v>Dragagem de areia fina com draga de sucção e recalque - bomba de 746 kW e cortador de 110 kW - distância de recalque de 1.500 a 1.700 m</v>
          </cell>
          <cell r="C1931" t="str">
            <v>m³</v>
          </cell>
          <cell r="D1931">
            <v>5.23</v>
          </cell>
        </row>
        <row r="1932">
          <cell r="A1932" t="str">
            <v>1917370</v>
          </cell>
          <cell r="B1932" t="str">
            <v>Dragagem de areia fina com draga de sucção e recalque - bomba de 746 kW e cortador de 110 kW - distância de recalque de 1.700 a 1.900 m</v>
          </cell>
          <cell r="C1932" t="str">
            <v>m³</v>
          </cell>
          <cell r="D1932">
            <v>5.52</v>
          </cell>
        </row>
        <row r="1933">
          <cell r="A1933" t="str">
            <v>1917371</v>
          </cell>
          <cell r="B1933" t="str">
            <v>Dragagem de areia fina com draga de sucção e recalque - bomba de 746 kW e cortador de 110 kW - distância de recalque de 1.900 a 2.100 m</v>
          </cell>
          <cell r="C1933" t="str">
            <v>m³</v>
          </cell>
          <cell r="D1933">
            <v>5.79</v>
          </cell>
        </row>
        <row r="1934">
          <cell r="A1934" t="str">
            <v>1917372</v>
          </cell>
          <cell r="B1934" t="str">
            <v>Dragagem de areia fina com draga de sucção e recalque - bomba de 746 kW e cortador de 110 kW - distância de recalque de 2.100 a 2.300 m</v>
          </cell>
          <cell r="C1934" t="str">
            <v>m³</v>
          </cell>
          <cell r="D1934">
            <v>6.07</v>
          </cell>
        </row>
        <row r="1935">
          <cell r="A1935" t="str">
            <v>1917373</v>
          </cell>
          <cell r="B1935" t="str">
            <v>Dragagem de areia fina com draga de sucção e recalque - bomba de 746 kW e cortador de 110 kW - distância de recalque de 2.300 a 2.500 m</v>
          </cell>
          <cell r="C1935" t="str">
            <v>m³</v>
          </cell>
          <cell r="D1935">
            <v>6.29</v>
          </cell>
        </row>
        <row r="1936">
          <cell r="A1936" t="str">
            <v>1917374</v>
          </cell>
          <cell r="B1936" t="str">
            <v>Dragagem de areia fina com draga de sucção e recalque - bomba de 746 kW e cortador de 110 kW - distância de recalque de 2.500 a 2.700 m</v>
          </cell>
          <cell r="C1936" t="str">
            <v>m³</v>
          </cell>
          <cell r="D1936">
            <v>6.83</v>
          </cell>
        </row>
        <row r="1937">
          <cell r="A1937" t="str">
            <v>1917375</v>
          </cell>
          <cell r="B1937" t="str">
            <v>Dragagem de areia fina com draga de sucção e recalque - bomba de 746 kW e cortador de 110 kW - distância de recalque de 2.700 a 2.900 m</v>
          </cell>
          <cell r="C1937" t="str">
            <v>m³</v>
          </cell>
          <cell r="D1937">
            <v>7.09</v>
          </cell>
        </row>
        <row r="1938">
          <cell r="A1938" t="str">
            <v>1917376</v>
          </cell>
          <cell r="B1938" t="str">
            <v>Dragagem de areia fina com draga de sucção e recalque - bomba de 746 kW e cortador de 110 kW - distância de recalque de 2.900 a 3.100 m</v>
          </cell>
          <cell r="C1938" t="str">
            <v>m³</v>
          </cell>
          <cell r="D1938">
            <v>7.35</v>
          </cell>
        </row>
        <row r="1939">
          <cell r="A1939" t="str">
            <v>1917377</v>
          </cell>
          <cell r="B1939" t="str">
            <v>Dragagem de areia fina com draga de sucção e recalque - bomba de 746 kW e cortador de 110 kW - distância de recalque de 3.100 a 3.300 m</v>
          </cell>
          <cell r="C1939" t="str">
            <v>m³</v>
          </cell>
          <cell r="D1939">
            <v>7.62</v>
          </cell>
        </row>
        <row r="1940">
          <cell r="A1940" t="str">
            <v>1917378</v>
          </cell>
          <cell r="B1940" t="str">
            <v>Dragagem de areia fina com draga de sucção e recalque - bomba de 746 kW e cortador de 110 kW - distância de recalque de 3.300 a 3.500 m</v>
          </cell>
          <cell r="C1940" t="str">
            <v>m³</v>
          </cell>
          <cell r="D1940">
            <v>7.89</v>
          </cell>
        </row>
        <row r="1941">
          <cell r="A1941" t="str">
            <v>1917379</v>
          </cell>
          <cell r="B1941" t="str">
            <v>Dragagem de areia fina com draga de sucção e recalque - bomba de 746 kW e cortador de 110 kW - distância de recalque de 3.500 a 3.700 m</v>
          </cell>
          <cell r="C1941" t="str">
            <v>m³</v>
          </cell>
          <cell r="D1941">
            <v>8.4499999999999993</v>
          </cell>
        </row>
        <row r="1942">
          <cell r="A1942" t="str">
            <v>1917380</v>
          </cell>
          <cell r="B1942" t="str">
            <v>Dragagem de areia fina com draga de sucção e recalque - bomba de 746 kW e cortador de 110 kW - distância de recalque de 3.700 a 3.900 m</v>
          </cell>
          <cell r="C1942" t="str">
            <v>m³</v>
          </cell>
          <cell r="D1942">
            <v>8.7799999999999994</v>
          </cell>
        </row>
        <row r="1943">
          <cell r="A1943" t="str">
            <v>1917381</v>
          </cell>
          <cell r="B1943" t="str">
            <v>Dragagem de areia fina com draga de sucção e recalque - bomba de 746 kW e cortador de 110 kW - distância de recalque de 3.900 a 4.100 m</v>
          </cell>
          <cell r="C1943" t="str">
            <v>m³</v>
          </cell>
          <cell r="D1943">
            <v>9.11</v>
          </cell>
        </row>
        <row r="1944">
          <cell r="A1944" t="str">
            <v>1917382</v>
          </cell>
          <cell r="B1944" t="str">
            <v>Dragagem de areia fina com draga de sucção e recalque - bomba de 746 kW e cortador de 110 kW - distância de recalque de 4.100 a 4.300 m</v>
          </cell>
          <cell r="C1944" t="str">
            <v>m³</v>
          </cell>
          <cell r="D1944">
            <v>9.52</v>
          </cell>
        </row>
        <row r="1945">
          <cell r="A1945" t="str">
            <v>1917383</v>
          </cell>
          <cell r="B1945" t="str">
            <v>Dragagem de areia fina com draga de sucção e recalque - bomba de 746 kW e cortador de 110 kW - distância de recalque de 4.300 a 4.500 m</v>
          </cell>
          <cell r="C1945" t="str">
            <v>m³</v>
          </cell>
          <cell r="D1945">
            <v>9.8699999999999992</v>
          </cell>
        </row>
        <row r="1946">
          <cell r="A1946" t="str">
            <v>1917384</v>
          </cell>
          <cell r="B1946" t="str">
            <v>Dragagem de areia fina com draga de sucção e recalque - bomba de 746 kW e cortador de 110 kW - distância de recalque de 4.500 a 4.700 m</v>
          </cell>
          <cell r="C1946" t="str">
            <v>m³</v>
          </cell>
          <cell r="D1946">
            <v>10.49</v>
          </cell>
        </row>
        <row r="1947">
          <cell r="A1947" t="str">
            <v>1917385</v>
          </cell>
          <cell r="B1947" t="str">
            <v>Dragagem de areia fina com draga de sucção e recalque - bomba de 746 kW e cortador de 110 kW - distância de recalque de 4.700 a 4.900 m</v>
          </cell>
          <cell r="C1947" t="str">
            <v>m³</v>
          </cell>
          <cell r="D1947">
            <v>10.94</v>
          </cell>
        </row>
        <row r="1948">
          <cell r="A1948" t="str">
            <v>1917386</v>
          </cell>
          <cell r="B1948" t="str">
            <v>Dragagem de areia fina com draga de sucção e recalque - bomba de 746 kW e cortador de 110 kW - distância de recalque de 4.900 a 5.100 m</v>
          </cell>
          <cell r="C1948" t="str">
            <v>m³</v>
          </cell>
          <cell r="D1948">
            <v>11.41</v>
          </cell>
        </row>
        <row r="1949">
          <cell r="A1949" t="str">
            <v>1917387</v>
          </cell>
          <cell r="B1949" t="str">
            <v>Dragagem de areia fina com draga de sucção e recalque - bomba de 746 kW e cortador de 110 kW - distância de recalque de 5.100 a 5.300 m</v>
          </cell>
          <cell r="C1949" t="str">
            <v>m³</v>
          </cell>
          <cell r="D1949">
            <v>11.89</v>
          </cell>
        </row>
        <row r="1950">
          <cell r="A1950" t="str">
            <v>1917388</v>
          </cell>
          <cell r="B1950" t="str">
            <v>Dragagem de areia fina com draga de sucção e recalque - bomba de 746 kW e cortador de 110 kW - distância de recalque de 5.300 a 5.500 m</v>
          </cell>
          <cell r="C1950" t="str">
            <v>m³</v>
          </cell>
          <cell r="D1950">
            <v>12.4</v>
          </cell>
        </row>
        <row r="1951">
          <cell r="A1951" t="str">
            <v>1917389</v>
          </cell>
          <cell r="B1951" t="str">
            <v>Dragagem de areia fina com draga de sucção e recalque - bomba de 746 kW e cortador de 110 kW - distância de recalque de 5.500 a 5.700 m</v>
          </cell>
          <cell r="C1951" t="str">
            <v>m³</v>
          </cell>
          <cell r="D1951">
            <v>13.18</v>
          </cell>
        </row>
        <row r="1952">
          <cell r="A1952" t="str">
            <v>1917390</v>
          </cell>
          <cell r="B1952" t="str">
            <v>Dragagem de areia fina com draga de sucção e recalque - bomba de 746 kW e cortador de 110 kW - distância de recalque de 5.700 a 5.900 m</v>
          </cell>
          <cell r="C1952" t="str">
            <v>m³</v>
          </cell>
          <cell r="D1952">
            <v>13.88</v>
          </cell>
        </row>
        <row r="1953">
          <cell r="A1953" t="str">
            <v>1917391</v>
          </cell>
          <cell r="B1953" t="str">
            <v>Dragagem de areia fina com draga de sucção e recalque - bomba de 746 kW e cortador de 110 kW - distância de recalque de 5.900 a 6.100 m</v>
          </cell>
          <cell r="C1953" t="str">
            <v>m³</v>
          </cell>
          <cell r="D1953">
            <v>14.62</v>
          </cell>
        </row>
        <row r="1954">
          <cell r="A1954" t="str">
            <v>1917364</v>
          </cell>
          <cell r="B1954" t="str">
            <v>Dragagem de areia fina com draga de sucção e recalque - bomba de 746 kW e cortador de 110 kW - distância de recalque de 500 a 700 m</v>
          </cell>
          <cell r="C1954" t="str">
            <v>m³</v>
          </cell>
          <cell r="D1954">
            <v>3.52</v>
          </cell>
        </row>
        <row r="1955">
          <cell r="A1955" t="str">
            <v>1917392</v>
          </cell>
          <cell r="B1955" t="str">
            <v>Dragagem de areia fina com draga de sucção e recalque - bomba de 746 kW e cortador de 110 kW - distância de recalque de 6.100 a 6.300 m</v>
          </cell>
          <cell r="C1955" t="str">
            <v>m³</v>
          </cell>
          <cell r="D1955">
            <v>15.54</v>
          </cell>
        </row>
        <row r="1956">
          <cell r="A1956" t="str">
            <v>1917393</v>
          </cell>
          <cell r="B1956" t="str">
            <v>Dragagem de areia fina com draga de sucção e recalque - bomba de 746 kW e cortador de 110 kW - distância de recalque de 6.300 a 6.500 m</v>
          </cell>
          <cell r="C1956" t="str">
            <v>m³</v>
          </cell>
          <cell r="D1956">
            <v>16.510000000000002</v>
          </cell>
        </row>
        <row r="1957">
          <cell r="A1957" t="str">
            <v>1917394</v>
          </cell>
          <cell r="B1957" t="str">
            <v>Dragagem de areia fina com draga de sucção e recalque - bomba de 746 kW e cortador de 110 kW - distância de recalque de 6.500 a 6.700 m</v>
          </cell>
          <cell r="C1957" t="str">
            <v>m³</v>
          </cell>
          <cell r="D1957">
            <v>17.899999999999999</v>
          </cell>
        </row>
        <row r="1958">
          <cell r="A1958" t="str">
            <v>1917395</v>
          </cell>
          <cell r="B1958" t="str">
            <v>Dragagem de areia fina com draga de sucção e recalque - bomba de 746 kW e cortador de 110 kW - distância de recalque de 6.700 a 6.900 m</v>
          </cell>
          <cell r="C1958" t="str">
            <v>m³</v>
          </cell>
          <cell r="D1958">
            <v>18.850000000000001</v>
          </cell>
        </row>
        <row r="1959">
          <cell r="A1959" t="str">
            <v>1917396</v>
          </cell>
          <cell r="B1959" t="str">
            <v>Dragagem de areia fina com draga de sucção e recalque - bomba de 746 kW e cortador de 110 kW - distância de recalque de 6.900 a 7.100 m</v>
          </cell>
          <cell r="C1959" t="str">
            <v>m³</v>
          </cell>
          <cell r="D1959">
            <v>19.95</v>
          </cell>
        </row>
        <row r="1960">
          <cell r="A1960" t="str">
            <v>1917397</v>
          </cell>
          <cell r="B1960" t="str">
            <v>Dragagem de areia fina com draga de sucção e recalque - bomba de 746 kW e cortador de 110 kW - distância de recalque de 7.100 a 7.300 m</v>
          </cell>
          <cell r="C1960" t="str">
            <v>m³</v>
          </cell>
          <cell r="D1960">
            <v>21.22</v>
          </cell>
        </row>
        <row r="1961">
          <cell r="A1961" t="str">
            <v>1917398</v>
          </cell>
          <cell r="B1961" t="str">
            <v>Dragagem de areia fina com draga de sucção e recalque - bomba de 746 kW e cortador de 110 kW - distância de recalque de 7.300 a 7.500 m</v>
          </cell>
          <cell r="C1961" t="str">
            <v>m³</v>
          </cell>
          <cell r="D1961">
            <v>22.33</v>
          </cell>
        </row>
        <row r="1962">
          <cell r="A1962" t="str">
            <v>1917399</v>
          </cell>
          <cell r="B1962" t="str">
            <v>Dragagem de areia fina com draga de sucção e recalque - bomba de 746 kW e cortador de 110 kW - distância de recalque de 7.500 a 7.700 m</v>
          </cell>
          <cell r="C1962" t="str">
            <v>m³</v>
          </cell>
          <cell r="D1962">
            <v>23.91</v>
          </cell>
        </row>
        <row r="1963">
          <cell r="A1963" t="str">
            <v>1917400</v>
          </cell>
          <cell r="B1963" t="str">
            <v>Dragagem de areia fina com draga de sucção e recalque - bomba de 746 kW e cortador de 110 kW - distância de recalque de 7.700 a 7.900 m</v>
          </cell>
          <cell r="C1963" t="str">
            <v>m³</v>
          </cell>
          <cell r="D1963">
            <v>25.34</v>
          </cell>
        </row>
        <row r="1964">
          <cell r="A1964" t="str">
            <v>1917401</v>
          </cell>
          <cell r="B1964" t="str">
            <v>Dragagem de areia fina com draga de sucção e recalque - bomba de 746 kW e cortador de 110 kW - distância de recalque de 7.900 a 8.100 m</v>
          </cell>
          <cell r="C1964" t="str">
            <v>m³</v>
          </cell>
          <cell r="D1964">
            <v>26.64</v>
          </cell>
        </row>
        <row r="1965">
          <cell r="A1965" t="str">
            <v>1917365</v>
          </cell>
          <cell r="B1965" t="str">
            <v>Dragagem de areia fina com draga de sucção e recalque - bomba de 746 kW e cortador de 110 kW - distância de recalque de 700 a 900 m</v>
          </cell>
          <cell r="C1965" t="str">
            <v>m³</v>
          </cell>
          <cell r="D1965">
            <v>3.88</v>
          </cell>
        </row>
        <row r="1966">
          <cell r="A1966" t="str">
            <v>1917402</v>
          </cell>
          <cell r="B1966" t="str">
            <v>Dragagem de areia fina com draga de sucção e recalque - bomba de 746 kW e cortador de 110 kW - distância de recalque de 8.100 a 8.300 m</v>
          </cell>
          <cell r="C1966" t="str">
            <v>m³</v>
          </cell>
          <cell r="D1966">
            <v>28.17</v>
          </cell>
        </row>
        <row r="1967">
          <cell r="A1967" t="str">
            <v>1917403</v>
          </cell>
          <cell r="B1967" t="str">
            <v>Dragagem de areia fina com draga de sucção e recalque - bomba de 746 kW e cortador de 110 kW - distância de recalque de 8.300 a 8.500 m</v>
          </cell>
          <cell r="C1967" t="str">
            <v>m³</v>
          </cell>
          <cell r="D1967">
            <v>29.88</v>
          </cell>
        </row>
        <row r="1968">
          <cell r="A1968" t="str">
            <v>1917404</v>
          </cell>
          <cell r="B1968" t="str">
            <v>Dragagem de areia fina com draga de sucção e recalque - bomba de 746 kW e cortador de 110 kW - distância de recalque de 8.500 a 8.700 m</v>
          </cell>
          <cell r="C1968" t="str">
            <v>m³</v>
          </cell>
          <cell r="D1968">
            <v>31.65</v>
          </cell>
        </row>
        <row r="1969">
          <cell r="A1969" t="str">
            <v>1917405</v>
          </cell>
          <cell r="B1969" t="str">
            <v>Dragagem de areia fina com draga de sucção e recalque - bomba de 746 kW e cortador de 110 kW - distância de recalque de 8.700 a 8.900 m</v>
          </cell>
          <cell r="C1969" t="str">
            <v>m³</v>
          </cell>
          <cell r="D1969">
            <v>33.33</v>
          </cell>
        </row>
        <row r="1970">
          <cell r="A1970" t="str">
            <v>1917406</v>
          </cell>
          <cell r="B1970" t="str">
            <v>Dragagem de areia fina com draga de sucção e recalque - bomba de 746 kW e cortador de 110 kW - distância de recalque de 8.900 a 9.100 m</v>
          </cell>
          <cell r="C1970" t="str">
            <v>m³</v>
          </cell>
          <cell r="D1970">
            <v>35.19</v>
          </cell>
        </row>
        <row r="1971">
          <cell r="A1971" t="str">
            <v>1917407</v>
          </cell>
          <cell r="B1971" t="str">
            <v>Dragagem de areia fina com draga de sucção e recalque - bomba de 746 kW e cortador de 110 kW - distância de recalque de 9.100 a 9.300 m</v>
          </cell>
          <cell r="C1971" t="str">
            <v>m³</v>
          </cell>
          <cell r="D1971">
            <v>37.32</v>
          </cell>
        </row>
        <row r="1972">
          <cell r="A1972" t="str">
            <v>1917408</v>
          </cell>
          <cell r="B1972" t="str">
            <v>Dragagem de areia fina com draga de sucção e recalque - bomba de 746 kW e cortador de 110 kW - distância de recalque de 9.300 a 9.500 m</v>
          </cell>
          <cell r="C1972" t="str">
            <v>m³</v>
          </cell>
          <cell r="D1972">
            <v>39.69</v>
          </cell>
        </row>
        <row r="1973">
          <cell r="A1973" t="str">
            <v>1917409</v>
          </cell>
          <cell r="B1973" t="str">
            <v>Dragagem de areia fina com draga de sucção e recalque - bomba de 746 kW e cortador de 110 kW - distância de recalque de 9.500 a 9.700 m</v>
          </cell>
          <cell r="C1973" t="str">
            <v>m³</v>
          </cell>
          <cell r="D1973">
            <v>41.6</v>
          </cell>
        </row>
        <row r="1974">
          <cell r="A1974" t="str">
            <v>1917410</v>
          </cell>
          <cell r="B1974" t="str">
            <v>Dragagem de areia fina com draga de sucção e recalque - bomba de 746 kW e cortador de 110 kW - distância de recalque de 9.700 a 9.900 m</v>
          </cell>
          <cell r="C1974" t="str">
            <v>m³</v>
          </cell>
          <cell r="D1974">
            <v>43.33</v>
          </cell>
        </row>
        <row r="1975">
          <cell r="A1975" t="str">
            <v>1917411</v>
          </cell>
          <cell r="B1975" t="str">
            <v>Dragagem de areia fina com draga de sucção e recalque - bomba de 746 kW e cortador de 110 kW - distância de recalque de 9.900 a 10.100 m</v>
          </cell>
          <cell r="C1975" t="str">
            <v>m³</v>
          </cell>
          <cell r="D1975">
            <v>45.28</v>
          </cell>
        </row>
        <row r="1976">
          <cell r="A1976" t="str">
            <v>1917366</v>
          </cell>
          <cell r="B1976" t="str">
            <v>Dragagem de areia fina com draga de sucção e recalque - bomba de 746 kW e cortador de 110 kW - distância de recalque de 900 a 1.100 m</v>
          </cell>
          <cell r="C1976" t="str">
            <v>m³</v>
          </cell>
          <cell r="D1976">
            <v>4.12</v>
          </cell>
        </row>
        <row r="1977">
          <cell r="A1977" t="str">
            <v>1917732</v>
          </cell>
          <cell r="B1977" t="str">
            <v>Dragagem de areia fina com draga de sucção e recalque - bomba de 746 kW e cortador de 110 kW - distância de recalque de até 500 m</v>
          </cell>
          <cell r="C1977" t="str">
            <v>m³</v>
          </cell>
          <cell r="D1977">
            <v>3.3</v>
          </cell>
        </row>
        <row r="1978">
          <cell r="A1978" t="str">
            <v>1917043</v>
          </cell>
          <cell r="B1978" t="str">
            <v>Dragagem de areia fina com draga hopper - capacidade da cisterna de 1.000 m³ - DMT de 1.500 a 1.800 m</v>
          </cell>
          <cell r="C1978" t="str">
            <v>m³</v>
          </cell>
          <cell r="D1978">
            <v>12.14</v>
          </cell>
        </row>
        <row r="1979">
          <cell r="A1979" t="str">
            <v>1917044</v>
          </cell>
          <cell r="B1979" t="str">
            <v>Dragagem de areia fina com draga hopper - capacidade da cisterna de 1.000 m³ - DMT de 1.800 a 2.100 m</v>
          </cell>
          <cell r="C1979" t="str">
            <v>m³</v>
          </cell>
          <cell r="D1979">
            <v>12.35</v>
          </cell>
        </row>
        <row r="1980">
          <cell r="A1980" t="str">
            <v>1917045</v>
          </cell>
          <cell r="B1980" t="str">
            <v>Dragagem de areia fina com draga hopper - capacidade da cisterna de 1.000 m³ - DMT de 2.100 a 2.400 m</v>
          </cell>
          <cell r="C1980" t="str">
            <v>m³</v>
          </cell>
          <cell r="D1980">
            <v>12.57</v>
          </cell>
        </row>
        <row r="1981">
          <cell r="A1981" t="str">
            <v>1917046</v>
          </cell>
          <cell r="B1981" t="str">
            <v>Dragagem de areia fina com draga hopper - capacidade da cisterna de 1.000 m³ - DMT de 2.400 a 2.700 m</v>
          </cell>
          <cell r="C1981" t="str">
            <v>m³</v>
          </cell>
          <cell r="D1981">
            <v>12.79</v>
          </cell>
        </row>
        <row r="1982">
          <cell r="A1982" t="str">
            <v>1917047</v>
          </cell>
          <cell r="B1982" t="str">
            <v>Dragagem de areia fina com draga hopper - capacidade da cisterna de 1.000 m³ - DMT de 2.700 a 3.000 m</v>
          </cell>
          <cell r="C1982" t="str">
            <v>m³</v>
          </cell>
          <cell r="D1982">
            <v>13.03</v>
          </cell>
        </row>
        <row r="1983">
          <cell r="A1983" t="str">
            <v>1917048</v>
          </cell>
          <cell r="B1983" t="str">
            <v>Dragagem de areia fina com draga hopper - capacidade da cisterna de 1.000 m³ - DMT de 3.000 m</v>
          </cell>
          <cell r="C1983" t="str">
            <v>m³</v>
          </cell>
          <cell r="D1983">
            <v>13.16</v>
          </cell>
        </row>
        <row r="1984">
          <cell r="A1984" t="str">
            <v>1901518</v>
          </cell>
          <cell r="B1984" t="str">
            <v>Dragagem de areia fina com draga hopper - capacidade da cisterna de 10.000 m³ - DMT de 1.500 a 1.800 m</v>
          </cell>
          <cell r="C1984" t="str">
            <v>m³</v>
          </cell>
          <cell r="D1984">
            <v>8.2100000000000009</v>
          </cell>
        </row>
        <row r="1985">
          <cell r="A1985" t="str">
            <v>1901519</v>
          </cell>
          <cell r="B1985" t="str">
            <v>Dragagem de areia fina com draga hopper - capacidade da cisterna de 10.000 m³ - DMT de 1.800 a 2.100 m</v>
          </cell>
          <cell r="C1985" t="str">
            <v>m³</v>
          </cell>
          <cell r="D1985">
            <v>8.27</v>
          </cell>
        </row>
        <row r="1986">
          <cell r="A1986" t="str">
            <v>1901520</v>
          </cell>
          <cell r="B1986" t="str">
            <v>Dragagem de areia fina com draga hopper - capacidade da cisterna de 10.000 m³ - DMT de 2.100 a 2.400 m</v>
          </cell>
          <cell r="C1986" t="str">
            <v>m³</v>
          </cell>
          <cell r="D1986">
            <v>8.33</v>
          </cell>
        </row>
        <row r="1987">
          <cell r="A1987" t="str">
            <v>1901521</v>
          </cell>
          <cell r="B1987" t="str">
            <v>Dragagem de areia fina com draga hopper - capacidade da cisterna de 10.000 m³ - DMT de 2.400 a 2.700 m</v>
          </cell>
          <cell r="C1987" t="str">
            <v>m³</v>
          </cell>
          <cell r="D1987">
            <v>8.4</v>
          </cell>
        </row>
        <row r="1988">
          <cell r="A1988" t="str">
            <v>1901522</v>
          </cell>
          <cell r="B1988" t="str">
            <v>Dragagem de areia fina com draga hopper - capacidade da cisterna de 10.000 m³ - DMT de 2.700 a 3.000 m</v>
          </cell>
          <cell r="C1988" t="str">
            <v>m³</v>
          </cell>
          <cell r="D1988">
            <v>8.4700000000000006</v>
          </cell>
        </row>
        <row r="1989">
          <cell r="A1989" t="str">
            <v>1901517</v>
          </cell>
          <cell r="B1989" t="str">
            <v>Dragagem de areia fina com draga hopper - capacidade da cisterna de 10.000 m³ - DMT de 3.000 m</v>
          </cell>
          <cell r="C1989" t="str">
            <v>m³</v>
          </cell>
          <cell r="D1989">
            <v>8.51</v>
          </cell>
        </row>
        <row r="1990">
          <cell r="A1990" t="str">
            <v>1901523</v>
          </cell>
          <cell r="B1990" t="str">
            <v>Dragagem de areia fina com draga hopper - capacidade da cisterna de 15.000 m³ - DMT de 1.500 a 1.800 m</v>
          </cell>
          <cell r="C1990" t="str">
            <v>m³</v>
          </cell>
          <cell r="D1990">
            <v>10.91</v>
          </cell>
        </row>
        <row r="1991">
          <cell r="A1991" t="str">
            <v>1901524</v>
          </cell>
          <cell r="B1991" t="str">
            <v>Dragagem de areia fina com draga hopper - capacidade da cisterna de 15.000 m³ - DMT de 1.800 a 2.100 m</v>
          </cell>
          <cell r="C1991" t="str">
            <v>m³</v>
          </cell>
          <cell r="D1991">
            <v>10.97</v>
          </cell>
        </row>
        <row r="1992">
          <cell r="A1992" t="str">
            <v>1901525</v>
          </cell>
          <cell r="B1992" t="str">
            <v>Dragagem de areia fina com draga hopper - capacidade da cisterna de 15.000 m³ - DMT de 2.100 a 2.400 m</v>
          </cell>
          <cell r="C1992" t="str">
            <v>m³</v>
          </cell>
          <cell r="D1992">
            <v>11.03</v>
          </cell>
        </row>
        <row r="1993">
          <cell r="A1993" t="str">
            <v>1901526</v>
          </cell>
          <cell r="B1993" t="str">
            <v>Dragagem de areia fina com draga hopper - capacidade da cisterna de 15.000 m³ - DMT de 2.400 a 2.700 m</v>
          </cell>
          <cell r="C1993" t="str">
            <v>m³</v>
          </cell>
          <cell r="D1993">
            <v>11.09</v>
          </cell>
        </row>
        <row r="1994">
          <cell r="A1994" t="str">
            <v>1901527</v>
          </cell>
          <cell r="B1994" t="str">
            <v>Dragagem de areia fina com draga hopper - capacidade da cisterna de 15.000 m³ - DMT de 2.700 a 3.000 m</v>
          </cell>
          <cell r="C1994" t="str">
            <v>m³</v>
          </cell>
          <cell r="D1994">
            <v>11.16</v>
          </cell>
        </row>
        <row r="1995">
          <cell r="A1995" t="str">
            <v>1901528</v>
          </cell>
          <cell r="B1995" t="str">
            <v>Dragagem de areia fina com draga hopper - capacidade da cisterna de 15.000 m³ - DMT de 3.000 m</v>
          </cell>
          <cell r="C1995" t="str">
            <v>m³</v>
          </cell>
          <cell r="D1995">
            <v>11.19</v>
          </cell>
        </row>
        <row r="1996">
          <cell r="A1996" t="str">
            <v>1917079</v>
          </cell>
          <cell r="B1996" t="str">
            <v>Dragagem de areia fina com draga hopper - capacidade da cisterna de 2.000 m³ - DMT de 1.500 a 1.800 m</v>
          </cell>
          <cell r="C1996" t="str">
            <v>m³</v>
          </cell>
          <cell r="D1996">
            <v>8.58</v>
          </cell>
        </row>
        <row r="1997">
          <cell r="A1997" t="str">
            <v>1917080</v>
          </cell>
          <cell r="B1997" t="str">
            <v>Dragagem de areia fina com draga hopper - capacidade da cisterna de 2.000 m³ - DMT de 1.800 a 2.100 m</v>
          </cell>
          <cell r="C1997" t="str">
            <v>m³</v>
          </cell>
          <cell r="D1997">
            <v>8.7100000000000009</v>
          </cell>
        </row>
        <row r="1998">
          <cell r="A1998" t="str">
            <v>1917081</v>
          </cell>
          <cell r="B1998" t="str">
            <v>Dragagem de areia fina com draga hopper - capacidade da cisterna de 2.000 m³ - DMT de 2.100 a 2.400 m</v>
          </cell>
          <cell r="C1998" t="str">
            <v>m³</v>
          </cell>
          <cell r="D1998">
            <v>8.85</v>
          </cell>
        </row>
        <row r="1999">
          <cell r="A1999" t="str">
            <v>1917082</v>
          </cell>
          <cell r="B1999" t="str">
            <v>Dragagem de areia fina com draga hopper - capacidade da cisterna de 2.000 m³ - DMT de 2.400 a 2.700 m</v>
          </cell>
          <cell r="C1999" t="str">
            <v>m³</v>
          </cell>
          <cell r="D1999">
            <v>8.99</v>
          </cell>
        </row>
        <row r="2000">
          <cell r="A2000" t="str">
            <v>1917083</v>
          </cell>
          <cell r="B2000" t="str">
            <v>Dragagem de areia fina com draga hopper - capacidade da cisterna de 2.000 m³ - DMT de 2.700 a 3.000 m</v>
          </cell>
          <cell r="C2000" t="str">
            <v>m³</v>
          </cell>
          <cell r="D2000">
            <v>9.14</v>
          </cell>
        </row>
        <row r="2001">
          <cell r="A2001" t="str">
            <v>1917084</v>
          </cell>
          <cell r="B2001" t="str">
            <v>Dragagem de areia fina com draga hopper - capacidade da cisterna de 2.000 m³ - DMT de 3.000 m</v>
          </cell>
          <cell r="C2001" t="str">
            <v>m³</v>
          </cell>
          <cell r="D2001">
            <v>9.2200000000000006</v>
          </cell>
        </row>
        <row r="2002">
          <cell r="A2002" t="str">
            <v>1901529</v>
          </cell>
          <cell r="B2002" t="str">
            <v>Dragagem de areia fina com draga hopper - capacidade da cisterna de 20.000 m³ - DMT de 1.500 a 1.800 m</v>
          </cell>
          <cell r="C2002" t="str">
            <v>m³</v>
          </cell>
          <cell r="D2002">
            <v>13.67</v>
          </cell>
        </row>
        <row r="2003">
          <cell r="A2003" t="str">
            <v>1901530</v>
          </cell>
          <cell r="B2003" t="str">
            <v>Dragagem de areia fina com draga hopper - capacidade da cisterna de 20.000 m³ - DMT de 1.800 a 2.100 m</v>
          </cell>
          <cell r="C2003" t="str">
            <v>m³</v>
          </cell>
          <cell r="D2003">
            <v>13.73</v>
          </cell>
        </row>
        <row r="2004">
          <cell r="A2004" t="str">
            <v>1901531</v>
          </cell>
          <cell r="B2004" t="str">
            <v>Dragagem de areia fina com draga hopper - capacidade da cisterna de 20.000 m³ - DMT de 2.100 a 2.400 m</v>
          </cell>
          <cell r="C2004" t="str">
            <v>m³</v>
          </cell>
          <cell r="D2004">
            <v>13.79</v>
          </cell>
        </row>
        <row r="2005">
          <cell r="A2005" t="str">
            <v>1901532</v>
          </cell>
          <cell r="B2005" t="str">
            <v>Dragagem de areia fina com draga hopper - capacidade da cisterna de 20.000 m³ - DMT de 2.400 a 2.700 m</v>
          </cell>
          <cell r="C2005" t="str">
            <v>m³</v>
          </cell>
          <cell r="D2005">
            <v>13.85</v>
          </cell>
        </row>
        <row r="2006">
          <cell r="A2006" t="str">
            <v>1901533</v>
          </cell>
          <cell r="B2006" t="str">
            <v>Dragagem de areia fina com draga hopper - capacidade da cisterna de 20.000 m³ - DMT de 2.700 a 3.000 m</v>
          </cell>
          <cell r="C2006" t="str">
            <v>m³</v>
          </cell>
          <cell r="D2006">
            <v>13.91</v>
          </cell>
        </row>
        <row r="2007">
          <cell r="A2007" t="str">
            <v>1901534</v>
          </cell>
          <cell r="B2007" t="str">
            <v>Dragagem de areia fina com draga hopper - capacidade da cisterna de 20.000 m³ - DMT de 3.000 m</v>
          </cell>
          <cell r="C2007" t="str">
            <v>m³</v>
          </cell>
          <cell r="D2007">
            <v>13.95</v>
          </cell>
        </row>
        <row r="2008">
          <cell r="A2008" t="str">
            <v>1917115</v>
          </cell>
          <cell r="B2008" t="str">
            <v>Dragagem de areia fina com draga hopper - capacidade da cisterna de 3.000 m³ - DMT de 1.500 a 1.800 m</v>
          </cell>
          <cell r="C2008" t="str">
            <v>m³</v>
          </cell>
          <cell r="D2008">
            <v>8.24</v>
          </cell>
        </row>
        <row r="2009">
          <cell r="A2009" t="str">
            <v>1917116</v>
          </cell>
          <cell r="B2009" t="str">
            <v>Dragagem de areia fina com draga hopper - capacidade da cisterna de 3.000 m³ - DMT de 1.800 a 2.100 m</v>
          </cell>
          <cell r="C2009" t="str">
            <v>m³</v>
          </cell>
          <cell r="D2009">
            <v>8.34</v>
          </cell>
        </row>
        <row r="2010">
          <cell r="A2010" t="str">
            <v>1917117</v>
          </cell>
          <cell r="B2010" t="str">
            <v>Dragagem de areia fina com draga hopper - capacidade da cisterna de 3.000 m³ - DMT de 2.100 a 2.400 m</v>
          </cell>
          <cell r="C2010" t="str">
            <v>m³</v>
          </cell>
          <cell r="D2010">
            <v>8.4499999999999993</v>
          </cell>
        </row>
        <row r="2011">
          <cell r="A2011" t="str">
            <v>1917118</v>
          </cell>
          <cell r="B2011" t="str">
            <v>Dragagem de areia fina com draga hopper - capacidade da cisterna de 3.000 m³ - DMT de 2.400 a 2.700 m</v>
          </cell>
          <cell r="C2011" t="str">
            <v>m³</v>
          </cell>
          <cell r="D2011">
            <v>8.57</v>
          </cell>
        </row>
        <row r="2012">
          <cell r="A2012" t="str">
            <v>1917119</v>
          </cell>
          <cell r="B2012" t="str">
            <v>Dragagem de areia fina com draga hopper - capacidade da cisterna de 3.000 m³ - DMT de 2.700 a 3.000 m</v>
          </cell>
          <cell r="C2012" t="str">
            <v>m³</v>
          </cell>
          <cell r="D2012">
            <v>8.69</v>
          </cell>
        </row>
        <row r="2013">
          <cell r="A2013" t="str">
            <v>1917120</v>
          </cell>
          <cell r="B2013" t="str">
            <v>Dragagem de areia fina com draga hopper - capacidade da cisterna de 3.000 m³ - DMT de 3.000 m</v>
          </cell>
          <cell r="C2013" t="str">
            <v>m³</v>
          </cell>
          <cell r="D2013">
            <v>8.76</v>
          </cell>
        </row>
        <row r="2014">
          <cell r="A2014" t="str">
            <v>1917151</v>
          </cell>
          <cell r="B2014" t="str">
            <v>Dragagem de areia fina com draga hopper - capacidade da cisterna de 4.000 m³ - DMT de 1.500 a 1.800 m</v>
          </cell>
          <cell r="C2014" t="str">
            <v>m³</v>
          </cell>
          <cell r="D2014">
            <v>7.86</v>
          </cell>
        </row>
        <row r="2015">
          <cell r="A2015" t="str">
            <v>1917152</v>
          </cell>
          <cell r="B2015" t="str">
            <v>Dragagem de areia fina com draga hopper - capacidade da cisterna de 4.000 m³ - DMT de 1.800 a 2.100 m</v>
          </cell>
          <cell r="C2015" t="str">
            <v>m³</v>
          </cell>
          <cell r="D2015">
            <v>7.95</v>
          </cell>
        </row>
        <row r="2016">
          <cell r="A2016" t="str">
            <v>1917153</v>
          </cell>
          <cell r="B2016" t="str">
            <v>Dragagem de areia fina com draga hopper - capacidade da cisterna de 4.000 m³ - DMT de 2.100 a 2.400 m</v>
          </cell>
          <cell r="C2016" t="str">
            <v>m³</v>
          </cell>
          <cell r="D2016">
            <v>8.0500000000000007</v>
          </cell>
        </row>
        <row r="2017">
          <cell r="A2017" t="str">
            <v>1917154</v>
          </cell>
          <cell r="B2017" t="str">
            <v>Dragagem de areia fina com draga hopper - capacidade da cisterna de 4.000 m³ - DMT de 2.400 a 2.700 m</v>
          </cell>
          <cell r="C2017" t="str">
            <v>m³</v>
          </cell>
          <cell r="D2017">
            <v>8.15</v>
          </cell>
        </row>
        <row r="2018">
          <cell r="A2018" t="str">
            <v>1917155</v>
          </cell>
          <cell r="B2018" t="str">
            <v>Dragagem de areia fina com draga hopper - capacidade da cisterna de 4.000 m³ - DMT de 2.700 a 3.000 m</v>
          </cell>
          <cell r="C2018" t="str">
            <v>m³</v>
          </cell>
          <cell r="D2018">
            <v>8.26</v>
          </cell>
        </row>
        <row r="2019">
          <cell r="A2019" t="str">
            <v>1917156</v>
          </cell>
          <cell r="B2019" t="str">
            <v>Dragagem de areia fina com draga hopper - capacidade da cisterna de 4.000 m³ - DMT de 3.000 m</v>
          </cell>
          <cell r="C2019" t="str">
            <v>m³</v>
          </cell>
          <cell r="D2019">
            <v>8.32</v>
          </cell>
        </row>
        <row r="2020">
          <cell r="A2020" t="str">
            <v>1917187</v>
          </cell>
          <cell r="B2020" t="str">
            <v>Dragagem de areia fina com draga hopper - capacidade da cisterna de 5.000 m³ - DMT de 1.500 a 1.800 m</v>
          </cell>
          <cell r="C2020" t="str">
            <v>m³</v>
          </cell>
          <cell r="D2020">
            <v>8.75</v>
          </cell>
        </row>
        <row r="2021">
          <cell r="A2021" t="str">
            <v>1917188</v>
          </cell>
          <cell r="B2021" t="str">
            <v>Dragagem de areia fina com draga hopper - capacidade da cisterna de 5.000 m³ - DMT de 1.800 a 2.100 m</v>
          </cell>
          <cell r="C2021" t="str">
            <v>m³</v>
          </cell>
          <cell r="D2021">
            <v>8.83</v>
          </cell>
        </row>
        <row r="2022">
          <cell r="A2022" t="str">
            <v>1917189</v>
          </cell>
          <cell r="B2022" t="str">
            <v>Dragagem de areia fina com draga hopper - capacidade da cisterna de 5.000 m³ - DMT de 2.100 a 2.400 m</v>
          </cell>
          <cell r="C2022" t="str">
            <v>m³</v>
          </cell>
          <cell r="D2022">
            <v>8.92</v>
          </cell>
        </row>
        <row r="2023">
          <cell r="A2023" t="str">
            <v>1917190</v>
          </cell>
          <cell r="B2023" t="str">
            <v>Dragagem de areia fina com draga hopper - capacidade da cisterna de 5.000 m³ - DMT de 2.400 a 2.700 m</v>
          </cell>
          <cell r="C2023" t="str">
            <v>m³</v>
          </cell>
          <cell r="D2023">
            <v>9.01</v>
          </cell>
        </row>
        <row r="2024">
          <cell r="A2024" t="str">
            <v>1917191</v>
          </cell>
          <cell r="B2024" t="str">
            <v>Dragagem de areia fina com draga hopper - capacidade da cisterna de 5.000 m³ - DMT de 2.700 a 3.000 m</v>
          </cell>
          <cell r="C2024" t="str">
            <v>m³</v>
          </cell>
          <cell r="D2024">
            <v>9.1</v>
          </cell>
        </row>
        <row r="2025">
          <cell r="A2025" t="str">
            <v>1917192</v>
          </cell>
          <cell r="B2025" t="str">
            <v>Dragagem de areia fina com draga hopper - capacidade da cisterna de 5.000 m³ - DMT de 3.000 m</v>
          </cell>
          <cell r="C2025" t="str">
            <v>m³</v>
          </cell>
          <cell r="D2025">
            <v>9.15</v>
          </cell>
        </row>
        <row r="2026">
          <cell r="A2026" t="str">
            <v>1917007</v>
          </cell>
          <cell r="B2026" t="str">
            <v>Dragagem de areia fina com draga hopper - capacidade da cisterna de 750 m³ - DMT de 1.500 a 1.800 m</v>
          </cell>
          <cell r="C2026" t="str">
            <v>m³</v>
          </cell>
          <cell r="D2026">
            <v>16.489999999999998</v>
          </cell>
        </row>
        <row r="2027">
          <cell r="A2027" t="str">
            <v>1917008</v>
          </cell>
          <cell r="B2027" t="str">
            <v>Dragagem de areia fina com draga hopper - capacidade da cisterna de 750 m³ - DMT de 1.800 a 2.100 m</v>
          </cell>
          <cell r="C2027" t="str">
            <v>m³</v>
          </cell>
          <cell r="D2027">
            <v>16.8</v>
          </cell>
        </row>
        <row r="2028">
          <cell r="A2028" t="str">
            <v>1917009</v>
          </cell>
          <cell r="B2028" t="str">
            <v>Dragagem de areia fina com draga hopper - capacidade da cisterna de 750 m³ - DMT de 2.100 a 2.400 m</v>
          </cell>
          <cell r="C2028" t="str">
            <v>m³</v>
          </cell>
          <cell r="D2028">
            <v>17.11</v>
          </cell>
        </row>
        <row r="2029">
          <cell r="A2029" t="str">
            <v>1917010</v>
          </cell>
          <cell r="B2029" t="str">
            <v>Dragagem de areia fina com draga hopper - capacidade da cisterna de 750 m³ - DMT de 2.400 a 2.700 m</v>
          </cell>
          <cell r="C2029" t="str">
            <v>m³</v>
          </cell>
          <cell r="D2029">
            <v>17.43</v>
          </cell>
        </row>
        <row r="2030">
          <cell r="A2030" t="str">
            <v>1917011</v>
          </cell>
          <cell r="B2030" t="str">
            <v>Dragagem de areia fina com draga hopper - capacidade da cisterna de 750 m³ - DMT de 2.700 a 3.000 m</v>
          </cell>
          <cell r="C2030" t="str">
            <v>m³</v>
          </cell>
          <cell r="D2030">
            <v>17.78</v>
          </cell>
        </row>
        <row r="2031">
          <cell r="A2031" t="str">
            <v>1917012</v>
          </cell>
          <cell r="B2031" t="str">
            <v>Dragagem de areia fina com draga hopper - capacidade da cisterna de 750 m³ - DMT de 3.000 m</v>
          </cell>
          <cell r="C2031" t="str">
            <v>m³</v>
          </cell>
          <cell r="D2031">
            <v>17.96</v>
          </cell>
        </row>
        <row r="2032">
          <cell r="A2032" t="str">
            <v>1917578</v>
          </cell>
          <cell r="B2032" t="str">
            <v>Dragagem de areia grossa com draga de sucção e recalque - bomba de 1.350 kW e cortador de 170 kW - distância de recalque de 1.100 a 1.300 m</v>
          </cell>
          <cell r="C2032" t="str">
            <v>m³</v>
          </cell>
          <cell r="D2032">
            <v>6.31</v>
          </cell>
        </row>
        <row r="2033">
          <cell r="A2033" t="str">
            <v>1917579</v>
          </cell>
          <cell r="B2033" t="str">
            <v>Dragagem de areia grossa com draga de sucção e recalque - bomba de 1.350 kW e cortador de 170 kW - distância de recalque de 1.300 a 1.500 m</v>
          </cell>
          <cell r="C2033" t="str">
            <v>m³</v>
          </cell>
          <cell r="D2033">
            <v>6.77</v>
          </cell>
        </row>
        <row r="2034">
          <cell r="A2034" t="str">
            <v>1917580</v>
          </cell>
          <cell r="B2034" t="str">
            <v>Dragagem de areia grossa com draga de sucção e recalque - bomba de 1.350 kW e cortador de 170 kW - distância de recalque de 1.500 a 1.700 m</v>
          </cell>
          <cell r="C2034" t="str">
            <v>m³</v>
          </cell>
          <cell r="D2034">
            <v>7.15</v>
          </cell>
        </row>
        <row r="2035">
          <cell r="A2035" t="str">
            <v>1917581</v>
          </cell>
          <cell r="B2035" t="str">
            <v>Dragagem de areia grossa com draga de sucção e recalque - bomba de 1.350 kW e cortador de 170 kW - distância de recalque de 1.700 a 1.900 m</v>
          </cell>
          <cell r="C2035" t="str">
            <v>m³</v>
          </cell>
          <cell r="D2035">
            <v>7.6</v>
          </cell>
        </row>
        <row r="2036">
          <cell r="A2036" t="str">
            <v>1917582</v>
          </cell>
          <cell r="B2036" t="str">
            <v>Dragagem de areia grossa com draga de sucção e recalque - bomba de 1.350 kW e cortador de 170 kW - distância de recalque de 1.900 a 2.100 m</v>
          </cell>
          <cell r="C2036" t="str">
            <v>m³</v>
          </cell>
          <cell r="D2036">
            <v>8.25</v>
          </cell>
        </row>
        <row r="2037">
          <cell r="A2037" t="str">
            <v>1917583</v>
          </cell>
          <cell r="B2037" t="str">
            <v>Dragagem de areia grossa com draga de sucção e recalque - bomba de 1.350 kW e cortador de 170 kW - distância de recalque de 2.100 a 2.300 m</v>
          </cell>
          <cell r="C2037" t="str">
            <v>m³</v>
          </cell>
          <cell r="D2037">
            <v>8.74</v>
          </cell>
        </row>
        <row r="2038">
          <cell r="A2038" t="str">
            <v>1917584</v>
          </cell>
          <cell r="B2038" t="str">
            <v>Dragagem de areia grossa com draga de sucção e recalque - bomba de 1.350 kW e cortador de 170 kW - distância de recalque de 2.300 a 2.500 m</v>
          </cell>
          <cell r="C2038" t="str">
            <v>m³</v>
          </cell>
          <cell r="D2038">
            <v>9.17</v>
          </cell>
        </row>
        <row r="2039">
          <cell r="A2039" t="str">
            <v>1917585</v>
          </cell>
          <cell r="B2039" t="str">
            <v>Dragagem de areia grossa com draga de sucção e recalque - bomba de 1.350 kW e cortador de 170 kW - distância de recalque de 2.500 a 2.700 m</v>
          </cell>
          <cell r="C2039" t="str">
            <v>m³</v>
          </cell>
          <cell r="D2039">
            <v>9.8000000000000007</v>
          </cell>
        </row>
        <row r="2040">
          <cell r="A2040" t="str">
            <v>1917586</v>
          </cell>
          <cell r="B2040" t="str">
            <v>Dragagem de areia grossa com draga de sucção e recalque - bomba de 1.350 kW e cortador de 170 kW - distância de recalque de 2.700 a 2.900 m</v>
          </cell>
          <cell r="C2040" t="str">
            <v>m³</v>
          </cell>
          <cell r="D2040">
            <v>10.74</v>
          </cell>
        </row>
        <row r="2041">
          <cell r="A2041" t="str">
            <v>1917587</v>
          </cell>
          <cell r="B2041" t="str">
            <v>Dragagem de areia grossa com draga de sucção e recalque - bomba de 1.350 kW e cortador de 170 kW - distância de recalque de 2.900 a 3.100 m</v>
          </cell>
          <cell r="C2041" t="str">
            <v>m³</v>
          </cell>
          <cell r="D2041">
            <v>11.43</v>
          </cell>
        </row>
        <row r="2042">
          <cell r="A2042" t="str">
            <v>1917588</v>
          </cell>
          <cell r="B2042" t="str">
            <v>Dragagem de areia grossa com draga de sucção e recalque - bomba de 1.350 kW e cortador de 170 kW - distância de recalque de 3.100 a 3.300 m</v>
          </cell>
          <cell r="C2042" t="str">
            <v>m³</v>
          </cell>
          <cell r="D2042">
            <v>12.21</v>
          </cell>
        </row>
        <row r="2043">
          <cell r="A2043" t="str">
            <v>1917589</v>
          </cell>
          <cell r="B2043" t="str">
            <v>Dragagem de areia grossa com draga de sucção e recalque - bomba de 1.350 kW e cortador de 170 kW - distância de recalque de 3.300 a 3.500 m</v>
          </cell>
          <cell r="C2043" t="str">
            <v>m³</v>
          </cell>
          <cell r="D2043">
            <v>13.73</v>
          </cell>
        </row>
        <row r="2044">
          <cell r="A2044" t="str">
            <v>1917590</v>
          </cell>
          <cell r="B2044" t="str">
            <v>Dragagem de areia grossa com draga de sucção e recalque - bomba de 1.350 kW e cortador de 170 kW - distância de recalque de 3.500 a 3.700 m</v>
          </cell>
          <cell r="C2044" t="str">
            <v>m³</v>
          </cell>
          <cell r="D2044">
            <v>15.88</v>
          </cell>
        </row>
        <row r="2045">
          <cell r="A2045" t="str">
            <v>1917591</v>
          </cell>
          <cell r="B2045" t="str">
            <v>Dragagem de areia grossa com draga de sucção e recalque - bomba de 1.350 kW e cortador de 170 kW - distância de recalque de 3.700 a 3.900 m</v>
          </cell>
          <cell r="C2045" t="str">
            <v>m³</v>
          </cell>
          <cell r="D2045">
            <v>17.760000000000002</v>
          </cell>
        </row>
        <row r="2046">
          <cell r="A2046" t="str">
            <v>1917592</v>
          </cell>
          <cell r="B2046" t="str">
            <v>Dragagem de areia grossa com draga de sucção e recalque - bomba de 1.350 kW e cortador de 170 kW - distância de recalque de 3.900 a 4.100 m</v>
          </cell>
          <cell r="C2046" t="str">
            <v>m³</v>
          </cell>
          <cell r="D2046">
            <v>20.16</v>
          </cell>
        </row>
        <row r="2047">
          <cell r="A2047" t="str">
            <v>1917593</v>
          </cell>
          <cell r="B2047" t="str">
            <v>Dragagem de areia grossa com draga de sucção e recalque - bomba de 1.350 kW e cortador de 170 kW - distância de recalque de 4.100 a 4.300 m</v>
          </cell>
          <cell r="C2047" t="str">
            <v>m³</v>
          </cell>
          <cell r="D2047">
            <v>22.64</v>
          </cell>
        </row>
        <row r="2048">
          <cell r="A2048" t="str">
            <v>1917594</v>
          </cell>
          <cell r="B2048" t="str">
            <v>Dragagem de areia grossa com draga de sucção e recalque - bomba de 1.350 kW e cortador de 170 kW - distância de recalque de 4.300 a 4.500 m</v>
          </cell>
          <cell r="C2048" t="str">
            <v>m³</v>
          </cell>
          <cell r="D2048">
            <v>25.69</v>
          </cell>
        </row>
        <row r="2049">
          <cell r="A2049" t="str">
            <v>1917595</v>
          </cell>
          <cell r="B2049" t="str">
            <v>Dragagem de areia grossa com draga de sucção e recalque - bomba de 1.350 kW e cortador de 170 kW - distância de recalque de 4.500 a 4.700 m</v>
          </cell>
          <cell r="C2049" t="str">
            <v>m³</v>
          </cell>
          <cell r="D2049">
            <v>28.91</v>
          </cell>
        </row>
        <row r="2050">
          <cell r="A2050" t="str">
            <v>1917596</v>
          </cell>
          <cell r="B2050" t="str">
            <v>Dragagem de areia grossa com draga de sucção e recalque - bomba de 1.350 kW e cortador de 170 kW - distância de recalque de 4.700 a 4.900 m</v>
          </cell>
          <cell r="C2050" t="str">
            <v>m³</v>
          </cell>
          <cell r="D2050">
            <v>31.85</v>
          </cell>
        </row>
        <row r="2051">
          <cell r="A2051" t="str">
            <v>1917597</v>
          </cell>
          <cell r="B2051" t="str">
            <v>Dragagem de areia grossa com draga de sucção e recalque - bomba de 1.350 kW e cortador de 170 kW - distância de recalque de 4.900 a 5.100 m</v>
          </cell>
          <cell r="C2051" t="str">
            <v>m³</v>
          </cell>
          <cell r="D2051">
            <v>35.9</v>
          </cell>
        </row>
        <row r="2052">
          <cell r="A2052" t="str">
            <v>1917598</v>
          </cell>
          <cell r="B2052" t="str">
            <v>Dragagem de areia grossa com draga de sucção e recalque - bomba de 1.350 kW e cortador de 170 kW - distância de recalque de 5.100 a 5.300 m</v>
          </cell>
          <cell r="C2052" t="str">
            <v>m³</v>
          </cell>
          <cell r="D2052">
            <v>39.65</v>
          </cell>
        </row>
        <row r="2053">
          <cell r="A2053" t="str">
            <v>1917599</v>
          </cell>
          <cell r="B2053" t="str">
            <v>Dragagem de areia grossa com draga de sucção e recalque - bomba de 1.350 kW e cortador de 170 kW - distância de recalque de 5.300 a 5.500 m</v>
          </cell>
          <cell r="C2053" t="str">
            <v>m³</v>
          </cell>
          <cell r="D2053">
            <v>43.91</v>
          </cell>
        </row>
        <row r="2054">
          <cell r="A2054" t="str">
            <v>1917600</v>
          </cell>
          <cell r="B2054" t="str">
            <v>Dragagem de areia grossa com draga de sucção e recalque - bomba de 1.350 kW e cortador de 170 kW - distância de recalque de 5.500 a 5.700 m</v>
          </cell>
          <cell r="C2054" t="str">
            <v>m³</v>
          </cell>
          <cell r="D2054">
            <v>49.36</v>
          </cell>
        </row>
        <row r="2055">
          <cell r="A2055" t="str">
            <v>1917601</v>
          </cell>
          <cell r="B2055" t="str">
            <v>Dragagem de areia grossa com draga de sucção e recalque - bomba de 1.350 kW e cortador de 170 kW - distância de recalque de 5.700 a 5.900 m</v>
          </cell>
          <cell r="C2055" t="str">
            <v>m³</v>
          </cell>
          <cell r="D2055">
            <v>51.86</v>
          </cell>
        </row>
        <row r="2056">
          <cell r="A2056" t="str">
            <v>1917575</v>
          </cell>
          <cell r="B2056" t="str">
            <v>Dragagem de areia grossa com draga de sucção e recalque - bomba de 1.350 kW e cortador de 170 kW - distância de recalque de 500 a 700 m</v>
          </cell>
          <cell r="C2056" t="str">
            <v>m³</v>
          </cell>
          <cell r="D2056">
            <v>4.83</v>
          </cell>
        </row>
        <row r="2057">
          <cell r="A2057" t="str">
            <v>1917576</v>
          </cell>
          <cell r="B2057" t="str">
            <v>Dragagem de areia grossa com draga de sucção e recalque - bomba de 1.350 kW e cortador de 170 kW - distância de recalque de 700 a 900 m</v>
          </cell>
          <cell r="C2057" t="str">
            <v>m³</v>
          </cell>
          <cell r="D2057">
            <v>5.2</v>
          </cell>
        </row>
        <row r="2058">
          <cell r="A2058" t="str">
            <v>1917577</v>
          </cell>
          <cell r="B2058" t="str">
            <v>Dragagem de areia grossa com draga de sucção e recalque - bomba de 1.350 kW e cortador de 170 kW - distância de recalque de 900 a 1.100 m</v>
          </cell>
          <cell r="C2058" t="str">
            <v>m³</v>
          </cell>
          <cell r="D2058">
            <v>5.65</v>
          </cell>
        </row>
        <row r="2059">
          <cell r="A2059" t="str">
            <v>1917739</v>
          </cell>
          <cell r="B2059" t="str">
            <v>Dragagem de areia grossa com draga de sucção e recalque - bomba de 1.350 kW e cortador de 170 kW - distância de recalque de até 500 m</v>
          </cell>
          <cell r="C2059" t="str">
            <v>m³</v>
          </cell>
          <cell r="D2059">
            <v>4.76</v>
          </cell>
        </row>
        <row r="2060">
          <cell r="A2060" t="str">
            <v>1917253</v>
          </cell>
          <cell r="B2060" t="str">
            <v>Dragagem de areia grossa com draga de sucção e recalque - bomba de 294 kW e cortador de 30 kW - distância de recalque de 1.100 a 1.300 m</v>
          </cell>
          <cell r="C2060" t="str">
            <v>m³</v>
          </cell>
          <cell r="D2060">
            <v>7.65</v>
          </cell>
        </row>
        <row r="2061">
          <cell r="A2061" t="str">
            <v>1917254</v>
          </cell>
          <cell r="B2061" t="str">
            <v>Dragagem de areia grossa com draga de sucção e recalque - bomba de 294 kW e cortador de 30 kW - distância de recalque de 1.300 a 1.500 m</v>
          </cell>
          <cell r="C2061" t="str">
            <v>m³</v>
          </cell>
          <cell r="D2061">
            <v>8.1999999999999993</v>
          </cell>
        </row>
        <row r="2062">
          <cell r="A2062" t="str">
            <v>1917255</v>
          </cell>
          <cell r="B2062" t="str">
            <v>Dragagem de areia grossa com draga de sucção e recalque - bomba de 294 kW e cortador de 30 kW - distância de recalque de 1.500 a 1.700 m</v>
          </cell>
          <cell r="C2062" t="str">
            <v>m³</v>
          </cell>
          <cell r="D2062">
            <v>8.89</v>
          </cell>
        </row>
        <row r="2063">
          <cell r="A2063" t="str">
            <v>1917256</v>
          </cell>
          <cell r="B2063" t="str">
            <v>Dragagem de areia grossa com draga de sucção e recalque - bomba de 294 kW e cortador de 30 kW - distância de recalque de 1.700 a 1.900 m</v>
          </cell>
          <cell r="C2063" t="str">
            <v>m³</v>
          </cell>
          <cell r="D2063">
            <v>9.6199999999999992</v>
          </cell>
        </row>
        <row r="2064">
          <cell r="A2064" t="str">
            <v>1917257</v>
          </cell>
          <cell r="B2064" t="str">
            <v>Dragagem de areia grossa com draga de sucção e recalque - bomba de 294 kW e cortador de 30 kW - distância de recalque de 1.900 a 2.100 m</v>
          </cell>
          <cell r="C2064" t="str">
            <v>m³</v>
          </cell>
          <cell r="D2064">
            <v>10.63</v>
          </cell>
        </row>
        <row r="2065">
          <cell r="A2065" t="str">
            <v>1917258</v>
          </cell>
          <cell r="B2065" t="str">
            <v>Dragagem de areia grossa com draga de sucção e recalque - bomba de 294 kW e cortador de 30 kW - distância de recalque de 2.100 a 2.300 m</v>
          </cell>
          <cell r="C2065" t="str">
            <v>m³</v>
          </cell>
          <cell r="D2065">
            <v>11.64</v>
          </cell>
        </row>
        <row r="2066">
          <cell r="A2066" t="str">
            <v>1917259</v>
          </cell>
          <cell r="B2066" t="str">
            <v>Dragagem de areia grossa com draga de sucção e recalque - bomba de 294 kW e cortador de 30 kW - distância de recalque de 2.300 a 2.500 m</v>
          </cell>
          <cell r="C2066" t="str">
            <v>m³</v>
          </cell>
          <cell r="D2066">
            <v>14.52</v>
          </cell>
        </row>
        <row r="2067">
          <cell r="A2067" t="str">
            <v>1917250</v>
          </cell>
          <cell r="B2067" t="str">
            <v>Dragagem de areia grossa com draga de sucção e recalque - bomba de 294 kW e cortador de 30 kW - distância de recalque de 500 a 700 m</v>
          </cell>
          <cell r="C2067" t="str">
            <v>m³</v>
          </cell>
          <cell r="D2067">
            <v>5.71</v>
          </cell>
        </row>
        <row r="2068">
          <cell r="A2068" t="str">
            <v>1917251</v>
          </cell>
          <cell r="B2068" t="str">
            <v>Dragagem de areia grossa com draga de sucção e recalque - bomba de 294 kW e cortador de 30 kW - distância de recalque de 700 a 900 m</v>
          </cell>
          <cell r="C2068" t="str">
            <v>m³</v>
          </cell>
          <cell r="D2068">
            <v>6.05</v>
          </cell>
        </row>
        <row r="2069">
          <cell r="A2069" t="str">
            <v>1917252</v>
          </cell>
          <cell r="B2069" t="str">
            <v>Dragagem de areia grossa com draga de sucção e recalque - bomba de 294 kW e cortador de 30 kW - distância de recalque de 900 a 1.100 m</v>
          </cell>
          <cell r="C2069" t="str">
            <v>m³</v>
          </cell>
          <cell r="D2069">
            <v>6.78</v>
          </cell>
        </row>
        <row r="2070">
          <cell r="A2070" t="str">
            <v>1917726</v>
          </cell>
          <cell r="B2070" t="str">
            <v>Dragagem de areia grossa com draga de sucção e recalque - bomba de 294 kW e cortador de 30 kW - distância de recalque de até 500 m</v>
          </cell>
          <cell r="C2070" t="str">
            <v>m³</v>
          </cell>
          <cell r="D2070">
            <v>5.57</v>
          </cell>
        </row>
        <row r="2071">
          <cell r="A2071" t="str">
            <v>1917335</v>
          </cell>
          <cell r="B2071" t="str">
            <v>Dragagem de areia grossa com draga de sucção e recalque - bomba de 483 kW e cortador de 55 kW - distância de recalque de 1.100 a 1.300 m</v>
          </cell>
          <cell r="C2071" t="str">
            <v>m³</v>
          </cell>
          <cell r="D2071">
            <v>5.64</v>
          </cell>
        </row>
        <row r="2072">
          <cell r="A2072" t="str">
            <v>1917336</v>
          </cell>
          <cell r="B2072" t="str">
            <v>Dragagem de areia grossa com draga de sucção e recalque - bomba de 483 kW e cortador de 55 kW - distância de recalque de 1.300 a 1.500 m</v>
          </cell>
          <cell r="C2072" t="str">
            <v>m³</v>
          </cell>
          <cell r="D2072">
            <v>6.43</v>
          </cell>
        </row>
        <row r="2073">
          <cell r="A2073" t="str">
            <v>1917337</v>
          </cell>
          <cell r="B2073" t="str">
            <v>Dragagem de areia grossa com draga de sucção e recalque - bomba de 483 kW e cortador de 55 kW - distância de recalque de 1.500 a 1.700 m</v>
          </cell>
          <cell r="C2073" t="str">
            <v>m³</v>
          </cell>
          <cell r="D2073">
            <v>7.02</v>
          </cell>
        </row>
        <row r="2074">
          <cell r="A2074" t="str">
            <v>1917338</v>
          </cell>
          <cell r="B2074" t="str">
            <v>Dragagem de areia grossa com draga de sucção e recalque - bomba de 483 kW e cortador de 55 kW - distância de recalque de 1.700 a 1.900 m</v>
          </cell>
          <cell r="C2074" t="str">
            <v>m³</v>
          </cell>
          <cell r="D2074">
            <v>7.77</v>
          </cell>
        </row>
        <row r="2075">
          <cell r="A2075" t="str">
            <v>1917339</v>
          </cell>
          <cell r="B2075" t="str">
            <v>Dragagem de areia grossa com draga de sucção e recalque - bomba de 483 kW e cortador de 55 kW - distância de recalque de 1.900 a 2.100 m</v>
          </cell>
          <cell r="C2075" t="str">
            <v>m³</v>
          </cell>
          <cell r="D2075">
            <v>8.68</v>
          </cell>
        </row>
        <row r="2076">
          <cell r="A2076" t="str">
            <v>1917340</v>
          </cell>
          <cell r="B2076" t="str">
            <v>Dragagem de areia grossa com draga de sucção e recalque - bomba de 483 kW e cortador de 55 kW - distância de recalque de 2.100 a 2.300 m</v>
          </cell>
          <cell r="C2076" t="str">
            <v>m³</v>
          </cell>
          <cell r="D2076">
            <v>10.09</v>
          </cell>
        </row>
        <row r="2077">
          <cell r="A2077" t="str">
            <v>1917341</v>
          </cell>
          <cell r="B2077" t="str">
            <v>Dragagem de areia grossa com draga de sucção e recalque - bomba de 483 kW e cortador de 55 kW - distância de recalque de 2.300 a 2.500 m</v>
          </cell>
          <cell r="C2077" t="str">
            <v>m³</v>
          </cell>
          <cell r="D2077">
            <v>12.83</v>
          </cell>
        </row>
        <row r="2078">
          <cell r="A2078" t="str">
            <v>1917342</v>
          </cell>
          <cell r="B2078" t="str">
            <v>Dragagem de areia grossa com draga de sucção e recalque - bomba de 483 kW e cortador de 55 kW - distância de recalque de 2.500 a 2.700 m</v>
          </cell>
          <cell r="C2078" t="str">
            <v>m³</v>
          </cell>
          <cell r="D2078">
            <v>15.92</v>
          </cell>
        </row>
        <row r="2079">
          <cell r="A2079" t="str">
            <v>1917343</v>
          </cell>
          <cell r="B2079" t="str">
            <v>Dragagem de areia grossa com draga de sucção e recalque - bomba de 483 kW e cortador de 55 kW - distância de recalque de 2.700 a 2.900 m</v>
          </cell>
          <cell r="C2079" t="str">
            <v>m³</v>
          </cell>
          <cell r="D2079">
            <v>19.86</v>
          </cell>
        </row>
        <row r="2080">
          <cell r="A2080" t="str">
            <v>1917344</v>
          </cell>
          <cell r="B2080" t="str">
            <v>Dragagem de areia grossa com draga de sucção e recalque - bomba de 483 kW e cortador de 55 kW - distância de recalque de 2.900 a 3.100 m</v>
          </cell>
          <cell r="C2080" t="str">
            <v>m³</v>
          </cell>
          <cell r="D2080">
            <v>24.03</v>
          </cell>
        </row>
        <row r="2081">
          <cell r="A2081" t="str">
            <v>1917345</v>
          </cell>
          <cell r="B2081" t="str">
            <v>Dragagem de areia grossa com draga de sucção e recalque - bomba de 483 kW e cortador de 55 kW - distância de recalque de 3.100 a 3.300 m</v>
          </cell>
          <cell r="C2081" t="str">
            <v>m³</v>
          </cell>
          <cell r="D2081">
            <v>29.91</v>
          </cell>
        </row>
        <row r="2082">
          <cell r="A2082" t="str">
            <v>1917346</v>
          </cell>
          <cell r="B2082" t="str">
            <v>Dragagem de areia grossa com draga de sucção e recalque - bomba de 483 kW e cortador de 55 kW - distância de recalque de 3.300 a 3.500 m</v>
          </cell>
          <cell r="C2082" t="str">
            <v>m³</v>
          </cell>
          <cell r="D2082">
            <v>35.69</v>
          </cell>
        </row>
        <row r="2083">
          <cell r="A2083" t="str">
            <v>1917347</v>
          </cell>
          <cell r="B2083" t="str">
            <v>Dragagem de areia grossa com draga de sucção e recalque - bomba de 483 kW e cortador de 55 kW - distância de recalque de 3.500 a 3.700 m</v>
          </cell>
          <cell r="C2083" t="str">
            <v>m³</v>
          </cell>
          <cell r="D2083">
            <v>47.02</v>
          </cell>
        </row>
        <row r="2084">
          <cell r="A2084" t="str">
            <v>1917332</v>
          </cell>
          <cell r="B2084" t="str">
            <v>Dragagem de areia grossa com draga de sucção e recalque - bomba de 483 kW e cortador de 55 kW - distância de recalque de 500 a 700 m</v>
          </cell>
          <cell r="C2084" t="str">
            <v>m³</v>
          </cell>
          <cell r="D2084">
            <v>4.58</v>
          </cell>
        </row>
        <row r="2085">
          <cell r="A2085" t="str">
            <v>1917333</v>
          </cell>
          <cell r="B2085" t="str">
            <v>Dragagem de areia grossa com draga de sucção e recalque - bomba de 483 kW e cortador de 55 kW - distância de recalque de 700 a 900 m</v>
          </cell>
          <cell r="C2085" t="str">
            <v>m³</v>
          </cell>
          <cell r="D2085">
            <v>4.8899999999999997</v>
          </cell>
        </row>
        <row r="2086">
          <cell r="A2086" t="str">
            <v>1917334</v>
          </cell>
          <cell r="B2086" t="str">
            <v>Dragagem de areia grossa com draga de sucção e recalque - bomba de 483 kW e cortador de 55 kW - distância de recalque de 900 a 1.100 m</v>
          </cell>
          <cell r="C2086" t="str">
            <v>m³</v>
          </cell>
          <cell r="D2086">
            <v>5.21</v>
          </cell>
        </row>
        <row r="2087">
          <cell r="A2087" t="str">
            <v>1917331</v>
          </cell>
          <cell r="B2087" t="str">
            <v>Dragagem de areia grossa com draga de sucção e recalque - bomba de 483 kW e cortador de 55 kW - distância de recalque de até 500 m</v>
          </cell>
          <cell r="C2087" t="str">
            <v>m³</v>
          </cell>
          <cell r="D2087">
            <v>4.16</v>
          </cell>
        </row>
        <row r="2088">
          <cell r="A2088" t="str">
            <v>1917443</v>
          </cell>
          <cell r="B2088" t="str">
            <v>Dragagem de areia grossa com draga de sucção e recalque - bomba de 746 kW e cortador de 110 kW - distância de recalque de 1.100 a 1.300 m</v>
          </cell>
          <cell r="C2088" t="str">
            <v>m³</v>
          </cell>
          <cell r="D2088">
            <v>6.28</v>
          </cell>
        </row>
        <row r="2089">
          <cell r="A2089" t="str">
            <v>1917444</v>
          </cell>
          <cell r="B2089" t="str">
            <v>Dragagem de areia grossa com draga de sucção e recalque - bomba de 746 kW e cortador de 110 kW - distância de recalque de 1.300 a 1.500 m</v>
          </cell>
          <cell r="C2089" t="str">
            <v>m³</v>
          </cell>
          <cell r="D2089">
            <v>6.79</v>
          </cell>
        </row>
        <row r="2090">
          <cell r="A2090" t="str">
            <v>1917445</v>
          </cell>
          <cell r="B2090" t="str">
            <v>Dragagem de areia grossa com draga de sucção e recalque - bomba de 746 kW e cortador de 110 kW - distância de recalque de 1.500 a 1.700 m</v>
          </cell>
          <cell r="C2090" t="str">
            <v>m³</v>
          </cell>
          <cell r="D2090">
            <v>7.36</v>
          </cell>
        </row>
        <row r="2091">
          <cell r="A2091" t="str">
            <v>1917446</v>
          </cell>
          <cell r="B2091" t="str">
            <v>Dragagem de areia grossa com draga de sucção e recalque - bomba de 746 kW e cortador de 110 kW - distância de recalque de 1.700 a 1.900 m</v>
          </cell>
          <cell r="C2091" t="str">
            <v>m³</v>
          </cell>
          <cell r="D2091">
            <v>7.94</v>
          </cell>
        </row>
        <row r="2092">
          <cell r="A2092" t="str">
            <v>1917447</v>
          </cell>
          <cell r="B2092" t="str">
            <v>Dragagem de areia grossa com draga de sucção e recalque - bomba de 746 kW e cortador de 110 kW - distância de recalque de 1.900 a 2.100 m</v>
          </cell>
          <cell r="C2092" t="str">
            <v>m³</v>
          </cell>
          <cell r="D2092">
            <v>8.86</v>
          </cell>
        </row>
        <row r="2093">
          <cell r="A2093" t="str">
            <v>1917448</v>
          </cell>
          <cell r="B2093" t="str">
            <v>Dragagem de areia grossa com draga de sucção e recalque - bomba de 746 kW e cortador de 110 kW - distância de recalque de 2.100 a 2.300 m</v>
          </cell>
          <cell r="C2093" t="str">
            <v>m³</v>
          </cell>
          <cell r="D2093">
            <v>9.61</v>
          </cell>
        </row>
        <row r="2094">
          <cell r="A2094" t="str">
            <v>1917449</v>
          </cell>
          <cell r="B2094" t="str">
            <v>Dragagem de areia grossa com draga de sucção e recalque - bomba de 746 kW e cortador de 110 kW - distância de recalque de 2.300 a 2.500 m</v>
          </cell>
          <cell r="C2094" t="str">
            <v>m³</v>
          </cell>
          <cell r="D2094">
            <v>10.59</v>
          </cell>
        </row>
        <row r="2095">
          <cell r="A2095" t="str">
            <v>1917450</v>
          </cell>
          <cell r="B2095" t="str">
            <v>Dragagem de areia grossa com draga de sucção e recalque - bomba de 746 kW e cortador de 110 kW - distância de recalque de 2.500 a 2.700 m</v>
          </cell>
          <cell r="C2095" t="str">
            <v>m³</v>
          </cell>
          <cell r="D2095">
            <v>11.76</v>
          </cell>
        </row>
        <row r="2096">
          <cell r="A2096" t="str">
            <v>1917451</v>
          </cell>
          <cell r="B2096" t="str">
            <v>Dragagem de areia grossa com draga de sucção e recalque - bomba de 746 kW e cortador de 110 kW - distância de recalque de 2.700 a 2.900 m</v>
          </cell>
          <cell r="C2096" t="str">
            <v>m³</v>
          </cell>
          <cell r="D2096">
            <v>14.35</v>
          </cell>
        </row>
        <row r="2097">
          <cell r="A2097" t="str">
            <v>1917452</v>
          </cell>
          <cell r="B2097" t="str">
            <v>Dragagem de areia grossa com draga de sucção e recalque - bomba de 746 kW e cortador de 110 kW - distância de recalque de 2.900 a 3.100 m</v>
          </cell>
          <cell r="C2097" t="str">
            <v>m³</v>
          </cell>
          <cell r="D2097">
            <v>16.87</v>
          </cell>
        </row>
        <row r="2098">
          <cell r="A2098" t="str">
            <v>1917453</v>
          </cell>
          <cell r="B2098" t="str">
            <v>Dragagem de areia grossa com draga de sucção e recalque - bomba de 746 kW e cortador de 110 kW - distância de recalque de 3.100 a 3.300 m</v>
          </cell>
          <cell r="C2098" t="str">
            <v>m³</v>
          </cell>
          <cell r="D2098">
            <v>19.899999999999999</v>
          </cell>
        </row>
        <row r="2099">
          <cell r="A2099" t="str">
            <v>1917454</v>
          </cell>
          <cell r="B2099" t="str">
            <v>Dragagem de areia grossa com draga de sucção e recalque - bomba de 746 kW e cortador de 110 kW - distância de recalque de 3.300 a 3.500 m</v>
          </cell>
          <cell r="C2099" t="str">
            <v>m³</v>
          </cell>
          <cell r="D2099">
            <v>23.23</v>
          </cell>
        </row>
        <row r="2100">
          <cell r="A2100" t="str">
            <v>1917455</v>
          </cell>
          <cell r="B2100" t="str">
            <v>Dragagem de areia grossa com draga de sucção e recalque - bomba de 746 kW e cortador de 110 kW - distância de recalque de 3.500 a 3.700 m</v>
          </cell>
          <cell r="C2100" t="str">
            <v>m³</v>
          </cell>
          <cell r="D2100">
            <v>27.53</v>
          </cell>
        </row>
        <row r="2101">
          <cell r="A2101" t="str">
            <v>1917456</v>
          </cell>
          <cell r="B2101" t="str">
            <v>Dragagem de areia grossa com draga de sucção e recalque - bomba de 746 kW e cortador de 110 kW - distância de recalque de 3.700 a 3.900 m</v>
          </cell>
          <cell r="C2101" t="str">
            <v>m³</v>
          </cell>
          <cell r="D2101">
            <v>32.130000000000003</v>
          </cell>
        </row>
        <row r="2102">
          <cell r="A2102" t="str">
            <v>1917457</v>
          </cell>
          <cell r="B2102" t="str">
            <v>Dragagem de areia grossa com draga de sucção e recalque - bomba de 746 kW e cortador de 110 kW - distância de recalque de 3.900 a 4.100 m</v>
          </cell>
          <cell r="C2102" t="str">
            <v>m³</v>
          </cell>
          <cell r="D2102">
            <v>36.270000000000003</v>
          </cell>
        </row>
        <row r="2103">
          <cell r="A2103" t="str">
            <v>1917458</v>
          </cell>
          <cell r="B2103" t="str">
            <v>Dragagem de areia grossa com draga de sucção e recalque - bomba de 746 kW e cortador de 110 kW - distância de recalque de 4.100 a 4.300 m</v>
          </cell>
          <cell r="C2103" t="str">
            <v>m³</v>
          </cell>
          <cell r="D2103">
            <v>41.75</v>
          </cell>
        </row>
        <row r="2104">
          <cell r="A2104" t="str">
            <v>1917459</v>
          </cell>
          <cell r="B2104" t="str">
            <v>Dragagem de areia grossa com draga de sucção e recalque - bomba de 746 kW e cortador de 110 kW - distância de recalque de 4.300 a 4.500 m</v>
          </cell>
          <cell r="C2104" t="str">
            <v>m³</v>
          </cell>
          <cell r="D2104">
            <v>44.01</v>
          </cell>
        </row>
        <row r="2105">
          <cell r="A2105" t="str">
            <v>1917440</v>
          </cell>
          <cell r="B2105" t="str">
            <v>Dragagem de areia grossa com draga de sucção e recalque - bomba de 746 kW e cortador de 110 kW - distância de recalque de 500 a 700 m</v>
          </cell>
          <cell r="C2105" t="str">
            <v>m³</v>
          </cell>
          <cell r="D2105">
            <v>4.33</v>
          </cell>
        </row>
        <row r="2106">
          <cell r="A2106" t="str">
            <v>1917441</v>
          </cell>
          <cell r="B2106" t="str">
            <v>Dragagem de areia grossa com draga de sucção e recalque - bomba de 746 kW e cortador de 110 kW - distância de recalque de 700 a 900 m</v>
          </cell>
          <cell r="C2106" t="str">
            <v>m³</v>
          </cell>
          <cell r="D2106">
            <v>4.9000000000000004</v>
          </cell>
        </row>
        <row r="2107">
          <cell r="A2107" t="str">
            <v>1917442</v>
          </cell>
          <cell r="B2107" t="str">
            <v>Dragagem de areia grossa com draga de sucção e recalque - bomba de 746 kW e cortador de 110 kW - distância de recalque de 900 a 1.100 m</v>
          </cell>
          <cell r="C2107" t="str">
            <v>m³</v>
          </cell>
          <cell r="D2107">
            <v>5.47</v>
          </cell>
        </row>
        <row r="2108">
          <cell r="A2108" t="str">
            <v>1917734</v>
          </cell>
          <cell r="B2108" t="str">
            <v>Dragagem de areia grossa com draga de sucção e recalque - bomba de 746 kW e cortador de 110 kW - distância de recalque de até 500 m</v>
          </cell>
          <cell r="C2108" t="str">
            <v>m³</v>
          </cell>
          <cell r="D2108">
            <v>4.0199999999999996</v>
          </cell>
        </row>
        <row r="2109">
          <cell r="A2109" t="str">
            <v>1917055</v>
          </cell>
          <cell r="B2109" t="str">
            <v>Dragagem de areia grossa com draga hopper - capacidade da cisterna de 1.000 m³ - DMT de 1.500 a 1.800 m</v>
          </cell>
          <cell r="C2109" t="str">
            <v>m³</v>
          </cell>
          <cell r="D2109">
            <v>11.06</v>
          </cell>
        </row>
        <row r="2110">
          <cell r="A2110" t="str">
            <v>1917056</v>
          </cell>
          <cell r="B2110" t="str">
            <v>Dragagem de areia grossa com draga hopper - capacidade da cisterna de 1.000 m³ - DMT de 1.800 a 2.100 m</v>
          </cell>
          <cell r="C2110" t="str">
            <v>m³</v>
          </cell>
          <cell r="D2110">
            <v>11.27</v>
          </cell>
        </row>
        <row r="2111">
          <cell r="A2111" t="str">
            <v>1917057</v>
          </cell>
          <cell r="B2111" t="str">
            <v>Dragagem de areia grossa com draga hopper - capacidade da cisterna de 1.000 m³ - DMT de 2.100 a 2.400 m</v>
          </cell>
          <cell r="C2111" t="str">
            <v>m³</v>
          </cell>
          <cell r="D2111">
            <v>11.48</v>
          </cell>
        </row>
        <row r="2112">
          <cell r="A2112" t="str">
            <v>1917058</v>
          </cell>
          <cell r="B2112" t="str">
            <v>Dragagem de areia grossa com draga hopper - capacidade da cisterna de 1.000 m³ - DMT de 2.400 a 2.700 m</v>
          </cell>
          <cell r="C2112" t="str">
            <v>m³</v>
          </cell>
          <cell r="D2112">
            <v>11.7</v>
          </cell>
        </row>
        <row r="2113">
          <cell r="A2113" t="str">
            <v>1917059</v>
          </cell>
          <cell r="B2113" t="str">
            <v>Dragagem de areia grossa com draga hopper - capacidade da cisterna de 1.000 m³ - DMT de 2.700 a 3.000 m</v>
          </cell>
          <cell r="C2113" t="str">
            <v>m³</v>
          </cell>
          <cell r="D2113">
            <v>11.93</v>
          </cell>
        </row>
        <row r="2114">
          <cell r="A2114" t="str">
            <v>1917060</v>
          </cell>
          <cell r="B2114" t="str">
            <v>Dragagem de areia grossa com draga hopper - capacidade da cisterna de 1.000 m³ - DMT de 3.000 m</v>
          </cell>
          <cell r="C2114" t="str">
            <v>m³</v>
          </cell>
          <cell r="D2114">
            <v>12.06</v>
          </cell>
        </row>
        <row r="2115">
          <cell r="A2115" t="str">
            <v>1901536</v>
          </cell>
          <cell r="B2115" t="str">
            <v>Dragagem de areia grossa com draga hopper - capacidade da cisterna de 10.000 m³ - DMT de 1.500 a 1.800 m</v>
          </cell>
          <cell r="C2115" t="str">
            <v>m³</v>
          </cell>
          <cell r="D2115">
            <v>7.37</v>
          </cell>
        </row>
        <row r="2116">
          <cell r="A2116" t="str">
            <v>1901537</v>
          </cell>
          <cell r="B2116" t="str">
            <v>Dragagem de areia grossa com draga hopper - capacidade da cisterna de 10.000 m³ - DMT de 1.800 a 2.100 m</v>
          </cell>
          <cell r="C2116" t="str">
            <v>m³</v>
          </cell>
          <cell r="D2116">
            <v>7.43</v>
          </cell>
        </row>
        <row r="2117">
          <cell r="A2117" t="str">
            <v>1901538</v>
          </cell>
          <cell r="B2117" t="str">
            <v>Dragagem de areia grossa com draga hopper - capacidade da cisterna de 10.000 m³ - DMT de 2.100 a 2.400 m</v>
          </cell>
          <cell r="C2117" t="str">
            <v>m³</v>
          </cell>
          <cell r="D2117">
            <v>7.5</v>
          </cell>
        </row>
        <row r="2118">
          <cell r="A2118" t="str">
            <v>1901539</v>
          </cell>
          <cell r="B2118" t="str">
            <v>Dragagem de areia grossa com draga hopper - capacidade da cisterna de 10.000 m³ - DMT de 2.400 a 2.700 m</v>
          </cell>
          <cell r="C2118" t="str">
            <v>m³</v>
          </cell>
          <cell r="D2118">
            <v>7.56</v>
          </cell>
        </row>
        <row r="2119">
          <cell r="A2119" t="str">
            <v>1901540</v>
          </cell>
          <cell r="B2119" t="str">
            <v>Dragagem de areia grossa com draga hopper - capacidade da cisterna de 10.000 m³ - DMT de 2.700 a 3.000 m</v>
          </cell>
          <cell r="C2119" t="str">
            <v>m³</v>
          </cell>
          <cell r="D2119">
            <v>7.63</v>
          </cell>
        </row>
        <row r="2120">
          <cell r="A2120" t="str">
            <v>1901535</v>
          </cell>
          <cell r="B2120" t="str">
            <v>Dragagem de areia grossa com draga hopper - capacidade da cisterna de 10.000 m³ - DMT de 3.000 m</v>
          </cell>
          <cell r="C2120" t="str">
            <v>m³</v>
          </cell>
          <cell r="D2120">
            <v>7.67</v>
          </cell>
        </row>
        <row r="2121">
          <cell r="A2121" t="str">
            <v>1901542</v>
          </cell>
          <cell r="B2121" t="str">
            <v>Dragagem de areia grossa com draga hopper - capacidade da cisterna de 15.000 m³ - DMT de 1.500 a 1.800 m</v>
          </cell>
          <cell r="C2121" t="str">
            <v>m³</v>
          </cell>
          <cell r="D2121">
            <v>9.74</v>
          </cell>
        </row>
        <row r="2122">
          <cell r="A2122" t="str">
            <v>1901543</v>
          </cell>
          <cell r="B2122" t="str">
            <v>Dragagem de areia grossa com draga hopper - capacidade da cisterna de 15.000 m³ - DMT de 1.800 a 2.100 m</v>
          </cell>
          <cell r="C2122" t="str">
            <v>m³</v>
          </cell>
          <cell r="D2122">
            <v>9.8000000000000007</v>
          </cell>
        </row>
        <row r="2123">
          <cell r="A2123" t="str">
            <v>1901544</v>
          </cell>
          <cell r="B2123" t="str">
            <v>Dragagem de areia grossa com draga hopper - capacidade da cisterna de 15.000 m³ - DMT de 2.100 a 2.400 m</v>
          </cell>
          <cell r="C2123" t="str">
            <v>m³</v>
          </cell>
          <cell r="D2123">
            <v>9.86</v>
          </cell>
        </row>
        <row r="2124">
          <cell r="A2124" t="str">
            <v>1901545</v>
          </cell>
          <cell r="B2124" t="str">
            <v>Dragagem de areia grossa com draga hopper - capacidade da cisterna de 15.000 m³ - DMT de 2.400 a 2.700 m</v>
          </cell>
          <cell r="C2124" t="str">
            <v>m³</v>
          </cell>
          <cell r="D2124">
            <v>9.92</v>
          </cell>
        </row>
        <row r="2125">
          <cell r="A2125" t="str">
            <v>1901546</v>
          </cell>
          <cell r="B2125" t="str">
            <v>Dragagem de areia grossa com draga hopper - capacidade da cisterna de 15.000 m³ - DMT de 2.700 a 3.000 m</v>
          </cell>
          <cell r="C2125" t="str">
            <v>m³</v>
          </cell>
          <cell r="D2125">
            <v>9.99</v>
          </cell>
        </row>
        <row r="2126">
          <cell r="A2126" t="str">
            <v>1901541</v>
          </cell>
          <cell r="B2126" t="str">
            <v>Dragagem de areia grossa com draga hopper - capacidade da cisterna de 15.000 m³ - DMT de 3.000 m</v>
          </cell>
          <cell r="C2126" t="str">
            <v>m³</v>
          </cell>
          <cell r="D2126">
            <v>10.02</v>
          </cell>
        </row>
        <row r="2127">
          <cell r="A2127" t="str">
            <v>1917091</v>
          </cell>
          <cell r="B2127" t="str">
            <v>Dragagem de areia grossa com draga hopper - capacidade da cisterna de 2.000 m³ - DMT de 1.500 a 1.800 m</v>
          </cell>
          <cell r="C2127" t="str">
            <v>m³</v>
          </cell>
          <cell r="D2127">
            <v>7.81</v>
          </cell>
        </row>
        <row r="2128">
          <cell r="A2128" t="str">
            <v>1917092</v>
          </cell>
          <cell r="B2128" t="str">
            <v>Dragagem de areia grossa com draga hopper - capacidade da cisterna de 2.000 m³ - DMT de 1.800 a 2.100 m</v>
          </cell>
          <cell r="C2128" t="str">
            <v>m³</v>
          </cell>
          <cell r="D2128">
            <v>7.93</v>
          </cell>
        </row>
        <row r="2129">
          <cell r="A2129" t="str">
            <v>1917093</v>
          </cell>
          <cell r="B2129" t="str">
            <v>Dragagem de areia grossa com draga hopper - capacidade da cisterna de 2.000 m³ - DMT de 2.100 a 2.400 m</v>
          </cell>
          <cell r="C2129" t="str">
            <v>m³</v>
          </cell>
          <cell r="D2129">
            <v>8.07</v>
          </cell>
        </row>
        <row r="2130">
          <cell r="A2130" t="str">
            <v>1917094</v>
          </cell>
          <cell r="B2130" t="str">
            <v>Dragagem de areia grossa com draga hopper - capacidade da cisterna de 2.000 m³ - DMT de 2.400 a 2.700 m</v>
          </cell>
          <cell r="C2130" t="str">
            <v>m³</v>
          </cell>
          <cell r="D2130">
            <v>8.1999999999999993</v>
          </cell>
        </row>
        <row r="2131">
          <cell r="A2131" t="str">
            <v>1917095</v>
          </cell>
          <cell r="B2131" t="str">
            <v>Dragagem de areia grossa com draga hopper - capacidade da cisterna de 2.000 m³ - DMT de 2.700 a 3.000 m</v>
          </cell>
          <cell r="C2131" t="str">
            <v>m³</v>
          </cell>
          <cell r="D2131">
            <v>8.35</v>
          </cell>
        </row>
        <row r="2132">
          <cell r="A2132" t="str">
            <v>1917096</v>
          </cell>
          <cell r="B2132" t="str">
            <v>Dragagem de areia grossa com draga hopper - capacidade da cisterna de 2.000 m³ - DMT de 3.000 m</v>
          </cell>
          <cell r="C2132" t="str">
            <v>m³</v>
          </cell>
          <cell r="D2132">
            <v>8.43</v>
          </cell>
        </row>
        <row r="2133">
          <cell r="A2133" t="str">
            <v>1901548</v>
          </cell>
          <cell r="B2133" t="str">
            <v>Dragagem de areia grossa com draga hopper - capacidade da cisterna de 20.000 m³ - DMT de 1.500 a 1.800 m</v>
          </cell>
          <cell r="C2133" t="str">
            <v>m³</v>
          </cell>
          <cell r="D2133">
            <v>12.17</v>
          </cell>
        </row>
        <row r="2134">
          <cell r="A2134" t="str">
            <v>1901549</v>
          </cell>
          <cell r="B2134" t="str">
            <v>Dragagem de areia grossa com draga hopper - capacidade da cisterna de 20.000 m³ - DMT de 1.800 a 2.100 m</v>
          </cell>
          <cell r="C2134" t="str">
            <v>m³</v>
          </cell>
          <cell r="D2134">
            <v>12.23</v>
          </cell>
        </row>
        <row r="2135">
          <cell r="A2135" t="str">
            <v>1901550</v>
          </cell>
          <cell r="B2135" t="str">
            <v>Dragagem de areia grossa com draga hopper - capacidade da cisterna de 20.000 m³ - DMT de 2.100 a 2.400 m</v>
          </cell>
          <cell r="C2135" t="str">
            <v>m³</v>
          </cell>
          <cell r="D2135">
            <v>12.28</v>
          </cell>
        </row>
        <row r="2136">
          <cell r="A2136" t="str">
            <v>1901551</v>
          </cell>
          <cell r="B2136" t="str">
            <v>Dragagem de areia grossa com draga hopper - capacidade da cisterna de 20.000 m³ - DMT de 2.400 a 2.700 m</v>
          </cell>
          <cell r="C2136" t="str">
            <v>m³</v>
          </cell>
          <cell r="D2136">
            <v>12.34</v>
          </cell>
        </row>
        <row r="2137">
          <cell r="A2137" t="str">
            <v>1901552</v>
          </cell>
          <cell r="B2137" t="str">
            <v>Dragagem de areia grossa com draga hopper - capacidade da cisterna de 20.000 m³ - DMT de 2.700 a 3.000 m</v>
          </cell>
          <cell r="C2137" t="str">
            <v>m³</v>
          </cell>
          <cell r="D2137">
            <v>12.41</v>
          </cell>
        </row>
        <row r="2138">
          <cell r="A2138" t="str">
            <v>1901547</v>
          </cell>
          <cell r="B2138" t="str">
            <v>Dragagem de areia grossa com draga hopper - capacidade da cisterna de 20.000 m³ - DMT de 3.000 m</v>
          </cell>
          <cell r="C2138" t="str">
            <v>m³</v>
          </cell>
          <cell r="D2138">
            <v>12.44</v>
          </cell>
        </row>
        <row r="2139">
          <cell r="A2139" t="str">
            <v>1917127</v>
          </cell>
          <cell r="B2139" t="str">
            <v>Dragagem de areia grossa com draga hopper - capacidade da cisterna de 3.000 m³ - DMT de 1.500 a 1.800 m</v>
          </cell>
          <cell r="C2139" t="str">
            <v>m³</v>
          </cell>
          <cell r="D2139">
            <v>7.47</v>
          </cell>
        </row>
        <row r="2140">
          <cell r="A2140" t="str">
            <v>1917128</v>
          </cell>
          <cell r="B2140" t="str">
            <v>Dragagem de areia grossa com draga hopper - capacidade da cisterna de 3.000 m³ - DMT de 1.800 a 2.100 m</v>
          </cell>
          <cell r="C2140" t="str">
            <v>m³</v>
          </cell>
          <cell r="D2140">
            <v>7.57</v>
          </cell>
        </row>
        <row r="2141">
          <cell r="A2141" t="str">
            <v>1917129</v>
          </cell>
          <cell r="B2141" t="str">
            <v>Dragagem de areia grossa com draga hopper - capacidade da cisterna de 3.000 m³ - DMT de 2.100 a 2.400 m</v>
          </cell>
          <cell r="C2141" t="str">
            <v>m³</v>
          </cell>
          <cell r="D2141">
            <v>7.68</v>
          </cell>
        </row>
        <row r="2142">
          <cell r="A2142" t="str">
            <v>1917130</v>
          </cell>
          <cell r="B2142" t="str">
            <v>Dragagem de areia grossa com draga hopper - capacidade da cisterna de 3.000 m³ - DMT de 2.400 a 2.700 m</v>
          </cell>
          <cell r="C2142" t="str">
            <v>m³</v>
          </cell>
          <cell r="D2142">
            <v>7.79</v>
          </cell>
        </row>
        <row r="2143">
          <cell r="A2143" t="str">
            <v>1917131</v>
          </cell>
          <cell r="B2143" t="str">
            <v>Dragagem de areia grossa com draga hopper - capacidade da cisterna de 3.000 m³ - DMT de 2.700 a 3.000 m</v>
          </cell>
          <cell r="C2143" t="str">
            <v>m³</v>
          </cell>
          <cell r="D2143">
            <v>7.91</v>
          </cell>
        </row>
        <row r="2144">
          <cell r="A2144" t="str">
            <v>1917132</v>
          </cell>
          <cell r="B2144" t="str">
            <v>Dragagem de areia grossa com draga hopper - capacidade da cisterna de 3.000 m³ - DMT de 3.000 m</v>
          </cell>
          <cell r="C2144" t="str">
            <v>m³</v>
          </cell>
          <cell r="D2144">
            <v>7.97</v>
          </cell>
        </row>
        <row r="2145">
          <cell r="A2145" t="str">
            <v>1917163</v>
          </cell>
          <cell r="B2145" t="str">
            <v>Dragagem de areia grossa com draga hopper - capacidade da cisterna de 4.000 m³ - DMT de 1.500 a 1.800 m</v>
          </cell>
          <cell r="C2145" t="str">
            <v>m³</v>
          </cell>
          <cell r="D2145">
            <v>7.11</v>
          </cell>
        </row>
        <row r="2146">
          <cell r="A2146" t="str">
            <v>1917164</v>
          </cell>
          <cell r="B2146" t="str">
            <v>Dragagem de areia grossa com draga hopper - capacidade da cisterna de 4.000 m³ - DMT de 1.800 a 2.100 m</v>
          </cell>
          <cell r="C2146" t="str">
            <v>m³</v>
          </cell>
          <cell r="D2146">
            <v>7.2</v>
          </cell>
        </row>
        <row r="2147">
          <cell r="A2147" t="str">
            <v>1917165</v>
          </cell>
          <cell r="B2147" t="str">
            <v>Dragagem de areia grossa com draga hopper - capacidade da cisterna de 4.000 m³ - DMT de 2.100 a 2.400 m</v>
          </cell>
          <cell r="C2147" t="str">
            <v>m³</v>
          </cell>
          <cell r="D2147">
            <v>7.3</v>
          </cell>
        </row>
        <row r="2148">
          <cell r="A2148" t="str">
            <v>1917166</v>
          </cell>
          <cell r="B2148" t="str">
            <v>Dragagem de areia grossa com draga hopper - capacidade da cisterna de 4.000 m³ - DMT de 2.400 a 2.700 m</v>
          </cell>
          <cell r="C2148" t="str">
            <v>m³</v>
          </cell>
          <cell r="D2148">
            <v>7.4</v>
          </cell>
        </row>
        <row r="2149">
          <cell r="A2149" t="str">
            <v>1917167</v>
          </cell>
          <cell r="B2149" t="str">
            <v>Dragagem de areia grossa com draga hopper - capacidade da cisterna de 4.000 m³ - DMT de 2.700 a 3.000 m</v>
          </cell>
          <cell r="C2149" t="str">
            <v>m³</v>
          </cell>
          <cell r="D2149">
            <v>7.5</v>
          </cell>
        </row>
        <row r="2150">
          <cell r="A2150" t="str">
            <v>1917168</v>
          </cell>
          <cell r="B2150" t="str">
            <v>Dragagem de areia grossa com draga hopper - capacidade da cisterna de 4.000 m³ - DMT de 3.000 m</v>
          </cell>
          <cell r="C2150" t="str">
            <v>m³</v>
          </cell>
          <cell r="D2150">
            <v>7.56</v>
          </cell>
        </row>
        <row r="2151">
          <cell r="A2151" t="str">
            <v>1917199</v>
          </cell>
          <cell r="B2151" t="str">
            <v>Dragagem de areia grossa com draga hopper - capacidade da cisterna de 5.000 m³ - DMT de 1.500 a 1.800 m</v>
          </cell>
          <cell r="C2151" t="str">
            <v>m³</v>
          </cell>
          <cell r="D2151">
            <v>7.88</v>
          </cell>
        </row>
        <row r="2152">
          <cell r="A2152" t="str">
            <v>1917200</v>
          </cell>
          <cell r="B2152" t="str">
            <v>Dragagem de areia grossa com draga hopper - capacidade da cisterna de 5.000 m³ - DMT de 1.800 a 2.100 m</v>
          </cell>
          <cell r="C2152" t="str">
            <v>m³</v>
          </cell>
          <cell r="D2152">
            <v>7.96</v>
          </cell>
        </row>
        <row r="2153">
          <cell r="A2153" t="str">
            <v>1917201</v>
          </cell>
          <cell r="B2153" t="str">
            <v>Dragagem de areia grossa com draga hopper - capacidade da cisterna de 5.000 m³ - DMT de 2.100 a 2.400 m</v>
          </cell>
          <cell r="C2153" t="str">
            <v>m³</v>
          </cell>
          <cell r="D2153">
            <v>8.0500000000000007</v>
          </cell>
        </row>
        <row r="2154">
          <cell r="A2154" t="str">
            <v>1917202</v>
          </cell>
          <cell r="B2154" t="str">
            <v>Dragagem de areia grossa com draga hopper - capacidade da cisterna de 5.000 m³ - DMT de 2.400 a 2.700 m</v>
          </cell>
          <cell r="C2154" t="str">
            <v>m³</v>
          </cell>
          <cell r="D2154">
            <v>8.14</v>
          </cell>
        </row>
        <row r="2155">
          <cell r="A2155" t="str">
            <v>1917203</v>
          </cell>
          <cell r="B2155" t="str">
            <v>Dragagem de areia grossa com draga hopper - capacidade da cisterna de 5.000 m³ - DMT de 2.700 a 3.000 m</v>
          </cell>
          <cell r="C2155" t="str">
            <v>m³</v>
          </cell>
          <cell r="D2155">
            <v>8.23</v>
          </cell>
        </row>
        <row r="2156">
          <cell r="A2156" t="str">
            <v>1917204</v>
          </cell>
          <cell r="B2156" t="str">
            <v>Dragagem de areia grossa com draga hopper - capacidade da cisterna de 5.000 m³ - DMT de 3.000 m</v>
          </cell>
          <cell r="C2156" t="str">
            <v>m³</v>
          </cell>
          <cell r="D2156">
            <v>8.2799999999999994</v>
          </cell>
        </row>
        <row r="2157">
          <cell r="A2157" t="str">
            <v>1917019</v>
          </cell>
          <cell r="B2157" t="str">
            <v>Dragagem de areia grossa com draga hopper - capacidade da cisterna de 750 m³ - DMT de 1.500 a 1.800 m</v>
          </cell>
          <cell r="C2157" t="str">
            <v>m³</v>
          </cell>
          <cell r="D2157">
            <v>15</v>
          </cell>
        </row>
        <row r="2158">
          <cell r="A2158" t="str">
            <v>1917020</v>
          </cell>
          <cell r="B2158" t="str">
            <v>Dragagem de areia grossa com draga hopper - capacidade da cisterna de 750 m³ - DMT de 1.800 a 2.100 m</v>
          </cell>
          <cell r="C2158" t="str">
            <v>m³</v>
          </cell>
          <cell r="D2158">
            <v>15.3</v>
          </cell>
        </row>
        <row r="2159">
          <cell r="A2159" t="str">
            <v>1917021</v>
          </cell>
          <cell r="B2159" t="str">
            <v>Dragagem de areia grossa com draga hopper - capacidade da cisterna de 750 m³ - DMT de 2.100 a 2.400 m</v>
          </cell>
          <cell r="C2159" t="str">
            <v>m³</v>
          </cell>
          <cell r="D2159">
            <v>15.6</v>
          </cell>
        </row>
        <row r="2160">
          <cell r="A2160" t="str">
            <v>1917022</v>
          </cell>
          <cell r="B2160" t="str">
            <v>Dragagem de areia grossa com draga hopper - capacidade da cisterna de 750 m³ - DMT de 2.400 a 2.700 m</v>
          </cell>
          <cell r="C2160" t="str">
            <v>m³</v>
          </cell>
          <cell r="D2160">
            <v>15.91</v>
          </cell>
        </row>
        <row r="2161">
          <cell r="A2161" t="str">
            <v>1917023</v>
          </cell>
          <cell r="B2161" t="str">
            <v>Dragagem de areia grossa com draga hopper - capacidade da cisterna de 750 m³ - DMT de 2.700 a 3.000 m</v>
          </cell>
          <cell r="C2161" t="str">
            <v>m³</v>
          </cell>
          <cell r="D2161">
            <v>16.25</v>
          </cell>
        </row>
        <row r="2162">
          <cell r="A2162" t="str">
            <v>1917024</v>
          </cell>
          <cell r="B2162" t="str">
            <v>Dragagem de areia grossa com draga hopper - capacidade da cisterna de 750 m³ - DMT de 3.000 m</v>
          </cell>
          <cell r="C2162" t="str">
            <v>m³</v>
          </cell>
          <cell r="D2162">
            <v>16.43</v>
          </cell>
        </row>
        <row r="2163">
          <cell r="A2163" t="str">
            <v>1917541</v>
          </cell>
          <cell r="B2163" t="str">
            <v>Dragagem de areia média com draga de sucção e recalque - bomba de 1.350 kW e cortador de 170 kW - distância de recalque de 1.100 a 1.300 m</v>
          </cell>
          <cell r="C2163" t="str">
            <v>m³</v>
          </cell>
          <cell r="D2163">
            <v>5.34</v>
          </cell>
        </row>
        <row r="2164">
          <cell r="A2164" t="str">
            <v>1917542</v>
          </cell>
          <cell r="B2164" t="str">
            <v>Dragagem de areia média com draga de sucção e recalque - bomba de 1.350 kW e cortador de 170 kW - distância de recalque de 1.300 a 1.500 m</v>
          </cell>
          <cell r="C2164" t="str">
            <v>m³</v>
          </cell>
          <cell r="D2164">
            <v>6</v>
          </cell>
        </row>
        <row r="2165">
          <cell r="A2165" t="str">
            <v>1917543</v>
          </cell>
          <cell r="B2165" t="str">
            <v>Dragagem de areia média com draga de sucção e recalque - bomba de 1.350 kW e cortador de 170 kW - distância de recalque de 1.500 a 1.700 m</v>
          </cell>
          <cell r="C2165" t="str">
            <v>m³</v>
          </cell>
          <cell r="D2165">
            <v>6.3</v>
          </cell>
        </row>
        <row r="2166">
          <cell r="A2166" t="str">
            <v>1917544</v>
          </cell>
          <cell r="B2166" t="str">
            <v>Dragagem de areia média com draga de sucção e recalque - bomba de 1.350 kW e cortador de 170 kW - distância de recalque de 1.700 a 1.900 m</v>
          </cell>
          <cell r="C2166" t="str">
            <v>m³</v>
          </cell>
          <cell r="D2166">
            <v>6.62</v>
          </cell>
        </row>
        <row r="2167">
          <cell r="A2167" t="str">
            <v>1917545</v>
          </cell>
          <cell r="B2167" t="str">
            <v>Dragagem de areia média com draga de sucção e recalque - bomba de 1.350 kW e cortador de 170 kW - distância de recalque de 1.900 a 2.100 m</v>
          </cell>
          <cell r="C2167" t="str">
            <v>m³</v>
          </cell>
          <cell r="D2167">
            <v>7.02</v>
          </cell>
        </row>
        <row r="2168">
          <cell r="A2168" t="str">
            <v>1917546</v>
          </cell>
          <cell r="B2168" t="str">
            <v>Dragagem de areia média com draga de sucção e recalque - bomba de 1.350 kW e cortador de 170 kW - distância de recalque de 2.100 a 2.300 m</v>
          </cell>
          <cell r="C2168" t="str">
            <v>m³</v>
          </cell>
          <cell r="D2168">
            <v>7.35</v>
          </cell>
        </row>
        <row r="2169">
          <cell r="A2169" t="str">
            <v>1917547</v>
          </cell>
          <cell r="B2169" t="str">
            <v>Dragagem de areia média com draga de sucção e recalque - bomba de 1.350 kW e cortador de 170 kW - distância de recalque de 2.300 a 2.500 m</v>
          </cell>
          <cell r="C2169" t="str">
            <v>m³</v>
          </cell>
          <cell r="D2169">
            <v>8.0399999999999991</v>
          </cell>
        </row>
        <row r="2170">
          <cell r="A2170" t="str">
            <v>1917548</v>
          </cell>
          <cell r="B2170" t="str">
            <v>Dragagem de areia média com draga de sucção e recalque - bomba de 1.350 kW e cortador de 170 kW - distância de recalque de 2.500 a 2.700 m</v>
          </cell>
          <cell r="C2170" t="str">
            <v>m³</v>
          </cell>
          <cell r="D2170">
            <v>8.4700000000000006</v>
          </cell>
        </row>
        <row r="2171">
          <cell r="A2171" t="str">
            <v>1917549</v>
          </cell>
          <cell r="B2171" t="str">
            <v>Dragagem de areia média com draga de sucção e recalque - bomba de 1.350 kW e cortador de 170 kW - distância de recalque de 2.700 a 2.900 m</v>
          </cell>
          <cell r="C2171" t="str">
            <v>m³</v>
          </cell>
          <cell r="D2171">
            <v>8.9</v>
          </cell>
        </row>
        <row r="2172">
          <cell r="A2172" t="str">
            <v>1917550</v>
          </cell>
          <cell r="B2172" t="str">
            <v>Dragagem de areia média com draga de sucção e recalque - bomba de 1.350 kW e cortador de 170 kW - distância de recalque de 2.900 a 3.100 m</v>
          </cell>
          <cell r="C2172" t="str">
            <v>m³</v>
          </cell>
          <cell r="D2172">
            <v>9.3699999999999992</v>
          </cell>
        </row>
        <row r="2173">
          <cell r="A2173" t="str">
            <v>1917551</v>
          </cell>
          <cell r="B2173" t="str">
            <v>Dragagem de areia média com draga de sucção e recalque - bomba de 1.350 kW e cortador de 170 kW - distância de recalque de 3.100 a 3.300 m</v>
          </cell>
          <cell r="C2173" t="str">
            <v>m³</v>
          </cell>
          <cell r="D2173">
            <v>10.14</v>
          </cell>
        </row>
        <row r="2174">
          <cell r="A2174" t="str">
            <v>1917552</v>
          </cell>
          <cell r="B2174" t="str">
            <v>Dragagem de areia média com draga de sucção e recalque - bomba de 1.350 kW e cortador de 170 kW - distância de recalque de 3.300 a 3.500 m</v>
          </cell>
          <cell r="C2174" t="str">
            <v>m³</v>
          </cell>
          <cell r="D2174">
            <v>10.65</v>
          </cell>
        </row>
        <row r="2175">
          <cell r="A2175" t="str">
            <v>1917553</v>
          </cell>
          <cell r="B2175" t="str">
            <v>Dragagem de areia média com draga de sucção e recalque - bomba de 1.350 kW e cortador de 170 kW - distância de recalque de 3.500 a 3.700 m</v>
          </cell>
          <cell r="C2175" t="str">
            <v>m³</v>
          </cell>
          <cell r="D2175">
            <v>10.5</v>
          </cell>
        </row>
        <row r="2176">
          <cell r="A2176" t="str">
            <v>1917554</v>
          </cell>
          <cell r="B2176" t="str">
            <v>Dragagem de areia média com draga de sucção e recalque - bomba de 1.350 kW e cortador de 170 kW - distância de recalque de 3.700 a 3.900 m</v>
          </cell>
          <cell r="C2176" t="str">
            <v>m³</v>
          </cell>
          <cell r="D2176">
            <v>11.6</v>
          </cell>
        </row>
        <row r="2177">
          <cell r="A2177" t="str">
            <v>1917555</v>
          </cell>
          <cell r="B2177" t="str">
            <v>Dragagem de areia média com draga de sucção e recalque - bomba de 1.350 kW e cortador de 170 kW - distância de recalque de 3.900 a 4.100 m</v>
          </cell>
          <cell r="C2177" t="str">
            <v>m³</v>
          </cell>
          <cell r="D2177">
            <v>12.15</v>
          </cell>
        </row>
        <row r="2178">
          <cell r="A2178" t="str">
            <v>1917556</v>
          </cell>
          <cell r="B2178" t="str">
            <v>Dragagem de areia média com draga de sucção e recalque - bomba de 1.350 kW e cortador de 170 kW - distância de recalque de 4.100 a 4.300 m</v>
          </cell>
          <cell r="C2178" t="str">
            <v>m³</v>
          </cell>
          <cell r="D2178">
            <v>13.06</v>
          </cell>
        </row>
        <row r="2179">
          <cell r="A2179" t="str">
            <v>1917557</v>
          </cell>
          <cell r="B2179" t="str">
            <v>Dragagem de areia média com draga de sucção e recalque - bomba de 1.350 kW e cortador de 170 kW - distância de recalque de 4.300 a 4.500 m</v>
          </cell>
          <cell r="C2179" t="str">
            <v>m³</v>
          </cell>
          <cell r="D2179">
            <v>13.65</v>
          </cell>
        </row>
        <row r="2180">
          <cell r="A2180" t="str">
            <v>1917558</v>
          </cell>
          <cell r="B2180" t="str">
            <v>Dragagem de areia média com draga de sucção e recalque - bomba de 1.350 kW e cortador de 170 kW - distância de recalque de 4.500 a 4.700 m</v>
          </cell>
          <cell r="C2180" t="str">
            <v>m³</v>
          </cell>
          <cell r="D2180">
            <v>14.51</v>
          </cell>
        </row>
        <row r="2181">
          <cell r="A2181" t="str">
            <v>1917559</v>
          </cell>
          <cell r="B2181" t="str">
            <v>Dragagem de areia média com draga de sucção e recalque - bomba de 1.350 kW e cortador de 170 kW - distância de recalque de 4.700 a 4.900 m</v>
          </cell>
          <cell r="C2181" t="str">
            <v>m³</v>
          </cell>
          <cell r="D2181">
            <v>15.91</v>
          </cell>
        </row>
        <row r="2182">
          <cell r="A2182" t="str">
            <v>1917560</v>
          </cell>
          <cell r="B2182" t="str">
            <v>Dragagem de areia média com draga de sucção e recalque - bomba de 1.350 kW e cortador de 170 kW - distância de recalque de 4.900 a 5.100 m</v>
          </cell>
          <cell r="C2182" t="str">
            <v>m³</v>
          </cell>
          <cell r="D2182">
            <v>17.72</v>
          </cell>
        </row>
        <row r="2183">
          <cell r="A2183" t="str">
            <v>1917561</v>
          </cell>
          <cell r="B2183" t="str">
            <v>Dragagem de areia média com draga de sucção e recalque - bomba de 1.350 kW e cortador de 170 kW - distância de recalque de 5.100 a 5.300 m</v>
          </cell>
          <cell r="C2183" t="str">
            <v>m³</v>
          </cell>
          <cell r="D2183">
            <v>19.48</v>
          </cell>
        </row>
        <row r="2184">
          <cell r="A2184" t="str">
            <v>1917562</v>
          </cell>
          <cell r="B2184" t="str">
            <v>Dragagem de areia média com draga de sucção e recalque - bomba de 1.350 kW e cortador de 170 kW - distância de recalque de 5.300 a 5.500 m</v>
          </cell>
          <cell r="C2184" t="str">
            <v>m³</v>
          </cell>
          <cell r="D2184">
            <v>21.48</v>
          </cell>
        </row>
        <row r="2185">
          <cell r="A2185" t="str">
            <v>1917563</v>
          </cell>
          <cell r="B2185" t="str">
            <v>Dragagem de areia média com draga de sucção e recalque - bomba de 1.350 kW e cortador de 170 kW - distância de recalque de 5.500 a 5.700 m</v>
          </cell>
          <cell r="C2185" t="str">
            <v>m³</v>
          </cell>
          <cell r="D2185">
            <v>23.33</v>
          </cell>
        </row>
        <row r="2186">
          <cell r="A2186" t="str">
            <v>1917564</v>
          </cell>
          <cell r="B2186" t="str">
            <v>Dragagem de areia média com draga de sucção e recalque - bomba de 1.350 kW e cortador de 170 kW - distância de recalque de 5.700 a 5.900 m</v>
          </cell>
          <cell r="C2186" t="str">
            <v>m³</v>
          </cell>
          <cell r="D2186">
            <v>25.31</v>
          </cell>
        </row>
        <row r="2187">
          <cell r="A2187" t="str">
            <v>1917565</v>
          </cell>
          <cell r="B2187" t="str">
            <v>Dragagem de areia média com draga de sucção e recalque - bomba de 1.350 kW e cortador de 170 kW - distância de recalque de 5.900 a 6.100 m</v>
          </cell>
          <cell r="C2187" t="str">
            <v>m³</v>
          </cell>
          <cell r="D2187">
            <v>27.98</v>
          </cell>
        </row>
        <row r="2188">
          <cell r="A2188" t="str">
            <v>1917538</v>
          </cell>
          <cell r="B2188" t="str">
            <v>Dragagem de areia média com draga de sucção e recalque - bomba de 1.350 kW e cortador de 170 kW - distância de recalque de 500 a 700 m</v>
          </cell>
          <cell r="C2188" t="str">
            <v>m³</v>
          </cell>
          <cell r="D2188">
            <v>4.38</v>
          </cell>
        </row>
        <row r="2189">
          <cell r="A2189" t="str">
            <v>1917566</v>
          </cell>
          <cell r="B2189" t="str">
            <v>Dragagem de areia média com draga de sucção e recalque - bomba de 1.350 kW e cortador de 170 kW - distância de recalque de 6.100 a 6.300 m</v>
          </cell>
          <cell r="C2189" t="str">
            <v>m³</v>
          </cell>
          <cell r="D2189">
            <v>30.64</v>
          </cell>
        </row>
        <row r="2190">
          <cell r="A2190" t="str">
            <v>1917567</v>
          </cell>
          <cell r="B2190" t="str">
            <v>Dragagem de areia média com draga de sucção e recalque - bomba de 1.350 kW e cortador de 170 kW - distância de recalque de 6.300 a 6.500 m</v>
          </cell>
          <cell r="C2190" t="str">
            <v>m³</v>
          </cell>
          <cell r="D2190">
            <v>33.46</v>
          </cell>
        </row>
        <row r="2191">
          <cell r="A2191" t="str">
            <v>1917568</v>
          </cell>
          <cell r="B2191" t="str">
            <v>Dragagem de areia média com draga de sucção e recalque - bomba de 1.350 kW e cortador de 170 kW - distância de recalque de 6.500 a 6.700 m</v>
          </cell>
          <cell r="C2191" t="str">
            <v>m³</v>
          </cell>
          <cell r="D2191">
            <v>36.18</v>
          </cell>
        </row>
        <row r="2192">
          <cell r="A2192" t="str">
            <v>1917569</v>
          </cell>
          <cell r="B2192" t="str">
            <v>Dragagem de areia média com draga de sucção e recalque - bomba de 1.350 kW e cortador de 170 kW - distância de recalque de 6.700 a 6.900 m</v>
          </cell>
          <cell r="C2192" t="str">
            <v>m³</v>
          </cell>
          <cell r="D2192">
            <v>39.549999999999997</v>
          </cell>
        </row>
        <row r="2193">
          <cell r="A2193" t="str">
            <v>1917570</v>
          </cell>
          <cell r="B2193" t="str">
            <v>Dragagem de areia média com draga de sucção e recalque - bomba de 1.350 kW e cortador de 170 kW - distância de recalque de 6.900 a 7.100 m</v>
          </cell>
          <cell r="C2193" t="str">
            <v>m³</v>
          </cell>
          <cell r="D2193">
            <v>42.64</v>
          </cell>
        </row>
        <row r="2194">
          <cell r="A2194" t="str">
            <v>1917571</v>
          </cell>
          <cell r="B2194" t="str">
            <v>Dragagem de areia média com draga de sucção e recalque - bomba de 1.350 kW e cortador de 170 kW - distância de recalque de 7.100 a 7.300 m</v>
          </cell>
          <cell r="C2194" t="str">
            <v>m³</v>
          </cell>
          <cell r="D2194">
            <v>46.3</v>
          </cell>
        </row>
        <row r="2195">
          <cell r="A2195" t="str">
            <v>1917572</v>
          </cell>
          <cell r="B2195" t="str">
            <v>Dragagem de areia média com draga de sucção e recalque - bomba de 1.350 kW e cortador de 170 kW - distância de recalque de 7.300 a 7.500 m</v>
          </cell>
          <cell r="C2195" t="str">
            <v>m³</v>
          </cell>
          <cell r="D2195">
            <v>50.37</v>
          </cell>
        </row>
        <row r="2196">
          <cell r="A2196" t="str">
            <v>1917573</v>
          </cell>
          <cell r="B2196" t="str">
            <v>Dragagem de areia média com draga de sucção e recalque - bomba de 1.350 kW e cortador de 170 kW - distância de recalque de 7.500 a 7.700 m</v>
          </cell>
          <cell r="C2196" t="str">
            <v>m³</v>
          </cell>
          <cell r="D2196">
            <v>54.8</v>
          </cell>
        </row>
        <row r="2197">
          <cell r="A2197" t="str">
            <v>1917574</v>
          </cell>
          <cell r="B2197" t="str">
            <v>Dragagem de areia média com draga de sucção e recalque - bomba de 1.350 kW e cortador de 170 kW - distância de recalque de 7.700 a 7.900 m</v>
          </cell>
          <cell r="C2197" t="str">
            <v>m³</v>
          </cell>
          <cell r="D2197">
            <v>58.91</v>
          </cell>
        </row>
        <row r="2198">
          <cell r="A2198" t="str">
            <v>1917539</v>
          </cell>
          <cell r="B2198" t="str">
            <v>Dragagem de areia média com draga de sucção e recalque - bomba de 1.350 kW e cortador de 170 kW - distância de recalque de 700 a 900 m</v>
          </cell>
          <cell r="C2198" t="str">
            <v>m³</v>
          </cell>
          <cell r="D2198">
            <v>4.67</v>
          </cell>
        </row>
        <row r="2199">
          <cell r="A2199" t="str">
            <v>1917540</v>
          </cell>
          <cell r="B2199" t="str">
            <v>Dragagem de areia média com draga de sucção e recalque - bomba de 1.350 kW e cortador de 170 kW - distância de recalque de 900 a 1.100 m</v>
          </cell>
          <cell r="C2199" t="str">
            <v>m³</v>
          </cell>
          <cell r="D2199">
            <v>5.04</v>
          </cell>
        </row>
        <row r="2200">
          <cell r="A2200" t="str">
            <v>1917738</v>
          </cell>
          <cell r="B2200" t="str">
            <v>Dragagem de areia média com draga de sucção e recalque - bomba de 1.350 kW e cortador de 170 kW - distância de recalque de até 500 m</v>
          </cell>
          <cell r="C2200" t="str">
            <v>m³</v>
          </cell>
          <cell r="D2200">
            <v>4.3099999999999996</v>
          </cell>
        </row>
        <row r="2201">
          <cell r="A2201" t="str">
            <v>1917238</v>
          </cell>
          <cell r="B2201" t="str">
            <v>Dragagem de areia média com draga de sucção e recalque - bomba de 294 kW e cortador de 30 kW - distância de recalque de 1.100 a 1.300 m</v>
          </cell>
          <cell r="C2201" t="str">
            <v>m³</v>
          </cell>
          <cell r="D2201">
            <v>6.79</v>
          </cell>
        </row>
        <row r="2202">
          <cell r="A2202" t="str">
            <v>1917239</v>
          </cell>
          <cell r="B2202" t="str">
            <v>Dragagem de areia média com draga de sucção e recalque - bomba de 294 kW e cortador de 30 kW - distância de recalque de 1.300 a 1.500 m</v>
          </cell>
          <cell r="C2202" t="str">
            <v>m³</v>
          </cell>
          <cell r="D2202">
            <v>7.46</v>
          </cell>
        </row>
        <row r="2203">
          <cell r="A2203" t="str">
            <v>1917240</v>
          </cell>
          <cell r="B2203" t="str">
            <v>Dragagem de areia média com draga de sucção e recalque - bomba de 294 kW e cortador de 30 kW - distância de recalque de 1.500 a 1.700 m</v>
          </cell>
          <cell r="C2203" t="str">
            <v>m³</v>
          </cell>
          <cell r="D2203">
            <v>7.98</v>
          </cell>
        </row>
        <row r="2204">
          <cell r="A2204" t="str">
            <v>1917241</v>
          </cell>
          <cell r="B2204" t="str">
            <v>Dragagem de areia média com draga de sucção e recalque - bomba de 294 kW e cortador de 30 kW - distância de recalque de 1.700 a 1.900 m</v>
          </cell>
          <cell r="C2204" t="str">
            <v>m³</v>
          </cell>
          <cell r="D2204">
            <v>8.4600000000000009</v>
          </cell>
        </row>
        <row r="2205">
          <cell r="A2205" t="str">
            <v>1917242</v>
          </cell>
          <cell r="B2205" t="str">
            <v>Dragagem de areia média com draga de sucção e recalque - bomba de 294 kW e cortador de 30 kW - distância de recalque de 1.900 a 2.100 m</v>
          </cell>
          <cell r="C2205" t="str">
            <v>m³</v>
          </cell>
          <cell r="D2205">
            <v>8.93</v>
          </cell>
        </row>
        <row r="2206">
          <cell r="A2206" t="str">
            <v>1917243</v>
          </cell>
          <cell r="B2206" t="str">
            <v>Dragagem de areia média com draga de sucção e recalque - bomba de 294 kW e cortador de 30 kW - distância de recalque de 2.100 a 2.300 m</v>
          </cell>
          <cell r="C2206" t="str">
            <v>m³</v>
          </cell>
          <cell r="D2206">
            <v>9.3699999999999992</v>
          </cell>
        </row>
        <row r="2207">
          <cell r="A2207" t="str">
            <v>1917244</v>
          </cell>
          <cell r="B2207" t="str">
            <v>Dragagem de areia média com draga de sucção e recalque - bomba de 294 kW e cortador de 30 kW - distância de recalque de 2.300 a 2.500 m</v>
          </cell>
          <cell r="C2207" t="str">
            <v>m³</v>
          </cell>
          <cell r="D2207">
            <v>10</v>
          </cell>
        </row>
        <row r="2208">
          <cell r="A2208" t="str">
            <v>1917245</v>
          </cell>
          <cell r="B2208" t="str">
            <v>Dragagem de areia média com draga de sucção e recalque - bomba de 294 kW e cortador de 30 kW - distância de recalque de 2.500 a 2.700 m</v>
          </cell>
          <cell r="C2208" t="str">
            <v>m³</v>
          </cell>
          <cell r="D2208">
            <v>10.54</v>
          </cell>
        </row>
        <row r="2209">
          <cell r="A2209" t="str">
            <v>1917246</v>
          </cell>
          <cell r="B2209" t="str">
            <v>Dragagem de areia média com draga de sucção e recalque - bomba de 294 kW e cortador de 30 kW - distância de recalque de 2.700 a 2.900 m</v>
          </cell>
          <cell r="C2209" t="str">
            <v>m³</v>
          </cell>
          <cell r="D2209">
            <v>11.1</v>
          </cell>
        </row>
        <row r="2210">
          <cell r="A2210" t="str">
            <v>1917247</v>
          </cell>
          <cell r="B2210" t="str">
            <v>Dragagem de areia média com draga de sucção e recalque - bomba de 294 kW e cortador de 30 kW - distância de recalque de 2.900 a 3.100 m</v>
          </cell>
          <cell r="C2210" t="str">
            <v>m³</v>
          </cell>
          <cell r="D2210">
            <v>12.03</v>
          </cell>
        </row>
        <row r="2211">
          <cell r="A2211" t="str">
            <v>1917248</v>
          </cell>
          <cell r="B2211" t="str">
            <v>Dragagem de areia média com draga de sucção e recalque - bomba de 294 kW e cortador de 30 kW - distância de recalque de 3.100 a 3.300 m</v>
          </cell>
          <cell r="C2211" t="str">
            <v>m³</v>
          </cell>
          <cell r="D2211">
            <v>13.79</v>
          </cell>
        </row>
        <row r="2212">
          <cell r="A2212" t="str">
            <v>1917249</v>
          </cell>
          <cell r="B2212" t="str">
            <v>Dragagem de areia média com draga de sucção e recalque - bomba de 294 kW e cortador de 30 kW - distância de recalque de 3.300 a 3.500 m</v>
          </cell>
          <cell r="C2212" t="str">
            <v>m³</v>
          </cell>
          <cell r="D2212">
            <v>16.53</v>
          </cell>
        </row>
        <row r="2213">
          <cell r="A2213" t="str">
            <v>1917235</v>
          </cell>
          <cell r="B2213" t="str">
            <v>Dragagem de areia média com draga de sucção e recalque - bomba de 294 kW e cortador de 30 kW - distância de recalque de 500 a 700 m</v>
          </cell>
          <cell r="C2213" t="str">
            <v>m³</v>
          </cell>
          <cell r="D2213">
            <v>5.38</v>
          </cell>
        </row>
        <row r="2214">
          <cell r="A2214" t="str">
            <v>1917236</v>
          </cell>
          <cell r="B2214" t="str">
            <v>Dragagem de areia média com draga de sucção e recalque - bomba de 294 kW e cortador de 30 kW - distância de recalque de 700 a 900 m</v>
          </cell>
          <cell r="C2214" t="str">
            <v>m³</v>
          </cell>
          <cell r="D2214">
            <v>5.76</v>
          </cell>
        </row>
        <row r="2215">
          <cell r="A2215" t="str">
            <v>1917237</v>
          </cell>
          <cell r="B2215" t="str">
            <v>Dragagem de areia média com draga de sucção e recalque - bomba de 294 kW e cortador de 30 kW - distância de recalque de 900 a 1.100 m</v>
          </cell>
          <cell r="C2215" t="str">
            <v>m³</v>
          </cell>
          <cell r="D2215">
            <v>6.22</v>
          </cell>
        </row>
        <row r="2216">
          <cell r="A2216" t="str">
            <v>1917725</v>
          </cell>
          <cell r="B2216" t="str">
            <v>Dragagem de areia média com draga de sucção e recalque - bomba de 294 kW e cortador de 30 kW - distância de recalque de até 500 m</v>
          </cell>
          <cell r="C2216" t="str">
            <v>m³</v>
          </cell>
          <cell r="D2216">
            <v>5.24</v>
          </cell>
        </row>
        <row r="2217">
          <cell r="A2217" t="str">
            <v>1917311</v>
          </cell>
          <cell r="B2217" t="str">
            <v>Dragagem de areia média com draga de sucção e recalque - bomba de 483 kW e cortador de 55 kW - distância de recalque de 1.100 a 1.300 m</v>
          </cell>
          <cell r="C2217" t="str">
            <v>m³</v>
          </cell>
          <cell r="D2217">
            <v>5.37</v>
          </cell>
        </row>
        <row r="2218">
          <cell r="A2218" t="str">
            <v>1917312</v>
          </cell>
          <cell r="B2218" t="str">
            <v>Dragagem de areia média com draga de sucção e recalque - bomba de 483 kW e cortador de 55 kW - distância de recalque de 1.300 a 1.500 m</v>
          </cell>
          <cell r="C2218" t="str">
            <v>m³</v>
          </cell>
          <cell r="D2218">
            <v>6.08</v>
          </cell>
        </row>
        <row r="2219">
          <cell r="A2219" t="str">
            <v>1917313</v>
          </cell>
          <cell r="B2219" t="str">
            <v>Dragagem de areia média com draga de sucção e recalque - bomba de 483 kW e cortador de 55 kW - distância de recalque de 1.500 a 1.700 m</v>
          </cell>
          <cell r="C2219" t="str">
            <v>m³</v>
          </cell>
          <cell r="D2219">
            <v>6.55</v>
          </cell>
        </row>
        <row r="2220">
          <cell r="A2220" t="str">
            <v>1917314</v>
          </cell>
          <cell r="B2220" t="str">
            <v>Dragagem de areia média com draga de sucção e recalque - bomba de 483 kW e cortador de 55 kW - distância de recalque de 1.700 a 1.900 m</v>
          </cell>
          <cell r="C2220" t="str">
            <v>m³</v>
          </cell>
          <cell r="D2220">
            <v>6.98</v>
          </cell>
        </row>
        <row r="2221">
          <cell r="A2221" t="str">
            <v>1917315</v>
          </cell>
          <cell r="B2221" t="str">
            <v>Dragagem de areia média com draga de sucção e recalque - bomba de 483 kW e cortador de 55 kW - distância de recalque de 1.900 a 2.100 m</v>
          </cell>
          <cell r="C2221" t="str">
            <v>m³</v>
          </cell>
          <cell r="D2221">
            <v>7.51</v>
          </cell>
        </row>
        <row r="2222">
          <cell r="A2222" t="str">
            <v>1917316</v>
          </cell>
          <cell r="B2222" t="str">
            <v>Dragagem de areia média com draga de sucção e recalque - bomba de 483 kW e cortador de 55 kW - distância de recalque de 2.100 a 2.300 m</v>
          </cell>
          <cell r="C2222" t="str">
            <v>m³</v>
          </cell>
          <cell r="D2222">
            <v>8.0299999999999994</v>
          </cell>
        </row>
        <row r="2223">
          <cell r="A2223" t="str">
            <v>1917317</v>
          </cell>
          <cell r="B2223" t="str">
            <v>Dragagem de areia média com draga de sucção e recalque - bomba de 483 kW e cortador de 55 kW - distância de recalque de 2.300 a 2.500 m</v>
          </cell>
          <cell r="C2223" t="str">
            <v>m³</v>
          </cell>
          <cell r="D2223">
            <v>8.86</v>
          </cell>
        </row>
        <row r="2224">
          <cell r="A2224" t="str">
            <v>1917318</v>
          </cell>
          <cell r="B2224" t="str">
            <v>Dragagem de areia média com draga de sucção e recalque - bomba de 483 kW e cortador de 55 kW - distância de recalque de 2.500 a 2.700 m</v>
          </cell>
          <cell r="C2224" t="str">
            <v>m³</v>
          </cell>
          <cell r="D2224">
            <v>9.58</v>
          </cell>
        </row>
        <row r="2225">
          <cell r="A2225" t="str">
            <v>1917319</v>
          </cell>
          <cell r="B2225" t="str">
            <v>Dragagem de areia média com draga de sucção e recalque - bomba de 483 kW e cortador de 55 kW - distância de recalque de 2.700 a 2.900 m</v>
          </cell>
          <cell r="C2225" t="str">
            <v>m³</v>
          </cell>
          <cell r="D2225">
            <v>10.25</v>
          </cell>
        </row>
        <row r="2226">
          <cell r="A2226" t="str">
            <v>1917320</v>
          </cell>
          <cell r="B2226" t="str">
            <v>Dragagem de areia média com draga de sucção e recalque - bomba de 483 kW e cortador de 55 kW - distância de recalque de 2.900 a 3.100 m</v>
          </cell>
          <cell r="C2226" t="str">
            <v>m³</v>
          </cell>
          <cell r="D2226">
            <v>10.98</v>
          </cell>
        </row>
        <row r="2227">
          <cell r="A2227" t="str">
            <v>1917321</v>
          </cell>
          <cell r="B2227" t="str">
            <v>Dragagem de areia média com draga de sucção e recalque - bomba de 483 kW e cortador de 55 kW - distância de recalque de 3.100 a 3.300 m</v>
          </cell>
          <cell r="C2227" t="str">
            <v>m³</v>
          </cell>
          <cell r="D2227">
            <v>13.41</v>
          </cell>
        </row>
        <row r="2228">
          <cell r="A2228" t="str">
            <v>1917322</v>
          </cell>
          <cell r="B2228" t="str">
            <v>Dragagem de areia média com draga de sucção e recalque - bomba de 483 kW e cortador de 55 kW - distância de recalque de 3.300 a 3.500 m</v>
          </cell>
          <cell r="C2228" t="str">
            <v>m³</v>
          </cell>
          <cell r="D2228">
            <v>15.51</v>
          </cell>
        </row>
        <row r="2229">
          <cell r="A2229" t="str">
            <v>1917323</v>
          </cell>
          <cell r="B2229" t="str">
            <v>Dragagem de areia média com draga de sucção e recalque - bomba de 483 kW e cortador de 55 kW - distância de recalque de 3.500 a 3.700 m</v>
          </cell>
          <cell r="C2229" t="str">
            <v>m³</v>
          </cell>
          <cell r="D2229">
            <v>18.21</v>
          </cell>
        </row>
        <row r="2230">
          <cell r="A2230" t="str">
            <v>1917324</v>
          </cell>
          <cell r="B2230" t="str">
            <v>Dragagem de areia média com draga de sucção e recalque - bomba de 483 kW e cortador de 55 kW - distância de recalque de 3.700 a 3.900 m</v>
          </cell>
          <cell r="C2230" t="str">
            <v>m³</v>
          </cell>
          <cell r="D2230">
            <v>21.05</v>
          </cell>
        </row>
        <row r="2231">
          <cell r="A2231" t="str">
            <v>1917325</v>
          </cell>
          <cell r="B2231" t="str">
            <v>Dragagem de areia média com draga de sucção e recalque - bomba de 483 kW e cortador de 55 kW - distância de recalque de 3.900 a 4.100 m</v>
          </cell>
          <cell r="C2231" t="str">
            <v>m³</v>
          </cell>
          <cell r="D2231">
            <v>24.42</v>
          </cell>
        </row>
        <row r="2232">
          <cell r="A2232" t="str">
            <v>1917326</v>
          </cell>
          <cell r="B2232" t="str">
            <v>Dragagem de areia média com draga de sucção e recalque - bomba de 483 kW e cortador de 55 kW - distância de recalque de 4.100 a 4.300 m</v>
          </cell>
          <cell r="C2232" t="str">
            <v>m³</v>
          </cell>
          <cell r="D2232">
            <v>28.99</v>
          </cell>
        </row>
        <row r="2233">
          <cell r="A2233" t="str">
            <v>1917327</v>
          </cell>
          <cell r="B2233" t="str">
            <v>Dragagem de areia média com draga de sucção e recalque - bomba de 483 kW e cortador de 55 kW - distância de recalque de 4.300 a 4.500 m</v>
          </cell>
          <cell r="C2233" t="str">
            <v>m³</v>
          </cell>
          <cell r="D2233">
            <v>33.630000000000003</v>
          </cell>
        </row>
        <row r="2234">
          <cell r="A2234" t="str">
            <v>1917328</v>
          </cell>
          <cell r="B2234" t="str">
            <v>Dragagem de areia média com draga de sucção e recalque - bomba de 483 kW e cortador de 55 kW - distância de recalque de 4.500 a 4.700 m</v>
          </cell>
          <cell r="C2234" t="str">
            <v>m³</v>
          </cell>
          <cell r="D2234">
            <v>38.96</v>
          </cell>
        </row>
        <row r="2235">
          <cell r="A2235" t="str">
            <v>1917329</v>
          </cell>
          <cell r="B2235" t="str">
            <v>Dragagem de areia média com draga de sucção e recalque - bomba de 483 kW e cortador de 55 kW - distância de recalque de 4.700 a 4.900 m</v>
          </cell>
          <cell r="C2235" t="str">
            <v>m³</v>
          </cell>
          <cell r="D2235">
            <v>42.63</v>
          </cell>
        </row>
        <row r="2236">
          <cell r="A2236" t="str">
            <v>1917330</v>
          </cell>
          <cell r="B2236" t="str">
            <v>Dragagem de areia média com draga de sucção e recalque - bomba de 483 kW e cortador de 55 kW - distância de recalque de 4.900 a 5.100 m</v>
          </cell>
          <cell r="C2236" t="str">
            <v>m³</v>
          </cell>
          <cell r="D2236">
            <v>47.17</v>
          </cell>
        </row>
        <row r="2237">
          <cell r="A2237" t="str">
            <v>1917308</v>
          </cell>
          <cell r="B2237" t="str">
            <v>Dragagem de areia média com draga de sucção e recalque - bomba de 483 kW e cortador de 55 kW - distância de recalque de 500 a 700 m</v>
          </cell>
          <cell r="C2237" t="str">
            <v>m³</v>
          </cell>
          <cell r="D2237">
            <v>4.37</v>
          </cell>
        </row>
        <row r="2238">
          <cell r="A2238" t="str">
            <v>1917309</v>
          </cell>
          <cell r="B2238" t="str">
            <v>Dragagem de areia média com draga de sucção e recalque - bomba de 483 kW e cortador de 55 kW - distância de recalque de 700 a 900 m</v>
          </cell>
          <cell r="C2238" t="str">
            <v>m³</v>
          </cell>
          <cell r="D2238">
            <v>4.6500000000000004</v>
          </cell>
        </row>
        <row r="2239">
          <cell r="A2239" t="str">
            <v>1917310</v>
          </cell>
          <cell r="B2239" t="str">
            <v>Dragagem de areia média com draga de sucção e recalque - bomba de 483 kW e cortador de 55 kW - distância de recalque de 900 a 1.100 m</v>
          </cell>
          <cell r="C2239" t="str">
            <v>m³</v>
          </cell>
          <cell r="D2239">
            <v>4.96</v>
          </cell>
        </row>
        <row r="2240">
          <cell r="A2240" t="str">
            <v>1917730</v>
          </cell>
          <cell r="B2240" t="str">
            <v>Dragagem de areia média com draga de sucção e recalque - bomba de 483 kW e cortador de 55 kW - distância de recalque de até 500 m</v>
          </cell>
          <cell r="C2240" t="str">
            <v>m³</v>
          </cell>
          <cell r="D2240">
            <v>4.3099999999999996</v>
          </cell>
        </row>
        <row r="2241">
          <cell r="A2241" t="str">
            <v>1917415</v>
          </cell>
          <cell r="B2241" t="str">
            <v>Dragagem de areia média com draga de sucção e recalque - bomba de 746 kW e cortador de 110 kW - distância de recalque de 1.100 a 1.300 m</v>
          </cell>
          <cell r="C2241" t="str">
            <v>m³</v>
          </cell>
          <cell r="D2241">
            <v>5.31</v>
          </cell>
        </row>
        <row r="2242">
          <cell r="A2242" t="str">
            <v>1917416</v>
          </cell>
          <cell r="B2242" t="str">
            <v>Dragagem de areia média com draga de sucção e recalque - bomba de 746 kW e cortador de 110 kW - distância de recalque de 1.300 a 1.500 m</v>
          </cell>
          <cell r="C2242" t="str">
            <v>m³</v>
          </cell>
          <cell r="D2242">
            <v>5.99</v>
          </cell>
        </row>
        <row r="2243">
          <cell r="A2243" t="str">
            <v>1917417</v>
          </cell>
          <cell r="B2243" t="str">
            <v>Dragagem de areia média com draga de sucção e recalque - bomba de 746 kW e cortador de 110 kW - distância de recalque de 1.500 a 1.700 m</v>
          </cell>
          <cell r="C2243" t="str">
            <v>m³</v>
          </cell>
          <cell r="D2243">
            <v>6.43</v>
          </cell>
        </row>
        <row r="2244">
          <cell r="A2244" t="str">
            <v>1917418</v>
          </cell>
          <cell r="B2244" t="str">
            <v>Dragagem de areia média com draga de sucção e recalque - bomba de 746 kW e cortador de 110 kW - distância de recalque de 1.700 a 1.900 m</v>
          </cell>
          <cell r="C2244" t="str">
            <v>m³</v>
          </cell>
          <cell r="D2244">
            <v>6.84</v>
          </cell>
        </row>
        <row r="2245">
          <cell r="A2245" t="str">
            <v>1917419</v>
          </cell>
          <cell r="B2245" t="str">
            <v>Dragagem de areia média com draga de sucção e recalque - bomba de 746 kW e cortador de 110 kW - distância de recalque de 1.900 a 2.100 m</v>
          </cell>
          <cell r="C2245" t="str">
            <v>m³</v>
          </cell>
          <cell r="D2245">
            <v>7.2</v>
          </cell>
        </row>
        <row r="2246">
          <cell r="A2246" t="str">
            <v>1917420</v>
          </cell>
          <cell r="B2246" t="str">
            <v>Dragagem de areia média com draga de sucção e recalque - bomba de 746 kW e cortador de 110 kW - distância de recalque de 2.100 a 2.300 m</v>
          </cell>
          <cell r="C2246" t="str">
            <v>m³</v>
          </cell>
          <cell r="D2246">
            <v>7.64</v>
          </cell>
        </row>
        <row r="2247">
          <cell r="A2247" t="str">
            <v>1917421</v>
          </cell>
          <cell r="B2247" t="str">
            <v>Dragagem de areia média com draga de sucção e recalque - bomba de 746 kW e cortador de 110 kW - distância de recalque de 2.300 a 2.500 m</v>
          </cell>
          <cell r="C2247" t="str">
            <v>m³</v>
          </cell>
          <cell r="D2247">
            <v>8.34</v>
          </cell>
        </row>
        <row r="2248">
          <cell r="A2248" t="str">
            <v>1917422</v>
          </cell>
          <cell r="B2248" t="str">
            <v>Dragagem de areia média com draga de sucção e recalque - bomba de 746 kW e cortador de 110 kW - distância de recalque de 2.500 a 2.700 m</v>
          </cell>
          <cell r="C2248" t="str">
            <v>m³</v>
          </cell>
          <cell r="D2248">
            <v>8.76</v>
          </cell>
        </row>
        <row r="2249">
          <cell r="A2249" t="str">
            <v>1917423</v>
          </cell>
          <cell r="B2249" t="str">
            <v>Dragagem de areia média com draga de sucção e recalque - bomba de 746 kW e cortador de 110 kW - distância de recalque de 2.700 a 2.900 m</v>
          </cell>
          <cell r="C2249" t="str">
            <v>m³</v>
          </cell>
          <cell r="D2249">
            <v>9.18</v>
          </cell>
        </row>
        <row r="2250">
          <cell r="A2250" t="str">
            <v>1917424</v>
          </cell>
          <cell r="B2250" t="str">
            <v>Dragagem de areia média com draga de sucção e recalque - bomba de 746 kW e cortador de 110 kW - distância de recalque de 2.900 a 3.100 m</v>
          </cell>
          <cell r="C2250" t="str">
            <v>m³</v>
          </cell>
          <cell r="D2250">
            <v>9.61</v>
          </cell>
        </row>
        <row r="2251">
          <cell r="A2251" t="str">
            <v>1917425</v>
          </cell>
          <cell r="B2251" t="str">
            <v>Dragagem de areia média com draga de sucção e recalque - bomba de 746 kW e cortador de 110 kW - distância de recalque de 3.100 a 3.300 m</v>
          </cell>
          <cell r="C2251" t="str">
            <v>m³</v>
          </cell>
          <cell r="D2251">
            <v>10.48</v>
          </cell>
        </row>
        <row r="2252">
          <cell r="A2252" t="str">
            <v>1917426</v>
          </cell>
          <cell r="B2252" t="str">
            <v>Dragagem de areia média com draga de sucção e recalque - bomba de 746 kW e cortador de 110 kW - distância de recalque de 3.300 a 3.500 m</v>
          </cell>
          <cell r="C2252" t="str">
            <v>m³</v>
          </cell>
          <cell r="D2252">
            <v>11.36</v>
          </cell>
        </row>
        <row r="2253">
          <cell r="A2253" t="str">
            <v>1917427</v>
          </cell>
          <cell r="B2253" t="str">
            <v>Dragagem de areia média com draga de sucção e recalque - bomba de 746 kW e cortador de 110 kW - distância de recalque de 3.500 a 3.700 m</v>
          </cell>
          <cell r="C2253" t="str">
            <v>m³</v>
          </cell>
          <cell r="D2253">
            <v>12.93</v>
          </cell>
        </row>
        <row r="2254">
          <cell r="A2254" t="str">
            <v>1917428</v>
          </cell>
          <cell r="B2254" t="str">
            <v>Dragagem de areia média com draga de sucção e recalque - bomba de 746 kW e cortador de 110 kW - distância de recalque de 3.700 a 3.900 m</v>
          </cell>
          <cell r="C2254" t="str">
            <v>m³</v>
          </cell>
          <cell r="D2254">
            <v>14.76</v>
          </cell>
        </row>
        <row r="2255">
          <cell r="A2255" t="str">
            <v>1917429</v>
          </cell>
          <cell r="B2255" t="str">
            <v>Dragagem de areia média com draga de sucção e recalque - bomba de 746 kW e cortador de 110 kW - distância de recalque de 3.900 a 4.100 m</v>
          </cell>
          <cell r="C2255" t="str">
            <v>m³</v>
          </cell>
          <cell r="D2255">
            <v>16.68</v>
          </cell>
        </row>
        <row r="2256">
          <cell r="A2256" t="str">
            <v>1917430</v>
          </cell>
          <cell r="B2256" t="str">
            <v>Dragagem de areia média com draga de sucção e recalque - bomba de 746 kW e cortador de 110 kW - distância de recalque de 4.100 a 4.300 m</v>
          </cell>
          <cell r="C2256" t="str">
            <v>m³</v>
          </cell>
          <cell r="D2256">
            <v>19.27</v>
          </cell>
        </row>
        <row r="2257">
          <cell r="A2257" t="str">
            <v>1917431</v>
          </cell>
          <cell r="B2257" t="str">
            <v>Dragagem de areia média com draga de sucção e recalque - bomba de 746 kW e cortador de 110 kW - distância de recalque de 4.300 a 4.500 m</v>
          </cell>
          <cell r="C2257" t="str">
            <v>m³</v>
          </cell>
          <cell r="D2257">
            <v>21.53</v>
          </cell>
        </row>
        <row r="2258">
          <cell r="A2258" t="str">
            <v>1917432</v>
          </cell>
          <cell r="B2258" t="str">
            <v>Dragagem de areia média com draga de sucção e recalque - bomba de 746 kW e cortador de 110 kW - distância de recalque de 4.500 a 4.700 m</v>
          </cell>
          <cell r="C2258" t="str">
            <v>m³</v>
          </cell>
          <cell r="D2258">
            <v>24.43</v>
          </cell>
        </row>
        <row r="2259">
          <cell r="A2259" t="str">
            <v>1917433</v>
          </cell>
          <cell r="B2259" t="str">
            <v>Dragagem de areia média com draga de sucção e recalque - bomba de 746 kW e cortador de 110 kW - distância de recalque de 4.700 a 4.900 m</v>
          </cell>
          <cell r="C2259" t="str">
            <v>m³</v>
          </cell>
          <cell r="D2259">
            <v>27.43</v>
          </cell>
        </row>
        <row r="2260">
          <cell r="A2260" t="str">
            <v>1917434</v>
          </cell>
          <cell r="B2260" t="str">
            <v>Dragagem de areia média com draga de sucção e recalque - bomba de 746 kW e cortador de 110 kW - distância de recalque de 4.900 a 5.100 m</v>
          </cell>
          <cell r="C2260" t="str">
            <v>m³</v>
          </cell>
          <cell r="D2260">
            <v>31.01</v>
          </cell>
        </row>
        <row r="2261">
          <cell r="A2261" t="str">
            <v>1917435</v>
          </cell>
          <cell r="B2261" t="str">
            <v>Dragagem de areia média com draga de sucção e recalque - bomba de 746 kW e cortador de 110 kW - distância de recalque de 5.100 a 5.300 m</v>
          </cell>
          <cell r="C2261" t="str">
            <v>m³</v>
          </cell>
          <cell r="D2261">
            <v>35.26</v>
          </cell>
        </row>
        <row r="2262">
          <cell r="A2262" t="str">
            <v>1917436</v>
          </cell>
          <cell r="B2262" t="str">
            <v>Dragagem de areia média com draga de sucção e recalque - bomba de 746 kW e cortador de 110 kW - distância de recalque de 5.300 a 5.500 m</v>
          </cell>
          <cell r="C2262" t="str">
            <v>m³</v>
          </cell>
          <cell r="D2262">
            <v>39.11</v>
          </cell>
        </row>
        <row r="2263">
          <cell r="A2263" t="str">
            <v>1917437</v>
          </cell>
          <cell r="B2263" t="str">
            <v>Dragagem de areia média com draga de sucção e recalque - bomba de 746 kW e cortador de 110 kW - distância de recalque de 5.500 a 5.700 m</v>
          </cell>
          <cell r="C2263" t="str">
            <v>m³</v>
          </cell>
          <cell r="D2263">
            <v>44.04</v>
          </cell>
        </row>
        <row r="2264">
          <cell r="A2264" t="str">
            <v>1917438</v>
          </cell>
          <cell r="B2264" t="str">
            <v>Dragagem de areia média com draga de sucção e recalque - bomba de 746 kW e cortador de 110 kW - distância de recalque de 5.700 a 5.900 m</v>
          </cell>
          <cell r="C2264" t="str">
            <v>m³</v>
          </cell>
          <cell r="D2264">
            <v>47.51</v>
          </cell>
        </row>
        <row r="2265">
          <cell r="A2265" t="str">
            <v>1917439</v>
          </cell>
          <cell r="B2265" t="str">
            <v>Dragagem de areia média com draga de sucção e recalque - bomba de 746 kW e cortador de 110 kW - distância de recalque de 5.900 a 6.100 m</v>
          </cell>
          <cell r="C2265" t="str">
            <v>m³</v>
          </cell>
          <cell r="D2265">
            <v>50.61</v>
          </cell>
        </row>
        <row r="2266">
          <cell r="A2266" t="str">
            <v>1917412</v>
          </cell>
          <cell r="B2266" t="str">
            <v>Dragagem de areia média com draga de sucção e recalque - bomba de 746 kW e cortador de 110 kW - distância de recalque de 500 a 700 m</v>
          </cell>
          <cell r="C2266" t="str">
            <v>m³</v>
          </cell>
          <cell r="D2266">
            <v>3.98</v>
          </cell>
        </row>
        <row r="2267">
          <cell r="A2267" t="str">
            <v>1917413</v>
          </cell>
          <cell r="B2267" t="str">
            <v>Dragagem de areia média com draga de sucção e recalque - bomba de 746 kW e cortador de 110 kW - distância de recalque de 700 a 900 m</v>
          </cell>
          <cell r="C2267" t="str">
            <v>m³</v>
          </cell>
          <cell r="D2267">
            <v>4.46</v>
          </cell>
        </row>
        <row r="2268">
          <cell r="A2268" t="str">
            <v>1917414</v>
          </cell>
          <cell r="B2268" t="str">
            <v>Dragagem de areia média com draga de sucção e recalque - bomba de 746 kW e cortador de 110 kW - distância de recalque de 900 a 1.100 m</v>
          </cell>
          <cell r="C2268" t="str">
            <v>m³</v>
          </cell>
          <cell r="D2268">
            <v>4.9400000000000004</v>
          </cell>
        </row>
        <row r="2269">
          <cell r="A2269" t="str">
            <v>1917733</v>
          </cell>
          <cell r="B2269" t="str">
            <v>Dragagem de areia média com draga de sucção e recalque - bomba de 746 kW e cortador de 110 kW - distância de recalque de até 500 m</v>
          </cell>
          <cell r="C2269" t="str">
            <v>m³</v>
          </cell>
          <cell r="D2269">
            <v>3.72</v>
          </cell>
        </row>
        <row r="2270">
          <cell r="A2270" t="str">
            <v>1917049</v>
          </cell>
          <cell r="B2270" t="str">
            <v>Dragagem de areia média com draga hopper - capacidade da cisterna de 1.000 m³ - DMT de 1.500 a 1.800 m</v>
          </cell>
          <cell r="C2270" t="str">
            <v>m³</v>
          </cell>
          <cell r="D2270">
            <v>11.43</v>
          </cell>
        </row>
        <row r="2271">
          <cell r="A2271" t="str">
            <v>1917050</v>
          </cell>
          <cell r="B2271" t="str">
            <v>Dragagem de areia média com draga hopper - capacidade da cisterna de 1.000 m³ - DMT de 1.800 a 2.100 m</v>
          </cell>
          <cell r="C2271" t="str">
            <v>m³</v>
          </cell>
          <cell r="D2271">
            <v>11.64</v>
          </cell>
        </row>
        <row r="2272">
          <cell r="A2272" t="str">
            <v>1917051</v>
          </cell>
          <cell r="B2272" t="str">
            <v>Dragagem de areia média com draga hopper - capacidade da cisterna de 1.000 m³ - DMT de 2.100 a 2.400 m</v>
          </cell>
          <cell r="C2272" t="str">
            <v>m³</v>
          </cell>
          <cell r="D2272">
            <v>11.85</v>
          </cell>
        </row>
        <row r="2273">
          <cell r="A2273" t="str">
            <v>1917052</v>
          </cell>
          <cell r="B2273" t="str">
            <v>Dragagem de areia média com draga hopper - capacidade da cisterna de 1.000 m³ - DMT de 2.400 a 2.700 m</v>
          </cell>
          <cell r="C2273" t="str">
            <v>m³</v>
          </cell>
          <cell r="D2273">
            <v>12.07</v>
          </cell>
        </row>
        <row r="2274">
          <cell r="A2274" t="str">
            <v>1917053</v>
          </cell>
          <cell r="B2274" t="str">
            <v>Dragagem de areia média com draga hopper - capacidade da cisterna de 1.000 m³ - DMT de 2.700 a 3.000 m</v>
          </cell>
          <cell r="C2274" t="str">
            <v>m³</v>
          </cell>
          <cell r="D2274">
            <v>12.31</v>
          </cell>
        </row>
        <row r="2275">
          <cell r="A2275" t="str">
            <v>1917054</v>
          </cell>
          <cell r="B2275" t="str">
            <v>Dragagem de areia média com draga hopper - capacidade da cisterna de 1.000 m³ - DMT de 3.000 m</v>
          </cell>
          <cell r="C2275" t="str">
            <v>m³</v>
          </cell>
          <cell r="D2275">
            <v>12.43</v>
          </cell>
        </row>
        <row r="2276">
          <cell r="A2276" t="str">
            <v>1901553</v>
          </cell>
          <cell r="B2276" t="str">
            <v>Dragagem de areia média com draga hopper - capacidade da cisterna de 10.000 m³ - DMT de 1.500 a 1.800 m</v>
          </cell>
          <cell r="C2276" t="str">
            <v>m³</v>
          </cell>
          <cell r="D2276">
            <v>7.66</v>
          </cell>
        </row>
        <row r="2277">
          <cell r="A2277" t="str">
            <v>1901554</v>
          </cell>
          <cell r="B2277" t="str">
            <v>Dragagem de areia média com draga hopper - capacidade da cisterna de 10.000 m³ - DMT de 1.800 a 2.100 m</v>
          </cell>
          <cell r="C2277" t="str">
            <v>m³</v>
          </cell>
          <cell r="D2277">
            <v>7.72</v>
          </cell>
        </row>
        <row r="2278">
          <cell r="A2278" t="str">
            <v>1901555</v>
          </cell>
          <cell r="B2278" t="str">
            <v>Dragagem de areia média com draga hopper - capacidade da cisterna de 10.000 m³ - DMT de 2.100 a 2.400 m</v>
          </cell>
          <cell r="C2278" t="str">
            <v>m³</v>
          </cell>
          <cell r="D2278">
            <v>7.78</v>
          </cell>
        </row>
        <row r="2279">
          <cell r="A2279" t="str">
            <v>1901556</v>
          </cell>
          <cell r="B2279" t="str">
            <v>Dragagem de areia média com draga hopper - capacidade da cisterna de 10.000 m³ - DMT de 2.400 a 2.700 m</v>
          </cell>
          <cell r="C2279" t="str">
            <v>m³</v>
          </cell>
          <cell r="D2279">
            <v>7.85</v>
          </cell>
        </row>
        <row r="2280">
          <cell r="A2280" t="str">
            <v>1901557</v>
          </cell>
          <cell r="B2280" t="str">
            <v>Dragagem de areia média com draga hopper - capacidade da cisterna de 10.000 m³ - DMT de 2.700 a 3.000 m</v>
          </cell>
          <cell r="C2280" t="str">
            <v>m³</v>
          </cell>
          <cell r="D2280">
            <v>7.92</v>
          </cell>
        </row>
        <row r="2281">
          <cell r="A2281" t="str">
            <v>1901558</v>
          </cell>
          <cell r="B2281" t="str">
            <v>Dragagem de areia média com draga hopper - capacidade da cisterna de 10.000 m³ - DMT de 3.000 m</v>
          </cell>
          <cell r="C2281" t="str">
            <v>m³</v>
          </cell>
          <cell r="D2281">
            <v>7.95</v>
          </cell>
        </row>
        <row r="2282">
          <cell r="A2282" t="str">
            <v>1901560</v>
          </cell>
          <cell r="B2282" t="str">
            <v>Dragagem de areia média com draga hopper - capacidade da cisterna de 15.000 m³ - DMT de 1.500 a 1.800 m</v>
          </cell>
          <cell r="C2282" t="str">
            <v>m³</v>
          </cell>
          <cell r="D2282">
            <v>10.130000000000001</v>
          </cell>
        </row>
        <row r="2283">
          <cell r="A2283" t="str">
            <v>1901561</v>
          </cell>
          <cell r="B2283" t="str">
            <v>Dragagem de areia média com draga hopper - capacidade da cisterna de 15.000 m³ - DMT de 1.800 a 2.100 m</v>
          </cell>
          <cell r="C2283" t="str">
            <v>m³</v>
          </cell>
          <cell r="D2283">
            <v>10.19</v>
          </cell>
        </row>
        <row r="2284">
          <cell r="A2284" t="str">
            <v>1901562</v>
          </cell>
          <cell r="B2284" t="str">
            <v>Dragagem de areia média com draga hopper - capacidade da cisterna de 15.000 m³ - DMT de 2.100 a 2.400 m</v>
          </cell>
          <cell r="C2284" t="str">
            <v>m³</v>
          </cell>
          <cell r="D2284">
            <v>10.25</v>
          </cell>
        </row>
        <row r="2285">
          <cell r="A2285" t="str">
            <v>1901563</v>
          </cell>
          <cell r="B2285" t="str">
            <v>Dragagem de areia média com draga hopper - capacidade da cisterna de 15.000 m³ - DMT de 2.400 a 2.700 m</v>
          </cell>
          <cell r="C2285" t="str">
            <v>m³</v>
          </cell>
          <cell r="D2285">
            <v>10.31</v>
          </cell>
        </row>
        <row r="2286">
          <cell r="A2286" t="str">
            <v>1901564</v>
          </cell>
          <cell r="B2286" t="str">
            <v>Dragagem de areia média com draga hopper - capacidade da cisterna de 15.000 m³ - DMT de 2.700 a 3.000 m</v>
          </cell>
          <cell r="C2286" t="str">
            <v>m³</v>
          </cell>
          <cell r="D2286">
            <v>10.38</v>
          </cell>
        </row>
        <row r="2287">
          <cell r="A2287" t="str">
            <v>1901559</v>
          </cell>
          <cell r="B2287" t="str">
            <v>Dragagem de areia média com draga hopper - capacidade da cisterna de 15.000 m³ - DMT de 3.000 m</v>
          </cell>
          <cell r="C2287" t="str">
            <v>m³</v>
          </cell>
          <cell r="D2287">
            <v>10.42</v>
          </cell>
        </row>
        <row r="2288">
          <cell r="A2288" t="str">
            <v>1917085</v>
          </cell>
          <cell r="B2288" t="str">
            <v>Dragagem de areia média com draga hopper - capacidade da cisterna de 2.000 m³ - DMT de 1.500 a 1.800 m</v>
          </cell>
          <cell r="C2288" t="str">
            <v>m³</v>
          </cell>
          <cell r="D2288">
            <v>8.07</v>
          </cell>
        </row>
        <row r="2289">
          <cell r="A2289" t="str">
            <v>1917086</v>
          </cell>
          <cell r="B2289" t="str">
            <v>Dragagem de areia média com draga hopper - capacidade da cisterna de 2.000 m³ - DMT de 1.800 a 2.100 m</v>
          </cell>
          <cell r="C2289" t="str">
            <v>m³</v>
          </cell>
          <cell r="D2289">
            <v>8.1999999999999993</v>
          </cell>
        </row>
        <row r="2290">
          <cell r="A2290" t="str">
            <v>1917087</v>
          </cell>
          <cell r="B2290" t="str">
            <v>Dragagem de areia média com draga hopper - capacidade da cisterna de 2.000 m³ - DMT de 2.100 a 2.400 m</v>
          </cell>
          <cell r="C2290" t="str">
            <v>m³</v>
          </cell>
          <cell r="D2290">
            <v>8.33</v>
          </cell>
        </row>
        <row r="2291">
          <cell r="A2291" t="str">
            <v>1917088</v>
          </cell>
          <cell r="B2291" t="str">
            <v>Dragagem de areia média com draga hopper - capacidade da cisterna de 2.000 m³ - DMT de 2.400 a 2.700 m</v>
          </cell>
          <cell r="C2291" t="str">
            <v>m³</v>
          </cell>
          <cell r="D2291">
            <v>8.4700000000000006</v>
          </cell>
        </row>
        <row r="2292">
          <cell r="A2292" t="str">
            <v>1917089</v>
          </cell>
          <cell r="B2292" t="str">
            <v>Dragagem de areia média com draga hopper - capacidade da cisterna de 2.000 m³ - DMT de 2.700 a 3.000 m</v>
          </cell>
          <cell r="C2292" t="str">
            <v>m³</v>
          </cell>
          <cell r="D2292">
            <v>8.6199999999999992</v>
          </cell>
        </row>
        <row r="2293">
          <cell r="A2293" t="str">
            <v>1917090</v>
          </cell>
          <cell r="B2293" t="str">
            <v>Dragagem de areia média com draga hopper - capacidade da cisterna de 2.000 m³ - DMT de 3.000 m</v>
          </cell>
          <cell r="C2293" t="str">
            <v>m³</v>
          </cell>
          <cell r="D2293">
            <v>8.6999999999999993</v>
          </cell>
        </row>
        <row r="2294">
          <cell r="A2294" t="str">
            <v>1901566</v>
          </cell>
          <cell r="B2294" t="str">
            <v>Dragagem de areia média com draga hopper - capacidade da cisterna de 20.000 m³ - DMT de 1.500 a 1.800 m</v>
          </cell>
          <cell r="C2294" t="str">
            <v>m³</v>
          </cell>
          <cell r="D2294">
            <v>12.67</v>
          </cell>
        </row>
        <row r="2295">
          <cell r="A2295" t="str">
            <v>1901567</v>
          </cell>
          <cell r="B2295" t="str">
            <v>Dragagem de areia média com draga hopper - capacidade da cisterna de 20.000 m³ - DMT de 1.800 a 2.100 m</v>
          </cell>
          <cell r="C2295" t="str">
            <v>m³</v>
          </cell>
          <cell r="D2295">
            <v>12.73</v>
          </cell>
        </row>
        <row r="2296">
          <cell r="A2296" t="str">
            <v>1901568</v>
          </cell>
          <cell r="B2296" t="str">
            <v>Dragagem de areia média com draga hopper - capacidade da cisterna de 20.000 m³ - DMT de 2.100 a 2.400 m</v>
          </cell>
          <cell r="C2296" t="str">
            <v>m³</v>
          </cell>
          <cell r="D2296">
            <v>12.79</v>
          </cell>
        </row>
        <row r="2297">
          <cell r="A2297" t="str">
            <v>1901569</v>
          </cell>
          <cell r="B2297" t="str">
            <v>Dragagem de areia média com draga hopper - capacidade da cisterna de 20.000 m³ - DMT de 2.400 a 2.700 m</v>
          </cell>
          <cell r="C2297" t="str">
            <v>m³</v>
          </cell>
          <cell r="D2297">
            <v>12.85</v>
          </cell>
        </row>
        <row r="2298">
          <cell r="A2298" t="str">
            <v>1901570</v>
          </cell>
          <cell r="B2298" t="str">
            <v>Dragagem de areia média com draga hopper - capacidade da cisterna de 20.000 m³ - DMT de 2.700 a 3.000 m</v>
          </cell>
          <cell r="C2298" t="str">
            <v>m³</v>
          </cell>
          <cell r="D2298">
            <v>12.91</v>
          </cell>
        </row>
        <row r="2299">
          <cell r="A2299" t="str">
            <v>1901565</v>
          </cell>
          <cell r="B2299" t="str">
            <v>Dragagem de areia média com draga hopper - capacidade da cisterna de 20.000 m³ - DMT de 3.000 m</v>
          </cell>
          <cell r="C2299" t="str">
            <v>m³</v>
          </cell>
          <cell r="D2299">
            <v>12.95</v>
          </cell>
        </row>
        <row r="2300">
          <cell r="A2300" t="str">
            <v>1917121</v>
          </cell>
          <cell r="B2300" t="str">
            <v>Dragagem de areia média com draga hopper - capacidade da cisterna de 3.000 m³ - DMT de 1.500 a 1.800 m</v>
          </cell>
          <cell r="C2300" t="str">
            <v>m³</v>
          </cell>
          <cell r="D2300">
            <v>7.73</v>
          </cell>
        </row>
        <row r="2301">
          <cell r="A2301" t="str">
            <v>1917122</v>
          </cell>
          <cell r="B2301" t="str">
            <v>Dragagem de areia média com draga hopper - capacidade da cisterna de 3.000 m³ - DMT de 1.800 a 2.100 m</v>
          </cell>
          <cell r="C2301" t="str">
            <v>m³</v>
          </cell>
          <cell r="D2301">
            <v>7.83</v>
          </cell>
        </row>
        <row r="2302">
          <cell r="A2302" t="str">
            <v>1917123</v>
          </cell>
          <cell r="B2302" t="str">
            <v>Dragagem de areia média com draga hopper - capacidade da cisterna de 3.000 m³ - DMT de 2.100 a 2.400 m</v>
          </cell>
          <cell r="C2302" t="str">
            <v>m³</v>
          </cell>
          <cell r="D2302">
            <v>7.94</v>
          </cell>
        </row>
        <row r="2303">
          <cell r="A2303" t="str">
            <v>1917124</v>
          </cell>
          <cell r="B2303" t="str">
            <v>Dragagem de areia média com draga hopper - capacidade da cisterna de 3.000 m³ - DMT de 2.400 a 2.700 m</v>
          </cell>
          <cell r="C2303" t="str">
            <v>m³</v>
          </cell>
          <cell r="D2303">
            <v>8.06</v>
          </cell>
        </row>
        <row r="2304">
          <cell r="A2304" t="str">
            <v>1917125</v>
          </cell>
          <cell r="B2304" t="str">
            <v>Dragagem de areia média com draga hopper - capacidade da cisterna de 3.000 m³ - DMT de 2.700 a 3.000 m</v>
          </cell>
          <cell r="C2304" t="str">
            <v>m³</v>
          </cell>
          <cell r="D2304">
            <v>8.18</v>
          </cell>
        </row>
        <row r="2305">
          <cell r="A2305" t="str">
            <v>1917126</v>
          </cell>
          <cell r="B2305" t="str">
            <v>Dragagem de areia média com draga hopper - capacidade da cisterna de 3.000 m³ - DMT de 3.000 m</v>
          </cell>
          <cell r="C2305" t="str">
            <v>m³</v>
          </cell>
          <cell r="D2305">
            <v>8.24</v>
          </cell>
        </row>
        <row r="2306">
          <cell r="A2306" t="str">
            <v>1917157</v>
          </cell>
          <cell r="B2306" t="str">
            <v>Dragagem de areia média com draga hopper - capacidade da cisterna de 4.000 m³ - DMT de 1.500 a 1.800 m</v>
          </cell>
          <cell r="C2306" t="str">
            <v>m³</v>
          </cell>
          <cell r="D2306">
            <v>7.36</v>
          </cell>
        </row>
        <row r="2307">
          <cell r="A2307" t="str">
            <v>1917158</v>
          </cell>
          <cell r="B2307" t="str">
            <v>Dragagem de areia média com draga hopper - capacidade da cisterna de 4.000 m³ - DMT de 1.800 a 2.100 m</v>
          </cell>
          <cell r="C2307" t="str">
            <v>m³</v>
          </cell>
          <cell r="D2307">
            <v>7.46</v>
          </cell>
        </row>
        <row r="2308">
          <cell r="A2308" t="str">
            <v>1917159</v>
          </cell>
          <cell r="B2308" t="str">
            <v>Dragagem de areia média com draga hopper - capacidade da cisterna de 4.000 m³ - DMT de 2.100 a 2.400 m</v>
          </cell>
          <cell r="C2308" t="str">
            <v>m³</v>
          </cell>
          <cell r="D2308">
            <v>7.55</v>
          </cell>
        </row>
        <row r="2309">
          <cell r="A2309" t="str">
            <v>1917160</v>
          </cell>
          <cell r="B2309" t="str">
            <v>Dragagem de areia média com draga hopper - capacidade da cisterna de 4.000 m³ - DMT de 2.400 a 2.700 m</v>
          </cell>
          <cell r="C2309" t="str">
            <v>m³</v>
          </cell>
          <cell r="D2309">
            <v>7.65</v>
          </cell>
        </row>
        <row r="2310">
          <cell r="A2310" t="str">
            <v>1917161</v>
          </cell>
          <cell r="B2310" t="str">
            <v>Dragagem de areia média com draga hopper - capacidade da cisterna de 4.000 m³ - DMT de 2.700 a 3.000 m</v>
          </cell>
          <cell r="C2310" t="str">
            <v>m³</v>
          </cell>
          <cell r="D2310">
            <v>7.76</v>
          </cell>
        </row>
        <row r="2311">
          <cell r="A2311" t="str">
            <v>1917162</v>
          </cell>
          <cell r="B2311" t="str">
            <v>Dragagem de areia média com draga hopper - capacidade da cisterna de 4.000 m³ - DMT de 3.000 m</v>
          </cell>
          <cell r="C2311" t="str">
            <v>m³</v>
          </cell>
          <cell r="D2311">
            <v>7.82</v>
          </cell>
        </row>
        <row r="2312">
          <cell r="A2312" t="str">
            <v>1917193</v>
          </cell>
          <cell r="B2312" t="str">
            <v>Dragagem de areia média com draga hopper - capacidade da cisterna de 5.000 m³ - DMT de 1.500 a 1.800 m</v>
          </cell>
          <cell r="C2312" t="str">
            <v>m³</v>
          </cell>
          <cell r="D2312">
            <v>8.17</v>
          </cell>
        </row>
        <row r="2313">
          <cell r="A2313" t="str">
            <v>1917194</v>
          </cell>
          <cell r="B2313" t="str">
            <v>Dragagem de areia média com draga hopper - capacidade da cisterna de 5.000 m³ - DMT de 1.800 a 2.100 m</v>
          </cell>
          <cell r="C2313" t="str">
            <v>m³</v>
          </cell>
          <cell r="D2313">
            <v>8.26</v>
          </cell>
        </row>
        <row r="2314">
          <cell r="A2314" t="str">
            <v>1917195</v>
          </cell>
          <cell r="B2314" t="str">
            <v>Dragagem de areia média com draga hopper - capacidade da cisterna de 5.000 m³ - DMT de 2.100 a 2.400 m</v>
          </cell>
          <cell r="C2314" t="str">
            <v>m³</v>
          </cell>
          <cell r="D2314">
            <v>8.34</v>
          </cell>
        </row>
        <row r="2315">
          <cell r="A2315" t="str">
            <v>1917196</v>
          </cell>
          <cell r="B2315" t="str">
            <v>Dragagem de areia média com draga hopper - capacidade da cisterna de 5.000 m³ - DMT de 2.400 a 2.700 m</v>
          </cell>
          <cell r="C2315" t="str">
            <v>m³</v>
          </cell>
          <cell r="D2315">
            <v>8.43</v>
          </cell>
        </row>
        <row r="2316">
          <cell r="A2316" t="str">
            <v>1917197</v>
          </cell>
          <cell r="B2316" t="str">
            <v>Dragagem de areia média com draga hopper - capacidade da cisterna de 5.000 m³ - DMT de 2.700 a 3.000 m</v>
          </cell>
          <cell r="C2316" t="str">
            <v>m³</v>
          </cell>
          <cell r="D2316">
            <v>8.5299999999999994</v>
          </cell>
        </row>
        <row r="2317">
          <cell r="A2317" t="str">
            <v>1917198</v>
          </cell>
          <cell r="B2317" t="str">
            <v>Dragagem de areia média com draga hopper - capacidade da cisterna de 5.000 m³ - DMT de 3.000 m</v>
          </cell>
          <cell r="C2317" t="str">
            <v>m³</v>
          </cell>
          <cell r="D2317">
            <v>8.58</v>
          </cell>
        </row>
        <row r="2318">
          <cell r="A2318" t="str">
            <v>1917013</v>
          </cell>
          <cell r="B2318" t="str">
            <v>Dragagem de areia média com draga hopper - capacidade da cisterna de 750 m³ - DMT de 1.500 a 1.800 m</v>
          </cell>
          <cell r="C2318" t="str">
            <v>m³</v>
          </cell>
          <cell r="D2318">
            <v>15.51</v>
          </cell>
        </row>
        <row r="2319">
          <cell r="A2319" t="str">
            <v>1917014</v>
          </cell>
          <cell r="B2319" t="str">
            <v>Dragagem de areia média com draga hopper - capacidade da cisterna de 750 m³ - DMT de 1.800 a 2.100 m</v>
          </cell>
          <cell r="C2319" t="str">
            <v>m³</v>
          </cell>
          <cell r="D2319">
            <v>15.81</v>
          </cell>
        </row>
        <row r="2320">
          <cell r="A2320" t="str">
            <v>1917015</v>
          </cell>
          <cell r="B2320" t="str">
            <v>Dragagem de areia média com draga hopper - capacidade da cisterna de 750 m³ - DMT de 2.100 a 2.400 m</v>
          </cell>
          <cell r="C2320" t="str">
            <v>m³</v>
          </cell>
          <cell r="D2320">
            <v>16.11</v>
          </cell>
        </row>
        <row r="2321">
          <cell r="A2321" t="str">
            <v>1917016</v>
          </cell>
          <cell r="B2321" t="str">
            <v>Dragagem de areia média com draga hopper - capacidade da cisterna de 750 m³ - DMT de 2.400 a 2.700 m</v>
          </cell>
          <cell r="C2321" t="str">
            <v>m³</v>
          </cell>
          <cell r="D2321">
            <v>16.43</v>
          </cell>
        </row>
        <row r="2322">
          <cell r="A2322" t="str">
            <v>1917017</v>
          </cell>
          <cell r="B2322" t="str">
            <v>Dragagem de areia média com draga hopper - capacidade da cisterna de 750 m³ - DMT de 2.700 a 3.000 m</v>
          </cell>
          <cell r="C2322" t="str">
            <v>m³</v>
          </cell>
          <cell r="D2322">
            <v>16.77</v>
          </cell>
        </row>
        <row r="2323">
          <cell r="A2323" t="str">
            <v>1917018</v>
          </cell>
          <cell r="B2323" t="str">
            <v>Dragagem de areia média com draga hopper - capacidade da cisterna de 750 m³ - DMT de 3.000 m</v>
          </cell>
          <cell r="C2323" t="str">
            <v>m³</v>
          </cell>
          <cell r="D2323">
            <v>16.95</v>
          </cell>
        </row>
        <row r="2324">
          <cell r="A2324" t="str">
            <v>1917623</v>
          </cell>
          <cell r="B2324" t="str">
            <v>Dragagem de cascalho com draga de sucção e recalque - bomba de 1.350 kW e cortador de 170 kW - distância de recalque de 1.100 a 1.300 m</v>
          </cell>
          <cell r="C2324" t="str">
            <v>m³</v>
          </cell>
          <cell r="D2324">
            <v>18.27</v>
          </cell>
        </row>
        <row r="2325">
          <cell r="A2325" t="str">
            <v>1917624</v>
          </cell>
          <cell r="B2325" t="str">
            <v>Dragagem de cascalho com draga de sucção e recalque - bomba de 1.350 kW e cortador de 170 kW - distância de recalque de 1.300 a 1.500 m</v>
          </cell>
          <cell r="C2325" t="str">
            <v>m³</v>
          </cell>
          <cell r="D2325">
            <v>22.99</v>
          </cell>
        </row>
        <row r="2326">
          <cell r="A2326" t="str">
            <v>1917625</v>
          </cell>
          <cell r="B2326" t="str">
            <v>Dragagem de cascalho com draga de sucção e recalque - bomba de 1.350 kW e cortador de 170 kW - distância de recalque de 1.500 a 1.700 m</v>
          </cell>
          <cell r="C2326" t="str">
            <v>m³</v>
          </cell>
          <cell r="D2326">
            <v>28.81</v>
          </cell>
        </row>
        <row r="2327">
          <cell r="A2327" t="str">
            <v>1917626</v>
          </cell>
          <cell r="B2327" t="str">
            <v>Dragagem de cascalho com draga de sucção e recalque - bomba de 1.350 kW e cortador de 170 kW - distância de recalque de 1.700 a 1.900 m</v>
          </cell>
          <cell r="C2327" t="str">
            <v>m³</v>
          </cell>
          <cell r="D2327">
            <v>35.19</v>
          </cell>
        </row>
        <row r="2328">
          <cell r="A2328" t="str">
            <v>1917627</v>
          </cell>
          <cell r="B2328" t="str">
            <v>Dragagem de cascalho com draga de sucção e recalque - bomba de 1.350 kW e cortador de 170 kW - distância de recalque de 1.900 a 2.100 m</v>
          </cell>
          <cell r="C2328" t="str">
            <v>m³</v>
          </cell>
          <cell r="D2328">
            <v>42.26</v>
          </cell>
        </row>
        <row r="2329">
          <cell r="A2329" t="str">
            <v>1917628</v>
          </cell>
          <cell r="B2329" t="str">
            <v>Dragagem de cascalho com draga de sucção e recalque - bomba de 1.350 kW e cortador de 170 kW - distância de recalque de 2.100 a 2.300 m</v>
          </cell>
          <cell r="C2329" t="str">
            <v>m³</v>
          </cell>
          <cell r="D2329">
            <v>49.42</v>
          </cell>
        </row>
        <row r="2330">
          <cell r="A2330" t="str">
            <v>1917620</v>
          </cell>
          <cell r="B2330" t="str">
            <v>Dragagem de cascalho com draga de sucção e recalque - bomba de 1.350 kW e cortador de 170 kW - distância de recalque de 500 a 700 m</v>
          </cell>
          <cell r="C2330" t="str">
            <v>m³</v>
          </cell>
          <cell r="D2330">
            <v>8.57</v>
          </cell>
        </row>
        <row r="2331">
          <cell r="A2331" t="str">
            <v>1917621</v>
          </cell>
          <cell r="B2331" t="str">
            <v>Dragagem de cascalho com draga de sucção e recalque - bomba de 1.350 kW e cortador de 170 kW - distância de recalque de 700 a 900 m</v>
          </cell>
          <cell r="C2331" t="str">
            <v>m³</v>
          </cell>
          <cell r="D2331">
            <v>10</v>
          </cell>
        </row>
        <row r="2332">
          <cell r="A2332" t="str">
            <v>1917622</v>
          </cell>
          <cell r="B2332" t="str">
            <v>Dragagem de cascalho com draga de sucção e recalque - bomba de 1.350 kW e cortador de 170 kW - distância de recalque de 900 a 1.100 m</v>
          </cell>
          <cell r="C2332" t="str">
            <v>m³</v>
          </cell>
          <cell r="D2332">
            <v>12.5</v>
          </cell>
        </row>
        <row r="2333">
          <cell r="A2333" t="str">
            <v>1917741</v>
          </cell>
          <cell r="B2333" t="str">
            <v>Dragagem de cascalho com draga de sucção e recalque - bomba de 1.350 kW e cortador de 170 kW - distância de recalque de até 500 m</v>
          </cell>
          <cell r="C2333" t="str">
            <v>m³</v>
          </cell>
          <cell r="D2333">
            <v>7.95</v>
          </cell>
        </row>
        <row r="2334">
          <cell r="A2334" t="str">
            <v>1917269</v>
          </cell>
          <cell r="B2334" t="str">
            <v>Dragagem de cascalho com draga de sucção e recalque - bomba de 294 kW e cortador de 30 kW - distância de recalque de 1.100 a 1.300 m</v>
          </cell>
          <cell r="C2334" t="str">
            <v>m³</v>
          </cell>
          <cell r="D2334">
            <v>22.26</v>
          </cell>
        </row>
        <row r="2335">
          <cell r="A2335" t="str">
            <v>1917270</v>
          </cell>
          <cell r="B2335" t="str">
            <v>Dragagem de cascalho com draga de sucção e recalque - bomba de 294 kW e cortador de 30 kW - distância de recalque de 1.300 a 1.500 m</v>
          </cell>
          <cell r="C2335" t="str">
            <v>m³</v>
          </cell>
          <cell r="D2335">
            <v>30.02</v>
          </cell>
        </row>
        <row r="2336">
          <cell r="A2336" t="str">
            <v>1917266</v>
          </cell>
          <cell r="B2336" t="str">
            <v>Dragagem de cascalho com draga de sucção e recalque - bomba de 294 kW e cortador de 30 kW - distância de recalque de 500 a 700 m</v>
          </cell>
          <cell r="C2336" t="str">
            <v>m³</v>
          </cell>
          <cell r="D2336">
            <v>7.3</v>
          </cell>
        </row>
        <row r="2337">
          <cell r="A2337" t="str">
            <v>1917267</v>
          </cell>
          <cell r="B2337" t="str">
            <v>Dragagem de cascalho com draga de sucção e recalque - bomba de 294 kW e cortador de 30 kW - distância de recalque de 700 a 900 m</v>
          </cell>
          <cell r="C2337" t="str">
            <v>m³</v>
          </cell>
          <cell r="D2337">
            <v>10.59</v>
          </cell>
        </row>
        <row r="2338">
          <cell r="A2338" t="str">
            <v>1917268</v>
          </cell>
          <cell r="B2338" t="str">
            <v>Dragagem de cascalho com draga de sucção e recalque - bomba de 294 kW e cortador de 30 kW - distância de recalque de 900 a 1.100 m</v>
          </cell>
          <cell r="C2338" t="str">
            <v>m³</v>
          </cell>
          <cell r="D2338">
            <v>16.149999999999999</v>
          </cell>
        </row>
        <row r="2339">
          <cell r="A2339" t="str">
            <v>1917728</v>
          </cell>
          <cell r="B2339" t="str">
            <v>Dragagem de cascalho com draga de sucção e recalque - bomba de 294 kW e cortador de 30 kW - distância de recalque de até 500 m</v>
          </cell>
          <cell r="C2339" t="str">
            <v>m³</v>
          </cell>
          <cell r="D2339">
            <v>6.73</v>
          </cell>
        </row>
        <row r="2340">
          <cell r="A2340" t="str">
            <v>1917358</v>
          </cell>
          <cell r="B2340" t="str">
            <v>Dragagem de cascalho com draga de sucção e recalque - bomba de 483 kW e cortador de 55 kW - distância de recalque até 500 m</v>
          </cell>
          <cell r="C2340" t="str">
            <v>m³</v>
          </cell>
          <cell r="D2340">
            <v>6.82</v>
          </cell>
        </row>
        <row r="2341">
          <cell r="A2341" t="str">
            <v>1917362</v>
          </cell>
          <cell r="B2341" t="str">
            <v>Dragagem de cascalho com draga de sucção e recalque - bomba de 483 kW e cortador de 55 kW - distância de recalque de 1.100 a 1.300 m</v>
          </cell>
          <cell r="C2341" t="str">
            <v>m³</v>
          </cell>
          <cell r="D2341">
            <v>32.700000000000003</v>
          </cell>
        </row>
        <row r="2342">
          <cell r="A2342" t="str">
            <v>1917363</v>
          </cell>
          <cell r="B2342" t="str">
            <v>Dragagem de cascalho com draga de sucção e recalque - bomba de 483 kW e cortador de 55 kW - distância de recalque de 1.300 a 1.500 m</v>
          </cell>
          <cell r="C2342" t="str">
            <v>m³</v>
          </cell>
          <cell r="D2342">
            <v>39.869999999999997</v>
          </cell>
        </row>
        <row r="2343">
          <cell r="A2343" t="str">
            <v>1917359</v>
          </cell>
          <cell r="B2343" t="str">
            <v>Dragagem de cascalho com draga de sucção e recalque - bomba de 483 kW e cortador de 55 kW - distância de recalque de 500 a 700 m</v>
          </cell>
          <cell r="C2343" t="str">
            <v>m³</v>
          </cell>
          <cell r="D2343">
            <v>9.6199999999999992</v>
          </cell>
        </row>
        <row r="2344">
          <cell r="A2344" t="str">
            <v>1917360</v>
          </cell>
          <cell r="B2344" t="str">
            <v>Dragagem de cascalho com draga de sucção e recalque - bomba de 483 kW e cortador de 55 kW - distância de recalque de 700 a 900 m</v>
          </cell>
          <cell r="C2344" t="str">
            <v>m³</v>
          </cell>
          <cell r="D2344">
            <v>15.69</v>
          </cell>
        </row>
        <row r="2345">
          <cell r="A2345" t="str">
            <v>1917361</v>
          </cell>
          <cell r="B2345" t="str">
            <v>Dragagem de cascalho com draga de sucção e recalque - bomba de 483 kW e cortador de 55 kW - distância de recalque de 900 a 1.100 m</v>
          </cell>
          <cell r="C2345" t="str">
            <v>m³</v>
          </cell>
          <cell r="D2345">
            <v>23.46</v>
          </cell>
        </row>
        <row r="2346">
          <cell r="A2346" t="str">
            <v>1917476</v>
          </cell>
          <cell r="B2346" t="str">
            <v>Dragagem de cascalho com draga de sucção e recalque - bomba de 746 kW e cortador de 110 kW - distância de recalque de 1.100 a 1.300 m</v>
          </cell>
          <cell r="C2346" t="str">
            <v>m³</v>
          </cell>
          <cell r="D2346">
            <v>24.28</v>
          </cell>
        </row>
        <row r="2347">
          <cell r="A2347" t="str">
            <v>1917477</v>
          </cell>
          <cell r="B2347" t="str">
            <v>Dragagem de cascalho com draga de sucção e recalque - bomba de 746 kW e cortador de 110 kW - distância de recalque de 1.300 a 1.500 m</v>
          </cell>
          <cell r="C2347" t="str">
            <v>m³</v>
          </cell>
          <cell r="D2347">
            <v>31.25</v>
          </cell>
        </row>
        <row r="2348">
          <cell r="A2348" t="str">
            <v>1917478</v>
          </cell>
          <cell r="B2348" t="str">
            <v>Dragagem de cascalho com draga de sucção e recalque - bomba de 746 kW e cortador de 110 kW - distância de recalque de 1.500 a 1.700 m</v>
          </cell>
          <cell r="C2348" t="str">
            <v>m³</v>
          </cell>
          <cell r="D2348">
            <v>40.130000000000003</v>
          </cell>
        </row>
        <row r="2349">
          <cell r="A2349" t="str">
            <v>1917479</v>
          </cell>
          <cell r="B2349" t="str">
            <v>Dragagem de cascalho com draga de sucção e recalque - bomba de 746 kW e cortador de 110 kW - distância de recalque de 1.700 a 1.900 m</v>
          </cell>
          <cell r="C2349" t="str">
            <v>m³</v>
          </cell>
          <cell r="D2349">
            <v>43.69</v>
          </cell>
        </row>
        <row r="2350">
          <cell r="A2350" t="str">
            <v>1917473</v>
          </cell>
          <cell r="B2350" t="str">
            <v>Dragagem de cascalho com draga de sucção e recalque - bomba de 746 kW e cortador de 110 kW - distância de recalque de 500 a 700 m</v>
          </cell>
          <cell r="C2350" t="str">
            <v>m³</v>
          </cell>
          <cell r="D2350">
            <v>11.11</v>
          </cell>
        </row>
        <row r="2351">
          <cell r="A2351" t="str">
            <v>1917474</v>
          </cell>
          <cell r="B2351" t="str">
            <v>Dragagem de cascalho com draga de sucção e recalque - bomba de 746 kW e cortador de 110 kW - distância de recalque de 700 a 900 m</v>
          </cell>
          <cell r="C2351" t="str">
            <v>m³</v>
          </cell>
          <cell r="D2351">
            <v>14.29</v>
          </cell>
        </row>
        <row r="2352">
          <cell r="A2352" t="str">
            <v>1917475</v>
          </cell>
          <cell r="B2352" t="str">
            <v>Dragagem de cascalho com draga de sucção e recalque - bomba de 746 kW e cortador de 110 kW - distância de recalque de 900 a 1.100 m</v>
          </cell>
          <cell r="C2352" t="str">
            <v>m³</v>
          </cell>
          <cell r="D2352">
            <v>18.34</v>
          </cell>
        </row>
        <row r="2353">
          <cell r="A2353" t="str">
            <v>1917736</v>
          </cell>
          <cell r="B2353" t="str">
            <v>Dragagem de cascalho com draga de sucção e recalque - bomba de 746 kW e cortador de 110 kW - distância de recalque de até 500 m</v>
          </cell>
          <cell r="C2353" t="str">
            <v>m³</v>
          </cell>
          <cell r="D2353">
            <v>8.07</v>
          </cell>
        </row>
        <row r="2354">
          <cell r="A2354" t="str">
            <v>1917067</v>
          </cell>
          <cell r="B2354" t="str">
            <v>Dragagem de cascalho com draga hopper - capacidade da cisterna de 1.000 m³ - DMT de 1.500 a 1.800 m</v>
          </cell>
          <cell r="C2354" t="str">
            <v>m³</v>
          </cell>
          <cell r="D2354">
            <v>10.68</v>
          </cell>
        </row>
        <row r="2355">
          <cell r="A2355" t="str">
            <v>1917068</v>
          </cell>
          <cell r="B2355" t="str">
            <v>Dragagem de cascalho com draga hopper - capacidade da cisterna de 1.000 m³ - DMT de 1.800 a 2.100 m</v>
          </cell>
          <cell r="C2355" t="str">
            <v>m³</v>
          </cell>
          <cell r="D2355">
            <v>10.89</v>
          </cell>
        </row>
        <row r="2356">
          <cell r="A2356" t="str">
            <v>1917069</v>
          </cell>
          <cell r="B2356" t="str">
            <v>Dragagem de cascalho com draga hopper - capacidade da cisterna de 1.000 m³ - DMT de 2.100 a 2.400 m</v>
          </cell>
          <cell r="C2356" t="str">
            <v>m³</v>
          </cell>
          <cell r="D2356">
            <v>11.11</v>
          </cell>
        </row>
        <row r="2357">
          <cell r="A2357" t="str">
            <v>1917070</v>
          </cell>
          <cell r="B2357" t="str">
            <v>Dragagem de cascalho com draga hopper - capacidade da cisterna de 1.000 m³ - DMT de 2.400 a 2.700 m</v>
          </cell>
          <cell r="C2357" t="str">
            <v>m³</v>
          </cell>
          <cell r="D2357">
            <v>11.34</v>
          </cell>
        </row>
        <row r="2358">
          <cell r="A2358" t="str">
            <v>1917071</v>
          </cell>
          <cell r="B2358" t="str">
            <v>Dragagem de cascalho com draga hopper - capacidade da cisterna de 1.000 m³ - DMT de 2.700 a 3.000 m</v>
          </cell>
          <cell r="C2358" t="str">
            <v>m³</v>
          </cell>
          <cell r="D2358">
            <v>11.58</v>
          </cell>
        </row>
        <row r="2359">
          <cell r="A2359" t="str">
            <v>1917072</v>
          </cell>
          <cell r="B2359" t="str">
            <v>Dragagem de cascalho com draga hopper - capacidade da cisterna de 1.000 m³ - DMT de 3.000 m</v>
          </cell>
          <cell r="C2359" t="str">
            <v>m³</v>
          </cell>
          <cell r="D2359">
            <v>11.71</v>
          </cell>
        </row>
        <row r="2360">
          <cell r="A2360" t="str">
            <v>1901572</v>
          </cell>
          <cell r="B2360" t="str">
            <v>Dragagem de cascalho com draga hopper - capacidade da cisterna de 10.000 m³ - DMT de 1.500 a 1.800 m</v>
          </cell>
          <cell r="C2360" t="str">
            <v>m³</v>
          </cell>
          <cell r="D2360">
            <v>7.01</v>
          </cell>
        </row>
        <row r="2361">
          <cell r="A2361" t="str">
            <v>1901573</v>
          </cell>
          <cell r="B2361" t="str">
            <v>Dragagem de cascalho com draga hopper - capacidade da cisterna de 10.000 m³ - DMT de 1.800 a 2.100 m</v>
          </cell>
          <cell r="C2361" t="str">
            <v>m³</v>
          </cell>
          <cell r="D2361">
            <v>7.07</v>
          </cell>
        </row>
        <row r="2362">
          <cell r="A2362" t="str">
            <v>1901574</v>
          </cell>
          <cell r="B2362" t="str">
            <v>Dragagem de cascalho com draga hopper - capacidade da cisterna de 10.000 m³ - DMT de 2.100 a 2.400 m</v>
          </cell>
          <cell r="C2362" t="str">
            <v>m³</v>
          </cell>
          <cell r="D2362">
            <v>7.13</v>
          </cell>
        </row>
        <row r="2363">
          <cell r="A2363" t="str">
            <v>1901575</v>
          </cell>
          <cell r="B2363" t="str">
            <v>Dragagem de cascalho com draga hopper - capacidade da cisterna de 10.000 m³ - DMT de 2.400 a 2.700 m</v>
          </cell>
          <cell r="C2363" t="str">
            <v>m³</v>
          </cell>
          <cell r="D2363">
            <v>7.2</v>
          </cell>
        </row>
        <row r="2364">
          <cell r="A2364" t="str">
            <v>1901576</v>
          </cell>
          <cell r="B2364" t="str">
            <v>Dragagem de cascalho com draga hopper - capacidade da cisterna de 10.000 m³ - DMT de 2.700 a 3.000 m</v>
          </cell>
          <cell r="C2364" t="str">
            <v>m³</v>
          </cell>
          <cell r="D2364">
            <v>7.27</v>
          </cell>
        </row>
        <row r="2365">
          <cell r="A2365" t="str">
            <v>1901571</v>
          </cell>
          <cell r="B2365" t="str">
            <v>Dragagem de cascalho com draga hopper - capacidade da cisterna de 10.000 m³ - DMT de 3.000 m</v>
          </cell>
          <cell r="C2365" t="str">
            <v>m³</v>
          </cell>
          <cell r="D2365">
            <v>7.31</v>
          </cell>
        </row>
        <row r="2366">
          <cell r="A2366" t="str">
            <v>1901578</v>
          </cell>
          <cell r="B2366" t="str">
            <v>Dragagem de cascalho com draga hopper - capacidade da cisterna de 15.000 m³ - DMT de 1.500 a 1.800 m</v>
          </cell>
          <cell r="C2366" t="str">
            <v>m³</v>
          </cell>
          <cell r="D2366">
            <v>9.19</v>
          </cell>
        </row>
        <row r="2367">
          <cell r="A2367" t="str">
            <v>1901579</v>
          </cell>
          <cell r="B2367" t="str">
            <v>Dragagem de cascalho com draga hopper - capacidade da cisterna de 15.000 m³ - DMT de 1.800 a 2.100 m</v>
          </cell>
          <cell r="C2367" t="str">
            <v>m³</v>
          </cell>
          <cell r="D2367">
            <v>9.25</v>
          </cell>
        </row>
        <row r="2368">
          <cell r="A2368" t="str">
            <v>1901580</v>
          </cell>
          <cell r="B2368" t="str">
            <v>Dragagem de cascalho com draga hopper - capacidade da cisterna de 15.000 m³ - DMT de 2.100 a 2.400 m</v>
          </cell>
          <cell r="C2368" t="str">
            <v>m³</v>
          </cell>
          <cell r="D2368">
            <v>9.31</v>
          </cell>
        </row>
        <row r="2369">
          <cell r="A2369" t="str">
            <v>1901581</v>
          </cell>
          <cell r="B2369" t="str">
            <v>Dragagem de cascalho com draga hopper - capacidade da cisterna de 15.000 m³ - DMT de 2.400 a 2.700 m</v>
          </cell>
          <cell r="C2369" t="str">
            <v>m³</v>
          </cell>
          <cell r="D2369">
            <v>9.3800000000000008</v>
          </cell>
        </row>
        <row r="2370">
          <cell r="A2370" t="str">
            <v>1901582</v>
          </cell>
          <cell r="B2370" t="str">
            <v>Dragagem de cascalho com draga hopper - capacidade da cisterna de 15.000 m³ - DMT de 2.700 a 3.000 m</v>
          </cell>
          <cell r="C2370" t="str">
            <v>m³</v>
          </cell>
          <cell r="D2370">
            <v>9.4499999999999993</v>
          </cell>
        </row>
        <row r="2371">
          <cell r="A2371" t="str">
            <v>1901577</v>
          </cell>
          <cell r="B2371" t="str">
            <v>Dragagem de cascalho com draga hopper - capacidade da cisterna de 15.000 m³ - DMT de 3.000 m</v>
          </cell>
          <cell r="C2371" t="str">
            <v>m³</v>
          </cell>
          <cell r="D2371">
            <v>9.48</v>
          </cell>
        </row>
        <row r="2372">
          <cell r="A2372" t="str">
            <v>1917103</v>
          </cell>
          <cell r="B2372" t="str">
            <v>Dragagem de cascalho com draga hopper - capacidade da cisterna de 2.000 m³ - DMT de 1.500 a 1.800 m</v>
          </cell>
          <cell r="C2372" t="str">
            <v>m³</v>
          </cell>
          <cell r="D2372">
            <v>7.52</v>
          </cell>
        </row>
        <row r="2373">
          <cell r="A2373" t="str">
            <v>1917104</v>
          </cell>
          <cell r="B2373" t="str">
            <v>Dragagem de cascalho com draga hopper - capacidade da cisterna de 2.000 m³ - DMT de 1.800 a 2.100 m</v>
          </cell>
          <cell r="C2373" t="str">
            <v>m³</v>
          </cell>
          <cell r="D2373">
            <v>7.65</v>
          </cell>
        </row>
        <row r="2374">
          <cell r="A2374" t="str">
            <v>1917105</v>
          </cell>
          <cell r="B2374" t="str">
            <v>Dragagem de cascalho com draga hopper - capacidade da cisterna de 2.000 m³ - DMT de 2.100 a 2.400 m</v>
          </cell>
          <cell r="C2374" t="str">
            <v>m³</v>
          </cell>
          <cell r="D2374">
            <v>7.79</v>
          </cell>
        </row>
        <row r="2375">
          <cell r="A2375" t="str">
            <v>1917106</v>
          </cell>
          <cell r="B2375" t="str">
            <v>Dragagem de cascalho com draga hopper - capacidade da cisterna de 2.000 m³ - DMT de 2.400 a 2.700 m</v>
          </cell>
          <cell r="C2375" t="str">
            <v>m³</v>
          </cell>
          <cell r="D2375">
            <v>7.93</v>
          </cell>
        </row>
        <row r="2376">
          <cell r="A2376" t="str">
            <v>1917107</v>
          </cell>
          <cell r="B2376" t="str">
            <v>Dragagem de cascalho com draga hopper - capacidade da cisterna de 2.000 m³ - DMT de 2.700 a 3.000 m</v>
          </cell>
          <cell r="C2376" t="str">
            <v>m³</v>
          </cell>
          <cell r="D2376">
            <v>8.09</v>
          </cell>
        </row>
        <row r="2377">
          <cell r="A2377" t="str">
            <v>1917108</v>
          </cell>
          <cell r="B2377" t="str">
            <v>Dragagem de cascalho com draga hopper - capacidade da cisterna de 2.000 m³ - DMT de 3.000 m</v>
          </cell>
          <cell r="C2377" t="str">
            <v>m³</v>
          </cell>
          <cell r="D2377">
            <v>8.17</v>
          </cell>
        </row>
        <row r="2378">
          <cell r="A2378" t="str">
            <v>1901583</v>
          </cell>
          <cell r="B2378" t="str">
            <v>Dragagem de cascalho com draga hopper - capacidade da cisterna de 20.000 m³ - DMT de 1.500 a 1.800 m</v>
          </cell>
          <cell r="C2378" t="str">
            <v>m³</v>
          </cell>
          <cell r="D2378">
            <v>11.44</v>
          </cell>
        </row>
        <row r="2379">
          <cell r="A2379" t="str">
            <v>1901584</v>
          </cell>
          <cell r="B2379" t="str">
            <v>Dragagem de cascalho com draga hopper - capacidade da cisterna de 20.000 m³ - DMT de 1.800 a 2.100 m</v>
          </cell>
          <cell r="C2379" t="str">
            <v>m³</v>
          </cell>
          <cell r="D2379">
            <v>11.5</v>
          </cell>
        </row>
        <row r="2380">
          <cell r="A2380" t="str">
            <v>1901585</v>
          </cell>
          <cell r="B2380" t="str">
            <v>Dragagem de cascalho com draga hopper - capacidade da cisterna de 20.000 m³ - DMT de 2.100 a 2.400 m</v>
          </cell>
          <cell r="C2380" t="str">
            <v>m³</v>
          </cell>
          <cell r="D2380">
            <v>11.56</v>
          </cell>
        </row>
        <row r="2381">
          <cell r="A2381" t="str">
            <v>1901586</v>
          </cell>
          <cell r="B2381" t="str">
            <v>Dragagem de cascalho com draga hopper - capacidade da cisterna de 20.000 m³ - DMT de 2.400 a 2.700 m</v>
          </cell>
          <cell r="C2381" t="str">
            <v>m³</v>
          </cell>
          <cell r="D2381">
            <v>11.62</v>
          </cell>
        </row>
        <row r="2382">
          <cell r="A2382" t="str">
            <v>1901587</v>
          </cell>
          <cell r="B2382" t="str">
            <v>Dragagem de cascalho com draga hopper - capacidade da cisterna de 20.000 m³ - DMT de 2.700 a 3.000 m</v>
          </cell>
          <cell r="C2382" t="str">
            <v>m³</v>
          </cell>
          <cell r="D2382">
            <v>11.69</v>
          </cell>
        </row>
        <row r="2383">
          <cell r="A2383" t="str">
            <v>1901588</v>
          </cell>
          <cell r="B2383" t="str">
            <v>Dragagem de cascalho com draga hopper - capacidade da cisterna de 20.000 m³ - DMT de 3.000 m</v>
          </cell>
          <cell r="C2383" t="str">
            <v>m³</v>
          </cell>
          <cell r="D2383">
            <v>11.72</v>
          </cell>
        </row>
        <row r="2384">
          <cell r="A2384" t="str">
            <v>1917139</v>
          </cell>
          <cell r="B2384" t="str">
            <v>Dragagem de cascalho com draga hopper - capacidade da cisterna de 3.000 m³ - DMT de 1.500 a 1.800 m</v>
          </cell>
          <cell r="C2384" t="str">
            <v>m³</v>
          </cell>
          <cell r="D2384">
            <v>7.17</v>
          </cell>
        </row>
        <row r="2385">
          <cell r="A2385" t="str">
            <v>1917140</v>
          </cell>
          <cell r="B2385" t="str">
            <v>Dragagem de cascalho com draga hopper - capacidade da cisterna de 3.000 m³ - DMT de 1.800 a 2.100 m</v>
          </cell>
          <cell r="C2385" t="str">
            <v>m³</v>
          </cell>
          <cell r="D2385">
            <v>7.27</v>
          </cell>
        </row>
        <row r="2386">
          <cell r="A2386" t="str">
            <v>1917141</v>
          </cell>
          <cell r="B2386" t="str">
            <v>Dragagem de cascalho com draga hopper - capacidade da cisterna de 3.000 m³ - DMT de 2.100 a 2.400 m</v>
          </cell>
          <cell r="C2386" t="str">
            <v>m³</v>
          </cell>
          <cell r="D2386">
            <v>7.38</v>
          </cell>
        </row>
        <row r="2387">
          <cell r="A2387" t="str">
            <v>1917142</v>
          </cell>
          <cell r="B2387" t="str">
            <v>Dragagem de cascalho com draga hopper - capacidade da cisterna de 3.000 m³ - DMT de 2.400 a 2.700 m</v>
          </cell>
          <cell r="C2387" t="str">
            <v>m³</v>
          </cell>
          <cell r="D2387">
            <v>7.5</v>
          </cell>
        </row>
        <row r="2388">
          <cell r="A2388" t="str">
            <v>1917143</v>
          </cell>
          <cell r="B2388" t="str">
            <v>Dragagem de cascalho com draga hopper - capacidade da cisterna de 3.000 m³ - DMT de 2.700 a 3.000 m</v>
          </cell>
          <cell r="C2388" t="str">
            <v>m³</v>
          </cell>
          <cell r="D2388">
            <v>7.62</v>
          </cell>
        </row>
        <row r="2389">
          <cell r="A2389" t="str">
            <v>1917144</v>
          </cell>
          <cell r="B2389" t="str">
            <v>Dragagem de cascalho com draga hopper - capacidade da cisterna de 3.000 m³ - DMT de 3.000 m</v>
          </cell>
          <cell r="C2389" t="str">
            <v>m³</v>
          </cell>
          <cell r="D2389">
            <v>7.69</v>
          </cell>
        </row>
        <row r="2390">
          <cell r="A2390" t="str">
            <v>1917175</v>
          </cell>
          <cell r="B2390" t="str">
            <v>Dragagem de cascalho com draga hopper - capacidade da cisterna de 4.000 m³ - DMT de 1.500 a 1.800 m</v>
          </cell>
          <cell r="C2390" t="str">
            <v>m³</v>
          </cell>
          <cell r="D2390">
            <v>6.81</v>
          </cell>
        </row>
        <row r="2391">
          <cell r="A2391" t="str">
            <v>1917176</v>
          </cell>
          <cell r="B2391" t="str">
            <v>Dragagem de cascalho com draga hopper - capacidade da cisterna de 4.000 m³ - DMT de 1.800 a 2.100 m</v>
          </cell>
          <cell r="C2391" t="str">
            <v>m³</v>
          </cell>
          <cell r="D2391">
            <v>6.91</v>
          </cell>
        </row>
        <row r="2392">
          <cell r="A2392" t="str">
            <v>1917177</v>
          </cell>
          <cell r="B2392" t="str">
            <v>Dragagem de cascalho com draga hopper - capacidade da cisterna de 4.000 m³ - DMT de 2.100 a 2.400 m</v>
          </cell>
          <cell r="C2392" t="str">
            <v>m³</v>
          </cell>
          <cell r="D2392">
            <v>7.01</v>
          </cell>
        </row>
        <row r="2393">
          <cell r="A2393" t="str">
            <v>1917178</v>
          </cell>
          <cell r="B2393" t="str">
            <v>Dragagem de cascalho com draga hopper - capacidade da cisterna de 4.000 m³ - DMT de 2.400 a 2.700 m</v>
          </cell>
          <cell r="C2393" t="str">
            <v>m³</v>
          </cell>
          <cell r="D2393">
            <v>7.11</v>
          </cell>
        </row>
        <row r="2394">
          <cell r="A2394" t="str">
            <v>1917179</v>
          </cell>
          <cell r="B2394" t="str">
            <v>Dragagem de cascalho com draga hopper - capacidade da cisterna de 4.000 m³ - DMT de 2.700 a 3.000 m</v>
          </cell>
          <cell r="C2394" t="str">
            <v>m³</v>
          </cell>
          <cell r="D2394">
            <v>7.22</v>
          </cell>
        </row>
        <row r="2395">
          <cell r="A2395" t="str">
            <v>1917180</v>
          </cell>
          <cell r="B2395" t="str">
            <v>Dragagem de cascalho com draga hopper - capacidade da cisterna de 4.000 m³ - DMT de 3.000 m</v>
          </cell>
          <cell r="C2395" t="str">
            <v>m³</v>
          </cell>
          <cell r="D2395">
            <v>7.28</v>
          </cell>
        </row>
        <row r="2396">
          <cell r="A2396" t="str">
            <v>1917211</v>
          </cell>
          <cell r="B2396" t="str">
            <v>Dragagem de cascalho com draga hopper - capacidade da cisterna de 5.000 m³ - DMT de 1.500 a 1.800 m</v>
          </cell>
          <cell r="C2396" t="str">
            <v>m³</v>
          </cell>
          <cell r="D2396">
            <v>7.51</v>
          </cell>
        </row>
        <row r="2397">
          <cell r="A2397" t="str">
            <v>1917212</v>
          </cell>
          <cell r="B2397" t="str">
            <v>Dragagem de cascalho com draga hopper - capacidade da cisterna de 5.000 m³ - DMT de 1.800 a 2.100 m</v>
          </cell>
          <cell r="C2397" t="str">
            <v>m³</v>
          </cell>
          <cell r="D2397">
            <v>7.6</v>
          </cell>
        </row>
        <row r="2398">
          <cell r="A2398" t="str">
            <v>1917213</v>
          </cell>
          <cell r="B2398" t="str">
            <v>Dragagem de cascalho com draga hopper - capacidade da cisterna de 5.000 m³ - DMT de 2.100 a 2.400 m</v>
          </cell>
          <cell r="C2398" t="str">
            <v>m³</v>
          </cell>
          <cell r="D2398">
            <v>7.68</v>
          </cell>
        </row>
        <row r="2399">
          <cell r="A2399" t="str">
            <v>1917214</v>
          </cell>
          <cell r="B2399" t="str">
            <v>Dragagem de cascalho com draga hopper - capacidade da cisterna de 5.000 m³ - DMT de 2.400 a 2.700 m</v>
          </cell>
          <cell r="C2399" t="str">
            <v>m³</v>
          </cell>
          <cell r="D2399">
            <v>7.77</v>
          </cell>
        </row>
        <row r="2400">
          <cell r="A2400" t="str">
            <v>1917215</v>
          </cell>
          <cell r="B2400" t="str">
            <v>Dragagem de cascalho com draga hopper - capacidade da cisterna de 5.000 m³ - DMT de 2.700 a 3.000 m</v>
          </cell>
          <cell r="C2400" t="str">
            <v>m³</v>
          </cell>
          <cell r="D2400">
            <v>7.87</v>
          </cell>
        </row>
        <row r="2401">
          <cell r="A2401" t="str">
            <v>1917216</v>
          </cell>
          <cell r="B2401" t="str">
            <v>Dragagem de cascalho com draga hopper - capacidade da cisterna de 5.000 m³ - DMT de 3.000 m</v>
          </cell>
          <cell r="C2401" t="str">
            <v>m³</v>
          </cell>
          <cell r="D2401">
            <v>7.92</v>
          </cell>
        </row>
        <row r="2402">
          <cell r="A2402" t="str">
            <v>1917031</v>
          </cell>
          <cell r="B2402" t="str">
            <v>Dragagem de cascalho com draga hopper - capacidade da cisterna de 750 m³ - DMT de 1.500 a 1.800 m</v>
          </cell>
          <cell r="C2402" t="str">
            <v>m³</v>
          </cell>
          <cell r="D2402">
            <v>14.45</v>
          </cell>
        </row>
        <row r="2403">
          <cell r="A2403" t="str">
            <v>1917032</v>
          </cell>
          <cell r="B2403" t="str">
            <v>Dragagem de cascalho com draga hopper - capacidade da cisterna de 750 m³ - DMT de 1.800 a 2.100 m</v>
          </cell>
          <cell r="C2403" t="str">
            <v>m³</v>
          </cell>
          <cell r="D2403">
            <v>14.75</v>
          </cell>
        </row>
        <row r="2404">
          <cell r="A2404" t="str">
            <v>1917033</v>
          </cell>
          <cell r="B2404" t="str">
            <v>Dragagem de cascalho com draga hopper - capacidade da cisterna de 750 m³ - DMT de 2.100 a 2.400 m</v>
          </cell>
          <cell r="C2404" t="str">
            <v>m³</v>
          </cell>
          <cell r="D2404">
            <v>15.06</v>
          </cell>
        </row>
        <row r="2405">
          <cell r="A2405" t="str">
            <v>1917034</v>
          </cell>
          <cell r="B2405" t="str">
            <v>Dragagem de cascalho com draga hopper - capacidade da cisterna de 750 m³ - DMT de 2.400 a 2.700 m</v>
          </cell>
          <cell r="C2405" t="str">
            <v>m³</v>
          </cell>
          <cell r="D2405">
            <v>15.39</v>
          </cell>
        </row>
        <row r="2406">
          <cell r="A2406" t="str">
            <v>1917035</v>
          </cell>
          <cell r="B2406" t="str">
            <v>Dragagem de cascalho com draga hopper - capacidade da cisterna de 750 m³ - DMT de 2.700 a 3.000 m</v>
          </cell>
          <cell r="C2406" t="str">
            <v>m³</v>
          </cell>
          <cell r="D2406">
            <v>15.74</v>
          </cell>
        </row>
        <row r="2407">
          <cell r="A2407" t="str">
            <v>1917036</v>
          </cell>
          <cell r="B2407" t="str">
            <v>Dragagem de cascalho com draga hopper - capacidade da cisterna de 750 m³ - DMT de 3.000 m</v>
          </cell>
          <cell r="C2407" t="str">
            <v>m³</v>
          </cell>
          <cell r="D2407">
            <v>15.92</v>
          </cell>
        </row>
        <row r="2408">
          <cell r="A2408" t="str">
            <v>1917605</v>
          </cell>
          <cell r="B2408" t="str">
            <v>Dragagem de cascalho fino com draga de sucção e recalque - bomba de 1.350 kW e cortador de 170 kW - distância de recalque de 1.100 a 1.300 m</v>
          </cell>
          <cell r="C2408" t="str">
            <v>m³</v>
          </cell>
          <cell r="D2408">
            <v>8.15</v>
          </cell>
        </row>
        <row r="2409">
          <cell r="A2409" t="str">
            <v>1917606</v>
          </cell>
          <cell r="B2409" t="str">
            <v>Dragagem de cascalho fino com draga de sucção e recalque - bomba de 1.350 kW e cortador de 170 kW - distância de recalque de 1.300 a 1.500 m</v>
          </cell>
          <cell r="C2409" t="str">
            <v>m³</v>
          </cell>
          <cell r="D2409">
            <v>8.81</v>
          </cell>
        </row>
        <row r="2410">
          <cell r="A2410" t="str">
            <v>1917607</v>
          </cell>
          <cell r="B2410" t="str">
            <v>Dragagem de cascalho fino com draga de sucção e recalque - bomba de 1.350 kW e cortador de 170 kW - distância de recalque de 1.500 a 1.700 m</v>
          </cell>
          <cell r="C2410" t="str">
            <v>m³</v>
          </cell>
          <cell r="D2410">
            <v>9.4600000000000009</v>
          </cell>
        </row>
        <row r="2411">
          <cell r="A2411" t="str">
            <v>1917608</v>
          </cell>
          <cell r="B2411" t="str">
            <v>Dragagem de cascalho fino com draga de sucção e recalque - bomba de 1.350 kW e cortador de 170 kW - distância de recalque de 1.700 a 1.900 m</v>
          </cell>
          <cell r="C2411" t="str">
            <v>m³</v>
          </cell>
          <cell r="D2411">
            <v>10.56</v>
          </cell>
        </row>
        <row r="2412">
          <cell r="A2412" t="str">
            <v>1917609</v>
          </cell>
          <cell r="B2412" t="str">
            <v>Dragagem de cascalho fino com draga de sucção e recalque - bomba de 1.350 kW e cortador de 170 kW - distância de recalque de 1.900 a 2.100 m</v>
          </cell>
          <cell r="C2412" t="str">
            <v>m³</v>
          </cell>
          <cell r="D2412">
            <v>12.03</v>
          </cell>
        </row>
        <row r="2413">
          <cell r="A2413" t="str">
            <v>1917610</v>
          </cell>
          <cell r="B2413" t="str">
            <v>Dragagem de cascalho fino com draga de sucção e recalque - bomba de 1.350 kW e cortador de 170 kW - distância de recalque de 2.100 a 2.300 m</v>
          </cell>
          <cell r="C2413" t="str">
            <v>m³</v>
          </cell>
          <cell r="D2413">
            <v>14.21</v>
          </cell>
        </row>
        <row r="2414">
          <cell r="A2414" t="str">
            <v>1917611</v>
          </cell>
          <cell r="B2414" t="str">
            <v>Dragagem de cascalho fino com draga de sucção e recalque - bomba de 1.350 kW e cortador de 170 kW - distância de recalque de 2.300 a 2.500 m</v>
          </cell>
          <cell r="C2414" t="str">
            <v>m³</v>
          </cell>
          <cell r="D2414">
            <v>16.66</v>
          </cell>
        </row>
        <row r="2415">
          <cell r="A2415" t="str">
            <v>1917612</v>
          </cell>
          <cell r="B2415" t="str">
            <v>Dragagem de cascalho fino com draga de sucção e recalque - bomba de 1.350 kW e cortador de 170 kW - distância de recalque de 2.500 a 2.700 m</v>
          </cell>
          <cell r="C2415" t="str">
            <v>m³</v>
          </cell>
          <cell r="D2415">
            <v>19.559999999999999</v>
          </cell>
        </row>
        <row r="2416">
          <cell r="A2416" t="str">
            <v>1917613</v>
          </cell>
          <cell r="B2416" t="str">
            <v>Dragagem de cascalho fino com draga de sucção e recalque - bomba de 1.350 kW e cortador de 170 kW - distância de recalque de 2.700 a 2.900 m</v>
          </cell>
          <cell r="C2416" t="str">
            <v>m³</v>
          </cell>
          <cell r="D2416">
            <v>22.77</v>
          </cell>
        </row>
        <row r="2417">
          <cell r="A2417" t="str">
            <v>1917614</v>
          </cell>
          <cell r="B2417" t="str">
            <v>Dragagem de cascalho fino com draga de sucção e recalque - bomba de 1.350 kW e cortador de 170 kW - distância de recalque de 2.900 a 3.100 m</v>
          </cell>
          <cell r="C2417" t="str">
            <v>m³</v>
          </cell>
          <cell r="D2417">
            <v>26.29</v>
          </cell>
        </row>
        <row r="2418">
          <cell r="A2418" t="str">
            <v>1917615</v>
          </cell>
          <cell r="B2418" t="str">
            <v>Dragagem de cascalho fino com draga de sucção e recalque - bomba de 1.350 kW e cortador de 170 kW - distância de recalque de 3.100 a 3.300 m</v>
          </cell>
          <cell r="C2418" t="str">
            <v>m³</v>
          </cell>
          <cell r="D2418">
            <v>30.28</v>
          </cell>
        </row>
        <row r="2419">
          <cell r="A2419" t="str">
            <v>1917616</v>
          </cell>
          <cell r="B2419" t="str">
            <v>Dragagem de cascalho fino com draga de sucção e recalque - bomba de 1.350 kW e cortador de 170 kW - distância de recalque de 3.300 a 3.500 m</v>
          </cell>
          <cell r="C2419" t="str">
            <v>m³</v>
          </cell>
          <cell r="D2419">
            <v>35.07</v>
          </cell>
        </row>
        <row r="2420">
          <cell r="A2420" t="str">
            <v>1917617</v>
          </cell>
          <cell r="B2420" t="str">
            <v>Dragagem de cascalho fino com draga de sucção e recalque - bomba de 1.350 kW e cortador de 170 kW - distância de recalque de 3.500 a 3.700 m</v>
          </cell>
          <cell r="C2420" t="str">
            <v>m³</v>
          </cell>
          <cell r="D2420">
            <v>39.299999999999997</v>
          </cell>
        </row>
        <row r="2421">
          <cell r="A2421" t="str">
            <v>1917618</v>
          </cell>
          <cell r="B2421" t="str">
            <v>Dragagem de cascalho fino com draga de sucção e recalque - bomba de 1.350 kW e cortador de 170 kW - distância de recalque de 3.700 a 3.900 m</v>
          </cell>
          <cell r="C2421" t="str">
            <v>m³</v>
          </cell>
          <cell r="D2421">
            <v>44.78</v>
          </cell>
        </row>
        <row r="2422">
          <cell r="A2422" t="str">
            <v>1917619</v>
          </cell>
          <cell r="B2422" t="str">
            <v>Dragagem de cascalho fino com draga de sucção e recalque - bomba de 1.350 kW e cortador de 170 kW - distância de recalque de 3.900 a 4.100 m</v>
          </cell>
          <cell r="C2422" t="str">
            <v>m³</v>
          </cell>
          <cell r="D2422">
            <v>48.58</v>
          </cell>
        </row>
        <row r="2423">
          <cell r="A2423" t="str">
            <v>1917602</v>
          </cell>
          <cell r="B2423" t="str">
            <v>Dragagem de cascalho fino com draga de sucção e recalque - bomba de 1.350 kW e cortador de 170 kW - distância de recalque de 500 a 700 m</v>
          </cell>
          <cell r="C2423" t="str">
            <v>m³</v>
          </cell>
          <cell r="D2423">
            <v>5.91</v>
          </cell>
        </row>
        <row r="2424">
          <cell r="A2424" t="str">
            <v>1917603</v>
          </cell>
          <cell r="B2424" t="str">
            <v>Dragagem de cascalho fino com draga de sucção e recalque - bomba de 1.350 kW e cortador de 170 kW - distância de recalque de 700 a 900 m</v>
          </cell>
          <cell r="C2424" t="str">
            <v>m³</v>
          </cell>
          <cell r="D2424">
            <v>6.6</v>
          </cell>
        </row>
        <row r="2425">
          <cell r="A2425" t="str">
            <v>1917604</v>
          </cell>
          <cell r="B2425" t="str">
            <v>Dragagem de cascalho fino com draga de sucção e recalque - bomba de 1.350 kW e cortador de 170 kW - distância de recalque de 900 a 1.100 m</v>
          </cell>
          <cell r="C2425" t="str">
            <v>m³</v>
          </cell>
          <cell r="D2425">
            <v>7.21</v>
          </cell>
        </row>
        <row r="2426">
          <cell r="A2426" t="str">
            <v>1917740</v>
          </cell>
          <cell r="B2426" t="str">
            <v>Dragagem de cascalho fino com draga de sucção e recalque - bomba de 1.350 kW e cortador de 170 kW - distância de recalque de até 500 m</v>
          </cell>
          <cell r="C2426" t="str">
            <v>m³</v>
          </cell>
          <cell r="D2426">
            <v>5.7</v>
          </cell>
        </row>
        <row r="2427">
          <cell r="A2427" t="str">
            <v>1917263</v>
          </cell>
          <cell r="B2427" t="str">
            <v>Dragagem de cascalho fino com draga de sucção e recalque - bomba de 294 kW e cortador de 30 kW - distância de recalque de 1.100 a 1.300 m</v>
          </cell>
          <cell r="C2427" t="str">
            <v>m³</v>
          </cell>
          <cell r="D2427">
            <v>10.3</v>
          </cell>
        </row>
        <row r="2428">
          <cell r="A2428" t="str">
            <v>1917264</v>
          </cell>
          <cell r="B2428" t="str">
            <v>Dragagem de cascalho fino com draga de sucção e recalque - bomba de 294 kW e cortador de 30 kW - distância de recalque de 1.300 a 1.500 m</v>
          </cell>
          <cell r="C2428" t="str">
            <v>m³</v>
          </cell>
          <cell r="D2428">
            <v>12.77</v>
          </cell>
        </row>
        <row r="2429">
          <cell r="A2429" t="str">
            <v>1917265</v>
          </cell>
          <cell r="B2429" t="str">
            <v>Dragagem de cascalho fino com draga de sucção e recalque - bomba de 294 kW e cortador de 30 kW - distância de recalque de 1.500 a 1.700 m</v>
          </cell>
          <cell r="C2429" t="str">
            <v>m³</v>
          </cell>
          <cell r="D2429">
            <v>16.559999999999999</v>
          </cell>
        </row>
        <row r="2430">
          <cell r="A2430" t="str">
            <v>1917260</v>
          </cell>
          <cell r="B2430" t="str">
            <v>Dragagem de cascalho fino com draga de sucção e recalque - bomba de 294 kW e cortador de 30 kW - distância de recalque de 500 a 700 m</v>
          </cell>
          <cell r="C2430" t="str">
            <v>m³</v>
          </cell>
          <cell r="D2430">
            <v>6.25</v>
          </cell>
        </row>
        <row r="2431">
          <cell r="A2431" t="str">
            <v>1917261</v>
          </cell>
          <cell r="B2431" t="str">
            <v>Dragagem de cascalho fino com draga de sucção e recalque - bomba de 294 kW e cortador de 30 kW - distância de recalque de 700 a 900 m</v>
          </cell>
          <cell r="C2431" t="str">
            <v>m³</v>
          </cell>
          <cell r="D2431">
            <v>6.96</v>
          </cell>
        </row>
        <row r="2432">
          <cell r="A2432" t="str">
            <v>1917262</v>
          </cell>
          <cell r="B2432" t="str">
            <v>Dragagem de cascalho fino com draga de sucção e recalque - bomba de 294 kW e cortador de 30 kW - distância de recalque de 900 a 1.100 m</v>
          </cell>
          <cell r="C2432" t="str">
            <v>m³</v>
          </cell>
          <cell r="D2432">
            <v>8.24</v>
          </cell>
        </row>
        <row r="2433">
          <cell r="A2433" t="str">
            <v>1917727</v>
          </cell>
          <cell r="B2433" t="str">
            <v>Dragagem de cascalho fino com draga de sucção e recalque - bomba de 294 kW e cortador de 30 kW - distância de recalque de até 500 m</v>
          </cell>
          <cell r="C2433" t="str">
            <v>m³</v>
          </cell>
          <cell r="D2433">
            <v>6.04</v>
          </cell>
        </row>
        <row r="2434">
          <cell r="A2434" t="str">
            <v>1917351</v>
          </cell>
          <cell r="B2434" t="str">
            <v>Dragagem de cascalho fino com draga de sucção e recalque - bomba de 483 kW e cortador de 55 kW - distância de recalque de 1.100 a 1.300 m</v>
          </cell>
          <cell r="C2434" t="str">
            <v>m³</v>
          </cell>
          <cell r="D2434">
            <v>9.0399999999999991</v>
          </cell>
        </row>
        <row r="2435">
          <cell r="A2435" t="str">
            <v>1917352</v>
          </cell>
          <cell r="B2435" t="str">
            <v>Dragagem de cascalho fino com draga de sucção e recalque - bomba de 483 kW e cortador de 55 kW - distância de recalque de 1.300 a 1.500 m</v>
          </cell>
          <cell r="C2435" t="str">
            <v>m³</v>
          </cell>
          <cell r="D2435">
            <v>11.92</v>
          </cell>
        </row>
        <row r="2436">
          <cell r="A2436" t="str">
            <v>1917353</v>
          </cell>
          <cell r="B2436" t="str">
            <v>Dragagem de cascalho fino com draga de sucção e recalque - bomba de 483 kW e cortador de 55 kW - distância de recalque de 1.500 a 1.700 m</v>
          </cell>
          <cell r="C2436" t="str">
            <v>m³</v>
          </cell>
          <cell r="D2436">
            <v>15.3</v>
          </cell>
        </row>
        <row r="2437">
          <cell r="A2437" t="str">
            <v>1917354</v>
          </cell>
          <cell r="B2437" t="str">
            <v>Dragagem de cascalho fino com draga de sucção e recalque - bomba de 483 kW e cortador de 55 kW - distância de recalque de 1.700 a 1.900 m</v>
          </cell>
          <cell r="C2437" t="str">
            <v>m³</v>
          </cell>
          <cell r="D2437">
            <v>19.88</v>
          </cell>
        </row>
        <row r="2438">
          <cell r="A2438" t="str">
            <v>1917355</v>
          </cell>
          <cell r="B2438" t="str">
            <v>Dragagem de cascalho fino com draga de sucção e recalque - bomba de 483 kW e cortador de 55 kW - distância de recalque de 1.900 a 2.100 m</v>
          </cell>
          <cell r="C2438" t="str">
            <v>m³</v>
          </cell>
          <cell r="D2438">
            <v>25.6</v>
          </cell>
        </row>
        <row r="2439">
          <cell r="A2439" t="str">
            <v>1917356</v>
          </cell>
          <cell r="B2439" t="str">
            <v>Dragagem de cascalho fino com draga de sucção e recalque - bomba de 483 kW e cortador de 55 kW - distância de recalque de 2.100 a 2.300 m</v>
          </cell>
          <cell r="C2439" t="str">
            <v>m³</v>
          </cell>
          <cell r="D2439">
            <v>31.37</v>
          </cell>
        </row>
        <row r="2440">
          <cell r="A2440" t="str">
            <v>1917357</v>
          </cell>
          <cell r="B2440" t="str">
            <v>Dragagem de cascalho fino com draga de sucção e recalque - bomba de 483 kW e cortador de 55 kW - distância de recalque de 2.300 a 2.500 m</v>
          </cell>
          <cell r="C2440" t="str">
            <v>m³</v>
          </cell>
          <cell r="D2440">
            <v>35.86</v>
          </cell>
        </row>
        <row r="2441">
          <cell r="A2441" t="str">
            <v>1917348</v>
          </cell>
          <cell r="B2441" t="str">
            <v>Dragagem de cascalho fino com draga de sucção e recalque - bomba de 483 kW e cortador de 55 kW - distância de recalque de 500 a 700 m</v>
          </cell>
          <cell r="C2441" t="str">
            <v>m³</v>
          </cell>
          <cell r="D2441">
            <v>5.45</v>
          </cell>
        </row>
        <row r="2442">
          <cell r="A2442" t="str">
            <v>1917349</v>
          </cell>
          <cell r="B2442" t="str">
            <v>Dragagem de cascalho fino com draga de sucção e recalque - bomba de 483 kW e cortador de 55 kW - distância de recalque de 700 a 900 m</v>
          </cell>
          <cell r="C2442" t="str">
            <v>m³</v>
          </cell>
          <cell r="D2442">
            <v>5.92</v>
          </cell>
        </row>
        <row r="2443">
          <cell r="A2443" t="str">
            <v>1917350</v>
          </cell>
          <cell r="B2443" t="str">
            <v>Dragagem de cascalho fino com draga de sucção e recalque - bomba de 483 kW e cortador de 55 kW - distância de recalque de 900 a 1.100 m</v>
          </cell>
          <cell r="C2443" t="str">
            <v>m³</v>
          </cell>
          <cell r="D2443">
            <v>6.73</v>
          </cell>
        </row>
        <row r="2444">
          <cell r="A2444" t="str">
            <v>1917731</v>
          </cell>
          <cell r="B2444" t="str">
            <v>Dragagem de cascalho fino com draga de sucção e recalque - bomba de 483 kW e cortador de 55 kW - distância de recalque de até 500 m</v>
          </cell>
          <cell r="C2444" t="str">
            <v>m³</v>
          </cell>
          <cell r="D2444">
            <v>5.34</v>
          </cell>
        </row>
        <row r="2445">
          <cell r="A2445" t="str">
            <v>1917463</v>
          </cell>
          <cell r="B2445" t="str">
            <v>Dragagem de cascalho fino com draga de sucção e recalque - bomba de 746 kW e cortador de 110 kW - distância de recalque de 1.100 a 1.300 m</v>
          </cell>
          <cell r="C2445" t="str">
            <v>m³</v>
          </cell>
          <cell r="D2445">
            <v>9.17</v>
          </cell>
        </row>
        <row r="2446">
          <cell r="A2446" t="str">
            <v>1917464</v>
          </cell>
          <cell r="B2446" t="str">
            <v>Dragagem de cascalho fino com draga de sucção e recalque - bomba de 746 kW e cortador de 110 kW - distância de recalque de 1.300 a 1.500 m</v>
          </cell>
          <cell r="C2446" t="str">
            <v>m³</v>
          </cell>
          <cell r="D2446">
            <v>10.61</v>
          </cell>
        </row>
        <row r="2447">
          <cell r="A2447" t="str">
            <v>1917465</v>
          </cell>
          <cell r="B2447" t="str">
            <v>Dragagem de cascalho fino com draga de sucção e recalque - bomba de 746 kW e cortador de 110 kW - distância de recalque de 1.500 a 1.700 m</v>
          </cell>
          <cell r="C2447" t="str">
            <v>m³</v>
          </cell>
          <cell r="D2447">
            <v>12.23</v>
          </cell>
        </row>
        <row r="2448">
          <cell r="A2448" t="str">
            <v>1917466</v>
          </cell>
          <cell r="B2448" t="str">
            <v>Dragagem de cascalho fino com draga de sucção e recalque - bomba de 746 kW e cortador de 110 kW - distância de recalque de 1.700 a 1.900 m</v>
          </cell>
          <cell r="C2448" t="str">
            <v>m³</v>
          </cell>
          <cell r="D2448">
            <v>14.56</v>
          </cell>
        </row>
        <row r="2449">
          <cell r="A2449" t="str">
            <v>1917467</v>
          </cell>
          <cell r="B2449" t="str">
            <v>Dragagem de cascalho fino com draga de sucção e recalque - bomba de 746 kW e cortador de 110 kW - distância de recalque de 1.900 a 2.100 m</v>
          </cell>
          <cell r="C2449" t="str">
            <v>m³</v>
          </cell>
          <cell r="D2449">
            <v>18</v>
          </cell>
        </row>
        <row r="2450">
          <cell r="A2450" t="str">
            <v>1917468</v>
          </cell>
          <cell r="B2450" t="str">
            <v>Dragagem de cascalho fino com draga de sucção e recalque - bomba de 746 kW e cortador de 110 kW - distância de recalque de 2.100 a 2.300 m</v>
          </cell>
          <cell r="C2450" t="str">
            <v>m³</v>
          </cell>
          <cell r="D2450">
            <v>21.92</v>
          </cell>
        </row>
        <row r="2451">
          <cell r="A2451" t="str">
            <v>1917469</v>
          </cell>
          <cell r="B2451" t="str">
            <v>Dragagem de cascalho fino com draga de sucção e recalque - bomba de 746 kW e cortador de 110 kW - distância de recalque de 2.300 a 2.500 m</v>
          </cell>
          <cell r="C2451" t="str">
            <v>m³</v>
          </cell>
          <cell r="D2451">
            <v>26.24</v>
          </cell>
        </row>
        <row r="2452">
          <cell r="A2452" t="str">
            <v>1917470</v>
          </cell>
          <cell r="B2452" t="str">
            <v>Dragagem de cascalho fino com draga de sucção e recalque - bomba de 746 kW e cortador de 110 kW - distância de recalque de 2.500 a 2.700 m</v>
          </cell>
          <cell r="C2452" t="str">
            <v>m³</v>
          </cell>
          <cell r="D2452">
            <v>31.3</v>
          </cell>
        </row>
        <row r="2453">
          <cell r="A2453" t="str">
            <v>1917471</v>
          </cell>
          <cell r="B2453" t="str">
            <v>Dragagem de cascalho fino com draga de sucção e recalque - bomba de 746 kW e cortador de 110 kW - distância de recalque de 2.700 a 2.900 m</v>
          </cell>
          <cell r="C2453" t="str">
            <v>m³</v>
          </cell>
          <cell r="D2453">
            <v>37.270000000000003</v>
          </cell>
        </row>
        <row r="2454">
          <cell r="A2454" t="str">
            <v>1917472</v>
          </cell>
          <cell r="B2454" t="str">
            <v>Dragagem de cascalho fino com draga de sucção e recalque - bomba de 746 kW e cortador de 110 kW - distância de recalque de 2.900 a 3.100 m</v>
          </cell>
          <cell r="C2454" t="str">
            <v>m³</v>
          </cell>
          <cell r="D2454">
            <v>39.909999999999997</v>
          </cell>
        </row>
        <row r="2455">
          <cell r="A2455" t="str">
            <v>1917460</v>
          </cell>
          <cell r="B2455" t="str">
            <v>Dragagem de cascalho fino com draga de sucção e recalque - bomba de 746 kW e cortador de 110 kW - distância de recalque de 500 a 700 m</v>
          </cell>
          <cell r="C2455" t="str">
            <v>m³</v>
          </cell>
          <cell r="D2455">
            <v>5.29</v>
          </cell>
        </row>
        <row r="2456">
          <cell r="A2456" t="str">
            <v>1917461</v>
          </cell>
          <cell r="B2456" t="str">
            <v>Dragagem de cascalho fino com draga de sucção e recalque - bomba de 746 kW e cortador de 110 kW - distância de recalque de 700 a 900 m</v>
          </cell>
          <cell r="C2456" t="str">
            <v>m³</v>
          </cell>
          <cell r="D2456">
            <v>6.29</v>
          </cell>
        </row>
        <row r="2457">
          <cell r="A2457" t="str">
            <v>1917462</v>
          </cell>
          <cell r="B2457" t="str">
            <v>Dragagem de cascalho fino com draga de sucção e recalque - bomba de 746 kW e cortador de 110 kW - distância de recalque de 900 a 1.100 m</v>
          </cell>
          <cell r="C2457" t="str">
            <v>m³</v>
          </cell>
          <cell r="D2457">
            <v>7.49</v>
          </cell>
        </row>
        <row r="2458">
          <cell r="A2458" t="str">
            <v>1917735</v>
          </cell>
          <cell r="B2458" t="str">
            <v>Dragagem de cascalho fino com draga de sucção e recalque - bomba de 746 kW e cortador de 110 kW - distância de recalque de até 500 m</v>
          </cell>
          <cell r="C2458" t="str">
            <v>m³</v>
          </cell>
          <cell r="D2458">
            <v>4.74</v>
          </cell>
        </row>
        <row r="2459">
          <cell r="A2459" t="str">
            <v>1917061</v>
          </cell>
          <cell r="B2459" t="str">
            <v>Dragagem de cascalho fino com draga hopper - capacidade da cisterna de 1.000 m³ - DMT de 1.500 a 1.800 m</v>
          </cell>
          <cell r="C2459" t="str">
            <v>m³</v>
          </cell>
          <cell r="D2459">
            <v>10.8</v>
          </cell>
        </row>
        <row r="2460">
          <cell r="A2460" t="str">
            <v>1917062</v>
          </cell>
          <cell r="B2460" t="str">
            <v>Dragagem de cascalho fino com draga hopper - capacidade da cisterna de 1.000 m³ - DMT de 1.800 a 2.100 m</v>
          </cell>
          <cell r="C2460" t="str">
            <v>m³</v>
          </cell>
          <cell r="D2460">
            <v>11</v>
          </cell>
        </row>
        <row r="2461">
          <cell r="A2461" t="str">
            <v>1917063</v>
          </cell>
          <cell r="B2461" t="str">
            <v>Dragagem de cascalho fino com draga hopper - capacidade da cisterna de 1.000 m³ - DMT de 2.100 a 2.400 m</v>
          </cell>
          <cell r="C2461" t="str">
            <v>m³</v>
          </cell>
          <cell r="D2461">
            <v>11.22</v>
          </cell>
        </row>
        <row r="2462">
          <cell r="A2462" t="str">
            <v>1917064</v>
          </cell>
          <cell r="B2462" t="str">
            <v>Dragagem de cascalho fino com draga hopper - capacidade da cisterna de 1.000 m³ - DMT de 2.400 a 2.700 m</v>
          </cell>
          <cell r="C2462" t="str">
            <v>m³</v>
          </cell>
          <cell r="D2462">
            <v>11.44</v>
          </cell>
        </row>
        <row r="2463">
          <cell r="A2463" t="str">
            <v>1917065</v>
          </cell>
          <cell r="B2463" t="str">
            <v>Dragagem de cascalho fino com draga hopper - capacidade da cisterna de 1.000 m³ - DMT de 2.700 a 3.000 m</v>
          </cell>
          <cell r="C2463" t="str">
            <v>m³</v>
          </cell>
          <cell r="D2463">
            <v>11.68</v>
          </cell>
        </row>
        <row r="2464">
          <cell r="A2464" t="str">
            <v>1917066</v>
          </cell>
          <cell r="B2464" t="str">
            <v>Dragagem de cascalho fino com draga hopper - capacidade da cisterna de 1.000 m³ - DMT de 3.000 m</v>
          </cell>
          <cell r="C2464" t="str">
            <v>m³</v>
          </cell>
          <cell r="D2464">
            <v>11.81</v>
          </cell>
        </row>
        <row r="2465">
          <cell r="A2465" t="str">
            <v>1901590</v>
          </cell>
          <cell r="B2465" t="str">
            <v>Dragagem de cascalho fino com draga hopper - capacidade da cisterna de 10.000 m³ - DMT de 1.500 a 1.800 m</v>
          </cell>
          <cell r="C2465" t="str">
            <v>m³</v>
          </cell>
          <cell r="D2465">
            <v>7.13</v>
          </cell>
        </row>
        <row r="2466">
          <cell r="A2466" t="str">
            <v>1901591</v>
          </cell>
          <cell r="B2466" t="str">
            <v>Dragagem de cascalho fino com draga hopper - capacidade da cisterna de 10.000 m³ - DMT de 1.800 a 2.100 m</v>
          </cell>
          <cell r="C2466" t="str">
            <v>m³</v>
          </cell>
          <cell r="D2466">
            <v>7.2</v>
          </cell>
        </row>
        <row r="2467">
          <cell r="A2467" t="str">
            <v>1901592</v>
          </cell>
          <cell r="B2467" t="str">
            <v>Dragagem de cascalho fino com draga hopper - capacidade da cisterna de 10.000 m³ - DMT de 2.100 a 2.400 m</v>
          </cell>
          <cell r="C2467" t="str">
            <v>m³</v>
          </cell>
          <cell r="D2467">
            <v>7.26</v>
          </cell>
        </row>
        <row r="2468">
          <cell r="A2468" t="str">
            <v>1901593</v>
          </cell>
          <cell r="B2468" t="str">
            <v>Dragagem de cascalho fino com draga hopper - capacidade da cisterna de 10.000 m³ - DMT de 2.400 a 2.700 m</v>
          </cell>
          <cell r="C2468" t="str">
            <v>m³</v>
          </cell>
          <cell r="D2468">
            <v>7.33</v>
          </cell>
        </row>
        <row r="2469">
          <cell r="A2469" t="str">
            <v>1901594</v>
          </cell>
          <cell r="B2469" t="str">
            <v>Dragagem de cascalho fino com draga hopper - capacidade da cisterna de 10.000 m³ - DMT de 2.700 a 3.000 m</v>
          </cell>
          <cell r="C2469" t="str">
            <v>m³</v>
          </cell>
          <cell r="D2469">
            <v>7.4</v>
          </cell>
        </row>
        <row r="2470">
          <cell r="A2470" t="str">
            <v>1901589</v>
          </cell>
          <cell r="B2470" t="str">
            <v>Dragagem de cascalho fino com draga hopper - capacidade da cisterna de 10.000 m³ - DMT de 3.000 m</v>
          </cell>
          <cell r="C2470" t="str">
            <v>m³</v>
          </cell>
          <cell r="D2470">
            <v>7.43</v>
          </cell>
        </row>
        <row r="2471">
          <cell r="A2471" t="str">
            <v>1901596</v>
          </cell>
          <cell r="B2471" t="str">
            <v>Dragagem de cascalho fino com draga hopper - capacidade da cisterna de 15.000 m³ - DMT de 1.500 a 1.800 m</v>
          </cell>
          <cell r="C2471" t="str">
            <v>m³</v>
          </cell>
          <cell r="D2471">
            <v>9.39</v>
          </cell>
        </row>
        <row r="2472">
          <cell r="A2472" t="str">
            <v>1901597</v>
          </cell>
          <cell r="B2472" t="str">
            <v>Dragagem de cascalho fino com draga hopper - capacidade da cisterna de 15.000 m³ - DMT de 1.800 a 2.100 m</v>
          </cell>
          <cell r="C2472" t="str">
            <v>m³</v>
          </cell>
          <cell r="D2472">
            <v>9.4499999999999993</v>
          </cell>
        </row>
        <row r="2473">
          <cell r="A2473" t="str">
            <v>1901598</v>
          </cell>
          <cell r="B2473" t="str">
            <v>Dragagem de cascalho fino com draga hopper - capacidade da cisterna de 15.000 m³ - DMT de 2.100 a 2.400 m</v>
          </cell>
          <cell r="C2473" t="str">
            <v>m³</v>
          </cell>
          <cell r="D2473">
            <v>9.51</v>
          </cell>
        </row>
        <row r="2474">
          <cell r="A2474" t="str">
            <v>1901599</v>
          </cell>
          <cell r="B2474" t="str">
            <v>Dragagem de cascalho fino com draga hopper - capacidade da cisterna de 15.000 m³ - DMT de 2.400 a 2.700 m</v>
          </cell>
          <cell r="C2474" t="str">
            <v>m³</v>
          </cell>
          <cell r="D2474">
            <v>9.57</v>
          </cell>
        </row>
        <row r="2475">
          <cell r="A2475" t="str">
            <v>1901600</v>
          </cell>
          <cell r="B2475" t="str">
            <v>Dragagem de cascalho fino com draga hopper - capacidade da cisterna de 15.000 m³ - DMT de 2.700 a 3.000 m</v>
          </cell>
          <cell r="C2475" t="str">
            <v>m³</v>
          </cell>
          <cell r="D2475">
            <v>9.64</v>
          </cell>
        </row>
        <row r="2476">
          <cell r="A2476" t="str">
            <v>1901595</v>
          </cell>
          <cell r="B2476" t="str">
            <v>Dragagem de cascalho fino com draga hopper - capacidade da cisterna de 15.000 m³ - DMT de 3.000 m</v>
          </cell>
          <cell r="C2476" t="str">
            <v>m³</v>
          </cell>
          <cell r="D2476">
            <v>9.67</v>
          </cell>
        </row>
        <row r="2477">
          <cell r="A2477" t="str">
            <v>1917097</v>
          </cell>
          <cell r="B2477" t="str">
            <v>Dragagem de cascalho fino com draga hopper - capacidade da cisterna de 2.000 m³ - DMT de 1.500 a 1.800 m</v>
          </cell>
          <cell r="C2477" t="str">
            <v>m³</v>
          </cell>
          <cell r="D2477">
            <v>7.61</v>
          </cell>
        </row>
        <row r="2478">
          <cell r="A2478" t="str">
            <v>1917098</v>
          </cell>
          <cell r="B2478" t="str">
            <v>Dragagem de cascalho fino com draga hopper - capacidade da cisterna de 2.000 m³ - DMT de 1.800 a 2.100 m</v>
          </cell>
          <cell r="C2478" t="str">
            <v>m³</v>
          </cell>
          <cell r="D2478">
            <v>7.74</v>
          </cell>
        </row>
        <row r="2479">
          <cell r="A2479" t="str">
            <v>1917099</v>
          </cell>
          <cell r="B2479" t="str">
            <v>Dragagem de cascalho fino com draga hopper - capacidade da cisterna de 2.000 m³ - DMT de 2.100 a 2.400 m</v>
          </cell>
          <cell r="C2479" t="str">
            <v>m³</v>
          </cell>
          <cell r="D2479">
            <v>7.88</v>
          </cell>
        </row>
        <row r="2480">
          <cell r="A2480" t="str">
            <v>1917100</v>
          </cell>
          <cell r="B2480" t="str">
            <v>Dragagem de cascalho fino com draga hopper - capacidade da cisterna de 2.000 m³ - DMT de 2.400 a 2.700 m</v>
          </cell>
          <cell r="C2480" t="str">
            <v>m³</v>
          </cell>
          <cell r="D2480">
            <v>8.02</v>
          </cell>
        </row>
        <row r="2481">
          <cell r="A2481" t="str">
            <v>1917101</v>
          </cell>
          <cell r="B2481" t="str">
            <v>Dragagem de cascalho fino com draga hopper - capacidade da cisterna de 2.000 m³ - DMT de 2.700 a 3.000 m</v>
          </cell>
          <cell r="C2481" t="str">
            <v>m³</v>
          </cell>
          <cell r="D2481">
            <v>8.17</v>
          </cell>
        </row>
        <row r="2482">
          <cell r="A2482" t="str">
            <v>1917102</v>
          </cell>
          <cell r="B2482" t="str">
            <v>Dragagem de cascalho fino com draga hopper - capacidade da cisterna de 2.000 m³ - DMT de 3.000 m</v>
          </cell>
          <cell r="C2482" t="str">
            <v>m³</v>
          </cell>
          <cell r="D2482">
            <v>8.24</v>
          </cell>
        </row>
        <row r="2483">
          <cell r="A2483" t="str">
            <v>1901601</v>
          </cell>
          <cell r="B2483" t="str">
            <v>Dragagem de cascalho fino com draga hopper - capacidade da cisterna de 20.000 m³ - DMT de 1.500 a 1.800 m</v>
          </cell>
          <cell r="C2483" t="str">
            <v>m³</v>
          </cell>
          <cell r="D2483">
            <v>11.71</v>
          </cell>
        </row>
        <row r="2484">
          <cell r="A2484" t="str">
            <v>1901602</v>
          </cell>
          <cell r="B2484" t="str">
            <v>Dragagem de cascalho fino com draga hopper - capacidade da cisterna de 20.000 m³ - DMT de 1.800 a 2.100 m</v>
          </cell>
          <cell r="C2484" t="str">
            <v>m³</v>
          </cell>
          <cell r="D2484">
            <v>11.76</v>
          </cell>
        </row>
        <row r="2485">
          <cell r="A2485" t="str">
            <v>1901603</v>
          </cell>
          <cell r="B2485" t="str">
            <v>Dragagem de cascalho fino com draga hopper - capacidade da cisterna de 20.000 m³ - DMT de 2.100 a 2.400 m</v>
          </cell>
          <cell r="C2485" t="str">
            <v>m³</v>
          </cell>
          <cell r="D2485">
            <v>11.82</v>
          </cell>
        </row>
        <row r="2486">
          <cell r="A2486" t="str">
            <v>1901604</v>
          </cell>
          <cell r="B2486" t="str">
            <v>Dragagem de cascalho fino com draga hopper - capacidade da cisterna de 20.000 m³ - DMT de 2.400 a 2.700 m</v>
          </cell>
          <cell r="C2486" t="str">
            <v>m³</v>
          </cell>
          <cell r="D2486">
            <v>11.88</v>
          </cell>
        </row>
        <row r="2487">
          <cell r="A2487" t="str">
            <v>1901605</v>
          </cell>
          <cell r="B2487" t="str">
            <v>Dragagem de cascalho fino com draga hopper - capacidade da cisterna de 20.000 m³ - DMT de 2.700 a 3.000 m</v>
          </cell>
          <cell r="C2487" t="str">
            <v>m³</v>
          </cell>
          <cell r="D2487">
            <v>11.95</v>
          </cell>
        </row>
        <row r="2488">
          <cell r="A2488" t="str">
            <v>1901606</v>
          </cell>
          <cell r="B2488" t="str">
            <v>Dragagem de cascalho fino com draga hopper - capacidade da cisterna de 20.000 m³ - DMT de 3.000 m</v>
          </cell>
          <cell r="C2488" t="str">
            <v>m³</v>
          </cell>
          <cell r="D2488">
            <v>11.98</v>
          </cell>
        </row>
        <row r="2489">
          <cell r="A2489" t="str">
            <v>1917133</v>
          </cell>
          <cell r="B2489" t="str">
            <v>Dragagem de cascalho fino com draga hopper - capacidade da cisterna de 3.000 m³ - DMT de 1.500 a 1.800 m</v>
          </cell>
          <cell r="C2489" t="str">
            <v>m³</v>
          </cell>
          <cell r="D2489">
            <v>7.27</v>
          </cell>
        </row>
        <row r="2490">
          <cell r="A2490" t="str">
            <v>1917134</v>
          </cell>
          <cell r="B2490" t="str">
            <v>Dragagem de cascalho fino com draga hopper - capacidade da cisterna de 3.000 m³ - DMT de 1.800 a 2.100 m</v>
          </cell>
          <cell r="C2490" t="str">
            <v>m³</v>
          </cell>
          <cell r="D2490">
            <v>7.37</v>
          </cell>
        </row>
        <row r="2491">
          <cell r="A2491" t="str">
            <v>1917135</v>
          </cell>
          <cell r="B2491" t="str">
            <v>Dragagem de cascalho fino com draga hopper - capacidade da cisterna de 3.000 m³ - DMT de 2.100 a 2.400 m</v>
          </cell>
          <cell r="C2491" t="str">
            <v>m³</v>
          </cell>
          <cell r="D2491">
            <v>7.48</v>
          </cell>
        </row>
        <row r="2492">
          <cell r="A2492" t="str">
            <v>1917136</v>
          </cell>
          <cell r="B2492" t="str">
            <v>Dragagem de cascalho fino com draga hopper - capacidade da cisterna de 3.000 m³ - DMT de 2.400 a 2.700 m</v>
          </cell>
          <cell r="C2492" t="str">
            <v>m³</v>
          </cell>
          <cell r="D2492">
            <v>7.59</v>
          </cell>
        </row>
        <row r="2493">
          <cell r="A2493" t="str">
            <v>1917137</v>
          </cell>
          <cell r="B2493" t="str">
            <v>Dragagem de cascalho fino com draga hopper - capacidade da cisterna de 3.000 m³ - DMT de 2.700 a 3.000 m</v>
          </cell>
          <cell r="C2493" t="str">
            <v>m³</v>
          </cell>
          <cell r="D2493">
            <v>7.72</v>
          </cell>
        </row>
        <row r="2494">
          <cell r="A2494" t="str">
            <v>1917138</v>
          </cell>
          <cell r="B2494" t="str">
            <v>Dragagem de cascalho fino com draga hopper - capacidade da cisterna de 3.000 m³ - DMT de 3.000 m</v>
          </cell>
          <cell r="C2494" t="str">
            <v>m³</v>
          </cell>
          <cell r="D2494">
            <v>7.78</v>
          </cell>
        </row>
        <row r="2495">
          <cell r="A2495" t="str">
            <v>1917169</v>
          </cell>
          <cell r="B2495" t="str">
            <v>Dragagem de cascalho fino com draga hopper - capacidade da cisterna de 4.000 m³ - DMT de 1.500 a 1.800 m</v>
          </cell>
          <cell r="C2495" t="str">
            <v>m³</v>
          </cell>
          <cell r="D2495">
            <v>6.91</v>
          </cell>
        </row>
        <row r="2496">
          <cell r="A2496" t="str">
            <v>1917170</v>
          </cell>
          <cell r="B2496" t="str">
            <v>Dragagem de cascalho fino com draga hopper - capacidade da cisterna de 4.000 m³ - DMT de 1.800 a 2.100 m</v>
          </cell>
          <cell r="C2496" t="str">
            <v>m³</v>
          </cell>
          <cell r="D2496">
            <v>7.01</v>
          </cell>
        </row>
        <row r="2497">
          <cell r="A2497" t="str">
            <v>1917171</v>
          </cell>
          <cell r="B2497" t="str">
            <v>Dragagem de cascalho fino com draga hopper - capacidade da cisterna de 4.000 m³ - DMT de 2.100 a 2.400 m</v>
          </cell>
          <cell r="C2497" t="str">
            <v>m³</v>
          </cell>
          <cell r="D2497">
            <v>7.1</v>
          </cell>
        </row>
        <row r="2498">
          <cell r="A2498" t="str">
            <v>1917172</v>
          </cell>
          <cell r="B2498" t="str">
            <v>Dragagem de cascalho fino com draga hopper - capacidade da cisterna de 4.000 m³ - DMT de 2.400 a 2.700 m</v>
          </cell>
          <cell r="C2498" t="str">
            <v>m³</v>
          </cell>
          <cell r="D2498">
            <v>7.2</v>
          </cell>
        </row>
        <row r="2499">
          <cell r="A2499" t="str">
            <v>1917173</v>
          </cell>
          <cell r="B2499" t="str">
            <v>Dragagem de cascalho fino com draga hopper - capacidade da cisterna de 4.000 m³ - DMT de 2.700 a 3.000 m</v>
          </cell>
          <cell r="C2499" t="str">
            <v>m³</v>
          </cell>
          <cell r="D2499">
            <v>7.31</v>
          </cell>
        </row>
        <row r="2500">
          <cell r="A2500" t="str">
            <v>1917174</v>
          </cell>
          <cell r="B2500" t="str">
            <v>Dragagem de cascalho fino com draga hopper - capacidade da cisterna de 4.000 m³ - DMT de 3.000 m</v>
          </cell>
          <cell r="C2500" t="str">
            <v>m³</v>
          </cell>
          <cell r="D2500">
            <v>7.37</v>
          </cell>
        </row>
        <row r="2501">
          <cell r="A2501" t="str">
            <v>1917205</v>
          </cell>
          <cell r="B2501" t="str">
            <v>Dragagem de cascalho fino com draga hopper - capacidade da cisterna de 5.000 m³ - DMT de 1.500 a 1.800 m</v>
          </cell>
          <cell r="C2501" t="str">
            <v>m³</v>
          </cell>
          <cell r="D2501">
            <v>7.64</v>
          </cell>
        </row>
        <row r="2502">
          <cell r="A2502" t="str">
            <v>1917206</v>
          </cell>
          <cell r="B2502" t="str">
            <v>Dragagem de cascalho fino com draga hopper - capacidade da cisterna de 5.000 m³ - DMT de 1.800 a 2.100 m</v>
          </cell>
          <cell r="C2502" t="str">
            <v>m³</v>
          </cell>
          <cell r="D2502">
            <v>7.72</v>
          </cell>
        </row>
        <row r="2503">
          <cell r="A2503" t="str">
            <v>1917207</v>
          </cell>
          <cell r="B2503" t="str">
            <v>Dragagem de cascalho fino com draga hopper - capacidade da cisterna de 5.000 m³ - DMT de 2.100 a 2.400 m</v>
          </cell>
          <cell r="C2503" t="str">
            <v>m³</v>
          </cell>
          <cell r="D2503">
            <v>7.81</v>
          </cell>
        </row>
        <row r="2504">
          <cell r="A2504" t="str">
            <v>1917208</v>
          </cell>
          <cell r="B2504" t="str">
            <v>Dragagem de cascalho fino com draga hopper - capacidade da cisterna de 5.000 m³ - DMT de 2.400 a 2.700 m</v>
          </cell>
          <cell r="C2504" t="str">
            <v>m³</v>
          </cell>
          <cell r="D2504">
            <v>7.9</v>
          </cell>
        </row>
        <row r="2505">
          <cell r="A2505" t="str">
            <v>1917209</v>
          </cell>
          <cell r="B2505" t="str">
            <v>Dragagem de cascalho fino com draga hopper - capacidade da cisterna de 5.000 m³ - DMT de 2.700 a 3.000 m</v>
          </cell>
          <cell r="C2505" t="str">
            <v>m³</v>
          </cell>
          <cell r="D2505">
            <v>7.99</v>
          </cell>
        </row>
        <row r="2506">
          <cell r="A2506" t="str">
            <v>1917210</v>
          </cell>
          <cell r="B2506" t="str">
            <v>Dragagem de cascalho fino com draga hopper - capacidade da cisterna de 5.000 m³ - DMT de 3.000 m</v>
          </cell>
          <cell r="C2506" t="str">
            <v>m³</v>
          </cell>
          <cell r="D2506">
            <v>8.0399999999999991</v>
          </cell>
        </row>
        <row r="2507">
          <cell r="A2507" t="str">
            <v>1917025</v>
          </cell>
          <cell r="B2507" t="str">
            <v>Dragagem de cascalho fino com draga hopper - capacidade da cisterna de 750 m³ - DMT de 1.500 a 1.800 m</v>
          </cell>
          <cell r="C2507" t="str">
            <v>m³</v>
          </cell>
          <cell r="D2507">
            <v>14.62</v>
          </cell>
        </row>
        <row r="2508">
          <cell r="A2508" t="str">
            <v>1917026</v>
          </cell>
          <cell r="B2508" t="str">
            <v>Dragagem de cascalho fino com draga hopper - capacidade da cisterna de 750 m³ - DMT de 1.800 a 2.100 m</v>
          </cell>
          <cell r="C2508" t="str">
            <v>m³</v>
          </cell>
          <cell r="D2508">
            <v>14.92</v>
          </cell>
        </row>
        <row r="2509">
          <cell r="A2509" t="str">
            <v>1917027</v>
          </cell>
          <cell r="B2509" t="str">
            <v>Dragagem de cascalho fino com draga hopper - capacidade da cisterna de 750 m³ - DMT de 2.100 a 2.400 m</v>
          </cell>
          <cell r="C2509" t="str">
            <v>m³</v>
          </cell>
          <cell r="D2509">
            <v>15.23</v>
          </cell>
        </row>
        <row r="2510">
          <cell r="A2510" t="str">
            <v>1917028</v>
          </cell>
          <cell r="B2510" t="str">
            <v>Dragagem de cascalho fino com draga hopper - capacidade da cisterna de 750 m³ - DMT de 2.400 a 2.700 m</v>
          </cell>
          <cell r="C2510" t="str">
            <v>m³</v>
          </cell>
          <cell r="D2510">
            <v>15.55</v>
          </cell>
        </row>
        <row r="2511">
          <cell r="A2511" t="str">
            <v>1917029</v>
          </cell>
          <cell r="B2511" t="str">
            <v>Dragagem de cascalho fino com draga hopper - capacidade da cisterna de 750 m³ - DMT de 2.700 a 3.000 m</v>
          </cell>
          <cell r="C2511" t="str">
            <v>m³</v>
          </cell>
          <cell r="D2511">
            <v>15.89</v>
          </cell>
        </row>
        <row r="2512">
          <cell r="A2512" t="str">
            <v>1917030</v>
          </cell>
          <cell r="B2512" t="str">
            <v>Dragagem de cascalho fino com draga hopper - capacidade da cisterna de 750 m³ - DMT de 3.000 m</v>
          </cell>
          <cell r="C2512" t="str">
            <v>m³</v>
          </cell>
          <cell r="D2512">
            <v>16.07</v>
          </cell>
        </row>
        <row r="2513">
          <cell r="A2513" t="str">
            <v>1917629</v>
          </cell>
          <cell r="B2513" t="str">
            <v>Dragagem de material de 1ª categoria com clamshell sobre pontão flutuante - capacidade da caçamba de 4,6 m³ - transporte com batelão sem propulsão com capacidade de 100 t - DMT 0 a 300 m</v>
          </cell>
          <cell r="C2513" t="str">
            <v>m³</v>
          </cell>
          <cell r="D2513">
            <v>13.33</v>
          </cell>
        </row>
        <row r="2514">
          <cell r="A2514" t="str">
            <v>1917633</v>
          </cell>
          <cell r="B2514" t="str">
            <v>Dragagem de material de 1ª categoria com clamshell sobre pontão flutuante - capacidade da caçamba de 4,6 m³ - transporte com batelão sem propulsão com capacidade de 100 t - DMT 1.200 a 1.500 m</v>
          </cell>
          <cell r="C2514" t="str">
            <v>m³</v>
          </cell>
          <cell r="D2514">
            <v>14.93</v>
          </cell>
        </row>
        <row r="2515">
          <cell r="A2515" t="str">
            <v>1917634</v>
          </cell>
          <cell r="B2515" t="str">
            <v>Dragagem de material de 1ª categoria com clamshell sobre pontão flutuante - capacidade da caçamba de 4,6 m³ - transporte com batelão sem propulsão com capacidade de 100 t - DMT 1.500 a 1.800 m</v>
          </cell>
          <cell r="C2515" t="str">
            <v>m³</v>
          </cell>
          <cell r="D2515">
            <v>15.23</v>
          </cell>
        </row>
        <row r="2516">
          <cell r="A2516" t="str">
            <v>1917635</v>
          </cell>
          <cell r="B2516" t="str">
            <v>Dragagem de material de 1ª categoria com clamshell sobre pontão flutuante - capacidade da caçamba de 4,6 m³ - transporte com batelão sem propulsão com capacidade de 100 t - DMT 1.800 a 2.100 m</v>
          </cell>
          <cell r="C2516" t="str">
            <v>m³</v>
          </cell>
          <cell r="D2516">
            <v>15.52</v>
          </cell>
        </row>
        <row r="2517">
          <cell r="A2517" t="str">
            <v>1917636</v>
          </cell>
          <cell r="B2517" t="str">
            <v>Dragagem de material de 1ª categoria com clamshell sobre pontão flutuante - capacidade da caçamba de 4,6 m³ - transporte com batelão sem propulsão com capacidade de 100 t - DMT 2.100 a 2.400 m</v>
          </cell>
          <cell r="C2517" t="str">
            <v>m³</v>
          </cell>
          <cell r="D2517">
            <v>17.36</v>
          </cell>
        </row>
        <row r="2518">
          <cell r="A2518" t="str">
            <v>1917637</v>
          </cell>
          <cell r="B2518" t="str">
            <v>Dragagem de material de 1ª categoria com clamshell sobre pontão flutuante - capacidade da caçamba de 4,6 m³ - transporte com batelão sem propulsão com capacidade de 100 t - DMT 2.400 a 2.700 m</v>
          </cell>
          <cell r="C2518" t="str">
            <v>m³</v>
          </cell>
          <cell r="D2518">
            <v>17.75</v>
          </cell>
        </row>
        <row r="2519">
          <cell r="A2519" t="str">
            <v>1917638</v>
          </cell>
          <cell r="B2519" t="str">
            <v>Dragagem de material de 1ª categoria com clamshell sobre pontão flutuante - capacidade da caçamba de 4,6 m³ - transporte com batelão sem propulsão com capacidade de 100 t - DMT 2.700 a 3.000 m</v>
          </cell>
          <cell r="C2519" t="str">
            <v>m³</v>
          </cell>
          <cell r="D2519">
            <v>18.14</v>
          </cell>
        </row>
        <row r="2520">
          <cell r="A2520" t="str">
            <v>1917630</v>
          </cell>
          <cell r="B2520" t="str">
            <v>Dragagem de material de 1ª categoria com clamshell sobre pontão flutuante - capacidade da caçamba de 4,6 m³ - transporte com batelão sem propulsão com capacidade de 100 t - DMT 300 a 600 m</v>
          </cell>
          <cell r="C2520" t="str">
            <v>m³</v>
          </cell>
          <cell r="D2520">
            <v>13.84</v>
          </cell>
        </row>
        <row r="2521">
          <cell r="A2521" t="str">
            <v>1917631</v>
          </cell>
          <cell r="B2521" t="str">
            <v>Dragagem de material de 1ª categoria com clamshell sobre pontão flutuante - capacidade da caçamba de 4,6 m³ - transporte com batelão sem propulsão com capacidade de 100 t - DMT 600 a 900 m</v>
          </cell>
          <cell r="C2521" t="str">
            <v>m³</v>
          </cell>
          <cell r="D2521">
            <v>14.28</v>
          </cell>
        </row>
        <row r="2522">
          <cell r="A2522" t="str">
            <v>1917632</v>
          </cell>
          <cell r="B2522" t="str">
            <v>Dragagem de material de 1ª categoria com clamshell sobre pontão flutuante - capacidade da caçamba de 4,6 m³ - transporte com batelão sem propulsão com capacidade de 100 t - DMT 900 a 1.200 m</v>
          </cell>
          <cell r="C2522" t="str">
            <v>m³</v>
          </cell>
          <cell r="D2522">
            <v>14.57</v>
          </cell>
        </row>
        <row r="2523">
          <cell r="A2523" t="str">
            <v>1917639</v>
          </cell>
          <cell r="B2523" t="str">
            <v>Dragagem de material de 1ª categoria com clamshell sobre pontão flutuante - capacidade da caçamba de 4,6 m³ - transporte com batelão sem propulsão com capacidade de 100 t - DMT de 3.000 m</v>
          </cell>
          <cell r="C2523" t="str">
            <v>m³</v>
          </cell>
          <cell r="D2523">
            <v>18.329999999999998</v>
          </cell>
        </row>
        <row r="2524">
          <cell r="A2524" t="str">
            <v>1917646</v>
          </cell>
          <cell r="B2524" t="str">
            <v>Dragagem de material de 1ª categoria com dragline - caçamba de 2,1 m³ - caminho de serviço em leito natural - DMT 1.000 a 1.200 m - com caminhão de 14 m³ e carregadeira</v>
          </cell>
          <cell r="C2524" t="str">
            <v>m³</v>
          </cell>
          <cell r="D2524">
            <v>18.5</v>
          </cell>
        </row>
        <row r="2525">
          <cell r="A2525" t="str">
            <v>1917647</v>
          </cell>
          <cell r="B2525" t="str">
            <v>Dragagem de material de 1ª categoria com dragline - caçamba de 2,1 m³ - caminho de serviço em leito natural - DMT 1.200 a 1.400 m - com caminhão de 14 m³ e carregadeira</v>
          </cell>
          <cell r="C2525" t="str">
            <v>m³</v>
          </cell>
          <cell r="D2525">
            <v>18.760000000000002</v>
          </cell>
        </row>
        <row r="2526">
          <cell r="A2526" t="str">
            <v>1917648</v>
          </cell>
          <cell r="B2526" t="str">
            <v>Dragagem de material de 1ª categoria com dragline - caçamba de 2,1 m³ - caminho de serviço em leito natural - DMT 1.400 a 1.600 m - com caminhão de 14 m³ e carregadeira</v>
          </cell>
          <cell r="C2526" t="str">
            <v>m³</v>
          </cell>
          <cell r="D2526">
            <v>18.96</v>
          </cell>
        </row>
        <row r="2527">
          <cell r="A2527" t="str">
            <v>1917649</v>
          </cell>
          <cell r="B2527" t="str">
            <v>Dragagem de material de 1ª categoria com dragline - caçamba de 2,1 m³ - caminho de serviço em leito natural - DMT 1.600 a 1.800 m - com caminhão de 14 m³ e carregadeira</v>
          </cell>
          <cell r="C2527" t="str">
            <v>m³</v>
          </cell>
          <cell r="D2527">
            <v>19.23</v>
          </cell>
        </row>
        <row r="2528">
          <cell r="A2528" t="str">
            <v>1917650</v>
          </cell>
          <cell r="B2528" t="str">
            <v>Dragagem de material de 1ª categoria com dragline - caçamba de 2,1 m³ - caminho de serviço em leito natural - DMT 1.800 a 2.000 m - com caminhão de 14 m³ e carregadeira</v>
          </cell>
          <cell r="C2528" t="str">
            <v>m³</v>
          </cell>
          <cell r="D2528">
            <v>19.489999999999998</v>
          </cell>
        </row>
        <row r="2529">
          <cell r="A2529" t="str">
            <v>1917651</v>
          </cell>
          <cell r="B2529" t="str">
            <v>Dragagem de material de 1ª categoria com dragline - caçamba de 2,1 m³ - caminho de serviço em leito natural - DMT 2.000 a 2.500 m - com caminhão de 14 m³ e carregadeira</v>
          </cell>
          <cell r="C2529" t="str">
            <v>m³</v>
          </cell>
          <cell r="D2529">
            <v>19.89</v>
          </cell>
        </row>
        <row r="2530">
          <cell r="A2530" t="str">
            <v>1917652</v>
          </cell>
          <cell r="B2530" t="str">
            <v>Dragagem de material de 1ª categoria com dragline - caçamba de 2,1 m³ - caminho de serviço em leito natural - DMT 2.500 a 3.000 m - com caminhão de 14 m³ e carregadeira</v>
          </cell>
          <cell r="C2530" t="str">
            <v>m³</v>
          </cell>
          <cell r="D2530">
            <v>22.24</v>
          </cell>
        </row>
        <row r="2531">
          <cell r="A2531" t="str">
            <v>1917642</v>
          </cell>
          <cell r="B2531" t="str">
            <v>Dragagem de material de 1ª categoria com dragline - caçamba de 2,1 m³ - caminho de serviço em leito natural - DMT 200 a 400 m - com caminhão de 14 m³ e carregadeira</v>
          </cell>
          <cell r="C2531" t="str">
            <v>m³</v>
          </cell>
          <cell r="D2531">
            <v>17.37</v>
          </cell>
        </row>
        <row r="2532">
          <cell r="A2532" t="str">
            <v>1917643</v>
          </cell>
          <cell r="B2532" t="str">
            <v>Dragagem de material de 1ª categoria com dragline - caçamba de 2,1 m³ - caminho de serviço em leito natural - DMT 400 a 600 m - com caminhão de 14 m³ e carregadeira</v>
          </cell>
          <cell r="C2532" t="str">
            <v>m³</v>
          </cell>
          <cell r="D2532">
            <v>17.7</v>
          </cell>
        </row>
        <row r="2533">
          <cell r="A2533" t="str">
            <v>1917641</v>
          </cell>
          <cell r="B2533" t="str">
            <v>Dragagem de material de 1ª categoria com dragline - caçamba de 2,1 m³ - caminho de serviço em leito natural - DMT 50 a 200 m - com caminhão de 14 m³ e carregadeira</v>
          </cell>
          <cell r="C2533" t="str">
            <v>m³</v>
          </cell>
          <cell r="D2533">
            <v>15.35</v>
          </cell>
        </row>
        <row r="2534">
          <cell r="A2534" t="str">
            <v>1917644</v>
          </cell>
          <cell r="B2534" t="str">
            <v>Dragagem de material de 1ª categoria com dragline - caçamba de 2,1 m³ - caminho de serviço em leito natural - DMT 600 a 800 m - com caminhão de 14 m³ e carregadeira</v>
          </cell>
          <cell r="C2534" t="str">
            <v>m³</v>
          </cell>
          <cell r="D2534">
            <v>18.03</v>
          </cell>
        </row>
        <row r="2535">
          <cell r="A2535" t="str">
            <v>1917645</v>
          </cell>
          <cell r="B2535" t="str">
            <v>Dragagem de material de 1ª categoria com dragline - caçamba de 2,1 m³ - caminho de serviço em leito natural - DMT 800 a 1.000 m - com caminhão de 14 m³ e carregadeira</v>
          </cell>
          <cell r="C2535" t="str">
            <v>m³</v>
          </cell>
          <cell r="D2535">
            <v>18.23</v>
          </cell>
        </row>
        <row r="2536">
          <cell r="A2536" t="str">
            <v>1917653</v>
          </cell>
          <cell r="B2536" t="str">
            <v>Dragagem de material de 1ª categoria com dragline - caçamba de 2,1 m³ - caminho de serviço em leito natural - DMT de 3.000 m - com caminhão de 14 m³ e carregadeira</v>
          </cell>
          <cell r="C2536" t="str">
            <v>m³</v>
          </cell>
          <cell r="D2536">
            <v>22.54</v>
          </cell>
        </row>
        <row r="2537">
          <cell r="A2537" t="str">
            <v>1917659</v>
          </cell>
          <cell r="B2537" t="str">
            <v>Dragagem de material de 1ª categoria com dragline - caçamba de 2,1 m³ - caminho de serviço em revestimento primário - DMT 1.000 a 1.200 m - com caminhão de 14 m³ e carregadeira</v>
          </cell>
          <cell r="C2537" t="str">
            <v>m³</v>
          </cell>
          <cell r="D2537">
            <v>17.77</v>
          </cell>
        </row>
        <row r="2538">
          <cell r="A2538" t="str">
            <v>1917660</v>
          </cell>
          <cell r="B2538" t="str">
            <v>Dragagem de material de 1ª categoria com dragline - caçamba de 2,1 m³ - caminho de serviço em revestimento primário - DMT 1.200 a 1.400 m - com caminhão de 14 m³ e carregadeira</v>
          </cell>
          <cell r="C2538" t="str">
            <v>m³</v>
          </cell>
          <cell r="D2538">
            <v>17.899999999999999</v>
          </cell>
        </row>
        <row r="2539">
          <cell r="A2539" t="str">
            <v>1917661</v>
          </cell>
          <cell r="B2539" t="str">
            <v>Dragagem de material de 1ª categoria com dragline - caçamba de 2,1 m³ - caminho de serviço em revestimento primário - DMT 1.400 a 1.600 m - com caminhão de 14 m³ e carregadeira</v>
          </cell>
          <cell r="C2539" t="str">
            <v>m³</v>
          </cell>
          <cell r="D2539">
            <v>18.03</v>
          </cell>
        </row>
        <row r="2540">
          <cell r="A2540" t="str">
            <v>1917662</v>
          </cell>
          <cell r="B2540" t="str">
            <v>Dragagem de material de 1ª categoria com dragline - caçamba de 2,1 m³ - caminho de serviço em revestimento primário - DMT 1.600 a 1.800 m - com caminhão de 14 m³ e carregadeira</v>
          </cell>
          <cell r="C2540" t="str">
            <v>m³</v>
          </cell>
          <cell r="D2540">
            <v>18.16</v>
          </cell>
        </row>
        <row r="2541">
          <cell r="A2541" t="str">
            <v>1917663</v>
          </cell>
          <cell r="B2541" t="str">
            <v>Dragagem de material de 1ª categoria com dragline - caçamba de 2,1 m³ - caminho de serviço em revestimento primário - DMT 1.800 a 2.000 m - com caminhão de 14 m³ e carregadeira</v>
          </cell>
          <cell r="C2541" t="str">
            <v>m³</v>
          </cell>
          <cell r="D2541">
            <v>18.36</v>
          </cell>
        </row>
        <row r="2542">
          <cell r="A2542" t="str">
            <v>1917664</v>
          </cell>
          <cell r="B2542" t="str">
            <v>Dragagem de material de 1ª categoria com dragline - caçamba de 2,1 m³ - caminho de serviço em revestimento primário - DMT 2.000 a 2.500 m - com caminhão de 14 m³ e carregadeira</v>
          </cell>
          <cell r="C2542" t="str">
            <v>m³</v>
          </cell>
          <cell r="D2542">
            <v>18.63</v>
          </cell>
        </row>
        <row r="2543">
          <cell r="A2543" t="str">
            <v>1917665</v>
          </cell>
          <cell r="B2543" t="str">
            <v>Dragagem de material de 1ª categoria com dragline - caçamba de 2,1 m³ - caminho de serviço em revestimento primário - DMT 2.500 a 3.000 m - com caminhão de 14 m³ e carregadeira</v>
          </cell>
          <cell r="C2543" t="str">
            <v>m³</v>
          </cell>
          <cell r="D2543">
            <v>19.03</v>
          </cell>
        </row>
        <row r="2544">
          <cell r="A2544" t="str">
            <v>1917655</v>
          </cell>
          <cell r="B2544" t="str">
            <v>Dragagem de material de 1ª categoria com dragline - caçamba de 2,1 m³ - caminho de serviço em revestimento primário - DMT 200 a 400 m - com caminhão de 14 m³ e carregadeira</v>
          </cell>
          <cell r="C2544" t="str">
            <v>m³</v>
          </cell>
          <cell r="D2544">
            <v>15.35</v>
          </cell>
        </row>
        <row r="2545">
          <cell r="A2545" t="str">
            <v>1917656</v>
          </cell>
          <cell r="B2545" t="str">
            <v>Dragagem de material de 1ª categoria com dragline - caçamba de 2,1 m³ - caminho de serviço em revestimento primário - DMT 400 a 600 m - com caminhão de 14 m³ e carregadeira</v>
          </cell>
          <cell r="C2545" t="str">
            <v>m³</v>
          </cell>
          <cell r="D2545">
            <v>17.239999999999998</v>
          </cell>
        </row>
        <row r="2546">
          <cell r="A2546" t="str">
            <v>1917654</v>
          </cell>
          <cell r="B2546" t="str">
            <v>Dragagem de material de 1ª categoria com dragline - caçamba de 2,1 m³ - caminho de serviço em revestimento primário - DMT 50 a 200 m - com caminhão de 14 m³ e carregadeira</v>
          </cell>
          <cell r="C2546" t="str">
            <v>m³</v>
          </cell>
          <cell r="D2546">
            <v>15.11</v>
          </cell>
        </row>
        <row r="2547">
          <cell r="A2547" t="str">
            <v>1917657</v>
          </cell>
          <cell r="B2547" t="str">
            <v>Dragagem de material de 1ª categoria com dragline - caçamba de 2,1 m³ - caminho de serviço em revestimento primário - DMT 600 a 800 m - com caminhão de 14 m³ e carregadeira</v>
          </cell>
          <cell r="C2547" t="str">
            <v>m³</v>
          </cell>
          <cell r="D2547">
            <v>17.43</v>
          </cell>
        </row>
        <row r="2548">
          <cell r="A2548" t="str">
            <v>1917658</v>
          </cell>
          <cell r="B2548" t="str">
            <v>Dragagem de material de 1ª categoria com dragline - caçamba de 2,1 m³ - caminho de serviço em revestimento primário - DMT 800 a 1.000 m - com caminhão de 14 m³ e carregadeira</v>
          </cell>
          <cell r="C2548" t="str">
            <v>m³</v>
          </cell>
          <cell r="D2548">
            <v>17.57</v>
          </cell>
        </row>
        <row r="2549">
          <cell r="A2549" t="str">
            <v>1917666</v>
          </cell>
          <cell r="B2549" t="str">
            <v>Dragagem de material de 1ª categoria com dragline - caçamba de 2,1 m³ - caminho de serviço em revestimento primário - DMT de 3.000 m - com caminhão de 14 m³ e carregadeira</v>
          </cell>
          <cell r="C2549" t="str">
            <v>m³</v>
          </cell>
          <cell r="D2549">
            <v>19.29</v>
          </cell>
        </row>
        <row r="2550">
          <cell r="A2550" t="str">
            <v>1917672</v>
          </cell>
          <cell r="B2550" t="str">
            <v>Dragagem de material de 1ª categoria com dragline - caçamba de 2,1 m³ - caminho de serviço pavimentado - DMT 1.000 a 1.200 m - com caminhão de 14 m³ e carregadeira</v>
          </cell>
          <cell r="C2550" t="str">
            <v>m³</v>
          </cell>
          <cell r="D2550">
            <v>17.5</v>
          </cell>
        </row>
        <row r="2551">
          <cell r="A2551" t="str">
            <v>1917673</v>
          </cell>
          <cell r="B2551" t="str">
            <v>Dragagem de material de 1ª categoria com dragline - caçamba de 2,1 m³ - caminho de serviço pavimentado - DMT 1.200 a 1.400 m - com caminhão de 14 m³ e carregadeira</v>
          </cell>
          <cell r="C2551" t="str">
            <v>m³</v>
          </cell>
          <cell r="D2551">
            <v>17.63</v>
          </cell>
        </row>
        <row r="2552">
          <cell r="A2552" t="str">
            <v>1917674</v>
          </cell>
          <cell r="B2552" t="str">
            <v>Dragagem de material de 1ª categoria com dragline - caçamba de 2,1 m³ - caminho de serviço pavimentado - DMT 1.400 a 1.600 m - com caminhão de 14 m³ e carregadeira</v>
          </cell>
          <cell r="C2552" t="str">
            <v>m³</v>
          </cell>
          <cell r="D2552">
            <v>17.77</v>
          </cell>
        </row>
        <row r="2553">
          <cell r="A2553" t="str">
            <v>1917675</v>
          </cell>
          <cell r="B2553" t="str">
            <v>Dragagem de material de 1ª categoria com dragline - caçamba de 2,1 m³ - caminho de serviço pavimentado - DMT 1.600 a 1.800 m - com caminhão de 14 m³ e carregadeira</v>
          </cell>
          <cell r="C2553" t="str">
            <v>m³</v>
          </cell>
          <cell r="D2553">
            <v>17.899999999999999</v>
          </cell>
        </row>
        <row r="2554">
          <cell r="A2554" t="str">
            <v>1917676</v>
          </cell>
          <cell r="B2554" t="str">
            <v>Dragagem de material de 1ª categoria com dragline - caçamba de 2,1 m³ - caminho de serviço pavimentado - DMT 1.800 a 2.000 m - com caminhão de 14 m³ e carregadeira</v>
          </cell>
          <cell r="C2554" t="str">
            <v>m³</v>
          </cell>
          <cell r="D2554">
            <v>17.97</v>
          </cell>
        </row>
        <row r="2555">
          <cell r="A2555" t="str">
            <v>1917677</v>
          </cell>
          <cell r="B2555" t="str">
            <v>Dragagem de material de 1ª categoria com dragline - caçamba de 2,1 m³ - caminho de serviço pavimentado - DMT 2.000 a 2.500 m - com caminhão de 14 m³ e carregadeira</v>
          </cell>
          <cell r="C2555" t="str">
            <v>m³</v>
          </cell>
          <cell r="D2555">
            <v>18.23</v>
          </cell>
        </row>
        <row r="2556">
          <cell r="A2556" t="str">
            <v>1917678</v>
          </cell>
          <cell r="B2556" t="str">
            <v>Dragagem de material de 1ª categoria com dragline - caçamba de 2,1 m³ - caminho de serviço pavimentado - DMT 2.500 a 3.000 m - com caminhão de 14 m³ e carregadeira</v>
          </cell>
          <cell r="C2556" t="str">
            <v>m³</v>
          </cell>
          <cell r="D2556">
            <v>18.559999999999999</v>
          </cell>
        </row>
        <row r="2557">
          <cell r="A2557" t="str">
            <v>1917668</v>
          </cell>
          <cell r="B2557" t="str">
            <v>Dragagem de material de 1ª categoria com dragline - caçamba de 2,1 m³ - caminho de serviço pavimentado - DMT 200 a 400 m - com caminhão de 14 m³ e carregadeira</v>
          </cell>
          <cell r="C2557" t="str">
            <v>m³</v>
          </cell>
          <cell r="D2557">
            <v>15.25</v>
          </cell>
        </row>
        <row r="2558">
          <cell r="A2558" t="str">
            <v>1917669</v>
          </cell>
          <cell r="B2558" t="str">
            <v>Dragagem de material de 1ª categoria com dragline - caçamba de 2,1 m³ - caminho de serviço pavimentado - DMT 400 a 600 m - com caminhão de 14 m³ e carregadeira</v>
          </cell>
          <cell r="C2558" t="str">
            <v>m³</v>
          </cell>
          <cell r="D2558">
            <v>17.04</v>
          </cell>
        </row>
        <row r="2559">
          <cell r="A2559" t="str">
            <v>1917667</v>
          </cell>
          <cell r="B2559" t="str">
            <v>Dragagem de material de 1ª categoria com dragline - caçamba de 2,1 m³ - caminho de serviço pavimentado - DMT 50 a 200 m - com caminhão de 14 m³ e carregadeira</v>
          </cell>
          <cell r="C2559" t="str">
            <v>m³</v>
          </cell>
          <cell r="D2559">
            <v>15.01</v>
          </cell>
        </row>
        <row r="2560">
          <cell r="A2560" t="str">
            <v>1917670</v>
          </cell>
          <cell r="B2560" t="str">
            <v>Dragagem de material de 1ª categoria com dragline - caçamba de 2,1 m³ - caminho de serviço pavimentado - DMT 600 a 800 m - com caminhão de 14 m³ e carregadeira</v>
          </cell>
          <cell r="C2560" t="str">
            <v>m³</v>
          </cell>
          <cell r="D2560">
            <v>17.239999999999998</v>
          </cell>
        </row>
        <row r="2561">
          <cell r="A2561" t="str">
            <v>1917671</v>
          </cell>
          <cell r="B2561" t="str">
            <v>Dragagem de material de 1ª categoria com dragline - caçamba de 2,1 m³ - caminho de serviço pavimentado - DMT 800 a 1.000 m - com caminhão de 14 m³ e carregadeira</v>
          </cell>
          <cell r="C2561" t="str">
            <v>m³</v>
          </cell>
          <cell r="D2561">
            <v>17.37</v>
          </cell>
        </row>
        <row r="2562">
          <cell r="A2562" t="str">
            <v>1917679</v>
          </cell>
          <cell r="B2562" t="str">
            <v>Dragagem de material de 1ª categoria com dragline - caçamba de 2,1 m³ - caminho de serviço pavimentado - DMT de 3.000 m - com caminhão de 14 m³ e carregadeira</v>
          </cell>
          <cell r="C2562" t="str">
            <v>m³</v>
          </cell>
          <cell r="D2562">
            <v>18.760000000000002</v>
          </cell>
        </row>
        <row r="2563">
          <cell r="A2563" t="str">
            <v>1917640</v>
          </cell>
          <cell r="B2563" t="str">
            <v>Dragagem de material de 1ª categoria com dragline - caçamba de 2,1 m³ - DMT até 50 m</v>
          </cell>
          <cell r="C2563" t="str">
            <v>m³</v>
          </cell>
          <cell r="D2563">
            <v>8.01</v>
          </cell>
        </row>
        <row r="2564">
          <cell r="A2564" t="str">
            <v>1917686</v>
          </cell>
          <cell r="B2564" t="str">
            <v>Dragagem de material de 1ª categoria com escavadeira hidráulica - capacidade de caçamba de 1,56 m³ - caminho de serviço em leito natural - DMT 1.000 a 1.200 m</v>
          </cell>
          <cell r="C2564" t="str">
            <v>m³</v>
          </cell>
          <cell r="D2564">
            <v>10.06</v>
          </cell>
        </row>
        <row r="2565">
          <cell r="A2565" t="str">
            <v>1917687</v>
          </cell>
          <cell r="B2565" t="str">
            <v>Dragagem de material de 1ª categoria com escavadeira hidráulica - capacidade de caçamba de 1,56 m³ - caminho de serviço em leito natural - DMT 1.200 a 1.400 m</v>
          </cell>
          <cell r="C2565" t="str">
            <v>m³</v>
          </cell>
          <cell r="D2565">
            <v>10.32</v>
          </cell>
        </row>
        <row r="2566">
          <cell r="A2566" t="str">
            <v>1917688</v>
          </cell>
          <cell r="B2566" t="str">
            <v>Dragagem de material de 1ª categoria com escavadeira hidráulica - capacidade de caçamba de 1,56 m³ - caminho de serviço em leito natural - DMT 1.400 a 1.600 m</v>
          </cell>
          <cell r="C2566" t="str">
            <v>m³</v>
          </cell>
          <cell r="D2566">
            <v>11.4</v>
          </cell>
        </row>
        <row r="2567">
          <cell r="A2567" t="str">
            <v>1917689</v>
          </cell>
          <cell r="B2567" t="str">
            <v>Dragagem de material de 1ª categoria com escavadeira hidráulica - capacidade de caçamba de 1,56 m³ - caminho de serviço em leito natural - DMT 1.600 a 1.800 m</v>
          </cell>
          <cell r="C2567" t="str">
            <v>m³</v>
          </cell>
          <cell r="D2567">
            <v>11.67</v>
          </cell>
        </row>
        <row r="2568">
          <cell r="A2568" t="str">
            <v>1917690</v>
          </cell>
          <cell r="B2568" t="str">
            <v>Dragagem de material de 1ª categoria com escavadeira hidráulica - capacidade de caçamba de 1,56 m³ - caminho de serviço em leito natural - DMT 1.800 a 2.000 m</v>
          </cell>
          <cell r="C2568" t="str">
            <v>m³</v>
          </cell>
          <cell r="D2568">
            <v>11.88</v>
          </cell>
        </row>
        <row r="2569">
          <cell r="A2569" t="str">
            <v>1917691</v>
          </cell>
          <cell r="B2569" t="str">
            <v>Dragagem de material de 1ª categoria com escavadeira hidráulica - capacidade de caçamba de 1,56 m³ - caminho de serviço em leito natural - DMT 2.000 a 2.500 m</v>
          </cell>
          <cell r="C2569" t="str">
            <v>m³</v>
          </cell>
          <cell r="D2569">
            <v>12.3</v>
          </cell>
        </row>
        <row r="2570">
          <cell r="A2570" t="str">
            <v>1917692</v>
          </cell>
          <cell r="B2570" t="str">
            <v>Dragagem de material de 1ª categoria com escavadeira hidráulica - capacidade de caçamba de 1,56 m³ - caminho de serviço em leito natural - DMT 2.500 a 3.000 m</v>
          </cell>
          <cell r="C2570" t="str">
            <v>m³</v>
          </cell>
          <cell r="D2570">
            <v>13.88</v>
          </cell>
        </row>
        <row r="2571">
          <cell r="A2571" t="str">
            <v>1917682</v>
          </cell>
          <cell r="B2571" t="str">
            <v>Dragagem de material de 1ª categoria com escavadeira hidráulica - capacidade de caçamba de 1,56 m³ - caminho de serviço em leito natural - DMT 200 a 400 m</v>
          </cell>
          <cell r="C2571" t="str">
            <v>m³</v>
          </cell>
          <cell r="D2571">
            <v>8.9700000000000006</v>
          </cell>
        </row>
        <row r="2572">
          <cell r="A2572" t="str">
            <v>1917693</v>
          </cell>
          <cell r="B2572" t="str">
            <v>Dragagem de material de 1ª categoria com escavadeira hidráulica - capacidade de caçamba de 1,56 m³ - caminho de serviço em leito natural - DMT 3.000 m</v>
          </cell>
          <cell r="C2572" t="str">
            <v>m³</v>
          </cell>
          <cell r="D2572">
            <v>14.23</v>
          </cell>
        </row>
        <row r="2573">
          <cell r="A2573" t="str">
            <v>1917683</v>
          </cell>
          <cell r="B2573" t="str">
            <v>Dragagem de material de 1ª categoria com escavadeira hidráulica - capacidade de caçamba de 1,56 m³ - caminho de serviço em leito natural - DMT 400 a 600 m</v>
          </cell>
          <cell r="C2573" t="str">
            <v>m³</v>
          </cell>
          <cell r="D2573">
            <v>9.2799999999999994</v>
          </cell>
        </row>
        <row r="2574">
          <cell r="A2574" t="str">
            <v>1917681</v>
          </cell>
          <cell r="B2574" t="str">
            <v>Dragagem de material de 1ª categoria com escavadeira hidráulica - capacidade de caçamba de 1,56 m³ - caminho de serviço em leito natural - DMT 50 a 200 m</v>
          </cell>
          <cell r="C2574" t="str">
            <v>m³</v>
          </cell>
          <cell r="D2574">
            <v>7.68</v>
          </cell>
        </row>
        <row r="2575">
          <cell r="A2575" t="str">
            <v>1917684</v>
          </cell>
          <cell r="B2575" t="str">
            <v>Dragagem de material de 1ª categoria com escavadeira hidráulica - capacidade de caçamba de 1,56 m³ - caminho de serviço em leito natural - DMT 600 a 800 m</v>
          </cell>
          <cell r="C2575" t="str">
            <v>m³</v>
          </cell>
          <cell r="D2575">
            <v>9.5399999999999991</v>
          </cell>
        </row>
        <row r="2576">
          <cell r="A2576" t="str">
            <v>1917685</v>
          </cell>
          <cell r="B2576" t="str">
            <v>Dragagem de material de 1ª categoria com escavadeira hidráulica - capacidade de caçamba de 1,56 m³ - caminho de serviço em leito natural - DMT 800 a 1.000 m</v>
          </cell>
          <cell r="C2576" t="str">
            <v>m³</v>
          </cell>
          <cell r="D2576">
            <v>9.8000000000000007</v>
          </cell>
        </row>
        <row r="2577">
          <cell r="A2577" t="str">
            <v>1917699</v>
          </cell>
          <cell r="B2577" t="str">
            <v>Dragagem de material de 1ª categoria com escavadeira hidráulica - capacidade de caçamba de 1,56 m³ - caminho de serviço em revestimento primário - DMT 1.000 a 1.200 m</v>
          </cell>
          <cell r="C2577" t="str">
            <v>m³</v>
          </cell>
          <cell r="D2577">
            <v>9.2799999999999994</v>
          </cell>
        </row>
        <row r="2578">
          <cell r="A2578" t="str">
            <v>1917700</v>
          </cell>
          <cell r="B2578" t="str">
            <v>Dragagem de material de 1ª categoria com escavadeira hidráulica - capacidade de caçamba de 1,56 m³ - caminho de serviço em revestimento primário - DMT 1.200 a 1.400 m</v>
          </cell>
          <cell r="C2578" t="str">
            <v>m³</v>
          </cell>
          <cell r="D2578">
            <v>9.43</v>
          </cell>
        </row>
        <row r="2579">
          <cell r="A2579" t="str">
            <v>1917701</v>
          </cell>
          <cell r="B2579" t="str">
            <v>Dragagem de material de 1ª categoria com escavadeira hidráulica - capacidade de caçamba de 1,56 m³ - caminho de serviço em revestimento primário - DMT 1.400 a 1.600 m</v>
          </cell>
          <cell r="C2579" t="str">
            <v>m³</v>
          </cell>
          <cell r="D2579">
            <v>9.59</v>
          </cell>
        </row>
        <row r="2580">
          <cell r="A2580" t="str">
            <v>1917702</v>
          </cell>
          <cell r="B2580" t="str">
            <v>Dragagem de material de 1ª categoria com escavadeira hidráulica - capacidade de caçamba de 1,56 m³ - caminho de serviço em revestimento primário - DMT 1.600 a 1.800 m</v>
          </cell>
          <cell r="C2580" t="str">
            <v>m³</v>
          </cell>
          <cell r="D2580">
            <v>9.75</v>
          </cell>
        </row>
        <row r="2581">
          <cell r="A2581" t="str">
            <v>1917703</v>
          </cell>
          <cell r="B2581" t="str">
            <v>Dragagem de material de 1ª categoria com escavadeira hidráulica - capacidade de caçamba de 1,56 m³ - caminho de serviço em revestimento primário - DMT 1.800 a 2.000 m</v>
          </cell>
          <cell r="C2581" t="str">
            <v>m³</v>
          </cell>
          <cell r="D2581">
            <v>9.9</v>
          </cell>
        </row>
        <row r="2582">
          <cell r="A2582" t="str">
            <v>1917704</v>
          </cell>
          <cell r="B2582" t="str">
            <v>Dragagem de material de 1ª categoria com escavadeira hidráulica - capacidade de caçamba de 1,56 m³ - caminho de serviço em revestimento primário - DMT 2.000 a 2.500 m</v>
          </cell>
          <cell r="C2582" t="str">
            <v>m³</v>
          </cell>
          <cell r="D2582">
            <v>10.16</v>
          </cell>
        </row>
        <row r="2583">
          <cell r="A2583" t="str">
            <v>1917705</v>
          </cell>
          <cell r="B2583" t="str">
            <v>Dragagem de material de 1ª categoria com escavadeira hidráulica - capacidade de caçamba de 1,56 m³ - caminho de serviço em revestimento primário - DMT 2.500 a 3.000 m</v>
          </cell>
          <cell r="C2583" t="str">
            <v>m³</v>
          </cell>
          <cell r="D2583">
            <v>11.47</v>
          </cell>
        </row>
        <row r="2584">
          <cell r="A2584" t="str">
            <v>1917695</v>
          </cell>
          <cell r="B2584" t="str">
            <v>Dragagem de material de 1ª categoria com escavadeira hidráulica - capacidade de caçamba de 1,56 m³ - caminho de serviço em revestimento primário - DMT 200 a 400 m</v>
          </cell>
          <cell r="C2584" t="str">
            <v>m³</v>
          </cell>
          <cell r="D2584">
            <v>7.68</v>
          </cell>
        </row>
        <row r="2585">
          <cell r="A2585" t="str">
            <v>1917706</v>
          </cell>
          <cell r="B2585" t="str">
            <v>Dragagem de material de 1ª categoria com escavadeira hidráulica - capacidade de caçamba de 1,56 m³ - caminho de serviço em revestimento primário - DMT 3.000 m</v>
          </cell>
          <cell r="C2585" t="str">
            <v>m³</v>
          </cell>
          <cell r="D2585">
            <v>11.74</v>
          </cell>
        </row>
        <row r="2586">
          <cell r="A2586" t="str">
            <v>1917696</v>
          </cell>
          <cell r="B2586" t="str">
            <v>Dragagem de material de 1ª categoria com escavadeira hidráulica - capacidade de caçamba de 1,56 m³ - caminho de serviço em revestimento primário - DMT 400 a 600 m</v>
          </cell>
          <cell r="C2586" t="str">
            <v>m³</v>
          </cell>
          <cell r="D2586">
            <v>8.76</v>
          </cell>
        </row>
        <row r="2587">
          <cell r="A2587" t="str">
            <v>1917694</v>
          </cell>
          <cell r="B2587" t="str">
            <v>Dragagem de material de 1ª categoria com escavadeira hidráulica - capacidade de caçamba de 1,56 m³ - caminho de serviço em revestimento primário - DMT 50 a 200 m</v>
          </cell>
          <cell r="C2587" t="str">
            <v>m³</v>
          </cell>
          <cell r="D2587">
            <v>7.44</v>
          </cell>
        </row>
        <row r="2588">
          <cell r="A2588" t="str">
            <v>1917697</v>
          </cell>
          <cell r="B2588" t="str">
            <v>Dragagem de material de 1ª categoria com escavadeira hidráulica - capacidade de caçamba de 1,56 m³ - caminho de serviço em revestimento primário - DMT 600 a 800 m</v>
          </cell>
          <cell r="C2588" t="str">
            <v>m³</v>
          </cell>
          <cell r="D2588">
            <v>8.9700000000000006</v>
          </cell>
        </row>
        <row r="2589">
          <cell r="A2589" t="str">
            <v>1917698</v>
          </cell>
          <cell r="B2589" t="str">
            <v>Dragagem de material de 1ª categoria com escavadeira hidráulica - capacidade de caçamba de 1,56 m³ - caminho de serviço em revestimento primário - DMT 800 a 1.000 m</v>
          </cell>
          <cell r="C2589" t="str">
            <v>m³</v>
          </cell>
          <cell r="D2589">
            <v>9.1199999999999992</v>
          </cell>
        </row>
        <row r="2590">
          <cell r="A2590" t="str">
            <v>1917712</v>
          </cell>
          <cell r="B2590" t="str">
            <v>Dragagem de material de 1ª categoria com escavadeira hidráulica - capacidade de caçamba de 1,56 m³ - caminho de serviço pavimentado - DMT 1.000 a 1.200 m</v>
          </cell>
          <cell r="C2590" t="str">
            <v>m³</v>
          </cell>
          <cell r="D2590">
            <v>9.02</v>
          </cell>
        </row>
        <row r="2591">
          <cell r="A2591" t="str">
            <v>1917713</v>
          </cell>
          <cell r="B2591" t="str">
            <v>Dragagem de material de 1ª categoria com escavadeira hidráulica - capacidade de caçamba de 1,56 m³ - caminho de serviço pavimentado - DMT 1.200 a 1.400 m</v>
          </cell>
          <cell r="C2591" t="str">
            <v>m³</v>
          </cell>
          <cell r="D2591">
            <v>9.17</v>
          </cell>
        </row>
        <row r="2592">
          <cell r="A2592" t="str">
            <v>1917714</v>
          </cell>
          <cell r="B2592" t="str">
            <v>Dragagem de material de 1ª categoria com escavadeira hidráulica - capacidade de caçamba de 1,56 m³ - caminho de serviço pavimentado - DMT 1.400 a 1.600 m</v>
          </cell>
          <cell r="C2592" t="str">
            <v>m³</v>
          </cell>
          <cell r="D2592">
            <v>9.2799999999999994</v>
          </cell>
        </row>
        <row r="2593">
          <cell r="A2593" t="str">
            <v>1917715</v>
          </cell>
          <cell r="B2593" t="str">
            <v>Dragagem de material de 1ª categoria com escavadeira hidráulica - capacidade de caçamba de 1,56 m³ - caminho de serviço pavimentado - DMT 1.600 a 1.800 m</v>
          </cell>
          <cell r="C2593" t="str">
            <v>m³</v>
          </cell>
          <cell r="D2593">
            <v>9.43</v>
          </cell>
        </row>
        <row r="2594">
          <cell r="A2594" t="str">
            <v>1917716</v>
          </cell>
          <cell r="B2594" t="str">
            <v>Dragagem de material de 1ª categoria com escavadeira hidráulica - capacidade de caçamba de 1,56 m³ - caminho de serviço pavimentado - DMT 1.800 a 2.000 m</v>
          </cell>
          <cell r="C2594" t="str">
            <v>m³</v>
          </cell>
          <cell r="D2594">
            <v>9.5399999999999991</v>
          </cell>
        </row>
        <row r="2595">
          <cell r="A2595" t="str">
            <v>1917717</v>
          </cell>
          <cell r="B2595" t="str">
            <v>Dragagem de material de 1ª categoria com escavadeira hidráulica - capacidade de caçamba de 1,56 m³ - caminho de serviço pavimentado - DMT 2.000 a 2.500 m</v>
          </cell>
          <cell r="C2595" t="str">
            <v>m³</v>
          </cell>
          <cell r="D2595">
            <v>9.8000000000000007</v>
          </cell>
        </row>
        <row r="2596">
          <cell r="A2596" t="str">
            <v>1917718</v>
          </cell>
          <cell r="B2596" t="str">
            <v>Dragagem de material de 1ª categoria com escavadeira hidráulica - capacidade de caçamba de 1,56 m³ - caminho de serviço pavimentado - DMT 2.500 a 3.000 m</v>
          </cell>
          <cell r="C2596" t="str">
            <v>m³</v>
          </cell>
          <cell r="D2596">
            <v>10.11</v>
          </cell>
        </row>
        <row r="2597">
          <cell r="A2597" t="str">
            <v>1917708</v>
          </cell>
          <cell r="B2597" t="str">
            <v>Dragagem de material de 1ª categoria com escavadeira hidráulica - capacidade de caçamba de 1,56 m³ - caminho de serviço pavimentado - DMT 200 a 400 m</v>
          </cell>
          <cell r="C2597" t="str">
            <v>m³</v>
          </cell>
          <cell r="D2597">
            <v>7.58</v>
          </cell>
        </row>
        <row r="2598">
          <cell r="A2598" t="str">
            <v>1917719</v>
          </cell>
          <cell r="B2598" t="str">
            <v>Dragagem de material de 1ª categoria com escavadeira hidráulica - capacidade de caçamba de 1,56 m³ - caminho de serviço pavimentado - DMT 3.000 m</v>
          </cell>
          <cell r="C2598" t="str">
            <v>m³</v>
          </cell>
          <cell r="D2598">
            <v>10.32</v>
          </cell>
        </row>
        <row r="2599">
          <cell r="A2599" t="str">
            <v>1917709</v>
          </cell>
          <cell r="B2599" t="str">
            <v>Dragagem de material de 1ª categoria com escavadeira hidráulica - capacidade de caçamba de 1,56 m³ - caminho de serviço pavimentado - DMT 400 a 600 m</v>
          </cell>
          <cell r="C2599" t="str">
            <v>m³</v>
          </cell>
          <cell r="D2599">
            <v>8.6</v>
          </cell>
        </row>
        <row r="2600">
          <cell r="A2600" t="str">
            <v>1917707</v>
          </cell>
          <cell r="B2600" t="str">
            <v>Dragagem de material de 1ª categoria com escavadeira hidráulica - capacidade de caçamba de 1,56 m³ - caminho de serviço pavimentado - DMT 50 a 200 m</v>
          </cell>
          <cell r="C2600" t="str">
            <v>m³</v>
          </cell>
          <cell r="D2600">
            <v>7.37</v>
          </cell>
        </row>
        <row r="2601">
          <cell r="A2601" t="str">
            <v>1917710</v>
          </cell>
          <cell r="B2601" t="str">
            <v>Dragagem de material de 1ª categoria com escavadeira hidráulica - capacidade de caçamba de 1,56 m³ - caminho de serviço pavimentado - DMT 600 a 800 m</v>
          </cell>
          <cell r="C2601" t="str">
            <v>m³</v>
          </cell>
          <cell r="D2601">
            <v>8.76</v>
          </cell>
        </row>
        <row r="2602">
          <cell r="A2602" t="str">
            <v>1917711</v>
          </cell>
          <cell r="B2602" t="str">
            <v>Dragagem de material de 1ª categoria com escavadeira hidráulica - capacidade de caçamba de 1,56 m³ - caminho de serviço pavimentado - DMT 800 a 1.000 m</v>
          </cell>
          <cell r="C2602" t="str">
            <v>m³</v>
          </cell>
          <cell r="D2602">
            <v>8.91</v>
          </cell>
        </row>
        <row r="2603">
          <cell r="A2603" t="str">
            <v>1917680</v>
          </cell>
          <cell r="B2603" t="str">
            <v>Dragagem de material de 1ª categoria com escavadeira hidráulica - capacidade de caçamba de 1,56 m³ - DMT 0 a 50 m</v>
          </cell>
          <cell r="C2603" t="str">
            <v>m³</v>
          </cell>
          <cell r="D2603">
            <v>2.5099999999999998</v>
          </cell>
        </row>
        <row r="2604">
          <cell r="A2604" t="str">
            <v>1901607</v>
          </cell>
          <cell r="B2604" t="str">
            <v>Dragagem de material de 1ª categoria com escavadeira hidráulica sobre pontão flutuante - capacidade da caçamba de 1,56 m³ - transporte com batelão sem propulsão com capacidade de 100 t - DMT 0 a 300 m</v>
          </cell>
          <cell r="C2604" t="str">
            <v>m³</v>
          </cell>
          <cell r="D2604">
            <v>13.81</v>
          </cell>
        </row>
        <row r="2605">
          <cell r="A2605" t="str">
            <v>1901611</v>
          </cell>
          <cell r="B2605" t="str">
            <v>Dragagem de material de 1ª categoria com escavadeira hidráulica sobre pontão flutuante - capacidade da caçamba de 1,56 m³ - transporte com batelão sem propulsão com capacidade de 100 t - DMT 1.200 a 1.500 m</v>
          </cell>
          <cell r="C2605" t="str">
            <v>m³</v>
          </cell>
          <cell r="D2605">
            <v>17.38</v>
          </cell>
        </row>
        <row r="2606">
          <cell r="A2606" t="str">
            <v>1901612</v>
          </cell>
          <cell r="B2606" t="str">
            <v>Dragagem de material de 1ª categoria com escavadeira hidráulica sobre pontão flutuante - capacidade da caçamba de 1,56 m³ - transporte com batelão sem propulsão com capacidade de 100 t - DMT 1.500 a 1.800 m</v>
          </cell>
          <cell r="C2606" t="str">
            <v>m³</v>
          </cell>
          <cell r="D2606">
            <v>17.78</v>
          </cell>
        </row>
        <row r="2607">
          <cell r="A2607" t="str">
            <v>1901613</v>
          </cell>
          <cell r="B2607" t="str">
            <v>Dragagem de material de 1ª categoria com escavadeira hidráulica sobre pontão flutuante - capacidade da caçamba de 1,56 m³ - transporte com batelão sem propulsão com capacidade de 100 t - DMT 1.800 a 2.100 m</v>
          </cell>
          <cell r="C2607" t="str">
            <v>m³</v>
          </cell>
          <cell r="D2607">
            <v>18.079999999999998</v>
          </cell>
        </row>
        <row r="2608">
          <cell r="A2608" t="str">
            <v>1901614</v>
          </cell>
          <cell r="B2608" t="str">
            <v>Dragagem de material de 1ª categoria com escavadeira hidráulica sobre pontão flutuante - capacidade da caçamba de 1,56 m³ - transporte com batelão sem propulsão com capacidade de 100 t - DMT 2.100 a 2.400 m</v>
          </cell>
          <cell r="C2608" t="str">
            <v>m³</v>
          </cell>
          <cell r="D2608">
            <v>18.38</v>
          </cell>
        </row>
        <row r="2609">
          <cell r="A2609" t="str">
            <v>1901615</v>
          </cell>
          <cell r="B2609" t="str">
            <v>Dragagem de material de 1ª categoria com escavadeira hidráulica sobre pontão flutuante - capacidade da caçamba de 1,56 m³ - transporte com batelão sem propulsão com capacidade de 100 t - DMT 2.400 a 2.700 m</v>
          </cell>
          <cell r="C2609" t="str">
            <v>m³</v>
          </cell>
          <cell r="D2609">
            <v>18.79</v>
          </cell>
        </row>
        <row r="2610">
          <cell r="A2610" t="str">
            <v>1901616</v>
          </cell>
          <cell r="B2610" t="str">
            <v>Dragagem de material de 1ª categoria com escavadeira hidráulica sobre pontão flutuante - capacidade da caçamba de 1,56 m³ - transporte com batelão sem propulsão com capacidade de 100 t - DMT 2.700 a 3.000 m</v>
          </cell>
          <cell r="C2610" t="str">
            <v>m³</v>
          </cell>
          <cell r="D2610">
            <v>19.09</v>
          </cell>
        </row>
        <row r="2611">
          <cell r="A2611" t="str">
            <v>1901608</v>
          </cell>
          <cell r="B2611" t="str">
            <v>Dragagem de material de 1ª categoria com escavadeira hidráulica sobre pontão flutuante - capacidade da caçamba de 1,56 m³ - transporte com batelão sem propulsão com capacidade de 100 t - DMT 300 a 600 m</v>
          </cell>
          <cell r="C2611" t="str">
            <v>m³</v>
          </cell>
          <cell r="D2611">
            <v>14.28</v>
          </cell>
        </row>
        <row r="2612">
          <cell r="A2612" t="str">
            <v>1901609</v>
          </cell>
          <cell r="B2612" t="str">
            <v>Dragagem de material de 1ª categoria com escavadeira hidráulica sobre pontão flutuante - capacidade da caçamba de 1,56 m³ - transporte com batelão sem propulsão com capacidade de 100 t - DMT 600 a 900 m</v>
          </cell>
          <cell r="C2612" t="str">
            <v>m³</v>
          </cell>
          <cell r="D2612">
            <v>14.68</v>
          </cell>
        </row>
        <row r="2613">
          <cell r="A2613" t="str">
            <v>1901610</v>
          </cell>
          <cell r="B2613" t="str">
            <v>Dragagem de material de 1ª categoria com escavadeira hidráulica sobre pontão flutuante - capacidade da caçamba de 1,56 m³ - transporte com batelão sem propulsão com capacidade de 100 t - DMT 900 a 1.200 m</v>
          </cell>
          <cell r="C2613" t="str">
            <v>m³</v>
          </cell>
          <cell r="D2613">
            <v>17.079999999999998</v>
          </cell>
        </row>
        <row r="2614">
          <cell r="A2614" t="str">
            <v>1901617</v>
          </cell>
          <cell r="B2614" t="str">
            <v>Dragagem de material de 1ª categoria com escavadeira hidráulica sobre pontão flutuante - capacidade da caçamba de 1,56 m³ - transporte com batelão sem propulsão com capacidade de 100 t - DMT de 3.000 m</v>
          </cell>
          <cell r="C2614" t="str">
            <v>m³</v>
          </cell>
          <cell r="D2614">
            <v>19.29</v>
          </cell>
        </row>
        <row r="2615">
          <cell r="A2615" t="str">
            <v>1917037</v>
          </cell>
          <cell r="B2615" t="str">
            <v>Dragagem de silte com draga hopper - capacidade da cisterna de 1.000 m³ - DMT de 1.500 a 1.800 m</v>
          </cell>
          <cell r="C2615" t="str">
            <v>m³</v>
          </cell>
          <cell r="D2615">
            <v>17.96</v>
          </cell>
        </row>
        <row r="2616">
          <cell r="A2616" t="str">
            <v>1917038</v>
          </cell>
          <cell r="B2616" t="str">
            <v>Dragagem de silte com draga hopper - capacidade da cisterna de 1.000 m³ - DMT de 1.800 a 2.100 m</v>
          </cell>
          <cell r="C2616" t="str">
            <v>m³</v>
          </cell>
          <cell r="D2616">
            <v>18.57</v>
          </cell>
        </row>
        <row r="2617">
          <cell r="A2617" t="str">
            <v>1917039</v>
          </cell>
          <cell r="B2617" t="str">
            <v>Dragagem de silte com draga hopper - capacidade da cisterna de 1.000 m³ - DMT de 2.100 a 2.400 m</v>
          </cell>
          <cell r="C2617" t="str">
            <v>m³</v>
          </cell>
          <cell r="D2617">
            <v>19.190000000000001</v>
          </cell>
        </row>
        <row r="2618">
          <cell r="A2618" t="str">
            <v>1917040</v>
          </cell>
          <cell r="B2618" t="str">
            <v>Dragagem de silte com draga hopper - capacidade da cisterna de 1.000 m³ - DMT de 2.400 a 2.700 m</v>
          </cell>
          <cell r="C2618" t="str">
            <v>m³</v>
          </cell>
          <cell r="D2618">
            <v>19.84</v>
          </cell>
        </row>
        <row r="2619">
          <cell r="A2619" t="str">
            <v>1917041</v>
          </cell>
          <cell r="B2619" t="str">
            <v>Dragagem de silte com draga hopper - capacidade da cisterna de 1.000 m³ - DMT de 2.700 a 3.000 m</v>
          </cell>
          <cell r="C2619" t="str">
            <v>m³</v>
          </cell>
          <cell r="D2619">
            <v>20.53</v>
          </cell>
        </row>
        <row r="2620">
          <cell r="A2620" t="str">
            <v>1917042</v>
          </cell>
          <cell r="B2620" t="str">
            <v>Dragagem de silte com draga hopper - capacidade da cisterna de 1.000 m³ - DMT de 3.000 m</v>
          </cell>
          <cell r="C2620" t="str">
            <v>m³</v>
          </cell>
          <cell r="D2620">
            <v>20.9</v>
          </cell>
        </row>
        <row r="2621">
          <cell r="A2621" t="str">
            <v>1901619</v>
          </cell>
          <cell r="B2621" t="str">
            <v>Dragagem de silte com draga hopper - capacidade da cisterna de 10.000 m³ - DMT de 1.500 a 1.800 m</v>
          </cell>
          <cell r="C2621" t="str">
            <v>m³</v>
          </cell>
          <cell r="D2621">
            <v>9.8699999999999992</v>
          </cell>
        </row>
        <row r="2622">
          <cell r="A2622" t="str">
            <v>1901620</v>
          </cell>
          <cell r="B2622" t="str">
            <v>Dragagem de silte com draga hopper - capacidade da cisterna de 10.000 m³ - DMT de 1.800 a 2.100 m</v>
          </cell>
          <cell r="C2622" t="str">
            <v>m³</v>
          </cell>
          <cell r="D2622">
            <v>10.050000000000001</v>
          </cell>
        </row>
        <row r="2623">
          <cell r="A2623" t="str">
            <v>1901621</v>
          </cell>
          <cell r="B2623" t="str">
            <v>Dragagem de silte com draga hopper - capacidade da cisterna de 10.000 m³ - DMT de 2.100 a 2.400 m</v>
          </cell>
          <cell r="C2623" t="str">
            <v>m³</v>
          </cell>
          <cell r="D2623">
            <v>10.24</v>
          </cell>
        </row>
        <row r="2624">
          <cell r="A2624" t="str">
            <v>1901622</v>
          </cell>
          <cell r="B2624" t="str">
            <v>Dragagem de silte com draga hopper - capacidade da cisterna de 10.000 m³ - DMT de 2.400 a 2.700 m</v>
          </cell>
          <cell r="C2624" t="str">
            <v>m³</v>
          </cell>
          <cell r="D2624">
            <v>10.43</v>
          </cell>
        </row>
        <row r="2625">
          <cell r="A2625" t="str">
            <v>1901623</v>
          </cell>
          <cell r="B2625" t="str">
            <v>Dragagem de silte com draga hopper - capacidade da cisterna de 10.000 m³ - DMT de 2.700 a 3.000 m</v>
          </cell>
          <cell r="C2625" t="str">
            <v>m³</v>
          </cell>
          <cell r="D2625">
            <v>10.63</v>
          </cell>
        </row>
        <row r="2626">
          <cell r="A2626" t="str">
            <v>1901618</v>
          </cell>
          <cell r="B2626" t="str">
            <v>Dragagem de silte com draga hopper - capacidade da cisterna de 10.000 m³ - DMT de 3.000 m</v>
          </cell>
          <cell r="C2626" t="str">
            <v>m³</v>
          </cell>
          <cell r="D2626">
            <v>10.74</v>
          </cell>
        </row>
        <row r="2627">
          <cell r="A2627" t="str">
            <v>1901625</v>
          </cell>
          <cell r="B2627" t="str">
            <v>Dragagem de silte com draga hopper - capacidade da cisterna de 15.000 m³ - DMT de 1.500 a 1.800 m</v>
          </cell>
          <cell r="C2627" t="str">
            <v>m³</v>
          </cell>
          <cell r="D2627">
            <v>11.86</v>
          </cell>
        </row>
        <row r="2628">
          <cell r="A2628" t="str">
            <v>1901626</v>
          </cell>
          <cell r="B2628" t="str">
            <v>Dragagem de silte com draga hopper - capacidade da cisterna de 15.000 m³ - DMT de 1.800 a 2.100 m</v>
          </cell>
          <cell r="C2628" t="str">
            <v>m³</v>
          </cell>
          <cell r="D2628">
            <v>12.03</v>
          </cell>
        </row>
        <row r="2629">
          <cell r="A2629" t="str">
            <v>1901627</v>
          </cell>
          <cell r="B2629" t="str">
            <v>Dragagem de silte com draga hopper - capacidade da cisterna de 15.000 m³ - DMT de 2.100 a 2.400 m</v>
          </cell>
          <cell r="C2629" t="str">
            <v>m³</v>
          </cell>
          <cell r="D2629">
            <v>12.2</v>
          </cell>
        </row>
        <row r="2630">
          <cell r="A2630" t="str">
            <v>1901628</v>
          </cell>
          <cell r="B2630" t="str">
            <v>Dragagem de silte com draga hopper - capacidade da cisterna de 15.000 m³ - DMT de 2.400 a 2.700 m</v>
          </cell>
          <cell r="C2630" t="str">
            <v>m³</v>
          </cell>
          <cell r="D2630">
            <v>12.39</v>
          </cell>
        </row>
        <row r="2631">
          <cell r="A2631" t="str">
            <v>1901629</v>
          </cell>
          <cell r="B2631" t="str">
            <v>Dragagem de silte com draga hopper - capacidade da cisterna de 15.000 m³ - DMT de 2.700 a 3.000 m</v>
          </cell>
          <cell r="C2631" t="str">
            <v>m³</v>
          </cell>
          <cell r="D2631">
            <v>12.58</v>
          </cell>
        </row>
        <row r="2632">
          <cell r="A2632" t="str">
            <v>1901624</v>
          </cell>
          <cell r="B2632" t="str">
            <v>Dragagem de silte com draga hopper - capacidade da cisterna de 15.000 m³ - DMT de 3.000 m</v>
          </cell>
          <cell r="C2632" t="str">
            <v>m³</v>
          </cell>
          <cell r="D2632">
            <v>12.68</v>
          </cell>
        </row>
        <row r="2633">
          <cell r="A2633" t="str">
            <v>1917073</v>
          </cell>
          <cell r="B2633" t="str">
            <v>Dragagem de silte com draga hopper - capacidade da cisterna de 2.000 m³ - DMT de 1.500 a 1.800 m</v>
          </cell>
          <cell r="C2633" t="str">
            <v>m³</v>
          </cell>
          <cell r="D2633">
            <v>12.44</v>
          </cell>
        </row>
        <row r="2634">
          <cell r="A2634" t="str">
            <v>1917074</v>
          </cell>
          <cell r="B2634" t="str">
            <v>Dragagem de silte com draga hopper - capacidade da cisterna de 2.000 m³ - DMT de 1.800 a 2.100 m</v>
          </cell>
          <cell r="C2634" t="str">
            <v>m³</v>
          </cell>
          <cell r="D2634">
            <v>12.81</v>
          </cell>
        </row>
        <row r="2635">
          <cell r="A2635" t="str">
            <v>1917075</v>
          </cell>
          <cell r="B2635" t="str">
            <v>Dragagem de silte com draga hopper - capacidade da cisterna de 2.000 m³ - DMT de 2.100 a 2.400 m</v>
          </cell>
          <cell r="C2635" t="str">
            <v>m³</v>
          </cell>
          <cell r="D2635">
            <v>13.2</v>
          </cell>
        </row>
        <row r="2636">
          <cell r="A2636" t="str">
            <v>1917076</v>
          </cell>
          <cell r="B2636" t="str">
            <v>Dragagem de silte com draga hopper - capacidade da cisterna de 2.000 m³ - DMT de 2.400 a 2.700 m</v>
          </cell>
          <cell r="C2636" t="str">
            <v>m³</v>
          </cell>
          <cell r="D2636">
            <v>13.6</v>
          </cell>
        </row>
        <row r="2637">
          <cell r="A2637" t="str">
            <v>1917077</v>
          </cell>
          <cell r="B2637" t="str">
            <v>Dragagem de silte com draga hopper - capacidade da cisterna de 2.000 m³ - DMT de 2.700 a 3.000 m</v>
          </cell>
          <cell r="C2637" t="str">
            <v>m³</v>
          </cell>
          <cell r="D2637">
            <v>14.04</v>
          </cell>
        </row>
        <row r="2638">
          <cell r="A2638" t="str">
            <v>1917078</v>
          </cell>
          <cell r="B2638" t="str">
            <v>Dragagem de silte com draga hopper - capacidade da cisterna de 2.000 m³ - DMT de 3.000 m</v>
          </cell>
          <cell r="C2638" t="str">
            <v>m³</v>
          </cell>
          <cell r="D2638">
            <v>14.26</v>
          </cell>
        </row>
        <row r="2639">
          <cell r="A2639" t="str">
            <v>1901631</v>
          </cell>
          <cell r="B2639" t="str">
            <v>Dragagem de silte com draga hopper - capacidade da cisterna de 20.000 m³ - DMT de 1.500 a 1.800 m</v>
          </cell>
          <cell r="C2639" t="str">
            <v>m³</v>
          </cell>
          <cell r="D2639">
            <v>13.99</v>
          </cell>
        </row>
        <row r="2640">
          <cell r="A2640" t="str">
            <v>1901632</v>
          </cell>
          <cell r="B2640" t="str">
            <v>Dragagem de silte com draga hopper - capacidade da cisterna de 20.000 m³ - DMT de 1.800 a 2.100 m</v>
          </cell>
          <cell r="C2640" t="str">
            <v>m³</v>
          </cell>
          <cell r="D2640">
            <v>14.15</v>
          </cell>
        </row>
        <row r="2641">
          <cell r="A2641" t="str">
            <v>1901633</v>
          </cell>
          <cell r="B2641" t="str">
            <v>Dragagem de silte com draga hopper - capacidade da cisterna de 20.000 m³ - DMT de 2.100 a 2.400 m</v>
          </cell>
          <cell r="C2641" t="str">
            <v>m³</v>
          </cell>
          <cell r="D2641">
            <v>14.32</v>
          </cell>
        </row>
        <row r="2642">
          <cell r="A2642" t="str">
            <v>1901634</v>
          </cell>
          <cell r="B2642" t="str">
            <v>Dragagem de silte com draga hopper - capacidade da cisterna de 20.000 m³ - DMT de 2.400 a 2.700 m</v>
          </cell>
          <cell r="C2642" t="str">
            <v>m³</v>
          </cell>
          <cell r="D2642">
            <v>14.5</v>
          </cell>
        </row>
        <row r="2643">
          <cell r="A2643" t="str">
            <v>1901635</v>
          </cell>
          <cell r="B2643" t="str">
            <v>Dragagem de silte com draga hopper - capacidade da cisterna de 20.000 m³ - DMT de 2.700 a 3.000 m</v>
          </cell>
          <cell r="C2643" t="str">
            <v>m³</v>
          </cell>
          <cell r="D2643">
            <v>14.69</v>
          </cell>
        </row>
        <row r="2644">
          <cell r="A2644" t="str">
            <v>1901630</v>
          </cell>
          <cell r="B2644" t="str">
            <v>Dragagem de silte com draga hopper - capacidade da cisterna de 20.000 m³ - DMT de 3.000 m</v>
          </cell>
          <cell r="C2644" t="str">
            <v>m³</v>
          </cell>
          <cell r="D2644">
            <v>14.79</v>
          </cell>
        </row>
        <row r="2645">
          <cell r="A2645" t="str">
            <v>1917109</v>
          </cell>
          <cell r="B2645" t="str">
            <v>Dragagem de silte com draga hopper - capacidade da cisterna de 3.000 m³ - DMT de 1.500 a 1.800 m</v>
          </cell>
          <cell r="C2645" t="str">
            <v>m³</v>
          </cell>
          <cell r="D2645">
            <v>11.36</v>
          </cell>
        </row>
        <row r="2646">
          <cell r="A2646" t="str">
            <v>1917110</v>
          </cell>
          <cell r="B2646" t="str">
            <v>Dragagem de silte com draga hopper - capacidade da cisterna de 3.000 m³ - DMT de 1.800 a 2.100 m</v>
          </cell>
          <cell r="C2646" t="str">
            <v>m³</v>
          </cell>
          <cell r="D2646">
            <v>11.66</v>
          </cell>
        </row>
        <row r="2647">
          <cell r="A2647" t="str">
            <v>1917111</v>
          </cell>
          <cell r="B2647" t="str">
            <v>Dragagem de silte com draga hopper - capacidade da cisterna de 3.000 m³ - DMT de 2.100 a 2.400 m</v>
          </cell>
          <cell r="C2647" t="str">
            <v>m³</v>
          </cell>
          <cell r="D2647">
            <v>11.98</v>
          </cell>
        </row>
        <row r="2648">
          <cell r="A2648" t="str">
            <v>1917112</v>
          </cell>
          <cell r="B2648" t="str">
            <v>Dragagem de silte com draga hopper - capacidade da cisterna de 3.000 m³ - DMT de 2.400 a 2.700 m</v>
          </cell>
          <cell r="C2648" t="str">
            <v>m³</v>
          </cell>
          <cell r="D2648">
            <v>12.31</v>
          </cell>
        </row>
        <row r="2649">
          <cell r="A2649" t="str">
            <v>1917113</v>
          </cell>
          <cell r="B2649" t="str">
            <v>Dragagem de silte com draga hopper - capacidade da cisterna de 3.000 m³ - DMT de 2.700 a 3.000 m</v>
          </cell>
          <cell r="C2649" t="str">
            <v>m³</v>
          </cell>
          <cell r="D2649">
            <v>12.66</v>
          </cell>
        </row>
        <row r="2650">
          <cell r="A2650" t="str">
            <v>1917114</v>
          </cell>
          <cell r="B2650" t="str">
            <v>Dragagem de silte com draga hopper - capacidade da cisterna de 3.000 m³ - DMT de 3.000 m</v>
          </cell>
          <cell r="C2650" t="str">
            <v>m³</v>
          </cell>
          <cell r="D2650">
            <v>12.85</v>
          </cell>
        </row>
        <row r="2651">
          <cell r="A2651" t="str">
            <v>1917145</v>
          </cell>
          <cell r="B2651" t="str">
            <v>Dragagem de silte com draga hopper - capacidade da cisterna de 4.000 m³ - DMT de 1.500 a 1.800 m</v>
          </cell>
          <cell r="C2651" t="str">
            <v>m³</v>
          </cell>
          <cell r="D2651">
            <v>10.62</v>
          </cell>
        </row>
        <row r="2652">
          <cell r="A2652" t="str">
            <v>1917146</v>
          </cell>
          <cell r="B2652" t="str">
            <v>Dragagem de silte com draga hopper - capacidade da cisterna de 4.000 m³ - DMT de 1.800 a 2.100 m</v>
          </cell>
          <cell r="C2652" t="str">
            <v>m³</v>
          </cell>
          <cell r="D2652">
            <v>10.89</v>
          </cell>
        </row>
        <row r="2653">
          <cell r="A2653" t="str">
            <v>1917147</v>
          </cell>
          <cell r="B2653" t="str">
            <v>Dragagem de silte com draga hopper - capacidade da cisterna de 4.000 m³ - DMT de 2.100 a 2.400 m</v>
          </cell>
          <cell r="C2653" t="str">
            <v>m³</v>
          </cell>
          <cell r="D2653">
            <v>11.17</v>
          </cell>
        </row>
        <row r="2654">
          <cell r="A2654" t="str">
            <v>1917148</v>
          </cell>
          <cell r="B2654" t="str">
            <v>Dragagem de silte com draga hopper - capacidade da cisterna de 4.000 m³ - DMT de 2.400 a 2.700 m</v>
          </cell>
          <cell r="C2654" t="str">
            <v>m³</v>
          </cell>
          <cell r="D2654">
            <v>11.46</v>
          </cell>
        </row>
        <row r="2655">
          <cell r="A2655" t="str">
            <v>1917149</v>
          </cell>
          <cell r="B2655" t="str">
            <v>Dragagem de silte com draga hopper - capacidade da cisterna de 4.000 m³ - DMT de 2.700 a 3.000 m</v>
          </cell>
          <cell r="C2655" t="str">
            <v>m³</v>
          </cell>
          <cell r="D2655">
            <v>11.77</v>
          </cell>
        </row>
        <row r="2656">
          <cell r="A2656" t="str">
            <v>1917150</v>
          </cell>
          <cell r="B2656" t="str">
            <v>Dragagem de silte com draga hopper - capacidade da cisterna de 4.000 m³ - DMT de 3.000 m</v>
          </cell>
          <cell r="C2656" t="str">
            <v>m³</v>
          </cell>
          <cell r="D2656">
            <v>11.93</v>
          </cell>
        </row>
        <row r="2657">
          <cell r="A2657" t="str">
            <v>1917181</v>
          </cell>
          <cell r="B2657" t="str">
            <v>Dragagem de silte com draga hopper - capacidade da cisterna de 5.000 m³ - DMT de 1.500 a 1.800 m</v>
          </cell>
          <cell r="C2657" t="str">
            <v>m³</v>
          </cell>
          <cell r="D2657">
            <v>11.01</v>
          </cell>
        </row>
        <row r="2658">
          <cell r="A2658" t="str">
            <v>1917182</v>
          </cell>
          <cell r="B2658" t="str">
            <v>Dragagem de silte com draga hopper - capacidade da cisterna de 5.000 m³ - DMT de 1.800 a 2.100 m</v>
          </cell>
          <cell r="C2658" t="str">
            <v>m³</v>
          </cell>
          <cell r="D2658">
            <v>11.25</v>
          </cell>
        </row>
        <row r="2659">
          <cell r="A2659" t="str">
            <v>1917183</v>
          </cell>
          <cell r="B2659" t="str">
            <v>Dragagem de silte com draga hopper - capacidade da cisterna de 5.000 m³ - DMT de 2.100 a 2.400 m</v>
          </cell>
          <cell r="C2659" t="str">
            <v>m³</v>
          </cell>
          <cell r="D2659">
            <v>11.5</v>
          </cell>
        </row>
        <row r="2660">
          <cell r="A2660" t="str">
            <v>1917184</v>
          </cell>
          <cell r="B2660" t="str">
            <v>Dragagem de silte com draga hopper - capacidade da cisterna de 5.000 m³ - DMT de 2.400 a 2.700 m</v>
          </cell>
          <cell r="C2660" t="str">
            <v>m³</v>
          </cell>
          <cell r="D2660">
            <v>11.76</v>
          </cell>
        </row>
        <row r="2661">
          <cell r="A2661" t="str">
            <v>1917185</v>
          </cell>
          <cell r="B2661" t="str">
            <v>Dragagem de silte com draga hopper - capacidade da cisterna de 5.000 m³ - DMT de 2.700 a 3.000 m</v>
          </cell>
          <cell r="C2661" t="str">
            <v>m³</v>
          </cell>
          <cell r="D2661">
            <v>12.03</v>
          </cell>
        </row>
        <row r="2662">
          <cell r="A2662" t="str">
            <v>1917186</v>
          </cell>
          <cell r="B2662" t="str">
            <v>Dragagem de silte com draga hopper - capacidade da cisterna de 5.000 m³ - DMT de 3.000 m</v>
          </cell>
          <cell r="C2662" t="str">
            <v>m³</v>
          </cell>
          <cell r="D2662">
            <v>12.18</v>
          </cell>
        </row>
        <row r="2663">
          <cell r="A2663" t="str">
            <v>1917001</v>
          </cell>
          <cell r="B2663" t="str">
            <v>Dragagem de silte com draga hopper - capacidade da cisterna de 750 m³ - DMT de 1.500 a 1.800 m</v>
          </cell>
          <cell r="C2663" t="str">
            <v>m³</v>
          </cell>
          <cell r="D2663">
            <v>23.77</v>
          </cell>
        </row>
        <row r="2664">
          <cell r="A2664" t="str">
            <v>1917002</v>
          </cell>
          <cell r="B2664" t="str">
            <v>Dragagem de silte com draga hopper - capacidade da cisterna de 750 m³ - DMT de 1.800 a 2.100 m</v>
          </cell>
          <cell r="C2664" t="str">
            <v>m³</v>
          </cell>
          <cell r="D2664">
            <v>24.64</v>
          </cell>
        </row>
        <row r="2665">
          <cell r="A2665" t="str">
            <v>1917003</v>
          </cell>
          <cell r="B2665" t="str">
            <v>Dragagem de silte com draga hopper - capacidade da cisterna de 750 m³ - DMT de 2.100 a 2.400 m</v>
          </cell>
          <cell r="C2665" t="str">
            <v>m³</v>
          </cell>
          <cell r="D2665">
            <v>25.53</v>
          </cell>
        </row>
        <row r="2666">
          <cell r="A2666" t="str">
            <v>1917004</v>
          </cell>
          <cell r="B2666" t="str">
            <v>Dragagem de silte com draga hopper - capacidade da cisterna de 750 m³ - DMT de 2.400 a 2.700 m</v>
          </cell>
          <cell r="C2666" t="str">
            <v>m³</v>
          </cell>
          <cell r="D2666">
            <v>26.46</v>
          </cell>
        </row>
        <row r="2667">
          <cell r="A2667" t="str">
            <v>1917005</v>
          </cell>
          <cell r="B2667" t="str">
            <v>Dragagem de silte com draga hopper - capacidade da cisterna de 750 m³ - DMT de 2.700 a 3.000 m</v>
          </cell>
          <cell r="C2667" t="str">
            <v>m³</v>
          </cell>
          <cell r="D2667">
            <v>27.44</v>
          </cell>
        </row>
        <row r="2668">
          <cell r="A2668" t="str">
            <v>1917006</v>
          </cell>
          <cell r="B2668" t="str">
            <v>Dragagem de silte com draga hopper - capacidade da cisterna de 750 m³ - DMT de 3.000 m</v>
          </cell>
          <cell r="C2668" t="str">
            <v>m³</v>
          </cell>
          <cell r="D2668">
            <v>27.96</v>
          </cell>
        </row>
        <row r="2669">
          <cell r="A2669" t="str">
            <v>2009619</v>
          </cell>
          <cell r="B2669" t="str">
            <v>Alvenaria de blocos de concreto 19 x 19 x 39 cm com espessura de 20 cm - areia comercial</v>
          </cell>
          <cell r="C2669" t="str">
            <v>m²</v>
          </cell>
          <cell r="D2669">
            <v>128.65</v>
          </cell>
        </row>
        <row r="2670">
          <cell r="A2670" t="str">
            <v>2009618</v>
          </cell>
          <cell r="B2670" t="str">
            <v>Alvenaria de blocos de concreto 19 x 19 x 39 cm com espessura de 20 cm - areia extraída</v>
          </cell>
          <cell r="C2670" t="str">
            <v>m²</v>
          </cell>
          <cell r="D2670">
            <v>126.58</v>
          </cell>
        </row>
        <row r="2671">
          <cell r="A2671" t="str">
            <v>2003866</v>
          </cell>
          <cell r="B2671" t="str">
            <v>Aplicação de geotêxtil não-tecido agulhado com resistência à tração longitudinal de 14 kN/m</v>
          </cell>
          <cell r="C2671" t="str">
            <v>m²</v>
          </cell>
          <cell r="D2671">
            <v>7.77</v>
          </cell>
        </row>
        <row r="2672">
          <cell r="A2672" t="str">
            <v>2003867</v>
          </cell>
          <cell r="B2672" t="str">
            <v>Aplicação de geotêxtil não-tecido agulhado com resistência à tração longitudinal de 31 kN/m</v>
          </cell>
          <cell r="C2672" t="str">
            <v>m²</v>
          </cell>
          <cell r="D2672">
            <v>16.87</v>
          </cell>
        </row>
        <row r="2673">
          <cell r="A2673" t="str">
            <v>2003622</v>
          </cell>
          <cell r="B2673" t="str">
            <v>Boca de lobo combinada - chapéu e grelha simples - BLC 01 - areia e brita comerciais</v>
          </cell>
          <cell r="C2673" t="str">
            <v>un</v>
          </cell>
          <cell r="D2673">
            <v>2503.14</v>
          </cell>
        </row>
        <row r="2674">
          <cell r="A2674" t="str">
            <v>2003621</v>
          </cell>
          <cell r="B2674" t="str">
            <v>Boca de lobo combinada - chapéu e grelha simples - BLC 01 - areia extraída e brita produzida</v>
          </cell>
          <cell r="C2674" t="str">
            <v>un</v>
          </cell>
          <cell r="D2674">
            <v>2403.75</v>
          </cell>
        </row>
        <row r="2675">
          <cell r="A2675" t="str">
            <v>2003624</v>
          </cell>
          <cell r="B2675" t="str">
            <v>Boca de lobo combinada - chapéu e grelha simples - BLC 02 - areia e brita comerciais</v>
          </cell>
          <cell r="C2675" t="str">
            <v>un</v>
          </cell>
          <cell r="D2675">
            <v>2922.31</v>
          </cell>
        </row>
        <row r="2676">
          <cell r="A2676" t="str">
            <v>2003623</v>
          </cell>
          <cell r="B2676" t="str">
            <v>Boca de lobo combinada - chapéu e grelha simples - BLC 02 - areia extraída e brita produzida</v>
          </cell>
          <cell r="C2676" t="str">
            <v>un</v>
          </cell>
          <cell r="D2676">
            <v>2809.93</v>
          </cell>
        </row>
        <row r="2677">
          <cell r="A2677" t="str">
            <v>2003634</v>
          </cell>
          <cell r="B2677" t="str">
            <v>Boca de lobo dupla - grelha de concreto - BLDG 01 - areia e brita comerciais</v>
          </cell>
          <cell r="C2677" t="str">
            <v>un</v>
          </cell>
          <cell r="D2677">
            <v>1845.97</v>
          </cell>
        </row>
        <row r="2678">
          <cell r="A2678" t="str">
            <v>2003633</v>
          </cell>
          <cell r="B2678" t="str">
            <v>Boca de lobo dupla - grelha de concreto - BLDG 01 - areia extraída e brita produzida</v>
          </cell>
          <cell r="C2678" t="str">
            <v>un</v>
          </cell>
          <cell r="D2678">
            <v>1746.59</v>
          </cell>
        </row>
        <row r="2679">
          <cell r="A2679" t="str">
            <v>2003636</v>
          </cell>
          <cell r="B2679" t="str">
            <v>Boca de lobo dupla - grelha de concreto - BLDG 02 - areia e brita comerciais</v>
          </cell>
          <cell r="C2679" t="str">
            <v>un</v>
          </cell>
          <cell r="D2679">
            <v>2265.14</v>
          </cell>
        </row>
        <row r="2680">
          <cell r="A2680" t="str">
            <v>2003635</v>
          </cell>
          <cell r="B2680" t="str">
            <v>Boca de lobo dupla - grelha de concreto - BLDG 02 - areia extraída e brita produzida</v>
          </cell>
          <cell r="C2680" t="str">
            <v>un</v>
          </cell>
          <cell r="D2680">
            <v>2152.77</v>
          </cell>
        </row>
        <row r="2681">
          <cell r="A2681" t="str">
            <v>2003638</v>
          </cell>
          <cell r="B2681" t="str">
            <v>Boca de lobo dupla - grelha de concreto - BLDG 03 - areia e brita comerciais</v>
          </cell>
          <cell r="C2681" t="str">
            <v>un</v>
          </cell>
          <cell r="D2681">
            <v>2689.41</v>
          </cell>
        </row>
        <row r="2682">
          <cell r="A2682" t="str">
            <v>2003637</v>
          </cell>
          <cell r="B2682" t="str">
            <v>Boca de lobo dupla - grelha de concreto - BLDG 03 - areia extraída e brita produzida</v>
          </cell>
          <cell r="C2682" t="str">
            <v>un</v>
          </cell>
          <cell r="D2682">
            <v>2562.71</v>
          </cell>
        </row>
        <row r="2683">
          <cell r="A2683" t="str">
            <v>2003640</v>
          </cell>
          <cell r="B2683" t="str">
            <v>Boca de lobo dupla - grelha de concreto - BLDG 04 - areia e brita comerciais</v>
          </cell>
          <cell r="C2683" t="str">
            <v>un</v>
          </cell>
          <cell r="D2683">
            <v>3108.58</v>
          </cell>
        </row>
        <row r="2684">
          <cell r="A2684" t="str">
            <v>2003639</v>
          </cell>
          <cell r="B2684" t="str">
            <v>Boca de lobo dupla - grelha de concreto - BLDG 04 - areia extraída e brita produzida</v>
          </cell>
          <cell r="C2684" t="str">
            <v>un</v>
          </cell>
          <cell r="D2684">
            <v>2968.89</v>
          </cell>
        </row>
        <row r="2685">
          <cell r="A2685" t="str">
            <v>2003618</v>
          </cell>
          <cell r="B2685" t="str">
            <v>Boca de lobo simples - BLS 01 - areia e brita comerciais</v>
          </cell>
          <cell r="C2685" t="str">
            <v>un</v>
          </cell>
          <cell r="D2685">
            <v>1036.1600000000001</v>
          </cell>
        </row>
        <row r="2686">
          <cell r="A2686" t="str">
            <v>2003617</v>
          </cell>
          <cell r="B2686" t="str">
            <v>Boca de lobo simples - BLS 01 - areia extraída e brita produzida</v>
          </cell>
          <cell r="C2686" t="str">
            <v>un</v>
          </cell>
          <cell r="D2686">
            <v>981.37</v>
          </cell>
        </row>
        <row r="2687">
          <cell r="A2687" t="str">
            <v>2003620</v>
          </cell>
          <cell r="B2687" t="str">
            <v>Boca de lobo simples - BLS 02 - areia e brita comerciais</v>
          </cell>
          <cell r="C2687" t="str">
            <v>un</v>
          </cell>
          <cell r="D2687">
            <v>1292.03</v>
          </cell>
        </row>
        <row r="2688">
          <cell r="A2688" t="str">
            <v>2003619</v>
          </cell>
          <cell r="B2688" t="str">
            <v>Boca de lobo simples - BLS 02 - areia extraída e brita produzida</v>
          </cell>
          <cell r="C2688" t="str">
            <v>un</v>
          </cell>
          <cell r="D2688">
            <v>1229.3800000000001</v>
          </cell>
        </row>
        <row r="2689">
          <cell r="A2689" t="str">
            <v>2003626</v>
          </cell>
          <cell r="B2689" t="str">
            <v>Boca de lobo simples - grelha de concreto - BLSG 01 - areia e brita comerciais</v>
          </cell>
          <cell r="C2689" t="str">
            <v>un</v>
          </cell>
          <cell r="D2689">
            <v>959.32</v>
          </cell>
        </row>
        <row r="2690">
          <cell r="A2690" t="str">
            <v>2003625</v>
          </cell>
          <cell r="B2690" t="str">
            <v>Boca de lobo simples - grelha de concreto - BLSG 01 - areia extraída e brita produzida</v>
          </cell>
          <cell r="C2690" t="str">
            <v>un</v>
          </cell>
          <cell r="D2690">
            <v>904.54</v>
          </cell>
        </row>
        <row r="2691">
          <cell r="A2691" t="str">
            <v>2003628</v>
          </cell>
          <cell r="B2691" t="str">
            <v>Boca de lobo simples - grelha de concreto - BLSG 02 - areia e brita comerciais</v>
          </cell>
          <cell r="C2691" t="str">
            <v>un</v>
          </cell>
          <cell r="D2691">
            <v>1215.2</v>
          </cell>
        </row>
        <row r="2692">
          <cell r="A2692" t="str">
            <v>2003627</v>
          </cell>
          <cell r="B2692" t="str">
            <v>Boca de lobo simples - grelha de concreto - BLSG 02 - areia extraída e brita produzida</v>
          </cell>
          <cell r="C2692" t="str">
            <v>un</v>
          </cell>
          <cell r="D2692">
            <v>1152.55</v>
          </cell>
        </row>
        <row r="2693">
          <cell r="A2693" t="str">
            <v>2003630</v>
          </cell>
          <cell r="B2693" t="str">
            <v>Boca de lobo simples - grelha de concreto - BLSG 03 - areia e brita comerciais</v>
          </cell>
          <cell r="C2693" t="str">
            <v>un</v>
          </cell>
          <cell r="D2693">
            <v>1471.08</v>
          </cell>
        </row>
        <row r="2694">
          <cell r="A2694" t="str">
            <v>2003629</v>
          </cell>
          <cell r="B2694" t="str">
            <v>Boca de lobo simples - grelha de concreto - BLSG 03 - areia extraída e brita produzida</v>
          </cell>
          <cell r="C2694" t="str">
            <v>un</v>
          </cell>
          <cell r="D2694">
            <v>1400.56</v>
          </cell>
        </row>
        <row r="2695">
          <cell r="A2695" t="str">
            <v>2003632</v>
          </cell>
          <cell r="B2695" t="str">
            <v>Boca de lobo simples - grelha de concreto - BLSG 04 - areia e brita comerciais</v>
          </cell>
          <cell r="C2695" t="str">
            <v>un</v>
          </cell>
          <cell r="D2695">
            <v>1726.95</v>
          </cell>
        </row>
        <row r="2696">
          <cell r="A2696" t="str">
            <v>2003631</v>
          </cell>
          <cell r="B2696" t="str">
            <v>Boca de lobo simples - grelha de concreto - BLSG 04 - areia extraída e brita produzida</v>
          </cell>
          <cell r="C2696" t="str">
            <v>un</v>
          </cell>
          <cell r="D2696">
            <v>1648.57</v>
          </cell>
        </row>
        <row r="2697">
          <cell r="A2697" t="str">
            <v>2003599</v>
          </cell>
          <cell r="B2697" t="str">
            <v>Boca de saída para dreno longitudinal profundo - BSD 01 - tubo de concreto perfurado - areia e brita comerciais</v>
          </cell>
          <cell r="C2697" t="str">
            <v>un</v>
          </cell>
          <cell r="D2697">
            <v>209.51</v>
          </cell>
        </row>
        <row r="2698">
          <cell r="A2698" t="str">
            <v>2003598</v>
          </cell>
          <cell r="B2698" t="str">
            <v>Boca de saída para dreno longitudinal profundo - BSD 01 - tubo de concreto perfurado - areia extraída e brita produzida</v>
          </cell>
          <cell r="C2698" t="str">
            <v>un</v>
          </cell>
          <cell r="D2698">
            <v>189.85</v>
          </cell>
        </row>
        <row r="2699">
          <cell r="A2699" t="str">
            <v>2003919</v>
          </cell>
          <cell r="B2699" t="str">
            <v>Boca de saída para dreno longitudinal profundo - BSD 01 - tubo de PEAD - areia e brita comerciais</v>
          </cell>
          <cell r="C2699" t="str">
            <v>un</v>
          </cell>
          <cell r="D2699">
            <v>209.51</v>
          </cell>
        </row>
        <row r="2700">
          <cell r="A2700" t="str">
            <v>2003918</v>
          </cell>
          <cell r="B2700" t="str">
            <v>Boca de saída para dreno longitudinal profundo - BSD 01 - tubo de PEAD - areia extraída e brita produzida</v>
          </cell>
          <cell r="C2700" t="str">
            <v>un</v>
          </cell>
          <cell r="D2700">
            <v>189.85</v>
          </cell>
        </row>
        <row r="2701">
          <cell r="A2701" t="str">
            <v>2003601</v>
          </cell>
          <cell r="B2701" t="str">
            <v>Boca de saída para dreno longitudinal profundo - BSD 02 - tubo de concreto perfurado - areia e brita comerciais</v>
          </cell>
          <cell r="C2701" t="str">
            <v>un</v>
          </cell>
          <cell r="D2701">
            <v>262.74</v>
          </cell>
        </row>
        <row r="2702">
          <cell r="A2702" t="str">
            <v>2003600</v>
          </cell>
          <cell r="B2702" t="str">
            <v>Boca de saída para dreno longitudinal profundo - BSD 02 - tubo de concreto perfurado - areia extraída e brita produzida</v>
          </cell>
          <cell r="C2702" t="str">
            <v>un</v>
          </cell>
          <cell r="D2702">
            <v>237.03</v>
          </cell>
        </row>
        <row r="2703">
          <cell r="A2703" t="str">
            <v>2003921</v>
          </cell>
          <cell r="B2703" t="str">
            <v>Boca de saída para dreno longitudinal profundo - BSD 02 - tubo de PEAD - areia e brita comerciais</v>
          </cell>
          <cell r="C2703" t="str">
            <v>un</v>
          </cell>
          <cell r="D2703">
            <v>262.74</v>
          </cell>
        </row>
        <row r="2704">
          <cell r="A2704" t="str">
            <v>2003920</v>
          </cell>
          <cell r="B2704" t="str">
            <v>Boca de saída para dreno longitudinal profundo - BSD 02 - tubo de PEAD - areia extraída e brita produzida</v>
          </cell>
          <cell r="C2704" t="str">
            <v>un</v>
          </cell>
          <cell r="D2704">
            <v>237.03</v>
          </cell>
        </row>
        <row r="2705">
          <cell r="A2705" t="str">
            <v>2003616</v>
          </cell>
          <cell r="B2705" t="str">
            <v>Boca de saída para dreno sub-horizontal em material de 1ª categoria - BSD 04 - areia e brita comerciais</v>
          </cell>
          <cell r="C2705" t="str">
            <v>un</v>
          </cell>
          <cell r="D2705">
            <v>22.92</v>
          </cell>
        </row>
        <row r="2706">
          <cell r="A2706" t="str">
            <v>2003615</v>
          </cell>
          <cell r="B2706" t="str">
            <v>Boca de saída para dreno sub-horizontal em material de 1ª categoria - BSD 04 - areia extraída e brita produzida</v>
          </cell>
          <cell r="C2706" t="str">
            <v>un</v>
          </cell>
          <cell r="D2706">
            <v>20.149999999999999</v>
          </cell>
        </row>
        <row r="2707">
          <cell r="A2707" t="str">
            <v>2003927</v>
          </cell>
          <cell r="B2707" t="str">
            <v>Boca de saída para dreno sub-horizontal em material de 2ª categoria - BSD 04 - areia e brita comerciais</v>
          </cell>
          <cell r="C2707" t="str">
            <v>un</v>
          </cell>
          <cell r="D2707">
            <v>23.99</v>
          </cell>
        </row>
        <row r="2708">
          <cell r="A2708" t="str">
            <v>2003926</v>
          </cell>
          <cell r="B2708" t="str">
            <v>Boca de saída para dreno sub-horizontal em material de 2ª categoria - BSD 04 - areia extraída e brita produzida</v>
          </cell>
          <cell r="C2708" t="str">
            <v>un</v>
          </cell>
          <cell r="D2708">
            <v>21.22</v>
          </cell>
        </row>
        <row r="2709">
          <cell r="A2709" t="str">
            <v>2003613</v>
          </cell>
          <cell r="B2709" t="str">
            <v>Boca de saída para dreno subsuperficial - BSD 03 - areia e brita comerciais</v>
          </cell>
          <cell r="C2709" t="str">
            <v>un</v>
          </cell>
          <cell r="D2709">
            <v>150.12</v>
          </cell>
        </row>
        <row r="2710">
          <cell r="A2710" t="str">
            <v>2003612</v>
          </cell>
          <cell r="B2710" t="str">
            <v>Boca de saída para dreno subsuperficial - BSD 03 - areia extraída e brita produzida</v>
          </cell>
          <cell r="C2710" t="str">
            <v>un</v>
          </cell>
          <cell r="D2710">
            <v>138.02000000000001</v>
          </cell>
        </row>
        <row r="2711">
          <cell r="A2711" t="str">
            <v>2003477</v>
          </cell>
          <cell r="B2711" t="str">
            <v>Caixa coletora de sarjeta - CCS 01 - com grelha de concreto - TCC 01 - areia e brita comerciais</v>
          </cell>
          <cell r="C2711" t="str">
            <v>un</v>
          </cell>
          <cell r="D2711">
            <v>4130.1899999999996</v>
          </cell>
        </row>
        <row r="2712">
          <cell r="A2712" t="str">
            <v>2003476</v>
          </cell>
          <cell r="B2712" t="str">
            <v>Caixa coletora de sarjeta - CCS 01 - com grelha de concreto - TCC 01 - areia extraída e brita produzida</v>
          </cell>
          <cell r="C2712" t="str">
            <v>un</v>
          </cell>
          <cell r="D2712">
            <v>3841.6</v>
          </cell>
        </row>
        <row r="2713">
          <cell r="A2713" t="str">
            <v>2003517</v>
          </cell>
          <cell r="B2713" t="str">
            <v>Caixa coletora de sarjeta - CCS 01 - com grelha de ferro - TCC 02 - areia e brita comerciais</v>
          </cell>
          <cell r="C2713" t="str">
            <v>un</v>
          </cell>
          <cell r="D2713">
            <v>4443.8100000000004</v>
          </cell>
        </row>
        <row r="2714">
          <cell r="A2714" t="str">
            <v>2003516</v>
          </cell>
          <cell r="B2714" t="str">
            <v>Caixa coletora de sarjeta - CCS 01 - com grelha de ferro - TCC 02 - areia extraída e brita produzida</v>
          </cell>
          <cell r="C2714" t="str">
            <v>un</v>
          </cell>
          <cell r="D2714">
            <v>4166.59</v>
          </cell>
        </row>
        <row r="2715">
          <cell r="A2715" t="str">
            <v>2003479</v>
          </cell>
          <cell r="B2715" t="str">
            <v>Caixa coletora de sarjeta - CCS 02 - com grelha de concreto - TCC 01 - areia e brita comerciais</v>
          </cell>
          <cell r="C2715" t="str">
            <v>un</v>
          </cell>
          <cell r="D2715">
            <v>4085.46</v>
          </cell>
        </row>
        <row r="2716">
          <cell r="A2716" t="str">
            <v>2003478</v>
          </cell>
          <cell r="B2716" t="str">
            <v>Caixa coletora de sarjeta - CCS 02 - com grelha de concreto - TCC 01 - areia extraída e brita produzida</v>
          </cell>
          <cell r="C2716" t="str">
            <v>un</v>
          </cell>
          <cell r="D2716">
            <v>3809.47</v>
          </cell>
        </row>
        <row r="2717">
          <cell r="A2717" t="str">
            <v>2003519</v>
          </cell>
          <cell r="B2717" t="str">
            <v>Caixa coletora de sarjeta - CCS 02 - com grelha de ferro - TCC 02 - areia e brita comerciais</v>
          </cell>
          <cell r="C2717" t="str">
            <v>un</v>
          </cell>
          <cell r="D2717">
            <v>4399.08</v>
          </cell>
        </row>
        <row r="2718">
          <cell r="A2718" t="str">
            <v>2003518</v>
          </cell>
          <cell r="B2718" t="str">
            <v>Caixa coletora de sarjeta - CCS 02 - com grelha de ferro - TCC 02 - areia extraída e brita produzida</v>
          </cell>
          <cell r="C2718" t="str">
            <v>un</v>
          </cell>
          <cell r="D2718">
            <v>4134.46</v>
          </cell>
        </row>
        <row r="2719">
          <cell r="A2719" t="str">
            <v>2003481</v>
          </cell>
          <cell r="B2719" t="str">
            <v>Caixa coletora de sarjeta - CCS 03 - com grelha de concreto - TCC 01 - areia e brita comerciais</v>
          </cell>
          <cell r="C2719" t="str">
            <v>un</v>
          </cell>
          <cell r="D2719">
            <v>4040.72</v>
          </cell>
        </row>
        <row r="2720">
          <cell r="A2720" t="str">
            <v>2003480</v>
          </cell>
          <cell r="B2720" t="str">
            <v>Caixa coletora de sarjeta - CCS 03 - com grelha de concreto - TCC 01 - areia extraída e brita produzida</v>
          </cell>
          <cell r="C2720" t="str">
            <v>un</v>
          </cell>
          <cell r="D2720">
            <v>3777.34</v>
          </cell>
        </row>
        <row r="2721">
          <cell r="A2721" t="str">
            <v>2003521</v>
          </cell>
          <cell r="B2721" t="str">
            <v>Caixa coletora de sarjeta - CCS 03 - com grelha de ferro - TCC 02 - areia e brita comerciais</v>
          </cell>
          <cell r="C2721" t="str">
            <v>un</v>
          </cell>
          <cell r="D2721">
            <v>4354.3500000000004</v>
          </cell>
        </row>
        <row r="2722">
          <cell r="A2722" t="str">
            <v>2003520</v>
          </cell>
          <cell r="B2722" t="str">
            <v>Caixa coletora de sarjeta - CCS 03 - com grelha de ferro - TCC 02 - areia extraída e brita produzida</v>
          </cell>
          <cell r="C2722" t="str">
            <v>un</v>
          </cell>
          <cell r="D2722">
            <v>4102.33</v>
          </cell>
        </row>
        <row r="2723">
          <cell r="A2723" t="str">
            <v>2003483</v>
          </cell>
          <cell r="B2723" t="str">
            <v>Caixa coletora de sarjeta - CCS 04 - com grelha de concreto - TCC 01 - areia e brita comerciais</v>
          </cell>
          <cell r="C2723" t="str">
            <v>un</v>
          </cell>
          <cell r="D2723">
            <v>3995.99</v>
          </cell>
        </row>
        <row r="2724">
          <cell r="A2724" t="str">
            <v>2003482</v>
          </cell>
          <cell r="B2724" t="str">
            <v>Caixa coletora de sarjeta - CCS 04 - com grelha de concreto - TCC 01 - areia extraída e brita produzida</v>
          </cell>
          <cell r="C2724" t="str">
            <v>un</v>
          </cell>
          <cell r="D2724">
            <v>3745.21</v>
          </cell>
        </row>
        <row r="2725">
          <cell r="A2725" t="str">
            <v>2003523</v>
          </cell>
          <cell r="B2725" t="str">
            <v>Caixa coletora de sarjeta - CCS 04 - com grelha de ferro - TCC 02 - areia e brita comerciais</v>
          </cell>
          <cell r="C2725" t="str">
            <v>un</v>
          </cell>
          <cell r="D2725">
            <v>4309.62</v>
          </cell>
        </row>
        <row r="2726">
          <cell r="A2726" t="str">
            <v>2003522</v>
          </cell>
          <cell r="B2726" t="str">
            <v>Caixa coletora de sarjeta - CCS 04 - com grelha de ferro - TCC 02 - areia extraída e brita produzida</v>
          </cell>
          <cell r="C2726" t="str">
            <v>un</v>
          </cell>
          <cell r="D2726">
            <v>4070.2</v>
          </cell>
        </row>
        <row r="2727">
          <cell r="A2727" t="str">
            <v>2003485</v>
          </cell>
          <cell r="B2727" t="str">
            <v>Caixa coletora de sarjeta - CCS 05 - com grelha de concreto - TCC 01 - areia e brita comerciais</v>
          </cell>
          <cell r="C2727" t="str">
            <v>un</v>
          </cell>
          <cell r="D2727">
            <v>5374.91</v>
          </cell>
        </row>
        <row r="2728">
          <cell r="A2728" t="str">
            <v>2003484</v>
          </cell>
          <cell r="B2728" t="str">
            <v>Caixa coletora de sarjeta - CCS 05 - com grelha de concreto - TCC 01 - areia extraída e brita produzida</v>
          </cell>
          <cell r="C2728" t="str">
            <v>un</v>
          </cell>
          <cell r="D2728">
            <v>5017.0200000000004</v>
          </cell>
        </row>
        <row r="2729">
          <cell r="A2729" t="str">
            <v>2003525</v>
          </cell>
          <cell r="B2729" t="str">
            <v>Caixa coletora de sarjeta - CCS 05 - com grelha de ferro - TCC 02 - areia e brita comerciais</v>
          </cell>
          <cell r="C2729" t="str">
            <v>un</v>
          </cell>
          <cell r="D2729">
            <v>5688.53</v>
          </cell>
        </row>
        <row r="2730">
          <cell r="A2730" t="str">
            <v>2003524</v>
          </cell>
          <cell r="B2730" t="str">
            <v>Caixa coletora de sarjeta - CCS 05 - com grelha de ferro - TCC 02 - areia extraída e brita produzida</v>
          </cell>
          <cell r="C2730" t="str">
            <v>un</v>
          </cell>
          <cell r="D2730">
            <v>5342.01</v>
          </cell>
        </row>
        <row r="2731">
          <cell r="A2731" t="str">
            <v>2003487</v>
          </cell>
          <cell r="B2731" t="str">
            <v>Caixa coletora de sarjeta - CCS 06 - com grelha de concreto - TCC 01 - areia e brita comerciais</v>
          </cell>
          <cell r="C2731" t="str">
            <v>un</v>
          </cell>
          <cell r="D2731">
            <v>5330.18</v>
          </cell>
        </row>
        <row r="2732">
          <cell r="A2732" t="str">
            <v>2003486</v>
          </cell>
          <cell r="B2732" t="str">
            <v>Caixa coletora de sarjeta - CCS 06 - com grelha de concreto - TCC 01 - areia extraída e brita produzida</v>
          </cell>
          <cell r="C2732" t="str">
            <v>un</v>
          </cell>
          <cell r="D2732">
            <v>4984.8900000000003</v>
          </cell>
        </row>
        <row r="2733">
          <cell r="A2733" t="str">
            <v>2003527</v>
          </cell>
          <cell r="B2733" t="str">
            <v>Caixa coletora de sarjeta - CCS 06 - com grelha de ferro - TCC 02 - areia e brita comerciais</v>
          </cell>
          <cell r="C2733" t="str">
            <v>un</v>
          </cell>
          <cell r="D2733">
            <v>5643.8</v>
          </cell>
        </row>
        <row r="2734">
          <cell r="A2734" t="str">
            <v>2003526</v>
          </cell>
          <cell r="B2734" t="str">
            <v>Caixa coletora de sarjeta - CCS 06 - com grelha de ferro - TCC 02 - areia extraída e brita produzida</v>
          </cell>
          <cell r="C2734" t="str">
            <v>un</v>
          </cell>
          <cell r="D2734">
            <v>5309.87</v>
          </cell>
        </row>
        <row r="2735">
          <cell r="A2735" t="str">
            <v>2003489</v>
          </cell>
          <cell r="B2735" t="str">
            <v>Caixa coletora de sarjeta - CCS 07 - com grelha de concreto - TCC 01 - areia e brita comerciais</v>
          </cell>
          <cell r="C2735" t="str">
            <v>un</v>
          </cell>
          <cell r="D2735">
            <v>5285.44</v>
          </cell>
        </row>
        <row r="2736">
          <cell r="A2736" t="str">
            <v>2003488</v>
          </cell>
          <cell r="B2736" t="str">
            <v>Caixa coletora de sarjeta - CCS 07 - com grelha de concreto - TCC 01 - areia extraída e brita produzida</v>
          </cell>
          <cell r="C2736" t="str">
            <v>un</v>
          </cell>
          <cell r="D2736">
            <v>4952.75</v>
          </cell>
        </row>
        <row r="2737">
          <cell r="A2737" t="str">
            <v>2003529</v>
          </cell>
          <cell r="B2737" t="str">
            <v>Caixa coletora de sarjeta - CCS 07 - com grelha de ferro - TCC 02 - areia e brita comerciais</v>
          </cell>
          <cell r="C2737" t="str">
            <v>un</v>
          </cell>
          <cell r="D2737">
            <v>5599.07</v>
          </cell>
        </row>
        <row r="2738">
          <cell r="A2738" t="str">
            <v>2003528</v>
          </cell>
          <cell r="B2738" t="str">
            <v>Caixa coletora de sarjeta - CCS 07 - com grelha de ferro - TCC 02 - areia extraída e brita produzida</v>
          </cell>
          <cell r="C2738" t="str">
            <v>un</v>
          </cell>
          <cell r="D2738">
            <v>5277.74</v>
          </cell>
        </row>
        <row r="2739">
          <cell r="A2739" t="str">
            <v>2003491</v>
          </cell>
          <cell r="B2739" t="str">
            <v>Caixa coletora de sarjeta - CCS 08 - com grelha de concreto - TCC 01 - areia e brita comerciais</v>
          </cell>
          <cell r="C2739" t="str">
            <v>un</v>
          </cell>
          <cell r="D2739">
            <v>5240.71</v>
          </cell>
        </row>
        <row r="2740">
          <cell r="A2740" t="str">
            <v>2003490</v>
          </cell>
          <cell r="B2740" t="str">
            <v>Caixa coletora de sarjeta - CCS 08 - com grelha de concreto - TCC 01 - areia extraída e brita produzida</v>
          </cell>
          <cell r="C2740" t="str">
            <v>un</v>
          </cell>
          <cell r="D2740">
            <v>4920.62</v>
          </cell>
        </row>
        <row r="2741">
          <cell r="A2741" t="str">
            <v>2003531</v>
          </cell>
          <cell r="B2741" t="str">
            <v>Caixa coletora de sarjeta - CCS 08 - com grelha de ferro - TCC 02 - areia e brita comerciais</v>
          </cell>
          <cell r="C2741" t="str">
            <v>un</v>
          </cell>
          <cell r="D2741">
            <v>5554.33</v>
          </cell>
        </row>
        <row r="2742">
          <cell r="A2742" t="str">
            <v>2003530</v>
          </cell>
          <cell r="B2742" t="str">
            <v>Caixa coletora de sarjeta - CCS 08 - com grelha de ferro - TCC 02 - areia extraída e brita produzida</v>
          </cell>
          <cell r="C2742" t="str">
            <v>un</v>
          </cell>
          <cell r="D2742">
            <v>5245.61</v>
          </cell>
        </row>
        <row r="2743">
          <cell r="A2743" t="str">
            <v>2003493</v>
          </cell>
          <cell r="B2743" t="str">
            <v>Caixa coletora de sarjeta - CCS 09 - com grelha de concreto - TCC 01 - areia e brita comerciais</v>
          </cell>
          <cell r="C2743" t="str">
            <v>un</v>
          </cell>
          <cell r="D2743">
            <v>6412.78</v>
          </cell>
        </row>
        <row r="2744">
          <cell r="A2744" t="str">
            <v>2003492</v>
          </cell>
          <cell r="B2744" t="str">
            <v>Caixa coletora de sarjeta - CCS 09 - com grelha de concreto - TCC 01 - areia extraída e brita produzida</v>
          </cell>
          <cell r="C2744" t="str">
            <v>un</v>
          </cell>
          <cell r="D2744">
            <v>5985.58</v>
          </cell>
        </row>
        <row r="2745">
          <cell r="A2745" t="str">
            <v>2003533</v>
          </cell>
          <cell r="B2745" t="str">
            <v>Caixa coletora de sarjeta - CCS 09 - com grelha de ferro - TCC 02 - areia e brita comerciais</v>
          </cell>
          <cell r="C2745" t="str">
            <v>un</v>
          </cell>
          <cell r="D2745">
            <v>6726.4</v>
          </cell>
        </row>
        <row r="2746">
          <cell r="A2746" t="str">
            <v>2003532</v>
          </cell>
          <cell r="B2746" t="str">
            <v>Caixa coletora de sarjeta - CCS 09 - com grelha de ferro - TCC 02 - areia extraída e brita produzida</v>
          </cell>
          <cell r="C2746" t="str">
            <v>un</v>
          </cell>
          <cell r="D2746">
            <v>6310.57</v>
          </cell>
        </row>
        <row r="2747">
          <cell r="A2747" t="str">
            <v>2003495</v>
          </cell>
          <cell r="B2747" t="str">
            <v>Caixa coletora de sarjeta - CCS 10 - com grelha de concreto - TCC 01 - areia e brita comerciais</v>
          </cell>
          <cell r="C2747" t="str">
            <v>un</v>
          </cell>
          <cell r="D2747">
            <v>6368.04</v>
          </cell>
        </row>
        <row r="2748">
          <cell r="A2748" t="str">
            <v>2003494</v>
          </cell>
          <cell r="B2748" t="str">
            <v>Caixa coletora de sarjeta - CCS 10 - com grelha de concreto - TCC 01 - areia extraída e brita produzida</v>
          </cell>
          <cell r="C2748" t="str">
            <v>un</v>
          </cell>
          <cell r="D2748">
            <v>5953.45</v>
          </cell>
        </row>
        <row r="2749">
          <cell r="A2749" t="str">
            <v>2003535</v>
          </cell>
          <cell r="B2749" t="str">
            <v>Caixa coletora de sarjeta - CCS 10 - com grelha de ferro - TCC 02 - areia e brita comerciais</v>
          </cell>
          <cell r="C2749" t="str">
            <v>un</v>
          </cell>
          <cell r="D2749">
            <v>6681.67</v>
          </cell>
        </row>
        <row r="2750">
          <cell r="A2750" t="str">
            <v>2003534</v>
          </cell>
          <cell r="B2750" t="str">
            <v>Caixa coletora de sarjeta - CCS 10 - com grelha de ferro - TCC 02 - areia extraída e brita produzida</v>
          </cell>
          <cell r="C2750" t="str">
            <v>un</v>
          </cell>
          <cell r="D2750">
            <v>6278.44</v>
          </cell>
        </row>
        <row r="2751">
          <cell r="A2751" t="str">
            <v>2003497</v>
          </cell>
          <cell r="B2751" t="str">
            <v>Caixa coletora de sarjeta - CCS 11 - com grelha de concreto - TCC 01 - areia e brita comerciais</v>
          </cell>
          <cell r="C2751" t="str">
            <v>un</v>
          </cell>
          <cell r="D2751">
            <v>6323.31</v>
          </cell>
        </row>
        <row r="2752">
          <cell r="A2752" t="str">
            <v>2003496</v>
          </cell>
          <cell r="B2752" t="str">
            <v>Caixa coletora de sarjeta - CCS 11 - com grelha de concreto - TCC 01 - areia extraída e brita produzida</v>
          </cell>
          <cell r="C2752" t="str">
            <v>un</v>
          </cell>
          <cell r="D2752">
            <v>5921.32</v>
          </cell>
        </row>
        <row r="2753">
          <cell r="A2753" t="str">
            <v>2003537</v>
          </cell>
          <cell r="B2753" t="str">
            <v>Caixa coletora de sarjeta - CCS 11 - com grelha de ferro - TCC 02 - areia e brita comerciais</v>
          </cell>
          <cell r="C2753" t="str">
            <v>un</v>
          </cell>
          <cell r="D2753">
            <v>6636.94</v>
          </cell>
        </row>
        <row r="2754">
          <cell r="A2754" t="str">
            <v>2003536</v>
          </cell>
          <cell r="B2754" t="str">
            <v>Caixa coletora de sarjeta - CCS 11 - com grelha de ferro - TCC 02 - areia extraída e brita produzida</v>
          </cell>
          <cell r="C2754" t="str">
            <v>un</v>
          </cell>
          <cell r="D2754">
            <v>6246.3</v>
          </cell>
        </row>
        <row r="2755">
          <cell r="A2755" t="str">
            <v>2003499</v>
          </cell>
          <cell r="B2755" t="str">
            <v>Caixa coletora de sarjeta - CCS 12 - com grelha de concreto - TCC 01 - areia e brita comerciais</v>
          </cell>
          <cell r="C2755" t="str">
            <v>un</v>
          </cell>
          <cell r="D2755">
            <v>6278.58</v>
          </cell>
        </row>
        <row r="2756">
          <cell r="A2756" t="str">
            <v>2003498</v>
          </cell>
          <cell r="B2756" t="str">
            <v>Caixa coletora de sarjeta - CCS 12 - com grelha de concreto - TCC 01 - areia extraída e brita produzida</v>
          </cell>
          <cell r="C2756" t="str">
            <v>un</v>
          </cell>
          <cell r="D2756">
            <v>5889.18</v>
          </cell>
        </row>
        <row r="2757">
          <cell r="A2757" t="str">
            <v>2003539</v>
          </cell>
          <cell r="B2757" t="str">
            <v>Caixa coletora de sarjeta - CCS 12 - com grelha de ferro - TCC 02 - areia e brita comerciais</v>
          </cell>
          <cell r="C2757" t="str">
            <v>un</v>
          </cell>
          <cell r="D2757">
            <v>6547.47</v>
          </cell>
        </row>
        <row r="2758">
          <cell r="A2758" t="str">
            <v>2003538</v>
          </cell>
          <cell r="B2758" t="str">
            <v>Caixa coletora de sarjeta - CCS 12 - com grelha de ferro - TCC 02 - areia extraída e brita produzida</v>
          </cell>
          <cell r="C2758" t="str">
            <v>un</v>
          </cell>
          <cell r="D2758">
            <v>6182.04</v>
          </cell>
        </row>
        <row r="2759">
          <cell r="A2759" t="str">
            <v>2003501</v>
          </cell>
          <cell r="B2759" t="str">
            <v>Caixa coletora de sarjeta - CCS 13 - com grelha de concreto - TCC 01 - areia e brita comerciais</v>
          </cell>
          <cell r="C2759" t="str">
            <v>un</v>
          </cell>
          <cell r="D2759">
            <v>7726.45</v>
          </cell>
        </row>
        <row r="2760">
          <cell r="A2760" t="str">
            <v>2003500</v>
          </cell>
          <cell r="B2760" t="str">
            <v>Caixa coletora de sarjeta - CCS 13 - com grelha de concreto - TCC 01 - areia extraída e brita produzida</v>
          </cell>
          <cell r="C2760" t="str">
            <v>un</v>
          </cell>
          <cell r="D2760">
            <v>7229.94</v>
          </cell>
        </row>
        <row r="2761">
          <cell r="A2761" t="str">
            <v>2003541</v>
          </cell>
          <cell r="B2761" t="str">
            <v>Caixa coletora de sarjeta - CCS 13 - com grelha de ferro - TCC 02 - areia e brita comerciais</v>
          </cell>
          <cell r="C2761" t="str">
            <v>un</v>
          </cell>
          <cell r="D2761">
            <v>8040.07</v>
          </cell>
        </row>
        <row r="2762">
          <cell r="A2762" t="str">
            <v>2003540</v>
          </cell>
          <cell r="B2762" t="str">
            <v>Caixa coletora de sarjeta - CCS 13 - com grelha de ferro - TCC 02 - areia extraída e brita produzida</v>
          </cell>
          <cell r="C2762" t="str">
            <v>un</v>
          </cell>
          <cell r="D2762">
            <v>7554.93</v>
          </cell>
        </row>
        <row r="2763">
          <cell r="A2763" t="str">
            <v>2003503</v>
          </cell>
          <cell r="B2763" t="str">
            <v>Caixa coletora de sarjeta - CCS 14 - com grelha de concreto - TCC 01 - areia e brita comerciais</v>
          </cell>
          <cell r="C2763" t="str">
            <v>un</v>
          </cell>
          <cell r="D2763">
            <v>7681.71</v>
          </cell>
        </row>
        <row r="2764">
          <cell r="A2764" t="str">
            <v>2003502</v>
          </cell>
          <cell r="B2764" t="str">
            <v>Caixa coletora de sarjeta - CCS 14 - com grelha de concreto - TCC 01 - areia extraída e brita produzida</v>
          </cell>
          <cell r="C2764" t="str">
            <v>un</v>
          </cell>
          <cell r="D2764">
            <v>7197.81</v>
          </cell>
        </row>
        <row r="2765">
          <cell r="A2765" t="str">
            <v>2003543</v>
          </cell>
          <cell r="B2765" t="str">
            <v>Caixa coletora de sarjeta - CCS 14 - com grelha de ferro - TCC 02 - areia e brita comerciais</v>
          </cell>
          <cell r="C2765" t="str">
            <v>un</v>
          </cell>
          <cell r="D2765">
            <v>7995.34</v>
          </cell>
        </row>
        <row r="2766">
          <cell r="A2766" t="str">
            <v>2003542</v>
          </cell>
          <cell r="B2766" t="str">
            <v>Caixa coletora de sarjeta - CCS 14 - com grelha de ferro - TCC 02 - areia extraída e brita produzida</v>
          </cell>
          <cell r="C2766" t="str">
            <v>un</v>
          </cell>
          <cell r="D2766">
            <v>7522.8</v>
          </cell>
        </row>
        <row r="2767">
          <cell r="A2767" t="str">
            <v>2003505</v>
          </cell>
          <cell r="B2767" t="str">
            <v>Caixa coletora de sarjeta - CCS 15 - com grelha de concreto - TCC 01 - areia e brita comerciais</v>
          </cell>
          <cell r="C2767" t="str">
            <v>un</v>
          </cell>
          <cell r="D2767">
            <v>7636.98</v>
          </cell>
        </row>
        <row r="2768">
          <cell r="A2768" t="str">
            <v>2003504</v>
          </cell>
          <cell r="B2768" t="str">
            <v>Caixa coletora de sarjeta - CCS 15 - com grelha de concreto - TCC 01 - areia extraída e brita produzida</v>
          </cell>
          <cell r="C2768" t="str">
            <v>un</v>
          </cell>
          <cell r="D2768">
            <v>7165.68</v>
          </cell>
        </row>
        <row r="2769">
          <cell r="A2769" t="str">
            <v>2003545</v>
          </cell>
          <cell r="B2769" t="str">
            <v>Caixa coletora de sarjeta - CCS 15 - com grelha de ferro - TCC 02 - areia e brita comerciais</v>
          </cell>
          <cell r="C2769" t="str">
            <v>un</v>
          </cell>
          <cell r="D2769">
            <v>7950.6</v>
          </cell>
        </row>
        <row r="2770">
          <cell r="A2770" t="str">
            <v>2003544</v>
          </cell>
          <cell r="B2770" t="str">
            <v>Caixa coletora de sarjeta - CCS 15 - com grelha de ferro - TCC 02 - areia extraída e brita produzida</v>
          </cell>
          <cell r="C2770" t="str">
            <v>un</v>
          </cell>
          <cell r="D2770">
            <v>7490.67</v>
          </cell>
        </row>
        <row r="2771">
          <cell r="A2771" t="str">
            <v>2003507</v>
          </cell>
          <cell r="B2771" t="str">
            <v>Caixa coletora de sarjeta - CCS 16 - com grelha de concreto - TCC 01 - areia e brita comerciais</v>
          </cell>
          <cell r="C2771" t="str">
            <v>un</v>
          </cell>
          <cell r="D2771">
            <v>7592.25</v>
          </cell>
        </row>
        <row r="2772">
          <cell r="A2772" t="str">
            <v>2003506</v>
          </cell>
          <cell r="B2772" t="str">
            <v>Caixa coletora de sarjeta - CCS 16 - com grelha de concreto - TCC 01 - areia extraída e brita produzida</v>
          </cell>
          <cell r="C2772" t="str">
            <v>un</v>
          </cell>
          <cell r="D2772">
            <v>7133.55</v>
          </cell>
        </row>
        <row r="2773">
          <cell r="A2773" t="str">
            <v>2003547</v>
          </cell>
          <cell r="B2773" t="str">
            <v>Caixa coletora de sarjeta - CCS 16 - com grelha de ferro - TCC 02 - areia e brita comerciais</v>
          </cell>
          <cell r="C2773" t="str">
            <v>un</v>
          </cell>
          <cell r="D2773">
            <v>7905.87</v>
          </cell>
        </row>
        <row r="2774">
          <cell r="A2774" t="str">
            <v>2003546</v>
          </cell>
          <cell r="B2774" t="str">
            <v>Caixa coletora de sarjeta - CCS 16 - com grelha de ferro - TCC 02 - areia extraída e brita produzida</v>
          </cell>
          <cell r="C2774" t="str">
            <v>un</v>
          </cell>
          <cell r="D2774">
            <v>7458.54</v>
          </cell>
        </row>
        <row r="2775">
          <cell r="A2775" t="str">
            <v>2003509</v>
          </cell>
          <cell r="B2775" t="str">
            <v>Caixa coletora de sarjeta - CCS 17 - com grelha de concreto - TCC 01 - areia e brita comerciais</v>
          </cell>
          <cell r="C2775" t="str">
            <v>un</v>
          </cell>
          <cell r="D2775">
            <v>8819.4699999999993</v>
          </cell>
        </row>
        <row r="2776">
          <cell r="A2776" t="str">
            <v>2003508</v>
          </cell>
          <cell r="B2776" t="str">
            <v>Caixa coletora de sarjeta - CCS 17 - com grelha de concreto - TCC 01 - areia extraída e brita produzida</v>
          </cell>
          <cell r="C2776" t="str">
            <v>un</v>
          </cell>
          <cell r="D2776">
            <v>8253.67</v>
          </cell>
        </row>
        <row r="2777">
          <cell r="A2777" t="str">
            <v>2003549</v>
          </cell>
          <cell r="B2777" t="str">
            <v>Caixa coletora de sarjeta - CCS 17 - com grelha de ferro - TCC 02 - areia e brita comerciais</v>
          </cell>
          <cell r="C2777" t="str">
            <v>un</v>
          </cell>
          <cell r="D2777">
            <v>9133.1</v>
          </cell>
        </row>
        <row r="2778">
          <cell r="A2778" t="str">
            <v>2003548</v>
          </cell>
          <cell r="B2778" t="str">
            <v>Caixa coletora de sarjeta - CCS 17 - com grelha de ferro - TCC 02 - areia extraída e brita produzida</v>
          </cell>
          <cell r="C2778" t="str">
            <v>un</v>
          </cell>
          <cell r="D2778">
            <v>8578.65</v>
          </cell>
        </row>
        <row r="2779">
          <cell r="A2779" t="str">
            <v>2003511</v>
          </cell>
          <cell r="B2779" t="str">
            <v>Caixa coletora de sarjeta - CCS 18 - com grelha de concreto - TCC 01 - areia e brita comerciais</v>
          </cell>
          <cell r="C2779" t="str">
            <v>un</v>
          </cell>
          <cell r="D2779">
            <v>8774.74</v>
          </cell>
        </row>
        <row r="2780">
          <cell r="A2780" t="str">
            <v>2003510</v>
          </cell>
          <cell r="B2780" t="str">
            <v>Caixa coletora de sarjeta - CCS 18 - com grelha de concreto - TCC 01 - areia extraída e brita produzida</v>
          </cell>
          <cell r="C2780" t="str">
            <v>un</v>
          </cell>
          <cell r="D2780">
            <v>8221.5300000000007</v>
          </cell>
        </row>
        <row r="2781">
          <cell r="A2781" t="str">
            <v>2003551</v>
          </cell>
          <cell r="B2781" t="str">
            <v>Caixa coletora de sarjeta - CCS 18 - com grelha de ferro - TCC 02 - areia e brita comerciais</v>
          </cell>
          <cell r="C2781" t="str">
            <v>un</v>
          </cell>
          <cell r="D2781">
            <v>9088.3700000000008</v>
          </cell>
        </row>
        <row r="2782">
          <cell r="A2782" t="str">
            <v>2003550</v>
          </cell>
          <cell r="B2782" t="str">
            <v>Caixa coletora de sarjeta - CCS 18 - com grelha de ferro - TCC 02 - areia extraída e brita produzida</v>
          </cell>
          <cell r="C2782" t="str">
            <v>un</v>
          </cell>
          <cell r="D2782">
            <v>8546.52</v>
          </cell>
        </row>
        <row r="2783">
          <cell r="A2783" t="str">
            <v>2003513</v>
          </cell>
          <cell r="B2783" t="str">
            <v>Caixa coletora de sarjeta - CCS 19 - com grelha de concreto - TCC 01 - areia e brita comerciais</v>
          </cell>
          <cell r="C2783" t="str">
            <v>un</v>
          </cell>
          <cell r="D2783">
            <v>8730.01</v>
          </cell>
        </row>
        <row r="2784">
          <cell r="A2784" t="str">
            <v>2003512</v>
          </cell>
          <cell r="B2784" t="str">
            <v>Caixa coletora de sarjeta - CCS 19 - com grelha de concreto - TCC 01 - areia extraída e brita produzida</v>
          </cell>
          <cell r="C2784" t="str">
            <v>un</v>
          </cell>
          <cell r="D2784">
            <v>8189.4</v>
          </cell>
        </row>
        <row r="2785">
          <cell r="A2785" t="str">
            <v>2003553</v>
          </cell>
          <cell r="B2785" t="str">
            <v>Caixa coletora de sarjeta - CCS 19 - com grelha de ferro - TCC 02 - areia e brita comerciais</v>
          </cell>
          <cell r="C2785" t="str">
            <v>un</v>
          </cell>
          <cell r="D2785">
            <v>9043.6299999999992</v>
          </cell>
        </row>
        <row r="2786">
          <cell r="A2786" t="str">
            <v>2003552</v>
          </cell>
          <cell r="B2786" t="str">
            <v>Caixa coletora de sarjeta - CCS 19 - com grelha de ferro - TCC 02 - areia extraída e brita produzida</v>
          </cell>
          <cell r="C2786" t="str">
            <v>un</v>
          </cell>
          <cell r="D2786">
            <v>8514.39</v>
          </cell>
        </row>
        <row r="2787">
          <cell r="A2787" t="str">
            <v>2003515</v>
          </cell>
          <cell r="B2787" t="str">
            <v>Caixa coletora de sarjeta - CCS 20 - com grelha de concreto - TCC 01 - areia e brita comerciais</v>
          </cell>
          <cell r="C2787" t="str">
            <v>un</v>
          </cell>
          <cell r="D2787">
            <v>8685.2800000000007</v>
          </cell>
        </row>
        <row r="2788">
          <cell r="A2788" t="str">
            <v>2003514</v>
          </cell>
          <cell r="B2788" t="str">
            <v>Caixa coletora de sarjeta - CCS 20 - com grelha de concreto - TCC 01 - areia extraída e brita produzida</v>
          </cell>
          <cell r="C2788" t="str">
            <v>un</v>
          </cell>
          <cell r="D2788">
            <v>8157.27</v>
          </cell>
        </row>
        <row r="2789">
          <cell r="A2789" t="str">
            <v>2003555</v>
          </cell>
          <cell r="B2789" t="str">
            <v>Caixa coletora de sarjeta - CCS 20 - com grelha de ferro - TCC 02 - areia e brita comerciais</v>
          </cell>
          <cell r="C2789" t="str">
            <v>un</v>
          </cell>
          <cell r="D2789">
            <v>8998.9</v>
          </cell>
        </row>
        <row r="2790">
          <cell r="A2790" t="str">
            <v>2003554</v>
          </cell>
          <cell r="B2790" t="str">
            <v>Caixa coletora de sarjeta - CCS 20 - com grelha de ferro - TCC 02 - areia extraída e brita produzida</v>
          </cell>
          <cell r="C2790" t="str">
            <v>un</v>
          </cell>
          <cell r="D2790">
            <v>8482.26</v>
          </cell>
        </row>
        <row r="2791">
          <cell r="A2791" t="str">
            <v>2003728</v>
          </cell>
          <cell r="B2791" t="str">
            <v>Caixa coletora de talvegue - CCT 01 - areia e brita comerciais</v>
          </cell>
          <cell r="C2791" t="str">
            <v>un</v>
          </cell>
          <cell r="D2791">
            <v>3857.38</v>
          </cell>
        </row>
        <row r="2792">
          <cell r="A2792" t="str">
            <v>2003727</v>
          </cell>
          <cell r="B2792" t="str">
            <v>Caixa coletora de talvegue - CCT 01 - areia extraída e brita produzida</v>
          </cell>
          <cell r="C2792" t="str">
            <v>un</v>
          </cell>
          <cell r="D2792">
            <v>3572.6</v>
          </cell>
        </row>
        <row r="2793">
          <cell r="A2793" t="str">
            <v>2003730</v>
          </cell>
          <cell r="B2793" t="str">
            <v>Caixa coletora de talvegue - CCT 02 - areia e brita comerciais</v>
          </cell>
          <cell r="C2793" t="str">
            <v>un</v>
          </cell>
          <cell r="D2793">
            <v>3812.65</v>
          </cell>
        </row>
        <row r="2794">
          <cell r="A2794" t="str">
            <v>2003729</v>
          </cell>
          <cell r="B2794" t="str">
            <v>Caixa coletora de talvegue - CCT 02 - areia extraída e brita produzida</v>
          </cell>
          <cell r="C2794" t="str">
            <v>un</v>
          </cell>
          <cell r="D2794">
            <v>3540.47</v>
          </cell>
        </row>
        <row r="2795">
          <cell r="A2795" t="str">
            <v>2003732</v>
          </cell>
          <cell r="B2795" t="str">
            <v>Caixa coletora de talvegue - CCT 03 - areia e brita comerciais</v>
          </cell>
          <cell r="C2795" t="str">
            <v>un</v>
          </cell>
          <cell r="D2795">
            <v>3772.39</v>
          </cell>
        </row>
        <row r="2796">
          <cell r="A2796" t="str">
            <v>2003731</v>
          </cell>
          <cell r="B2796" t="str">
            <v>Caixa coletora de talvegue - CCT 03 - areia extraída e brita produzida</v>
          </cell>
          <cell r="C2796" t="str">
            <v>un</v>
          </cell>
          <cell r="D2796">
            <v>3511.55</v>
          </cell>
        </row>
        <row r="2797">
          <cell r="A2797" t="str">
            <v>2003734</v>
          </cell>
          <cell r="B2797" t="str">
            <v>Caixa coletora de talvegue - CCT 04 - areia e brita comerciais</v>
          </cell>
          <cell r="C2797" t="str">
            <v>un</v>
          </cell>
          <cell r="D2797">
            <v>3723.18</v>
          </cell>
        </row>
        <row r="2798">
          <cell r="A2798" t="str">
            <v>2003733</v>
          </cell>
          <cell r="B2798" t="str">
            <v>Caixa coletora de talvegue - CCT 04 - areia extraída e brita produzida</v>
          </cell>
          <cell r="C2798" t="str">
            <v>un</v>
          </cell>
          <cell r="D2798">
            <v>3476.2</v>
          </cell>
        </row>
        <row r="2799">
          <cell r="A2799" t="str">
            <v>2003736</v>
          </cell>
          <cell r="B2799" t="str">
            <v>Caixa coletora de talvegue - CCT 05 - areia e brita comerciais</v>
          </cell>
          <cell r="C2799" t="str">
            <v>un</v>
          </cell>
          <cell r="D2799">
            <v>5102.1000000000004</v>
          </cell>
        </row>
        <row r="2800">
          <cell r="A2800" t="str">
            <v>2003735</v>
          </cell>
          <cell r="B2800" t="str">
            <v>Caixa coletora de talvegue - CCT 05 - areia extraída e brita produzida</v>
          </cell>
          <cell r="C2800" t="str">
            <v>un</v>
          </cell>
          <cell r="D2800">
            <v>4748.01</v>
          </cell>
        </row>
        <row r="2801">
          <cell r="A2801" t="str">
            <v>2003738</v>
          </cell>
          <cell r="B2801" t="str">
            <v>Caixa coletora de talvegue - CCT 06 - areia e brita comerciais</v>
          </cell>
          <cell r="C2801" t="str">
            <v>un</v>
          </cell>
          <cell r="D2801">
            <v>5057.37</v>
          </cell>
        </row>
        <row r="2802">
          <cell r="A2802" t="str">
            <v>2003737</v>
          </cell>
          <cell r="B2802" t="str">
            <v>Caixa coletora de talvegue - CCT 06 - areia extraída e brita produzida</v>
          </cell>
          <cell r="C2802" t="str">
            <v>un</v>
          </cell>
          <cell r="D2802">
            <v>4715.88</v>
          </cell>
        </row>
        <row r="2803">
          <cell r="A2803" t="str">
            <v>2003740</v>
          </cell>
          <cell r="B2803" t="str">
            <v>Caixa coletora de talvegue - CCT 07 - areia e brita comerciais</v>
          </cell>
          <cell r="C2803" t="str">
            <v>un</v>
          </cell>
          <cell r="D2803">
            <v>5017.1099999999997</v>
          </cell>
        </row>
        <row r="2804">
          <cell r="A2804" t="str">
            <v>2003739</v>
          </cell>
          <cell r="B2804" t="str">
            <v>Caixa coletora de talvegue - CCT 07 - areia extraída e brita produzida</v>
          </cell>
          <cell r="C2804" t="str">
            <v>un</v>
          </cell>
          <cell r="D2804">
            <v>4686.96</v>
          </cell>
        </row>
        <row r="2805">
          <cell r="A2805" t="str">
            <v>2003742</v>
          </cell>
          <cell r="B2805" t="str">
            <v>Caixa coletora de talvegue - CCT 08 - areia e brita comerciais</v>
          </cell>
          <cell r="C2805" t="str">
            <v>un</v>
          </cell>
          <cell r="D2805">
            <v>5146.83</v>
          </cell>
        </row>
        <row r="2806">
          <cell r="A2806" t="str">
            <v>2003741</v>
          </cell>
          <cell r="B2806" t="str">
            <v>Caixa coletora de talvegue - CCT 08 - areia extraída e brita produzida</v>
          </cell>
          <cell r="C2806" t="str">
            <v>un</v>
          </cell>
          <cell r="D2806">
            <v>4780.1499999999996</v>
          </cell>
        </row>
        <row r="2807">
          <cell r="A2807" t="str">
            <v>2003744</v>
          </cell>
          <cell r="B2807" t="str">
            <v>Caixa coletora de talvegue - CCT 09 - areia e brita comerciais</v>
          </cell>
          <cell r="C2807" t="str">
            <v>un</v>
          </cell>
          <cell r="D2807">
            <v>6139.97</v>
          </cell>
        </row>
        <row r="2808">
          <cell r="A2808" t="str">
            <v>2003743</v>
          </cell>
          <cell r="B2808" t="str">
            <v>Caixa coletora de talvegue - CCT 09 - areia extraída e brita produzida</v>
          </cell>
          <cell r="C2808" t="str">
            <v>un</v>
          </cell>
          <cell r="D2808">
            <v>5716.58</v>
          </cell>
        </row>
        <row r="2809">
          <cell r="A2809" t="str">
            <v>2003746</v>
          </cell>
          <cell r="B2809" t="str">
            <v>Caixa coletora de talvegue - CCT 10 - areia e brita comerciais</v>
          </cell>
          <cell r="C2809" t="str">
            <v>un</v>
          </cell>
          <cell r="D2809">
            <v>6095.24</v>
          </cell>
        </row>
        <row r="2810">
          <cell r="A2810" t="str">
            <v>2003745</v>
          </cell>
          <cell r="B2810" t="str">
            <v>Caixa coletora de talvegue - CCT 10 - areia extraída e brita produzida</v>
          </cell>
          <cell r="C2810" t="str">
            <v>un</v>
          </cell>
          <cell r="D2810">
            <v>5684.44</v>
          </cell>
        </row>
        <row r="2811">
          <cell r="A2811" t="str">
            <v>2003748</v>
          </cell>
          <cell r="B2811" t="str">
            <v>Caixa coletora de talvegue - CCT 11 - areia e brita comerciais</v>
          </cell>
          <cell r="C2811" t="str">
            <v>un</v>
          </cell>
          <cell r="D2811">
            <v>6054.98</v>
          </cell>
        </row>
        <row r="2812">
          <cell r="A2812" t="str">
            <v>2003747</v>
          </cell>
          <cell r="B2812" t="str">
            <v>Caixa coletora de talvegue - CCT 11 - areia extraída e brita produzida</v>
          </cell>
          <cell r="C2812" t="str">
            <v>un</v>
          </cell>
          <cell r="D2812">
            <v>5655.53</v>
          </cell>
        </row>
        <row r="2813">
          <cell r="A2813" t="str">
            <v>2003750</v>
          </cell>
          <cell r="B2813" t="str">
            <v>Caixa coletora de talvegue - CCT 12 - areia e brita comerciais</v>
          </cell>
          <cell r="C2813" t="str">
            <v>un</v>
          </cell>
          <cell r="D2813">
            <v>6005.77</v>
          </cell>
        </row>
        <row r="2814">
          <cell r="A2814" t="str">
            <v>2003749</v>
          </cell>
          <cell r="B2814" t="str">
            <v>Caixa coletora de talvegue - CCT 12 - areia extraída e brita produzida</v>
          </cell>
          <cell r="C2814" t="str">
            <v>un</v>
          </cell>
          <cell r="D2814">
            <v>5620.18</v>
          </cell>
        </row>
        <row r="2815">
          <cell r="A2815" t="str">
            <v>2003752</v>
          </cell>
          <cell r="B2815" t="str">
            <v>Caixa coletora de talvegue - CCT 13 - areia e brita comerciais</v>
          </cell>
          <cell r="C2815" t="str">
            <v>un</v>
          </cell>
          <cell r="D2815">
            <v>7453.64</v>
          </cell>
        </row>
        <row r="2816">
          <cell r="A2816" t="str">
            <v>2003751</v>
          </cell>
          <cell r="B2816" t="str">
            <v>Caixa coletora de talvegue - CCT 13 - areia extraída e brita produzida</v>
          </cell>
          <cell r="C2816" t="str">
            <v>un</v>
          </cell>
          <cell r="D2816">
            <v>6960.94</v>
          </cell>
        </row>
        <row r="2817">
          <cell r="A2817" t="str">
            <v>2003754</v>
          </cell>
          <cell r="B2817" t="str">
            <v>Caixa coletora de talvegue - CCT 14 - areia e brita comerciais</v>
          </cell>
          <cell r="C2817" t="str">
            <v>un</v>
          </cell>
          <cell r="D2817">
            <v>7408.91</v>
          </cell>
        </row>
        <row r="2818">
          <cell r="A2818" t="str">
            <v>2003753</v>
          </cell>
          <cell r="B2818" t="str">
            <v>Caixa coletora de talvegue - CCT 14 - areia extraída e brita produzida</v>
          </cell>
          <cell r="C2818" t="str">
            <v>un</v>
          </cell>
          <cell r="D2818">
            <v>6928.81</v>
          </cell>
        </row>
        <row r="2819">
          <cell r="A2819" t="str">
            <v>2003756</v>
          </cell>
          <cell r="B2819" t="str">
            <v>Caixa coletora de talvegue - CCT 15 - areia e brita comerciais</v>
          </cell>
          <cell r="C2819" t="str">
            <v>un</v>
          </cell>
          <cell r="D2819">
            <v>7368.65</v>
          </cell>
        </row>
        <row r="2820">
          <cell r="A2820" t="str">
            <v>2003755</v>
          </cell>
          <cell r="B2820" t="str">
            <v>Caixa coletora de talvegue - CCT 15 - areia extraída e brita produzida</v>
          </cell>
          <cell r="C2820" t="str">
            <v>un</v>
          </cell>
          <cell r="D2820">
            <v>6899.89</v>
          </cell>
        </row>
        <row r="2821">
          <cell r="A2821" t="str">
            <v>2003758</v>
          </cell>
          <cell r="B2821" t="str">
            <v>Caixa coletora de talvegue - CCT 16 - areia e brita comerciais</v>
          </cell>
          <cell r="C2821" t="str">
            <v>un</v>
          </cell>
          <cell r="D2821">
            <v>7319.44</v>
          </cell>
        </row>
        <row r="2822">
          <cell r="A2822" t="str">
            <v>2003757</v>
          </cell>
          <cell r="B2822" t="str">
            <v>Caixa coletora de talvegue - CCT 16 - areia extraída e brita produzida</v>
          </cell>
          <cell r="C2822" t="str">
            <v>un</v>
          </cell>
          <cell r="D2822">
            <v>6864.54</v>
          </cell>
        </row>
        <row r="2823">
          <cell r="A2823" t="str">
            <v>2003760</v>
          </cell>
          <cell r="B2823" t="str">
            <v>Caixa coletora de talvegue - CCT 17 - areia e brita comerciais</v>
          </cell>
          <cell r="C2823" t="str">
            <v>un</v>
          </cell>
          <cell r="D2823">
            <v>7562.54</v>
          </cell>
        </row>
        <row r="2824">
          <cell r="A2824" t="str">
            <v>2003759</v>
          </cell>
          <cell r="B2824" t="str">
            <v>Caixa coletora de talvegue - CCT 17 - areia extraída e brita produzida</v>
          </cell>
          <cell r="C2824" t="str">
            <v>un</v>
          </cell>
          <cell r="D2824">
            <v>7277.76</v>
          </cell>
        </row>
        <row r="2825">
          <cell r="A2825" t="str">
            <v>2003762</v>
          </cell>
          <cell r="B2825" t="str">
            <v>Caixa coletora de talvegue - CCT 18 - areia e brita comerciais</v>
          </cell>
          <cell r="C2825" t="str">
            <v>un</v>
          </cell>
          <cell r="D2825">
            <v>8501.93</v>
          </cell>
        </row>
        <row r="2826">
          <cell r="A2826" t="str">
            <v>2003761</v>
          </cell>
          <cell r="B2826" t="str">
            <v>Caixa coletora de talvegue - CCT 18 - areia extraída e brita produzida</v>
          </cell>
          <cell r="C2826" t="str">
            <v>un</v>
          </cell>
          <cell r="D2826">
            <v>7952.53</v>
          </cell>
        </row>
        <row r="2827">
          <cell r="A2827" t="str">
            <v>2003764</v>
          </cell>
          <cell r="B2827" t="str">
            <v>Caixa coletora de talvegue - CCT 19 - areia e brita comerciais</v>
          </cell>
          <cell r="C2827" t="str">
            <v>un</v>
          </cell>
          <cell r="D2827">
            <v>8461.67</v>
          </cell>
        </row>
        <row r="2828">
          <cell r="A2828" t="str">
            <v>2003763</v>
          </cell>
          <cell r="B2828" t="str">
            <v>Caixa coletora de talvegue - CCT 19 - areia extraída e brita produzida</v>
          </cell>
          <cell r="C2828" t="str">
            <v>un</v>
          </cell>
          <cell r="D2828">
            <v>7923.61</v>
          </cell>
        </row>
        <row r="2829">
          <cell r="A2829" t="str">
            <v>2003766</v>
          </cell>
          <cell r="B2829" t="str">
            <v>Caixa coletora de talvegue - CCT 20 - areia e brita comerciais</v>
          </cell>
          <cell r="C2829" t="str">
            <v>un</v>
          </cell>
          <cell r="D2829">
            <v>8412.4699999999993</v>
          </cell>
        </row>
        <row r="2830">
          <cell r="A2830" t="str">
            <v>2003765</v>
          </cell>
          <cell r="B2830" t="str">
            <v>Caixa coletora de talvegue - CCT 20 - areia extraída e brita produzida</v>
          </cell>
          <cell r="C2830" t="str">
            <v>un</v>
          </cell>
          <cell r="D2830">
            <v>7888.27</v>
          </cell>
        </row>
        <row r="2831">
          <cell r="A2831" t="str">
            <v>2003642</v>
          </cell>
          <cell r="B2831" t="str">
            <v>Caixa de ligação e passagem - CLP 01 - areia e brita comerciais</v>
          </cell>
          <cell r="C2831" t="str">
            <v>un</v>
          </cell>
          <cell r="D2831">
            <v>1632.84</v>
          </cell>
        </row>
        <row r="2832">
          <cell r="A2832" t="str">
            <v>2003641</v>
          </cell>
          <cell r="B2832" t="str">
            <v>Caixa de ligação e passagem - CLP 01 - areia extraída e brita produzida</v>
          </cell>
          <cell r="C2832" t="str">
            <v>un</v>
          </cell>
          <cell r="D2832">
            <v>1455.16</v>
          </cell>
        </row>
        <row r="2833">
          <cell r="A2833" t="str">
            <v>2003644</v>
          </cell>
          <cell r="B2833" t="str">
            <v>Caixa de ligação e passagem - CLP 02 - areia e brita comerciais</v>
          </cell>
          <cell r="C2833" t="str">
            <v>un</v>
          </cell>
          <cell r="D2833">
            <v>1606</v>
          </cell>
        </row>
        <row r="2834">
          <cell r="A2834" t="str">
            <v>2003643</v>
          </cell>
          <cell r="B2834" t="str">
            <v>Caixa de ligação e passagem - CLP 02 - areia extraída e brita produzida</v>
          </cell>
          <cell r="C2834" t="str">
            <v>un</v>
          </cell>
          <cell r="D2834">
            <v>1435.89</v>
          </cell>
        </row>
        <row r="2835">
          <cell r="A2835" t="str">
            <v>2003646</v>
          </cell>
          <cell r="B2835" t="str">
            <v>Caixa de ligação e passagem - CLP 03 - areia e brita comerciais</v>
          </cell>
          <cell r="C2835" t="str">
            <v>un</v>
          </cell>
          <cell r="D2835">
            <v>2195.5</v>
          </cell>
        </row>
        <row r="2836">
          <cell r="A2836" t="str">
            <v>2003645</v>
          </cell>
          <cell r="B2836" t="str">
            <v>Caixa de ligação e passagem - CLP 03 - areia extraída e brita produzida</v>
          </cell>
          <cell r="C2836" t="str">
            <v>un</v>
          </cell>
          <cell r="D2836">
            <v>1951.04</v>
          </cell>
        </row>
        <row r="2837">
          <cell r="A2837" t="str">
            <v>2003648</v>
          </cell>
          <cell r="B2837" t="str">
            <v>Caixa de ligação e passagem - CLP 04 - areia e brita comerciais</v>
          </cell>
          <cell r="C2837" t="str">
            <v>un</v>
          </cell>
          <cell r="D2837">
            <v>2831.82</v>
          </cell>
        </row>
        <row r="2838">
          <cell r="A2838" t="str">
            <v>2003647</v>
          </cell>
          <cell r="B2838" t="str">
            <v>Caixa de ligação e passagem - CLP 04 - areia extraída e brita produzida</v>
          </cell>
          <cell r="C2838" t="str">
            <v>un</v>
          </cell>
          <cell r="D2838">
            <v>2524.35</v>
          </cell>
        </row>
        <row r="2839">
          <cell r="A2839" t="str">
            <v>2003650</v>
          </cell>
          <cell r="B2839" t="str">
            <v>Caixa de ligação e passagem - CLP 05 - areia e brita comerciais</v>
          </cell>
          <cell r="C2839" t="str">
            <v>un</v>
          </cell>
          <cell r="D2839">
            <v>3373.99</v>
          </cell>
        </row>
        <row r="2840">
          <cell r="A2840" t="str">
            <v>2003649</v>
          </cell>
          <cell r="B2840" t="str">
            <v>Caixa de ligação e passagem - CLP 05 - areia extraída e brita produzida</v>
          </cell>
          <cell r="C2840" t="str">
            <v>un</v>
          </cell>
          <cell r="D2840">
            <v>3018.64</v>
          </cell>
        </row>
        <row r="2841">
          <cell r="A2841" t="str">
            <v>2003652</v>
          </cell>
          <cell r="B2841" t="str">
            <v>Caixa de ligação e passagem - CLP 06 - areia e brita comerciais</v>
          </cell>
          <cell r="C2841" t="str">
            <v>un</v>
          </cell>
          <cell r="D2841">
            <v>4338.6899999999996</v>
          </cell>
        </row>
        <row r="2842">
          <cell r="A2842" t="str">
            <v>2003651</v>
          </cell>
          <cell r="B2842" t="str">
            <v>Caixa de ligação e passagem - CLP 06 - areia extraída e brita produzida</v>
          </cell>
          <cell r="C2842" t="str">
            <v>un</v>
          </cell>
          <cell r="D2842">
            <v>3909</v>
          </cell>
        </row>
        <row r="2843">
          <cell r="A2843" t="str">
            <v>2003654</v>
          </cell>
          <cell r="B2843" t="str">
            <v>Caixa de ligação e passagem - CLP 07 - areia e brita comerciais</v>
          </cell>
          <cell r="C2843" t="str">
            <v>un</v>
          </cell>
          <cell r="D2843">
            <v>1952.09</v>
          </cell>
        </row>
        <row r="2844">
          <cell r="A2844" t="str">
            <v>2003653</v>
          </cell>
          <cell r="B2844" t="str">
            <v>Caixa de ligação e passagem - CLP 07 - areia extraída e brita produzida</v>
          </cell>
          <cell r="C2844" t="str">
            <v>un</v>
          </cell>
          <cell r="D2844">
            <v>1740.4</v>
          </cell>
        </row>
        <row r="2845">
          <cell r="A2845" t="str">
            <v>2003656</v>
          </cell>
          <cell r="B2845" t="str">
            <v>Caixa de ligação e passagem - CLP 08 - areia e brita comerciais</v>
          </cell>
          <cell r="C2845" t="str">
            <v>un</v>
          </cell>
          <cell r="D2845">
            <v>1920.78</v>
          </cell>
        </row>
        <row r="2846">
          <cell r="A2846" t="str">
            <v>2003655</v>
          </cell>
          <cell r="B2846" t="str">
            <v>Caixa de ligação e passagem - CLP 08 - areia extraída e brita produzida</v>
          </cell>
          <cell r="C2846" t="str">
            <v>un</v>
          </cell>
          <cell r="D2846">
            <v>1717.9</v>
          </cell>
        </row>
        <row r="2847">
          <cell r="A2847" t="str">
            <v>2003658</v>
          </cell>
          <cell r="B2847" t="str">
            <v>Caixa de ligação e passagem - CLP 09 - areia e brita comerciais</v>
          </cell>
          <cell r="C2847" t="str">
            <v>un</v>
          </cell>
          <cell r="D2847">
            <v>2561.44</v>
          </cell>
        </row>
        <row r="2848">
          <cell r="A2848" t="str">
            <v>2003657</v>
          </cell>
          <cell r="B2848" t="str">
            <v>Caixa de ligação e passagem - CLP 09 - areia extraída e brita produzida</v>
          </cell>
          <cell r="C2848" t="str">
            <v>un</v>
          </cell>
          <cell r="D2848">
            <v>2275.4</v>
          </cell>
        </row>
        <row r="2849">
          <cell r="A2849" t="str">
            <v>2003660</v>
          </cell>
          <cell r="B2849" t="str">
            <v>Caixa de ligação e passagem - CLP 10 - areia e brita comerciais</v>
          </cell>
          <cell r="C2849" t="str">
            <v>un</v>
          </cell>
          <cell r="D2849">
            <v>3222.58</v>
          </cell>
        </row>
        <row r="2850">
          <cell r="A2850" t="str">
            <v>2003659</v>
          </cell>
          <cell r="B2850" t="str">
            <v>Caixa de ligação e passagem - CLP 10 - areia extraída e brita produzida</v>
          </cell>
          <cell r="C2850" t="str">
            <v>un</v>
          </cell>
          <cell r="D2850">
            <v>2871.02</v>
          </cell>
        </row>
        <row r="2851">
          <cell r="A2851" t="str">
            <v>2003662</v>
          </cell>
          <cell r="B2851" t="str">
            <v>Caixa de ligação e passagem - CLP 11 - areia e brita comerciais</v>
          </cell>
          <cell r="C2851" t="str">
            <v>un</v>
          </cell>
          <cell r="D2851">
            <v>3794.05</v>
          </cell>
        </row>
        <row r="2852">
          <cell r="A2852" t="str">
            <v>2003661</v>
          </cell>
          <cell r="B2852" t="str">
            <v>Caixa de ligação e passagem - CLP 11 - areia extraída e brita produzida</v>
          </cell>
          <cell r="C2852" t="str">
            <v>un</v>
          </cell>
          <cell r="D2852">
            <v>3390.82</v>
          </cell>
        </row>
        <row r="2853">
          <cell r="A2853" t="str">
            <v>2003664</v>
          </cell>
          <cell r="B2853" t="str">
            <v>Caixa de ligação e passagem - CLP 12 - areia e brita comerciais</v>
          </cell>
          <cell r="C2853" t="str">
            <v>un</v>
          </cell>
          <cell r="D2853">
            <v>4690.3999999999996</v>
          </cell>
        </row>
        <row r="2854">
          <cell r="A2854" t="str">
            <v>2003663</v>
          </cell>
          <cell r="B2854" t="str">
            <v>Caixa de ligação e passagem - CLP 12 - areia extraída e brita produzida</v>
          </cell>
          <cell r="C2854" t="str">
            <v>un</v>
          </cell>
          <cell r="D2854">
            <v>4209.04</v>
          </cell>
        </row>
        <row r="2855">
          <cell r="A2855" t="str">
            <v>2003666</v>
          </cell>
          <cell r="B2855" t="str">
            <v>Caixa de ligação e passagem - CLP 13 - areia e brita comerciais</v>
          </cell>
          <cell r="C2855" t="str">
            <v>un</v>
          </cell>
          <cell r="D2855">
            <v>2275.8200000000002</v>
          </cell>
        </row>
        <row r="2856">
          <cell r="A2856" t="str">
            <v>2003665</v>
          </cell>
          <cell r="B2856" t="str">
            <v>Caixa de ligação e passagem - CLP 13 - areia extraída e brita produzida</v>
          </cell>
          <cell r="C2856" t="str">
            <v>un</v>
          </cell>
          <cell r="D2856">
            <v>2028.84</v>
          </cell>
        </row>
        <row r="2857">
          <cell r="A2857" t="str">
            <v>2003668</v>
          </cell>
          <cell r="B2857" t="str">
            <v>Caixa de ligação e passagem - CLP 14 - areia e brita comerciais</v>
          </cell>
          <cell r="C2857" t="str">
            <v>un</v>
          </cell>
          <cell r="D2857">
            <v>2248.98</v>
          </cell>
        </row>
        <row r="2858">
          <cell r="A2858" t="str">
            <v>2003667</v>
          </cell>
          <cell r="B2858" t="str">
            <v>Caixa de ligação e passagem - CLP 14 - areia extraída e brita produzida</v>
          </cell>
          <cell r="C2858" t="str">
            <v>un</v>
          </cell>
          <cell r="D2858">
            <v>2009.56</v>
          </cell>
        </row>
        <row r="2859">
          <cell r="A2859" t="str">
            <v>2003670</v>
          </cell>
          <cell r="B2859" t="str">
            <v>Caixa de ligação e passagem - CLP 15 - areia e brita comerciais</v>
          </cell>
          <cell r="C2859" t="str">
            <v>un</v>
          </cell>
          <cell r="D2859">
            <v>2940.8</v>
          </cell>
        </row>
        <row r="2860">
          <cell r="A2860" t="str">
            <v>2003669</v>
          </cell>
          <cell r="B2860" t="str">
            <v>Caixa de ligação e passagem - CLP 15 - areia extraída e brita produzida</v>
          </cell>
          <cell r="C2860" t="str">
            <v>un</v>
          </cell>
          <cell r="D2860">
            <v>2609.39</v>
          </cell>
        </row>
        <row r="2861">
          <cell r="A2861" t="str">
            <v>2003672</v>
          </cell>
          <cell r="B2861" t="str">
            <v>Caixa de ligação e passagem - CLP 16 - areia e brita comerciais</v>
          </cell>
          <cell r="C2861" t="str">
            <v>un</v>
          </cell>
          <cell r="D2861">
            <v>3635.72</v>
          </cell>
        </row>
        <row r="2862">
          <cell r="A2862" t="str">
            <v>2003671</v>
          </cell>
          <cell r="B2862" t="str">
            <v>Caixa de ligação e passagem - CLP 16 - areia extraída e brita produzida</v>
          </cell>
          <cell r="C2862" t="str">
            <v>un</v>
          </cell>
          <cell r="D2862">
            <v>3233.74</v>
          </cell>
        </row>
        <row r="2863">
          <cell r="A2863" t="str">
            <v>2003674</v>
          </cell>
          <cell r="B2863" t="str">
            <v>Caixa de ligação e passagem - CLP 17 - areia e brita comerciais</v>
          </cell>
          <cell r="C2863" t="str">
            <v>un</v>
          </cell>
          <cell r="D2863">
            <v>4232.01</v>
          </cell>
        </row>
        <row r="2864">
          <cell r="A2864" t="str">
            <v>2003673</v>
          </cell>
          <cell r="B2864" t="str">
            <v>Caixa de ligação e passagem - CLP 17 - areia extraída e brita produzida</v>
          </cell>
          <cell r="C2864" t="str">
            <v>un</v>
          </cell>
          <cell r="D2864">
            <v>3775.85</v>
          </cell>
        </row>
        <row r="2865">
          <cell r="A2865" t="str">
            <v>2003676</v>
          </cell>
          <cell r="B2865" t="str">
            <v>Caixa de ligação e passagem - CLP 18 - areia e brita comerciais</v>
          </cell>
          <cell r="C2865" t="str">
            <v>un</v>
          </cell>
          <cell r="D2865">
            <v>5174.54</v>
          </cell>
        </row>
        <row r="2866">
          <cell r="A2866" t="str">
            <v>2003675</v>
          </cell>
          <cell r="B2866" t="str">
            <v>Caixa de ligação e passagem - CLP 18 - areia extraída e brita produzida</v>
          </cell>
          <cell r="C2866" t="str">
            <v>un</v>
          </cell>
          <cell r="D2866">
            <v>4633.96</v>
          </cell>
        </row>
        <row r="2867">
          <cell r="A2867" t="str">
            <v>2003854</v>
          </cell>
          <cell r="B2867" t="str">
            <v>Camada drenante para proteção de muros de contenção - areia comercial</v>
          </cell>
          <cell r="C2867" t="str">
            <v>m³</v>
          </cell>
          <cell r="D2867">
            <v>138.38999999999999</v>
          </cell>
        </row>
        <row r="2868">
          <cell r="A2868" t="str">
            <v>2003855</v>
          </cell>
          <cell r="B2868" t="str">
            <v>Camada drenante para proteção de muros de contenção - areia extraída</v>
          </cell>
          <cell r="C2868" t="str">
            <v>m³</v>
          </cell>
          <cell r="D2868">
            <v>18.07</v>
          </cell>
        </row>
        <row r="2869">
          <cell r="A2869" t="str">
            <v>2003856</v>
          </cell>
          <cell r="B2869" t="str">
            <v>Camada drenante para proteção de muros de contenção - brita comercial</v>
          </cell>
          <cell r="C2869" t="str">
            <v>m³</v>
          </cell>
          <cell r="D2869">
            <v>133.33000000000001</v>
          </cell>
        </row>
        <row r="2870">
          <cell r="A2870" t="str">
            <v>2003857</v>
          </cell>
          <cell r="B2870" t="str">
            <v>Camada drenante para proteção de muros de contenção - brita produzida</v>
          </cell>
          <cell r="C2870" t="str">
            <v>m³</v>
          </cell>
          <cell r="D2870">
            <v>69.540000000000006</v>
          </cell>
        </row>
        <row r="2871">
          <cell r="A2871" t="str">
            <v>2019782</v>
          </cell>
          <cell r="B2871" t="str">
            <v>Canal em polietileno e polipropileno com efeito autolimpante e abertura de captação em ferro fundido dúctil - carga de controle de 900 kN - 100,0 x 21,0 x 57,9 cm - fornecimento e instalação em pavimento de asfalto</v>
          </cell>
          <cell r="C2871" t="str">
            <v>m</v>
          </cell>
          <cell r="D2871">
            <v>1017.5</v>
          </cell>
        </row>
        <row r="2872">
          <cell r="A2872" t="str">
            <v>2019783</v>
          </cell>
          <cell r="B2872" t="str">
            <v>Canal em polietileno e polipropileno com efeito autolimpante e abertura de captação em ferro fundido dúctil - carga de controle de 900 kN - 100,0 x 25,2 x 66,5 cm - fornecimento e instalação em pavimento de asfalto</v>
          </cell>
          <cell r="C2872" t="str">
            <v>m</v>
          </cell>
          <cell r="D2872">
            <v>1577.54</v>
          </cell>
        </row>
        <row r="2873">
          <cell r="A2873" t="str">
            <v>2019784</v>
          </cell>
          <cell r="B2873" t="str">
            <v>Canal em polietileno e polipropileno com efeito autolimpante e abertura de captação em ferro fundido dúctil - carga de controle de 900 kN - 100,0 x 42,0 x 95,0 cm - fornecimento e instalação em pavimento de asfalto</v>
          </cell>
          <cell r="C2873" t="str">
            <v>m</v>
          </cell>
          <cell r="D2873">
            <v>2060.29</v>
          </cell>
        </row>
        <row r="2874">
          <cell r="A2874" t="str">
            <v>2019785</v>
          </cell>
          <cell r="B2874" t="str">
            <v>Canal em polietileno e polipropileno com efeito autolimpante e abertura de captação em ferro fundido dúctil - carga de controle de 900 kN - 114,2 x 78,0 x 106,0 cm - fornecimento e instalação em pavimento de asfalto</v>
          </cell>
          <cell r="C2874" t="str">
            <v>m</v>
          </cell>
          <cell r="D2874">
            <v>2712.81</v>
          </cell>
        </row>
        <row r="2875">
          <cell r="A2875" t="str">
            <v>2019776</v>
          </cell>
          <cell r="B2875" t="str">
            <v>Canal em polietileno e polipropileno com efeito autolimpante e grelha de encaixe em ferro fundido dúctil - carga de controle de 400 kN - 100,0 x 14,7 x 18,6 cm - fornecimento e instalação em pavimento de asfalto</v>
          </cell>
          <cell r="C2875" t="str">
            <v>m</v>
          </cell>
          <cell r="D2875">
            <v>534.16999999999996</v>
          </cell>
        </row>
        <row r="2876">
          <cell r="A2876" t="str">
            <v>2019777</v>
          </cell>
          <cell r="B2876" t="str">
            <v>Canal em polietileno e polipropileno com efeito autolimpante e grelha de encaixe em ferro fundido dúctil - carga de controle de 400 kN - 100,0 x 24,7 x 23,6 cm - fornecimento e instalação em pavimento de asfalto</v>
          </cell>
          <cell r="C2876" t="str">
            <v>m</v>
          </cell>
          <cell r="D2876">
            <v>1164.73</v>
          </cell>
        </row>
        <row r="2877">
          <cell r="A2877" t="str">
            <v>2019778</v>
          </cell>
          <cell r="B2877" t="str">
            <v>Canal em polietileno e polipropileno com efeito autolimpante e grelha de encaixe em ferro fundido dúctil - carga de controle de 400 kN - 100,0 x 34,9 x 29,4 cm - fornecimento e instalação em pavimento de asfalto</v>
          </cell>
          <cell r="C2877" t="str">
            <v>m</v>
          </cell>
          <cell r="D2877">
            <v>2277.62</v>
          </cell>
        </row>
        <row r="2878">
          <cell r="A2878" t="str">
            <v>2019779</v>
          </cell>
          <cell r="B2878" t="str">
            <v>Canal em polietileno e polipropileno com efeito autolimpante e grelha de encaixe em ferro fundido dúctil - carga de controle de 600 kN - 100,0 x 16,0 x 15,0 cm - fornecimento e instalação em pavimento de asfalto</v>
          </cell>
          <cell r="C2878" t="str">
            <v>m</v>
          </cell>
          <cell r="D2878">
            <v>693.6</v>
          </cell>
        </row>
        <row r="2879">
          <cell r="A2879" t="str">
            <v>2019780</v>
          </cell>
          <cell r="B2879" t="str">
            <v>Canal em polietileno e polipropileno com efeito autolimpante e grelha de encaixe em ferro fundido dúctil - carga de controle de 600 kN - 100,0 x 21,2 x 21,0 cm - fornecimento e instalação em pavimento de asfalto</v>
          </cell>
          <cell r="C2879" t="str">
            <v>m</v>
          </cell>
          <cell r="D2879">
            <v>847.33</v>
          </cell>
        </row>
        <row r="2880">
          <cell r="A2880" t="str">
            <v>2019781</v>
          </cell>
          <cell r="B2880" t="str">
            <v>Canal em polietileno e polipropileno com efeito autolimpante e grelha de encaixe em ferro fundido dúctil - carga de controle de 600 kN - 100,0 x 26,2 x 20,0 cm - fornecimento e instalação em pavimento de asfalto</v>
          </cell>
          <cell r="C2880" t="str">
            <v>m</v>
          </cell>
          <cell r="D2880">
            <v>1064.22</v>
          </cell>
        </row>
        <row r="2881">
          <cell r="A2881" t="str">
            <v>2019773</v>
          </cell>
          <cell r="B2881" t="str">
            <v>Canal em polietileno e polipropileno com efeito autolimpante e grelha de encaixe em poliamida reforçada - carga de controle de 250 kN - 100,0 x 16,0 x 15,0 cm - fornecimento e instalação em pavimento de asfalto</v>
          </cell>
          <cell r="C2881" t="str">
            <v>m</v>
          </cell>
          <cell r="D2881">
            <v>352.24</v>
          </cell>
        </row>
        <row r="2882">
          <cell r="A2882" t="str">
            <v>2019774</v>
          </cell>
          <cell r="B2882" t="str">
            <v>Canal em polietileno e polipropileno com efeito autolimpante e grelha de encaixe em poliamida reforçada - carga de controle de 250 kN - 100,0 x 16,0 x 20,0 cm - fornecimento e instalação em pavimento de asfalto</v>
          </cell>
          <cell r="C2882" t="str">
            <v>m</v>
          </cell>
          <cell r="D2882">
            <v>376.9</v>
          </cell>
        </row>
        <row r="2883">
          <cell r="A2883" t="str">
            <v>2019775</v>
          </cell>
          <cell r="B2883" t="str">
            <v>Canal em polietileno e polipropileno com efeito autolimpante e grelha de encaixe em poliamida reforçada - carga de controle de 250 kN - 100,0 x 16,0 x 7,5 cm - fornecimento e instalação em pavimento de asfalto</v>
          </cell>
          <cell r="C2883" t="str">
            <v>m</v>
          </cell>
          <cell r="D2883">
            <v>326.99</v>
          </cell>
        </row>
        <row r="2884">
          <cell r="A2884" t="str">
            <v>2019755</v>
          </cell>
          <cell r="B2884" t="str">
            <v>Canal monobloco com corpo e grelha em concreto polímero com efeito autolimpante - carga de controle de 400 kN - 100,0 x 15,0 x 23,0 cm - fornecimento e instalação em pavimento de asfalto</v>
          </cell>
          <cell r="C2884" t="str">
            <v>m</v>
          </cell>
          <cell r="D2884">
            <v>428.73</v>
          </cell>
        </row>
        <row r="2885">
          <cell r="A2885" t="str">
            <v>2019764</v>
          </cell>
          <cell r="B2885" t="str">
            <v>Canal monobloco com corpo e grelha em concreto polímero com efeito autolimpante - carga de controle de 400 kN - 100,0 x 15,0 x 23,0 cm - fornecimento e instalação em pavimento de concreto</v>
          </cell>
          <cell r="C2885" t="str">
            <v>m</v>
          </cell>
          <cell r="D2885">
            <v>456.07</v>
          </cell>
        </row>
        <row r="2886">
          <cell r="A2886" t="str">
            <v>2019756</v>
          </cell>
          <cell r="B2886" t="str">
            <v>Canal monobloco com corpo e grelha em concreto polímero com efeito autolimpante - carga de controle de 400 kN - 100,0 x 25,0 x 32,0 cm - fornecimento e instalação em pavimento de asfalto</v>
          </cell>
          <cell r="C2886" t="str">
            <v>m</v>
          </cell>
          <cell r="D2886">
            <v>763.62</v>
          </cell>
        </row>
        <row r="2887">
          <cell r="A2887" t="str">
            <v>2019765</v>
          </cell>
          <cell r="B2887" t="str">
            <v>Canal monobloco com corpo e grelha em concreto polímero com efeito autolimpante - carga de controle de 400 kN - 100,0 x 25,0 x 32,0 cm - fornecimento e instalação em pavimento de concreto</v>
          </cell>
          <cell r="C2887" t="str">
            <v>m</v>
          </cell>
          <cell r="D2887">
            <v>790.96</v>
          </cell>
        </row>
        <row r="2888">
          <cell r="A2888" t="str">
            <v>2019757</v>
          </cell>
          <cell r="B2888" t="str">
            <v>Canal monobloco com corpo e grelha em concreto polímero com efeito autolimpante - carga de controle de 900 kN - 100,0 x 16,0 x 26,5 cm - fornecimento e instalação em pavimento de asfalto</v>
          </cell>
          <cell r="C2888" t="str">
            <v>m</v>
          </cell>
          <cell r="D2888">
            <v>781.62</v>
          </cell>
        </row>
        <row r="2889">
          <cell r="A2889" t="str">
            <v>2019766</v>
          </cell>
          <cell r="B2889" t="str">
            <v>Canal monobloco com corpo e grelha em concreto polímero com efeito autolimpante - carga de controle de 900 kN - 100,0 x 16,0 x 26,5 cm - fornecimento e instalação em pavimento de concreto</v>
          </cell>
          <cell r="C2889" t="str">
            <v>m</v>
          </cell>
          <cell r="D2889">
            <v>843.3</v>
          </cell>
        </row>
        <row r="2890">
          <cell r="A2890" t="str">
            <v>2019758</v>
          </cell>
          <cell r="B2890" t="str">
            <v>Canal monobloco com corpo e grelha em concreto polímero com efeito autolimpante - carga de controle de 900 kN - 100,0 x 21,0 x 28,0 cm - fornecimento e instalação em pavimento de asfalto</v>
          </cell>
          <cell r="C2890" t="str">
            <v>m</v>
          </cell>
          <cell r="D2890">
            <v>732.04</v>
          </cell>
        </row>
        <row r="2891">
          <cell r="A2891" t="str">
            <v>2019767</v>
          </cell>
          <cell r="B2891" t="str">
            <v>Canal monobloco com corpo e grelha em concreto polímero com efeito autolimpante - carga de controle de 900 kN - 100,0 x 21,0 x 28,0 cm - fornecimento e instalação em pavimento de concreto</v>
          </cell>
          <cell r="C2891" t="str">
            <v>m</v>
          </cell>
          <cell r="D2891">
            <v>794.18</v>
          </cell>
        </row>
        <row r="2892">
          <cell r="A2892" t="str">
            <v>2019759</v>
          </cell>
          <cell r="B2892" t="str">
            <v>Canal monobloco com corpo e grelha em concreto polímero com efeito autolimpante - carga de controle de 900 kN - 100,0 x 21,0 x 38,0 cm - fornecimento e instalação em pavimento de asfalto</v>
          </cell>
          <cell r="C2892" t="str">
            <v>m</v>
          </cell>
          <cell r="D2892">
            <v>794.01</v>
          </cell>
        </row>
        <row r="2893">
          <cell r="A2893" t="str">
            <v>2019768</v>
          </cell>
          <cell r="B2893" t="str">
            <v>Canal monobloco com corpo e grelha em concreto polímero com efeito autolimpante - carga de controle de 900 kN - 100,0 x 21,0 x 38,0 cm - fornecimento e instalação em pavimento de concreto</v>
          </cell>
          <cell r="C2893" t="str">
            <v>m</v>
          </cell>
          <cell r="D2893">
            <v>865.48</v>
          </cell>
        </row>
        <row r="2894">
          <cell r="A2894" t="str">
            <v>2019760</v>
          </cell>
          <cell r="B2894" t="str">
            <v>Canal monobloco com corpo e grelha em concreto polímero com efeito autolimpante - carga de controle de 900 kN - 100,0 x 21,0 x 48,0 cm - fornecimento e instalação em pavimento de asfalto</v>
          </cell>
          <cell r="C2894" t="str">
            <v>m</v>
          </cell>
          <cell r="D2894">
            <v>1151.2</v>
          </cell>
        </row>
        <row r="2895">
          <cell r="A2895" t="str">
            <v>2019769</v>
          </cell>
          <cell r="B2895" t="str">
            <v>Canal monobloco com corpo e grelha em concreto polímero com efeito autolimpante - carga de controle de 900 kN - 100,0 x 21,0 x 48,0 cm - fornecimento e instalação em pavimento de concreto</v>
          </cell>
          <cell r="C2895" t="str">
            <v>m</v>
          </cell>
          <cell r="D2895">
            <v>1232.01</v>
          </cell>
        </row>
        <row r="2896">
          <cell r="A2896" t="str">
            <v>2019761</v>
          </cell>
          <cell r="B2896" t="str">
            <v>Canal monobloco com corpo e grelha em concreto polímero com efeito autolimpante - carga de controle de 900 kN - 100,0 x 26,0 x 33,0 cm - fornecimento e instalação em pavimento de asfalto</v>
          </cell>
          <cell r="C2896" t="str">
            <v>m</v>
          </cell>
          <cell r="D2896">
            <v>992.33</v>
          </cell>
        </row>
        <row r="2897">
          <cell r="A2897" t="str">
            <v>2019770</v>
          </cell>
          <cell r="B2897" t="str">
            <v>Canal monobloco com corpo e grelha em concreto polímero com efeito autolimpante - carga de controle de 900 kN - 100,0 x 26,0 x 33,0 cm - fornecimento e instalação em pavimento de concreto</v>
          </cell>
          <cell r="C2897" t="str">
            <v>m</v>
          </cell>
          <cell r="D2897">
            <v>1059.1300000000001</v>
          </cell>
        </row>
        <row r="2898">
          <cell r="A2898" t="str">
            <v>2019762</v>
          </cell>
          <cell r="B2898" t="str">
            <v>Canal monobloco com corpo e grelha em concreto polímero com efeito autolimpante - carga de controle de 900 kN - 100,0 x 26,0 x 53,0 cm - fornecimento e instalação em pavimento de asfalto</v>
          </cell>
          <cell r="C2898" t="str">
            <v>m</v>
          </cell>
          <cell r="D2898">
            <v>1175.8399999999999</v>
          </cell>
        </row>
        <row r="2899">
          <cell r="A2899" t="str">
            <v>2019771</v>
          </cell>
          <cell r="B2899" t="str">
            <v>Canal monobloco com corpo e grelha em concreto polímero com efeito autolimpante - carga de controle de 900 kN - 100,0 x 26,0 x 53,0 cm - fornecimento e instalação em pavimento de concreto</v>
          </cell>
          <cell r="C2899" t="str">
            <v>m</v>
          </cell>
          <cell r="D2899">
            <v>1261.33</v>
          </cell>
        </row>
        <row r="2900">
          <cell r="A2900" t="str">
            <v>2019763</v>
          </cell>
          <cell r="B2900" t="str">
            <v>Canal monobloco com corpo e grelha em concreto polímero com efeito autolimpante - carga de controle de 900 kN - 200,0 x 40,0 x 59,5 cm - fornecimento e instalação em pavimento de asfalto</v>
          </cell>
          <cell r="C2900" t="str">
            <v>m</v>
          </cell>
          <cell r="D2900">
            <v>4477.2</v>
          </cell>
        </row>
        <row r="2901">
          <cell r="A2901" t="str">
            <v>2019772</v>
          </cell>
          <cell r="B2901" t="str">
            <v>Canal monobloco com corpo e grelha em concreto polímero com efeito autolimpante - carga de controle de 900 kN - 200,0 x 40,0 x 59,5 cm - fornecimento e instalação em pavimento de concreto</v>
          </cell>
          <cell r="C2901" t="str">
            <v>m</v>
          </cell>
          <cell r="D2901">
            <v>4561.28</v>
          </cell>
        </row>
        <row r="2902">
          <cell r="A2902" t="str">
            <v>2003811</v>
          </cell>
          <cell r="B2902" t="str">
            <v>Canaleta de concreto - CAU 01 - seção de 20 x 20 cm - espessura de 10 cm - apoiada em toda a extensão</v>
          </cell>
          <cell r="C2902" t="str">
            <v>m</v>
          </cell>
          <cell r="D2902">
            <v>141.97</v>
          </cell>
        </row>
        <row r="2903">
          <cell r="A2903" t="str">
            <v>2003812</v>
          </cell>
          <cell r="B2903" t="str">
            <v>Canaleta de concreto - CAU 02 - seção de 25 x 25 cm - espessura de 10 cm - apoiada em toda a extensão</v>
          </cell>
          <cell r="C2903" t="str">
            <v>m</v>
          </cell>
          <cell r="D2903">
            <v>168.16</v>
          </cell>
        </row>
        <row r="2904">
          <cell r="A2904" t="str">
            <v>2003813</v>
          </cell>
          <cell r="B2904" t="str">
            <v>Canaleta de concreto - CAU 03 - seção de 30 x 30 cm - espessura de 10 cm - apoiada em toda a extensão</v>
          </cell>
          <cell r="C2904" t="str">
            <v>m</v>
          </cell>
          <cell r="D2904">
            <v>200.55</v>
          </cell>
        </row>
        <row r="2905">
          <cell r="A2905" t="str">
            <v>2003814</v>
          </cell>
          <cell r="B2905" t="str">
            <v>Canaleta de concreto - CAU 04 - seção de 35 x 35 cm - espessura de 10 cm - apoiada em toda a extensão</v>
          </cell>
          <cell r="C2905" t="str">
            <v>m</v>
          </cell>
          <cell r="D2905">
            <v>228.8</v>
          </cell>
        </row>
        <row r="2906">
          <cell r="A2906" t="str">
            <v>2003815</v>
          </cell>
          <cell r="B2906" t="str">
            <v>Canaleta de concreto - CAU 05 - seção de 40 x 40 cm - espessura de 10 cm - apoiada em toda a extensão</v>
          </cell>
          <cell r="C2906" t="str">
            <v>m</v>
          </cell>
          <cell r="D2906">
            <v>257.06</v>
          </cell>
        </row>
        <row r="2907">
          <cell r="A2907" t="str">
            <v>2003816</v>
          </cell>
          <cell r="B2907" t="str">
            <v>Canaleta de concreto - CAU 06 - seção de 50 x 50 cm - espessura de 10 cm - apoiada em toda a extensão</v>
          </cell>
          <cell r="C2907" t="str">
            <v>m</v>
          </cell>
          <cell r="D2907">
            <v>317.7</v>
          </cell>
        </row>
        <row r="2908">
          <cell r="A2908" t="str">
            <v>2003817</v>
          </cell>
          <cell r="B2908" t="str">
            <v>Canaleta de concreto - CAU 07 - seção de 60 x 60 cm - espessura de 10 cm - apoiada em toda a extensão</v>
          </cell>
          <cell r="C2908" t="str">
            <v>m</v>
          </cell>
          <cell r="D2908">
            <v>372.15</v>
          </cell>
        </row>
        <row r="2909">
          <cell r="A2909" t="str">
            <v>2003799</v>
          </cell>
          <cell r="B2909" t="str">
            <v>Canaleta meia cana D = 0,30 m assente sobre lastro de areia - areia e brita comerciais - fornecimento e instalação</v>
          </cell>
          <cell r="C2909" t="str">
            <v>m</v>
          </cell>
          <cell r="D2909">
            <v>68.3</v>
          </cell>
        </row>
        <row r="2910">
          <cell r="A2910" t="str">
            <v>2003798</v>
          </cell>
          <cell r="B2910" t="str">
            <v>Canaleta meia cana D = 0,30 m assente sobre lastro de areia - areia extraída e brita produzida - fornecimento e instalação</v>
          </cell>
          <cell r="C2910" t="str">
            <v>m</v>
          </cell>
          <cell r="D2910">
            <v>59.04</v>
          </cell>
        </row>
        <row r="2911">
          <cell r="A2911" t="str">
            <v>2003801</v>
          </cell>
          <cell r="B2911" t="str">
            <v>Canaleta meia cana D = 0,40 m assente sobre lastro de areia - areia e brita comerciais - fornecimento e instalação</v>
          </cell>
          <cell r="C2911" t="str">
            <v>m</v>
          </cell>
          <cell r="D2911">
            <v>85.85</v>
          </cell>
        </row>
        <row r="2912">
          <cell r="A2912" t="str">
            <v>2003800</v>
          </cell>
          <cell r="B2912" t="str">
            <v>Canaleta meia cana D = 0,40 m assente sobre lastro de areia - areia extraída e brita produzida - fornecimento e instalação</v>
          </cell>
          <cell r="C2912" t="str">
            <v>m</v>
          </cell>
          <cell r="D2912">
            <v>73</v>
          </cell>
        </row>
        <row r="2913">
          <cell r="A2913" t="str">
            <v>2003714</v>
          </cell>
          <cell r="B2913" t="str">
            <v>Chaminé dos poços de visita - CPV 01 - areia e brita comerciais</v>
          </cell>
          <cell r="C2913" t="str">
            <v>un</v>
          </cell>
          <cell r="D2913">
            <v>1584.89</v>
          </cell>
        </row>
        <row r="2914">
          <cell r="A2914" t="str">
            <v>2003713</v>
          </cell>
          <cell r="B2914" t="str">
            <v>Chaminé dos poços de visita - CPV 01 - areia extraída e brita produzida</v>
          </cell>
          <cell r="C2914" t="str">
            <v>un</v>
          </cell>
          <cell r="D2914">
            <v>1544.82</v>
          </cell>
        </row>
        <row r="2915">
          <cell r="A2915" t="str">
            <v>2003716</v>
          </cell>
          <cell r="B2915" t="str">
            <v>Chaminé dos poços de visita - CPV 02 - areia e brita comerciais</v>
          </cell>
          <cell r="C2915" t="str">
            <v>un</v>
          </cell>
          <cell r="D2915">
            <v>1861.9</v>
          </cell>
        </row>
        <row r="2916">
          <cell r="A2916" t="str">
            <v>2003715</v>
          </cell>
          <cell r="B2916" t="str">
            <v>Chaminé dos poços de visita - CPV 02 - areia extraída e brita produzida</v>
          </cell>
          <cell r="C2916" t="str">
            <v>un</v>
          </cell>
          <cell r="D2916">
            <v>1814.45</v>
          </cell>
        </row>
        <row r="2917">
          <cell r="A2917" t="str">
            <v>2003718</v>
          </cell>
          <cell r="B2917" t="str">
            <v>Chaminé dos poços de visita - CPV 03 - areia e brita comerciais</v>
          </cell>
          <cell r="C2917" t="str">
            <v>un</v>
          </cell>
          <cell r="D2917">
            <v>2132.5300000000002</v>
          </cell>
        </row>
        <row r="2918">
          <cell r="A2918" t="str">
            <v>2003717</v>
          </cell>
          <cell r="B2918" t="str">
            <v>Chaminé dos poços de visita - CPV 03 - areia extraída e brita produzida</v>
          </cell>
          <cell r="C2918" t="str">
            <v>un</v>
          </cell>
          <cell r="D2918">
            <v>2079.04</v>
          </cell>
        </row>
        <row r="2919">
          <cell r="A2919" t="str">
            <v>2003720</v>
          </cell>
          <cell r="B2919" t="str">
            <v>Chaminé dos poços de visita - CPV 04 - areia e brita comerciais</v>
          </cell>
          <cell r="C2919" t="str">
            <v>un</v>
          </cell>
          <cell r="D2919">
            <v>2409.5100000000002</v>
          </cell>
        </row>
        <row r="2920">
          <cell r="A2920" t="str">
            <v>2003719</v>
          </cell>
          <cell r="B2920" t="str">
            <v>Chaminé dos poços de visita - CPV 04 - areia extraída e brita produzida</v>
          </cell>
          <cell r="C2920" t="str">
            <v>un</v>
          </cell>
          <cell r="D2920">
            <v>2348.63</v>
          </cell>
        </row>
        <row r="2921">
          <cell r="A2921" t="str">
            <v>2003722</v>
          </cell>
          <cell r="B2921" t="str">
            <v>Chaminé dos poços de visita - CPV 05 - areia e brita comerciais</v>
          </cell>
          <cell r="C2921" t="str">
            <v>un</v>
          </cell>
          <cell r="D2921">
            <v>2680.14</v>
          </cell>
        </row>
        <row r="2922">
          <cell r="A2922" t="str">
            <v>2003721</v>
          </cell>
          <cell r="B2922" t="str">
            <v>Chaminé dos poços de visita - CPV 05 - areia extraída e brita produzida</v>
          </cell>
          <cell r="C2922" t="str">
            <v>un</v>
          </cell>
          <cell r="D2922">
            <v>2613.2199999999998</v>
          </cell>
        </row>
        <row r="2923">
          <cell r="A2923" t="str">
            <v>2003724</v>
          </cell>
          <cell r="B2923" t="str">
            <v>Chaminé dos poços de visita - CPV 06 - areia e brita comerciais</v>
          </cell>
          <cell r="C2923" t="str">
            <v>un</v>
          </cell>
          <cell r="D2923">
            <v>2957.15</v>
          </cell>
        </row>
        <row r="2924">
          <cell r="A2924" t="str">
            <v>2003723</v>
          </cell>
          <cell r="B2924" t="str">
            <v>Chaminé dos poços de visita - CPV 06 - areia extraída e brita produzida</v>
          </cell>
          <cell r="C2924" t="str">
            <v>un</v>
          </cell>
          <cell r="D2924">
            <v>2882.85</v>
          </cell>
        </row>
        <row r="2925">
          <cell r="A2925" t="str">
            <v>2003726</v>
          </cell>
          <cell r="B2925" t="str">
            <v>Chaminé dos poços de visita - CPV 07 - areia e brita comerciais</v>
          </cell>
          <cell r="C2925" t="str">
            <v>un</v>
          </cell>
          <cell r="D2925">
            <v>3227.79</v>
          </cell>
        </row>
        <row r="2926">
          <cell r="A2926" t="str">
            <v>2003725</v>
          </cell>
          <cell r="B2926" t="str">
            <v>Chaminé dos poços de visita - CPV 07 - areia extraída e brita produzida</v>
          </cell>
          <cell r="C2926" t="str">
            <v>un</v>
          </cell>
          <cell r="D2926">
            <v>3147.44</v>
          </cell>
        </row>
        <row r="2927">
          <cell r="A2927" t="str">
            <v>2003859</v>
          </cell>
          <cell r="B2927" t="str">
            <v>Colchão drenante com espalhamento e compactação mecânicos - brita produzida</v>
          </cell>
          <cell r="C2927" t="str">
            <v>m³</v>
          </cell>
          <cell r="D2927">
            <v>65.319999999999993</v>
          </cell>
        </row>
        <row r="2928">
          <cell r="A2928" t="str">
            <v>2003861</v>
          </cell>
          <cell r="B2928" t="str">
            <v>Coluna drenante D = 20 cm - areia comercial</v>
          </cell>
          <cell r="C2928" t="str">
            <v>m</v>
          </cell>
          <cell r="D2928">
            <v>30.54</v>
          </cell>
        </row>
        <row r="2929">
          <cell r="A2929" t="str">
            <v>2003862</v>
          </cell>
          <cell r="B2929" t="str">
            <v>Coluna drenante D = 20 cm - areia extraída</v>
          </cell>
          <cell r="C2929" t="str">
            <v>m</v>
          </cell>
          <cell r="D2929">
            <v>27.1</v>
          </cell>
        </row>
        <row r="2930">
          <cell r="A2930" t="str">
            <v>2003405</v>
          </cell>
          <cell r="B2930" t="str">
            <v>Descida d'água de aterros em degraus - DAD 01 - areia e brita comerciais</v>
          </cell>
          <cell r="C2930" t="str">
            <v>m</v>
          </cell>
          <cell r="D2930">
            <v>225.25</v>
          </cell>
        </row>
        <row r="2931">
          <cell r="A2931" t="str">
            <v>2003404</v>
          </cell>
          <cell r="B2931" t="str">
            <v>Descida d'água de aterros em degraus - DAD 01 - areia extraída e brita produzida</v>
          </cell>
          <cell r="C2931" t="str">
            <v>m</v>
          </cell>
          <cell r="D2931">
            <v>192.49</v>
          </cell>
        </row>
        <row r="2932">
          <cell r="A2932" t="str">
            <v>2003407</v>
          </cell>
          <cell r="B2932" t="str">
            <v>Descida d'água de aterros em degraus - DAD 02 - areia e brita comerciais</v>
          </cell>
          <cell r="C2932" t="str">
            <v>m</v>
          </cell>
          <cell r="D2932">
            <v>283.18</v>
          </cell>
        </row>
        <row r="2933">
          <cell r="A2933" t="str">
            <v>2003406</v>
          </cell>
          <cell r="B2933" t="str">
            <v>Descida d'água de aterros em degraus - DAD 02 - areia extraída e brita produzida</v>
          </cell>
          <cell r="C2933" t="str">
            <v>m</v>
          </cell>
          <cell r="D2933">
            <v>250.42</v>
          </cell>
        </row>
        <row r="2934">
          <cell r="A2934" t="str">
            <v>2003409</v>
          </cell>
          <cell r="B2934" t="str">
            <v>Descida d'água de aterros em degraus - DAD 03 - areia e brita comerciais</v>
          </cell>
          <cell r="C2934" t="str">
            <v>m</v>
          </cell>
          <cell r="D2934">
            <v>476.52</v>
          </cell>
        </row>
        <row r="2935">
          <cell r="A2935" t="str">
            <v>2003408</v>
          </cell>
          <cell r="B2935" t="str">
            <v>Descida d'água de aterros em degraus - DAD 03 - areia extraída e brita produzida</v>
          </cell>
          <cell r="C2935" t="str">
            <v>m</v>
          </cell>
          <cell r="D2935">
            <v>402.17</v>
          </cell>
        </row>
        <row r="2936">
          <cell r="A2936" t="str">
            <v>2003411</v>
          </cell>
          <cell r="B2936" t="str">
            <v>Descida d'água de aterros em degraus - DAD 04 - areia e brita comerciais</v>
          </cell>
          <cell r="C2936" t="str">
            <v>m</v>
          </cell>
          <cell r="D2936">
            <v>636.9</v>
          </cell>
        </row>
        <row r="2937">
          <cell r="A2937" t="str">
            <v>2003410</v>
          </cell>
          <cell r="B2937" t="str">
            <v>Descida d'água de aterros em degraus - DAD 04 - areia extraída e brita produzida</v>
          </cell>
          <cell r="C2937" t="str">
            <v>m</v>
          </cell>
          <cell r="D2937">
            <v>562.54999999999995</v>
          </cell>
        </row>
        <row r="2938">
          <cell r="A2938" t="str">
            <v>2003413</v>
          </cell>
          <cell r="B2938" t="str">
            <v>Descida d'água de aterros em degraus - DAD 05 - areia e brita comerciais</v>
          </cell>
          <cell r="C2938" t="str">
            <v>m</v>
          </cell>
          <cell r="D2938">
            <v>669.41</v>
          </cell>
        </row>
        <row r="2939">
          <cell r="A2939" t="str">
            <v>2003412</v>
          </cell>
          <cell r="B2939" t="str">
            <v>Descida d'água de aterros em degraus - DAD 05 - areia extraída e brita produzida</v>
          </cell>
          <cell r="C2939" t="str">
            <v>m</v>
          </cell>
          <cell r="D2939">
            <v>566.08000000000004</v>
          </cell>
        </row>
        <row r="2940">
          <cell r="A2940" t="str">
            <v>2003415</v>
          </cell>
          <cell r="B2940" t="str">
            <v>Descida d'água de aterros em degraus - DAD 06 - areia e brita comerciais</v>
          </cell>
          <cell r="C2940" t="str">
            <v>m</v>
          </cell>
          <cell r="D2940">
            <v>861.57</v>
          </cell>
        </row>
        <row r="2941">
          <cell r="A2941" t="str">
            <v>2003414</v>
          </cell>
          <cell r="B2941" t="str">
            <v>Descida d'água de aterros em degraus - DAD 06 - areia extraída e brita produzida</v>
          </cell>
          <cell r="C2941" t="str">
            <v>m</v>
          </cell>
          <cell r="D2941">
            <v>758.25</v>
          </cell>
        </row>
        <row r="2942">
          <cell r="A2942" t="str">
            <v>2003417</v>
          </cell>
          <cell r="B2942" t="str">
            <v>Descida d'água de aterros em degraus - DAD 07 - areia e brita comerciais</v>
          </cell>
          <cell r="C2942" t="str">
            <v>m</v>
          </cell>
          <cell r="D2942">
            <v>873</v>
          </cell>
        </row>
        <row r="2943">
          <cell r="A2943" t="str">
            <v>2003416</v>
          </cell>
          <cell r="B2943" t="str">
            <v>Descida d'água de aterros em degraus - DAD 07 - areia extraída e brita produzida</v>
          </cell>
          <cell r="C2943" t="str">
            <v>m</v>
          </cell>
          <cell r="D2943">
            <v>738.16</v>
          </cell>
        </row>
        <row r="2944">
          <cell r="A2944" t="str">
            <v>2003419</v>
          </cell>
          <cell r="B2944" t="str">
            <v>Descida d'água de aterros em degraus - DAD 08 - areia e brita comerciais</v>
          </cell>
          <cell r="C2944" t="str">
            <v>m</v>
          </cell>
          <cell r="D2944">
            <v>1098.1500000000001</v>
          </cell>
        </row>
        <row r="2945">
          <cell r="A2945" t="str">
            <v>2003418</v>
          </cell>
          <cell r="B2945" t="str">
            <v>Descida d'água de aterros em degraus - DAD 08 - areia extraída e brita produzida</v>
          </cell>
          <cell r="C2945" t="str">
            <v>m</v>
          </cell>
          <cell r="D2945">
            <v>963.32</v>
          </cell>
        </row>
        <row r="2946">
          <cell r="A2946" t="str">
            <v>2003421</v>
          </cell>
          <cell r="B2946" t="str">
            <v>Descida d'água de aterros em degraus - DAD 09 - areia e brita comerciais</v>
          </cell>
          <cell r="C2946" t="str">
            <v>m</v>
          </cell>
          <cell r="D2946">
            <v>1103.78</v>
          </cell>
        </row>
        <row r="2947">
          <cell r="A2947" t="str">
            <v>2003420</v>
          </cell>
          <cell r="B2947" t="str">
            <v>Descida d'água de aterros em degraus - DAD 09 - areia extraída e brita produzida</v>
          </cell>
          <cell r="C2947" t="str">
            <v>m</v>
          </cell>
          <cell r="D2947">
            <v>934.93</v>
          </cell>
        </row>
        <row r="2948">
          <cell r="A2948" t="str">
            <v>2003423</v>
          </cell>
          <cell r="B2948" t="str">
            <v>Descida d'água de aterros em degraus - DAD 10 - areia e brita comerciais</v>
          </cell>
          <cell r="C2948" t="str">
            <v>m</v>
          </cell>
          <cell r="D2948">
            <v>1354.95</v>
          </cell>
        </row>
        <row r="2949">
          <cell r="A2949" t="str">
            <v>2003422</v>
          </cell>
          <cell r="B2949" t="str">
            <v>Descida d'água de aterros em degraus - DAD 10 - areia extraída e brita produzida</v>
          </cell>
          <cell r="C2949" t="str">
            <v>m</v>
          </cell>
          <cell r="D2949">
            <v>1186.0999999999999</v>
          </cell>
        </row>
        <row r="2950">
          <cell r="A2950" t="str">
            <v>2003425</v>
          </cell>
          <cell r="B2950" t="str">
            <v>Descida d'água de aterros em degraus - DAD 11 - areia e brita comerciais</v>
          </cell>
          <cell r="C2950" t="str">
            <v>m</v>
          </cell>
          <cell r="D2950">
            <v>1440.55</v>
          </cell>
        </row>
        <row r="2951">
          <cell r="A2951" t="str">
            <v>2003424</v>
          </cell>
          <cell r="B2951" t="str">
            <v>Descida d'água de aterros em degraus - DAD 11 - areia extraída e brita produzida</v>
          </cell>
          <cell r="C2951" t="str">
            <v>m</v>
          </cell>
          <cell r="D2951">
            <v>1221.29</v>
          </cell>
        </row>
        <row r="2952">
          <cell r="A2952" t="str">
            <v>2003427</v>
          </cell>
          <cell r="B2952" t="str">
            <v>Descida d'água de aterros em degraus - DAD 12 - areia e brita comerciais</v>
          </cell>
          <cell r="C2952" t="str">
            <v>m</v>
          </cell>
          <cell r="D2952">
            <v>1772.85</v>
          </cell>
        </row>
        <row r="2953">
          <cell r="A2953" t="str">
            <v>2003426</v>
          </cell>
          <cell r="B2953" t="str">
            <v>Descida d'água de aterros em degraus - DAD 12 - areia extraída e brita produzida</v>
          </cell>
          <cell r="C2953" t="str">
            <v>m</v>
          </cell>
          <cell r="D2953">
            <v>1553.59</v>
          </cell>
        </row>
        <row r="2954">
          <cell r="A2954" t="str">
            <v>2003429</v>
          </cell>
          <cell r="B2954" t="str">
            <v>Descida d'água de aterros em degraus - DAD 13 - areia e brita comerciais</v>
          </cell>
          <cell r="C2954" t="str">
            <v>m</v>
          </cell>
          <cell r="D2954">
            <v>1809.8</v>
          </cell>
        </row>
        <row r="2955">
          <cell r="A2955" t="str">
            <v>2003428</v>
          </cell>
          <cell r="B2955" t="str">
            <v>Descida d'água de aterros em degraus - DAD 13 - areia extraída e brita produzida</v>
          </cell>
          <cell r="C2955" t="str">
            <v>m</v>
          </cell>
          <cell r="D2955">
            <v>1522.5</v>
          </cell>
        </row>
        <row r="2956">
          <cell r="A2956" t="str">
            <v>2003431</v>
          </cell>
          <cell r="B2956" t="str">
            <v>Descida d'água de aterros em degraus - DAD 14 - areia e brita comerciais</v>
          </cell>
          <cell r="C2956" t="str">
            <v>m</v>
          </cell>
          <cell r="D2956">
            <v>2117.69</v>
          </cell>
        </row>
        <row r="2957">
          <cell r="A2957" t="str">
            <v>2003430</v>
          </cell>
          <cell r="B2957" t="str">
            <v>Descida d'água de aterros em degraus - DAD 14 - areia extraída e brita produzida</v>
          </cell>
          <cell r="C2957" t="str">
            <v>m</v>
          </cell>
          <cell r="D2957">
            <v>1830.39</v>
          </cell>
        </row>
        <row r="2958">
          <cell r="A2958" t="str">
            <v>2003433</v>
          </cell>
          <cell r="B2958" t="str">
            <v>Descida d'água de aterros em degraus - DAD 15 - areia e brita comerciais</v>
          </cell>
          <cell r="C2958" t="str">
            <v>m</v>
          </cell>
          <cell r="D2958">
            <v>2341.7600000000002</v>
          </cell>
        </row>
        <row r="2959">
          <cell r="A2959" t="str">
            <v>2003432</v>
          </cell>
          <cell r="B2959" t="str">
            <v>Descida d'água de aterros em degraus - DAD 15 - areia extraída e brita produzida</v>
          </cell>
          <cell r="C2959" t="str">
            <v>m</v>
          </cell>
          <cell r="D2959">
            <v>1973.81</v>
          </cell>
        </row>
        <row r="2960">
          <cell r="A2960" t="str">
            <v>2003435</v>
          </cell>
          <cell r="B2960" t="str">
            <v>Descida d'água de aterros em degraus - DAD 16 - areia e brita comerciais</v>
          </cell>
          <cell r="C2960" t="str">
            <v>m</v>
          </cell>
          <cell r="D2960">
            <v>2701.82</v>
          </cell>
        </row>
        <row r="2961">
          <cell r="A2961" t="str">
            <v>2003434</v>
          </cell>
          <cell r="B2961" t="str">
            <v>Descida d'água de aterros em degraus - DAD 16 - areia extraída e brita produzida</v>
          </cell>
          <cell r="C2961" t="str">
            <v>m</v>
          </cell>
          <cell r="D2961">
            <v>2333.87</v>
          </cell>
        </row>
        <row r="2962">
          <cell r="A2962" t="str">
            <v>2003437</v>
          </cell>
          <cell r="B2962" t="str">
            <v>Descida d'água de aterros em degraus - DAD 17 - areia e brita comerciais</v>
          </cell>
          <cell r="C2962" t="str">
            <v>m</v>
          </cell>
          <cell r="D2962">
            <v>3184.6</v>
          </cell>
        </row>
        <row r="2963">
          <cell r="A2963" t="str">
            <v>2003436</v>
          </cell>
          <cell r="B2963" t="str">
            <v>Descida d'água de aterros em degraus - DAD 17 - areia extraída e brita produzida</v>
          </cell>
          <cell r="C2963" t="str">
            <v>m</v>
          </cell>
          <cell r="D2963">
            <v>2689.38</v>
          </cell>
        </row>
        <row r="2964">
          <cell r="A2964" t="str">
            <v>2003439</v>
          </cell>
          <cell r="B2964" t="str">
            <v>Descida d'água de aterros em degraus - DAD 18 - areia e brita comerciais</v>
          </cell>
          <cell r="C2964" t="str">
            <v>m</v>
          </cell>
          <cell r="D2964">
            <v>3635.44</v>
          </cell>
        </row>
        <row r="2965">
          <cell r="A2965" t="str">
            <v>2003438</v>
          </cell>
          <cell r="B2965" t="str">
            <v>Descida d'água de aterros em degraus - DAD 18 - areia extraída e brita produzida</v>
          </cell>
          <cell r="C2965" t="str">
            <v>m</v>
          </cell>
          <cell r="D2965">
            <v>3140.22</v>
          </cell>
        </row>
        <row r="2966">
          <cell r="A2966" t="str">
            <v>2003389</v>
          </cell>
          <cell r="B2966" t="str">
            <v>Descida d'água de aterros tipo rápido - DAR 01 - areia e brita comerciais</v>
          </cell>
          <cell r="C2966" t="str">
            <v>m</v>
          </cell>
          <cell r="D2966">
            <v>273.89999999999998</v>
          </cell>
        </row>
        <row r="2967">
          <cell r="A2967" t="str">
            <v>2003388</v>
          </cell>
          <cell r="B2967" t="str">
            <v>Descida d'água de aterros tipo rápido - DAR 01 - areia extraída e brita produzida</v>
          </cell>
          <cell r="C2967" t="str">
            <v>m</v>
          </cell>
          <cell r="D2967">
            <v>251.85</v>
          </cell>
        </row>
        <row r="2968">
          <cell r="A2968" t="str">
            <v>2003391</v>
          </cell>
          <cell r="B2968" t="str">
            <v>Descida d'água de aterros tipo rápido - DAR 02 - areia e brita comerciais</v>
          </cell>
          <cell r="C2968" t="str">
            <v>m</v>
          </cell>
          <cell r="D2968">
            <v>166.3</v>
          </cell>
        </row>
        <row r="2969">
          <cell r="A2969" t="str">
            <v>2003390</v>
          </cell>
          <cell r="B2969" t="str">
            <v>Descida d'água de aterros tipo rápido - DAR 02 - areia extraída e brita produzida</v>
          </cell>
          <cell r="C2969" t="str">
            <v>m</v>
          </cell>
          <cell r="D2969">
            <v>149.04</v>
          </cell>
        </row>
        <row r="2970">
          <cell r="A2970" t="str">
            <v>2003393</v>
          </cell>
          <cell r="B2970" t="str">
            <v>Descida d'água de aterros tipo rápido - DAR 03 - areia e brita comerciais</v>
          </cell>
          <cell r="C2970" t="str">
            <v>m</v>
          </cell>
          <cell r="D2970">
            <v>237.28</v>
          </cell>
        </row>
        <row r="2971">
          <cell r="A2971" t="str">
            <v>2003392</v>
          </cell>
          <cell r="B2971" t="str">
            <v>Descida d'água de aterros tipo rápido - DAR 03 - areia extraída e brita produzida</v>
          </cell>
          <cell r="C2971" t="str">
            <v>m</v>
          </cell>
          <cell r="D2971">
            <v>220.01</v>
          </cell>
        </row>
        <row r="2972">
          <cell r="A2972" t="str">
            <v>2003395</v>
          </cell>
          <cell r="B2972" t="str">
            <v>Descida d'água de aterros tipo rápido - DAR 04 - areia e brita comerciais</v>
          </cell>
          <cell r="C2972" t="str">
            <v>m</v>
          </cell>
          <cell r="D2972">
            <v>691.95</v>
          </cell>
        </row>
        <row r="2973">
          <cell r="A2973" t="str">
            <v>2003394</v>
          </cell>
          <cell r="B2973" t="str">
            <v>Descida d'água de aterros tipo rápido - DAR 04 - areia extraída e brita produzida</v>
          </cell>
          <cell r="C2973" t="str">
            <v>m</v>
          </cell>
          <cell r="D2973">
            <v>689.43</v>
          </cell>
        </row>
        <row r="2974">
          <cell r="A2974" t="str">
            <v>2003397</v>
          </cell>
          <cell r="B2974" t="str">
            <v>Descida d'água de cortes em degraus - DCD 01 - areia e brita comerciais</v>
          </cell>
          <cell r="C2974" t="str">
            <v>m</v>
          </cell>
          <cell r="D2974">
            <v>552.33000000000004</v>
          </cell>
        </row>
        <row r="2975">
          <cell r="A2975" t="str">
            <v>2003396</v>
          </cell>
          <cell r="B2975" t="str">
            <v>Descida d'água de cortes em degraus - DCD 01 - areia extraída e brita produzida</v>
          </cell>
          <cell r="C2975" t="str">
            <v>m</v>
          </cell>
          <cell r="D2975">
            <v>508.23</v>
          </cell>
        </row>
        <row r="2976">
          <cell r="A2976" t="str">
            <v>2003399</v>
          </cell>
          <cell r="B2976" t="str">
            <v>Descida d'água de cortes em degraus - DCD 02 - areia e brita comerciais</v>
          </cell>
          <cell r="C2976" t="str">
            <v>m</v>
          </cell>
          <cell r="D2976">
            <v>694.07</v>
          </cell>
        </row>
        <row r="2977">
          <cell r="A2977" t="str">
            <v>2003398</v>
          </cell>
          <cell r="B2977" t="str">
            <v>Descida d'água de cortes em degraus - DCD 02 - areia extraída e brita produzida</v>
          </cell>
          <cell r="C2977" t="str">
            <v>m</v>
          </cell>
          <cell r="D2977">
            <v>649.97</v>
          </cell>
        </row>
        <row r="2978">
          <cell r="A2978" t="str">
            <v>2003401</v>
          </cell>
          <cell r="B2978" t="str">
            <v>Descida d'água de cortes em degraus - DCD 03 - areia e brita comerciais</v>
          </cell>
          <cell r="C2978" t="str">
            <v>m</v>
          </cell>
          <cell r="D2978">
            <v>623.72</v>
          </cell>
        </row>
        <row r="2979">
          <cell r="A2979" t="str">
            <v>2003400</v>
          </cell>
          <cell r="B2979" t="str">
            <v>Descida d'água de cortes em degraus - DCD 03 - areia extraída e brita produzida</v>
          </cell>
          <cell r="C2979" t="str">
            <v>m</v>
          </cell>
          <cell r="D2979">
            <v>570.79</v>
          </cell>
        </row>
        <row r="2980">
          <cell r="A2980" t="str">
            <v>2003403</v>
          </cell>
          <cell r="B2980" t="str">
            <v>Descida d'água de cortes em degraus - DCD 04 - areia e brita comerciais</v>
          </cell>
          <cell r="C2980" t="str">
            <v>m</v>
          </cell>
          <cell r="D2980">
            <v>773.1</v>
          </cell>
        </row>
        <row r="2981">
          <cell r="A2981" t="str">
            <v>2003402</v>
          </cell>
          <cell r="B2981" t="str">
            <v>Descida d'água de cortes em degraus - DCD 04 - areia extraída e brita produzida</v>
          </cell>
          <cell r="C2981" t="str">
            <v>m</v>
          </cell>
          <cell r="D2981">
            <v>720.18</v>
          </cell>
        </row>
        <row r="2982">
          <cell r="A2982" t="str">
            <v>2003448</v>
          </cell>
          <cell r="B2982" t="str">
            <v>Dissipador de energia - DEB 01 - areia extraída e brita e pedra de mão produzidas</v>
          </cell>
          <cell r="C2982" t="str">
            <v>un</v>
          </cell>
          <cell r="D2982">
            <v>403.96</v>
          </cell>
        </row>
        <row r="2983">
          <cell r="A2983" t="str">
            <v>2003449</v>
          </cell>
          <cell r="B2983" t="str">
            <v>Dissipador de energia - DEB 01 - areia, brita e pedra de mão comerciais</v>
          </cell>
          <cell r="C2983" t="str">
            <v>un</v>
          </cell>
          <cell r="D2983">
            <v>469.6</v>
          </cell>
        </row>
        <row r="2984">
          <cell r="A2984" t="str">
            <v>2003450</v>
          </cell>
          <cell r="B2984" t="str">
            <v>Dissipador de energia - DEB 02 - areia extraída e brita e pedra de mão produzidas</v>
          </cell>
          <cell r="C2984" t="str">
            <v>un</v>
          </cell>
          <cell r="D2984">
            <v>414.5</v>
          </cell>
        </row>
        <row r="2985">
          <cell r="A2985" t="str">
            <v>2003451</v>
          </cell>
          <cell r="B2985" t="str">
            <v>Dissipador de energia - DEB 02 - areia, brita e pedra de mão comerciais</v>
          </cell>
          <cell r="C2985" t="str">
            <v>un</v>
          </cell>
          <cell r="D2985">
            <v>483.27</v>
          </cell>
        </row>
        <row r="2986">
          <cell r="A2986" t="str">
            <v>2003452</v>
          </cell>
          <cell r="B2986" t="str">
            <v>Dissipador de energia - DEB 03 - areia extraída e brita e pedra de mão produzidas</v>
          </cell>
          <cell r="C2986" t="str">
            <v>un</v>
          </cell>
          <cell r="D2986">
            <v>1286.83</v>
          </cell>
        </row>
        <row r="2987">
          <cell r="A2987" t="str">
            <v>2003453</v>
          </cell>
          <cell r="B2987" t="str">
            <v>Dissipador de energia - DEB 03 - areia, brita e pedra de mão comerciais</v>
          </cell>
          <cell r="C2987" t="str">
            <v>un</v>
          </cell>
          <cell r="D2987">
            <v>1490.75</v>
          </cell>
        </row>
        <row r="2988">
          <cell r="A2988" t="str">
            <v>2003454</v>
          </cell>
          <cell r="B2988" t="str">
            <v>Dissipador de energia - DEB 04 - areia extraída e brita e pedra de mão produzidas</v>
          </cell>
          <cell r="C2988" t="str">
            <v>un</v>
          </cell>
          <cell r="D2988">
            <v>1808.34</v>
          </cell>
        </row>
        <row r="2989">
          <cell r="A2989" t="str">
            <v>2003455</v>
          </cell>
          <cell r="B2989" t="str">
            <v>Dissipador de energia - DEB 04 - areia, brita e pedra de mão comerciais</v>
          </cell>
          <cell r="C2989" t="str">
            <v>un</v>
          </cell>
          <cell r="D2989">
            <v>2124.37</v>
          </cell>
        </row>
        <row r="2990">
          <cell r="A2990" t="str">
            <v>2003456</v>
          </cell>
          <cell r="B2990" t="str">
            <v>Dissipador de energia - DEB 05 - areia extraída e brita e pedra de mão produzidas</v>
          </cell>
          <cell r="C2990" t="str">
            <v>un</v>
          </cell>
          <cell r="D2990">
            <v>2408.04</v>
          </cell>
        </row>
        <row r="2991">
          <cell r="A2991" t="str">
            <v>2003457</v>
          </cell>
          <cell r="B2991" t="str">
            <v>Dissipador de energia - DEB 05 - areia, brita e pedra de mão comerciais</v>
          </cell>
          <cell r="C2991" t="str">
            <v>un</v>
          </cell>
          <cell r="D2991">
            <v>2859.83</v>
          </cell>
        </row>
        <row r="2992">
          <cell r="A2992" t="str">
            <v>2003458</v>
          </cell>
          <cell r="B2992" t="str">
            <v>Dissipador de energia - DEB 06 - areia extraída e brita e pedra de mão produzidas</v>
          </cell>
          <cell r="C2992" t="str">
            <v>un</v>
          </cell>
          <cell r="D2992">
            <v>3048.65</v>
          </cell>
        </row>
        <row r="2993">
          <cell r="A2993" t="str">
            <v>2003459</v>
          </cell>
          <cell r="B2993" t="str">
            <v>Dissipador de energia - DEB 06 - areia, brita e pedra de mão comerciais</v>
          </cell>
          <cell r="C2993" t="str">
            <v>un</v>
          </cell>
          <cell r="D2993">
            <v>3650.46</v>
          </cell>
        </row>
        <row r="2994">
          <cell r="A2994" t="str">
            <v>2003460</v>
          </cell>
          <cell r="B2994" t="str">
            <v>Dissipador de energia - DEB 07 - areia extraída e brita e pedra de mão produzidas</v>
          </cell>
          <cell r="C2994" t="str">
            <v>un</v>
          </cell>
          <cell r="D2994">
            <v>4283.08</v>
          </cell>
        </row>
        <row r="2995">
          <cell r="A2995" t="str">
            <v>2003461</v>
          </cell>
          <cell r="B2995" t="str">
            <v>Dissipador de energia - DEB 07 - areia, brita e pedra de mão comerciais</v>
          </cell>
          <cell r="C2995" t="str">
            <v>un</v>
          </cell>
          <cell r="D2995">
            <v>5193.63</v>
          </cell>
        </row>
        <row r="2996">
          <cell r="A2996" t="str">
            <v>2003462</v>
          </cell>
          <cell r="B2996" t="str">
            <v>Dissipador de energia - DEB 08 - areia extraída e brita e pedra de mão produzidas</v>
          </cell>
          <cell r="C2996" t="str">
            <v>un</v>
          </cell>
          <cell r="D2996">
            <v>3087.59</v>
          </cell>
        </row>
        <row r="2997">
          <cell r="A2997" t="str">
            <v>2003463</v>
          </cell>
          <cell r="B2997" t="str">
            <v>Dissipador de energia - DEB 08 - areia, brita e pedra de mão comerciais</v>
          </cell>
          <cell r="C2997" t="str">
            <v>un</v>
          </cell>
          <cell r="D2997">
            <v>3707.41</v>
          </cell>
        </row>
        <row r="2998">
          <cell r="A2998" t="str">
            <v>2003464</v>
          </cell>
          <cell r="B2998" t="str">
            <v>Dissipador de energia - DEB 09 - areia extraída e brita e pedra de mão produzidas</v>
          </cell>
          <cell r="C2998" t="str">
            <v>un</v>
          </cell>
          <cell r="D2998">
            <v>3955.57</v>
          </cell>
        </row>
        <row r="2999">
          <cell r="A2999" t="str">
            <v>2003465</v>
          </cell>
          <cell r="B2999" t="str">
            <v>Dissipador de energia - DEB 09 - areia, brita e pedra de mão comerciais</v>
          </cell>
          <cell r="C2999" t="str">
            <v>un</v>
          </cell>
          <cell r="D2999">
            <v>4789.5200000000004</v>
          </cell>
        </row>
        <row r="3000">
          <cell r="A3000" t="str">
            <v>2003466</v>
          </cell>
          <cell r="B3000" t="str">
            <v>Dissipador de energia - DEB 10 - areia extraída e brita e pedra de mão produzidas</v>
          </cell>
          <cell r="C3000" t="str">
            <v>un</v>
          </cell>
          <cell r="D3000">
            <v>5511.37</v>
          </cell>
        </row>
        <row r="3001">
          <cell r="A3001" t="str">
            <v>2003467</v>
          </cell>
          <cell r="B3001" t="str">
            <v>Dissipador de energia - DEB 10 - areia, brita e pedra de mão comerciais</v>
          </cell>
          <cell r="C3001" t="str">
            <v>un</v>
          </cell>
          <cell r="D3001">
            <v>6744.88</v>
          </cell>
        </row>
        <row r="3002">
          <cell r="A3002" t="str">
            <v>2003468</v>
          </cell>
          <cell r="B3002" t="str">
            <v>Dissipador de energia - DEB 11 - areia extraída e brita e pedra de mão produzidas</v>
          </cell>
          <cell r="C3002" t="str">
            <v>un</v>
          </cell>
          <cell r="D3002">
            <v>3771.04</v>
          </cell>
        </row>
        <row r="3003">
          <cell r="A3003" t="str">
            <v>2003469</v>
          </cell>
          <cell r="B3003" t="str">
            <v>Dissipador de energia - DEB 11 - areia, brita e pedra de mão comerciais</v>
          </cell>
          <cell r="C3003" t="str">
            <v>un</v>
          </cell>
          <cell r="D3003">
            <v>4560.76</v>
          </cell>
        </row>
        <row r="3004">
          <cell r="A3004" t="str">
            <v>2003470</v>
          </cell>
          <cell r="B3004" t="str">
            <v>Dissipador de energia - DEB 12 - areia extraída e brita e pedra de mão produzidas</v>
          </cell>
          <cell r="C3004" t="str">
            <v>un</v>
          </cell>
          <cell r="D3004">
            <v>4862.38</v>
          </cell>
        </row>
        <row r="3005">
          <cell r="A3005" t="str">
            <v>2003471</v>
          </cell>
          <cell r="B3005" t="str">
            <v>Dissipador de energia - DEB 12 - areia, brita e pedra de mão comerciais</v>
          </cell>
          <cell r="C3005" t="str">
            <v>un</v>
          </cell>
          <cell r="D3005">
            <v>5929.07</v>
          </cell>
        </row>
        <row r="3006">
          <cell r="A3006" t="str">
            <v>2003472</v>
          </cell>
          <cell r="B3006" t="str">
            <v>Dissipador de energia - DEB 13 - areia extraída e brita e pedra de mão produzidas</v>
          </cell>
          <cell r="C3006" t="str">
            <v>un</v>
          </cell>
          <cell r="D3006">
            <v>7140.09</v>
          </cell>
        </row>
        <row r="3007">
          <cell r="A3007" t="str">
            <v>2003473</v>
          </cell>
          <cell r="B3007" t="str">
            <v>Dissipador de energia - DEB 13 - areia, brita e pedra de mão comerciais</v>
          </cell>
          <cell r="C3007" t="str">
            <v>un</v>
          </cell>
          <cell r="D3007">
            <v>8802.3700000000008</v>
          </cell>
        </row>
        <row r="3008">
          <cell r="A3008" t="str">
            <v>2003475</v>
          </cell>
          <cell r="B3008" t="str">
            <v>Dissipador de energia - DED 01 - areia e brita comerciais</v>
          </cell>
          <cell r="C3008" t="str">
            <v>un</v>
          </cell>
          <cell r="D3008">
            <v>563.51</v>
          </cell>
        </row>
        <row r="3009">
          <cell r="A3009" t="str">
            <v>2003474</v>
          </cell>
          <cell r="B3009" t="str">
            <v>Dissipador de energia - DED 01 - areia extraída e brita produzida</v>
          </cell>
          <cell r="C3009" t="str">
            <v>un</v>
          </cell>
          <cell r="D3009">
            <v>516.89</v>
          </cell>
        </row>
        <row r="3010">
          <cell r="A3010" t="str">
            <v>2003441</v>
          </cell>
          <cell r="B3010" t="str">
            <v>Dissipador de energia - DES 01 - areia e pedra de mão comerciais</v>
          </cell>
          <cell r="C3010" t="str">
            <v>un</v>
          </cell>
          <cell r="D3010">
            <v>223.66</v>
          </cell>
        </row>
        <row r="3011">
          <cell r="A3011" t="str">
            <v>2003440</v>
          </cell>
          <cell r="B3011" t="str">
            <v>Dissipador de energia - DES 01 - areia extraída e pedra de mão produzida</v>
          </cell>
          <cell r="C3011" t="str">
            <v>un</v>
          </cell>
          <cell r="D3011">
            <v>168.6</v>
          </cell>
        </row>
        <row r="3012">
          <cell r="A3012" t="str">
            <v>2003443</v>
          </cell>
          <cell r="B3012" t="str">
            <v>Dissipador de energia - DES 02 - areia e pedra de mão comerciais</v>
          </cell>
          <cell r="C3012" t="str">
            <v>un</v>
          </cell>
          <cell r="D3012">
            <v>265.5</v>
          </cell>
        </row>
        <row r="3013">
          <cell r="A3013" t="str">
            <v>2003442</v>
          </cell>
          <cell r="B3013" t="str">
            <v>Dissipador de energia - DES 02 - areia extraída e pedra de mão produzida</v>
          </cell>
          <cell r="C3013" t="str">
            <v>un</v>
          </cell>
          <cell r="D3013">
            <v>200.1</v>
          </cell>
        </row>
        <row r="3014">
          <cell r="A3014" t="str">
            <v>2003445</v>
          </cell>
          <cell r="B3014" t="str">
            <v>Dissipador de energia - DES 03 - areia e pedra de mão comerciais</v>
          </cell>
          <cell r="C3014" t="str">
            <v>un</v>
          </cell>
          <cell r="D3014">
            <v>316.99</v>
          </cell>
        </row>
        <row r="3015">
          <cell r="A3015" t="str">
            <v>2003444</v>
          </cell>
          <cell r="B3015" t="str">
            <v>Dissipador de energia - DES 03 - areia extraída e pedra de mão produzida</v>
          </cell>
          <cell r="C3015" t="str">
            <v>un</v>
          </cell>
          <cell r="D3015">
            <v>238.98</v>
          </cell>
        </row>
        <row r="3016">
          <cell r="A3016" t="str">
            <v>2003447</v>
          </cell>
          <cell r="B3016" t="str">
            <v>Dissipador de energia - DES 04 - areia e pedra de mão comerciais</v>
          </cell>
          <cell r="C3016" t="str">
            <v>un</v>
          </cell>
          <cell r="D3016">
            <v>390.99</v>
          </cell>
        </row>
        <row r="3017">
          <cell r="A3017" t="str">
            <v>2003446</v>
          </cell>
          <cell r="B3017" t="str">
            <v>Dissipador de energia - DES 04 - areia extraída e pedra de mão produzida</v>
          </cell>
          <cell r="C3017" t="str">
            <v>un</v>
          </cell>
          <cell r="D3017">
            <v>294.63</v>
          </cell>
        </row>
        <row r="3018">
          <cell r="A3018" t="str">
            <v>2004516</v>
          </cell>
          <cell r="B3018" t="str">
            <v>Dreno de pavimento em microvala com geocomposto drenante H = 0,40 m - inclusive corte, enchimento com areia e selo asfáltico</v>
          </cell>
          <cell r="C3018" t="str">
            <v>m</v>
          </cell>
          <cell r="D3018">
            <v>32.93</v>
          </cell>
        </row>
        <row r="3019">
          <cell r="A3019" t="str">
            <v>2004517</v>
          </cell>
          <cell r="B3019" t="str">
            <v>Dreno de pavimento em microvala com geocomposto drenante H = 0,60 m - inclusive corte, enchimento com areia e selo asfáltico</v>
          </cell>
          <cell r="C3019" t="str">
            <v>m</v>
          </cell>
          <cell r="D3019">
            <v>66.760000000000005</v>
          </cell>
        </row>
        <row r="3020">
          <cell r="A3020" t="str">
            <v>2007971</v>
          </cell>
          <cell r="B3020" t="str">
            <v>Dreno de PVC D = 100 mm para OAE - fornecimento e instalação</v>
          </cell>
          <cell r="C3020" t="str">
            <v>m</v>
          </cell>
          <cell r="D3020">
            <v>101.35</v>
          </cell>
        </row>
        <row r="3021">
          <cell r="A3021" t="str">
            <v>2008091</v>
          </cell>
          <cell r="B3021" t="str">
            <v>Dreno de PVC D = 150 mm para OAE - fornecimento e instalação</v>
          </cell>
          <cell r="C3021" t="str">
            <v>m</v>
          </cell>
          <cell r="D3021">
            <v>113.08</v>
          </cell>
        </row>
        <row r="3022">
          <cell r="A3022" t="str">
            <v>2006408</v>
          </cell>
          <cell r="B3022" t="str">
            <v>Dreno de PVC D = 75 mm para OAE - fornecimento e instalação</v>
          </cell>
          <cell r="C3022" t="str">
            <v>m</v>
          </cell>
          <cell r="D3022">
            <v>81.25</v>
          </cell>
        </row>
        <row r="3023">
          <cell r="A3023" t="str">
            <v>2015642</v>
          </cell>
          <cell r="B3023" t="str">
            <v>Dreno em tubo de aço galvanizado D = 100 mm em OAE - fornecimento e instalação</v>
          </cell>
          <cell r="C3023" t="str">
            <v>m</v>
          </cell>
          <cell r="D3023">
            <v>148.28</v>
          </cell>
        </row>
        <row r="3024">
          <cell r="A3024" t="str">
            <v>2015641</v>
          </cell>
          <cell r="B3024" t="str">
            <v>Dreno em tubo de aço galvanizado D = 80 mm em OAE - fornecimento e instalação</v>
          </cell>
          <cell r="C3024" t="str">
            <v>m</v>
          </cell>
          <cell r="D3024">
            <v>130.33000000000001</v>
          </cell>
        </row>
        <row r="3025">
          <cell r="A3025" t="str">
            <v>2004509</v>
          </cell>
          <cell r="B3025" t="str">
            <v>Dreno longitudinal de pavimento H = 0,40 m - com geocomposto drenante</v>
          </cell>
          <cell r="C3025" t="str">
            <v>m</v>
          </cell>
          <cell r="D3025">
            <v>33.39</v>
          </cell>
        </row>
        <row r="3026">
          <cell r="A3026" t="str">
            <v>2004510</v>
          </cell>
          <cell r="B3026" t="str">
            <v>Dreno longitudinal de pavimento H = 0,60 m - com geocomposto drenante</v>
          </cell>
          <cell r="C3026" t="str">
            <v>m</v>
          </cell>
          <cell r="D3026">
            <v>40.14</v>
          </cell>
        </row>
        <row r="3027">
          <cell r="A3027" t="str">
            <v>2004511</v>
          </cell>
          <cell r="B3027" t="str">
            <v>Dreno longitudinal de pavimento H = 1,00 m - com geocomposto drenante</v>
          </cell>
          <cell r="C3027" t="str">
            <v>m</v>
          </cell>
          <cell r="D3027">
            <v>53.6</v>
          </cell>
        </row>
        <row r="3028">
          <cell r="A3028" t="str">
            <v>2004512</v>
          </cell>
          <cell r="B3028" t="str">
            <v>Dreno longitudinal de pavimento H = 1,50 m - com geocomposto drenante</v>
          </cell>
          <cell r="C3028" t="str">
            <v>m</v>
          </cell>
          <cell r="D3028">
            <v>70.42</v>
          </cell>
        </row>
        <row r="3029">
          <cell r="A3029" t="str">
            <v>2003843</v>
          </cell>
          <cell r="B3029" t="str">
            <v>Dreno longitudinal profundo em tubo de concreto D = 0,40 m em vala de H = 1,10 m e L = 1,00 m com brita envolta em geotêxtil</v>
          </cell>
          <cell r="C3029" t="str">
            <v>m</v>
          </cell>
          <cell r="D3029">
            <v>319.33999999999997</v>
          </cell>
        </row>
        <row r="3030">
          <cell r="A3030" t="str">
            <v>2003915</v>
          </cell>
          <cell r="B3030" t="str">
            <v>Dreno longitudinal profundo para corte em rocha - DPR 01 - tubo de concreto perfurado e brita comercial</v>
          </cell>
          <cell r="C3030" t="str">
            <v>m</v>
          </cell>
          <cell r="D3030">
            <v>116.98</v>
          </cell>
        </row>
        <row r="3031">
          <cell r="A3031" t="str">
            <v>2003914</v>
          </cell>
          <cell r="B3031" t="str">
            <v>Dreno longitudinal profundo para corte em rocha - DPR 01 - tubo de concreto perfurado e brita produzida</v>
          </cell>
          <cell r="C3031" t="str">
            <v>m</v>
          </cell>
          <cell r="D3031">
            <v>106.11</v>
          </cell>
        </row>
        <row r="3032">
          <cell r="A3032" t="str">
            <v>2003589</v>
          </cell>
          <cell r="B3032" t="str">
            <v>Dreno longitudinal profundo para corte em rocha - DPR 01 - tubo PEAD e brita comercial</v>
          </cell>
          <cell r="C3032" t="str">
            <v>m</v>
          </cell>
          <cell r="D3032">
            <v>119.54</v>
          </cell>
        </row>
        <row r="3033">
          <cell r="A3033" t="str">
            <v>2003588</v>
          </cell>
          <cell r="B3033" t="str">
            <v>Dreno longitudinal profundo para corte em rocha - DPR 01 - tubo PEAD e brita produzida</v>
          </cell>
          <cell r="C3033" t="str">
            <v>m</v>
          </cell>
          <cell r="D3033">
            <v>111.53</v>
          </cell>
        </row>
        <row r="3034">
          <cell r="A3034" t="str">
            <v>2003917</v>
          </cell>
          <cell r="B3034" t="str">
            <v>Dreno longitudinal profundo para corte em rocha - DPR 02 - tubo de concreto perfurado e brita comercial</v>
          </cell>
          <cell r="C3034" t="str">
            <v>m</v>
          </cell>
          <cell r="D3034">
            <v>130.93</v>
          </cell>
        </row>
        <row r="3035">
          <cell r="A3035" t="str">
            <v>2003916</v>
          </cell>
          <cell r="B3035" t="str">
            <v>Dreno longitudinal profundo para corte em rocha - DPR 02 - tubo de concreto perfurado e brita produzida</v>
          </cell>
          <cell r="C3035" t="str">
            <v>m</v>
          </cell>
          <cell r="D3035">
            <v>120.06</v>
          </cell>
        </row>
        <row r="3036">
          <cell r="A3036" t="str">
            <v>2003591</v>
          </cell>
          <cell r="B3036" t="str">
            <v>Dreno longitudinal profundo para corte em rocha - DPR 02 - tubo PEAD e brita comercial</v>
          </cell>
          <cell r="C3036" t="str">
            <v>m</v>
          </cell>
          <cell r="D3036">
            <v>133.49</v>
          </cell>
        </row>
        <row r="3037">
          <cell r="A3037" t="str">
            <v>2003590</v>
          </cell>
          <cell r="B3037" t="str">
            <v>Dreno longitudinal profundo para corte em rocha - DPR 02 - tubo PEAD e brita produzida</v>
          </cell>
          <cell r="C3037" t="str">
            <v>m</v>
          </cell>
          <cell r="D3037">
            <v>125.48</v>
          </cell>
        </row>
        <row r="3038">
          <cell r="A3038" t="str">
            <v>2003593</v>
          </cell>
          <cell r="B3038" t="str">
            <v>Dreno longitudinal profundo para corte em rocha - DPR 03 - brita comercial</v>
          </cell>
          <cell r="C3038" t="str">
            <v>m</v>
          </cell>
          <cell r="D3038">
            <v>81.540000000000006</v>
          </cell>
        </row>
        <row r="3039">
          <cell r="A3039" t="str">
            <v>2003592</v>
          </cell>
          <cell r="B3039" t="str">
            <v>Dreno longitudinal profundo para corte em rocha - DPR 03 - brita produzida</v>
          </cell>
          <cell r="C3039" t="str">
            <v>m</v>
          </cell>
          <cell r="D3039">
            <v>70.099999999999994</v>
          </cell>
        </row>
        <row r="3040">
          <cell r="A3040" t="str">
            <v>2003595</v>
          </cell>
          <cell r="B3040" t="str">
            <v>Dreno longitudinal profundo para corte em rocha - DPR 04 - brita comercial</v>
          </cell>
          <cell r="C3040" t="str">
            <v>m</v>
          </cell>
          <cell r="D3040">
            <v>67.59</v>
          </cell>
        </row>
        <row r="3041">
          <cell r="A3041" t="str">
            <v>2003594</v>
          </cell>
          <cell r="B3041" t="str">
            <v>Dreno longitudinal profundo para corte em rocha - DPR 04 - brita produzida</v>
          </cell>
          <cell r="C3041" t="str">
            <v>m</v>
          </cell>
          <cell r="D3041">
            <v>56.15</v>
          </cell>
        </row>
        <row r="3042">
          <cell r="A3042" t="str">
            <v>2003597</v>
          </cell>
          <cell r="B3042" t="str">
            <v>Dreno longitudinal profundo para corte em rocha - DPR 05 - tubo de concreto poroso e areia comercial</v>
          </cell>
          <cell r="C3042" t="str">
            <v>m</v>
          </cell>
          <cell r="D3042">
            <v>119.13</v>
          </cell>
        </row>
        <row r="3043">
          <cell r="A3043" t="str">
            <v>2003596</v>
          </cell>
          <cell r="B3043" t="str">
            <v>Dreno longitudinal profundo para corte em rocha - DPR 05 - tubo de concreto poroso e areia extraída</v>
          </cell>
          <cell r="C3043" t="str">
            <v>m</v>
          </cell>
          <cell r="D3043">
            <v>99.75</v>
          </cell>
        </row>
        <row r="3044">
          <cell r="A3044" t="str">
            <v>2003572</v>
          </cell>
          <cell r="B3044" t="str">
            <v>Dreno longitudinal profundo para corte em solo - DPS 01 - tubo PEAD e areia comercial</v>
          </cell>
          <cell r="C3044" t="str">
            <v>m</v>
          </cell>
          <cell r="D3044">
            <v>134.94</v>
          </cell>
        </row>
        <row r="3045">
          <cell r="A3045" t="str">
            <v>2003580</v>
          </cell>
          <cell r="B3045" t="str">
            <v>Dreno longitudinal profundo para corte em solo - DPS 01 - tubo PEAD e areia extraída</v>
          </cell>
          <cell r="C3045" t="str">
            <v>m</v>
          </cell>
          <cell r="D3045">
            <v>69.61</v>
          </cell>
        </row>
        <row r="3046">
          <cell r="A3046" t="str">
            <v>2003573</v>
          </cell>
          <cell r="B3046" t="str">
            <v>Dreno longitudinal profundo para corte em solo - DPS 02 - tubo PEAD e areia comercial</v>
          </cell>
          <cell r="C3046" t="str">
            <v>m</v>
          </cell>
          <cell r="D3046">
            <v>142.56</v>
          </cell>
        </row>
        <row r="3047">
          <cell r="A3047" t="str">
            <v>2003581</v>
          </cell>
          <cell r="B3047" t="str">
            <v>Dreno longitudinal profundo para corte em solo - DPS 02 - tubo PEAD e areia extraída</v>
          </cell>
          <cell r="C3047" t="str">
            <v>m</v>
          </cell>
          <cell r="D3047">
            <v>67.02</v>
          </cell>
        </row>
        <row r="3048">
          <cell r="A3048" t="str">
            <v>2003561</v>
          </cell>
          <cell r="B3048" t="str">
            <v>Dreno longitudinal profundo para corte em solo - DPS 03 - tubo de concreto perfurado, areia e brita comerciais - madeira com utilização de 5 vezes</v>
          </cell>
          <cell r="C3048" t="str">
            <v>m</v>
          </cell>
          <cell r="D3048">
            <v>214.04</v>
          </cell>
        </row>
        <row r="3049">
          <cell r="A3049" t="str">
            <v>2003560</v>
          </cell>
          <cell r="B3049" t="str">
            <v>Dreno longitudinal profundo para corte em solo - DPS 03 - tubo de concreto perfurado, areia extraída e brita produzida - madeira com utilização de 5 vezes</v>
          </cell>
          <cell r="C3049" t="str">
            <v>m</v>
          </cell>
          <cell r="D3049">
            <v>128.37</v>
          </cell>
        </row>
        <row r="3050">
          <cell r="A3050" t="str">
            <v>2003574</v>
          </cell>
          <cell r="B3050" t="str">
            <v>Dreno longitudinal profundo para corte em solo - DPS 03 - tubo PEAD, areia e brita comerciais - madeira com utilização de 5 vezes</v>
          </cell>
          <cell r="C3050" t="str">
            <v>m</v>
          </cell>
          <cell r="D3050">
            <v>189.39</v>
          </cell>
        </row>
        <row r="3051">
          <cell r="A3051" t="str">
            <v>2003582</v>
          </cell>
          <cell r="B3051" t="str">
            <v>Dreno longitudinal profundo para corte em solo - DPS 03 - tubo PEAD, areia extraída e brita produzida - madeira com utilização de 5 vezes</v>
          </cell>
          <cell r="C3051" t="str">
            <v>m</v>
          </cell>
          <cell r="D3051">
            <v>124.9</v>
          </cell>
        </row>
        <row r="3052">
          <cell r="A3052" t="str">
            <v>2003563</v>
          </cell>
          <cell r="B3052" t="str">
            <v>Dreno longitudinal profundo para corte em solo - DPS 04 - tubo de concreto perfurado, areia e brita comerciais - madeira com utilização de 5 vezes</v>
          </cell>
          <cell r="C3052" t="str">
            <v>m</v>
          </cell>
          <cell r="D3052">
            <v>225.27</v>
          </cell>
        </row>
        <row r="3053">
          <cell r="A3053" t="str">
            <v>2003562</v>
          </cell>
          <cell r="B3053" t="str">
            <v>Dreno longitudinal profundo para corte em solo - DPS 04 - tubo de concreto perfurado, areia extraída e brita produzida - madeira com utilização de 5 vezes</v>
          </cell>
          <cell r="C3053" t="str">
            <v>m</v>
          </cell>
          <cell r="D3053">
            <v>124.29</v>
          </cell>
        </row>
        <row r="3054">
          <cell r="A3054" t="str">
            <v>2003575</v>
          </cell>
          <cell r="B3054" t="str">
            <v>Dreno longitudinal profundo para corte em solo - DPS 04 - tubo PEAD, areia e brita comerciais - madeira com utilização de 5 vezes</v>
          </cell>
          <cell r="C3054" t="str">
            <v>m</v>
          </cell>
          <cell r="D3054">
            <v>197.25</v>
          </cell>
        </row>
        <row r="3055">
          <cell r="A3055" t="str">
            <v>2003583</v>
          </cell>
          <cell r="B3055" t="str">
            <v>Dreno longitudinal profundo para corte em solo - DPS 04 - tubo PEAD, areia extraída e brita produzida - madeira com utilização de 5 vezes</v>
          </cell>
          <cell r="C3055" t="str">
            <v>m</v>
          </cell>
          <cell r="D3055">
            <v>122.04</v>
          </cell>
        </row>
        <row r="3056">
          <cell r="A3056" t="str">
            <v>2003565</v>
          </cell>
          <cell r="B3056" t="str">
            <v>Dreno longitudinal profundo para corte em solo - DPS 05 - dreno cego - brita comercial</v>
          </cell>
          <cell r="C3056" t="str">
            <v>m</v>
          </cell>
          <cell r="D3056">
            <v>122.45</v>
          </cell>
        </row>
        <row r="3057">
          <cell r="A3057" t="str">
            <v>2003564</v>
          </cell>
          <cell r="B3057" t="str">
            <v>Dreno longitudinal profundo para corte em solo - DPS 05 - dreno cego - brita produzida</v>
          </cell>
          <cell r="C3057" t="str">
            <v>m</v>
          </cell>
          <cell r="D3057">
            <v>86.99</v>
          </cell>
        </row>
        <row r="3058">
          <cell r="A3058" t="str">
            <v>2003567</v>
          </cell>
          <cell r="B3058" t="str">
            <v>Dreno longitudinal profundo para corte em solo - DPS 06 - dreno cego - brita comercial</v>
          </cell>
          <cell r="C3058" t="str">
            <v>m</v>
          </cell>
          <cell r="D3058">
            <v>135.86000000000001</v>
          </cell>
        </row>
        <row r="3059">
          <cell r="A3059" t="str">
            <v>2003566</v>
          </cell>
          <cell r="B3059" t="str">
            <v>Dreno longitudinal profundo para corte em solo - DPS 06 - dreno cego - brita produzida</v>
          </cell>
          <cell r="C3059" t="str">
            <v>m</v>
          </cell>
          <cell r="D3059">
            <v>92.97</v>
          </cell>
        </row>
        <row r="3060">
          <cell r="A3060" t="str">
            <v>2003569</v>
          </cell>
          <cell r="B3060" t="str">
            <v>Dreno longitudinal profundo para corte em solo - DPS 07 - tubo de concreto perfurado e brita comercial</v>
          </cell>
          <cell r="C3060" t="str">
            <v>m</v>
          </cell>
          <cell r="D3060">
            <v>171.57</v>
          </cell>
        </row>
        <row r="3061">
          <cell r="A3061" t="str">
            <v>2003568</v>
          </cell>
          <cell r="B3061" t="str">
            <v>Dreno longitudinal profundo para corte em solo - DPS 07 - tubo de concreto perfurado e brita produzida</v>
          </cell>
          <cell r="C3061" t="str">
            <v>m</v>
          </cell>
          <cell r="D3061">
            <v>136.68</v>
          </cell>
        </row>
        <row r="3062">
          <cell r="A3062" t="str">
            <v>2003578</v>
          </cell>
          <cell r="B3062" t="str">
            <v>Dreno longitudinal profundo para corte em solo - DPS 07 - tubo PEAD e brita comercial</v>
          </cell>
          <cell r="C3062" t="str">
            <v>m</v>
          </cell>
          <cell r="D3062">
            <v>162.47999999999999</v>
          </cell>
        </row>
        <row r="3063">
          <cell r="A3063" t="str">
            <v>2003586</v>
          </cell>
          <cell r="B3063" t="str">
            <v>Dreno longitudinal profundo para corte em solo - DPS 07 - tubo PEAD e brita produzida</v>
          </cell>
          <cell r="C3063" t="str">
            <v>m</v>
          </cell>
          <cell r="D3063">
            <v>134.34</v>
          </cell>
        </row>
        <row r="3064">
          <cell r="A3064" t="str">
            <v>2003571</v>
          </cell>
          <cell r="B3064" t="str">
            <v>Dreno longitudinal profundo para corte em solo - DPS 08 - tubo de concreto perfurado e brita comercial</v>
          </cell>
          <cell r="C3064" t="str">
            <v>m</v>
          </cell>
          <cell r="D3064">
            <v>184.99</v>
          </cell>
        </row>
        <row r="3065">
          <cell r="A3065" t="str">
            <v>2003570</v>
          </cell>
          <cell r="B3065" t="str">
            <v>Dreno longitudinal profundo para corte em solo - DPS 08 - tubo de concreto perfurado e brita produzida</v>
          </cell>
          <cell r="C3065" t="str">
            <v>m</v>
          </cell>
          <cell r="D3065">
            <v>142.66</v>
          </cell>
        </row>
        <row r="3066">
          <cell r="A3066" t="str">
            <v>2003579</v>
          </cell>
          <cell r="B3066" t="str">
            <v>Dreno longitudinal profundo para corte em solo - DPS 08 - tubo PEAD e brita comercial</v>
          </cell>
          <cell r="C3066" t="str">
            <v>m</v>
          </cell>
          <cell r="D3066">
            <v>173.8</v>
          </cell>
        </row>
        <row r="3067">
          <cell r="A3067" t="str">
            <v>2003587</v>
          </cell>
          <cell r="B3067" t="str">
            <v>Dreno longitudinal profundo para corte em solo - DPS 08 - tubo PEAD e brita produzida</v>
          </cell>
          <cell r="C3067" t="str">
            <v>m</v>
          </cell>
          <cell r="D3067">
            <v>139.94</v>
          </cell>
        </row>
        <row r="3068">
          <cell r="A3068" t="str">
            <v>2004506</v>
          </cell>
          <cell r="B3068" t="str">
            <v>Dreno profundo H = 1,0 m - com geocomposto drenante - inclusive escavação e reaterro</v>
          </cell>
          <cell r="C3068" t="str">
            <v>m</v>
          </cell>
          <cell r="D3068">
            <v>61.13</v>
          </cell>
        </row>
        <row r="3069">
          <cell r="A3069" t="str">
            <v>2004507</v>
          </cell>
          <cell r="B3069" t="str">
            <v>Dreno profundo H = 1,5 m - com geocomposto drenante - inclusive escavação e reaterro</v>
          </cell>
          <cell r="C3069" t="str">
            <v>m</v>
          </cell>
          <cell r="D3069">
            <v>81.8</v>
          </cell>
        </row>
        <row r="3070">
          <cell r="A3070" t="str">
            <v>2003614</v>
          </cell>
          <cell r="B3070" t="str">
            <v>Dreno sub-horizontal - DSH 01 - material de 1ª categoria</v>
          </cell>
          <cell r="C3070" t="str">
            <v>m</v>
          </cell>
          <cell r="D3070">
            <v>145.26</v>
          </cell>
        </row>
        <row r="3071">
          <cell r="A3071" t="str">
            <v>2003865</v>
          </cell>
          <cell r="B3071" t="str">
            <v>Dreno sub-horizontal - DSH 01 - material de 2ª categoria</v>
          </cell>
          <cell r="C3071" t="str">
            <v>m</v>
          </cell>
          <cell r="D3071">
            <v>159.94999999999999</v>
          </cell>
        </row>
        <row r="3072">
          <cell r="A3072" t="str">
            <v>2003923</v>
          </cell>
          <cell r="B3072" t="str">
            <v>Dreno subsuperficial - DSS 01 - tubo de concreto perfurado e areia comercial</v>
          </cell>
          <cell r="C3072" t="str">
            <v>m</v>
          </cell>
          <cell r="D3072">
            <v>62.15</v>
          </cell>
        </row>
        <row r="3073">
          <cell r="A3073" t="str">
            <v>2003922</v>
          </cell>
          <cell r="B3073" t="str">
            <v>Dreno subsuperficial - DSS 01 - tubo de concreto perfurado e areia extraída</v>
          </cell>
          <cell r="C3073" t="str">
            <v>m</v>
          </cell>
          <cell r="D3073">
            <v>38.869999999999997</v>
          </cell>
        </row>
        <row r="3074">
          <cell r="A3074" t="str">
            <v>2003605</v>
          </cell>
          <cell r="B3074" t="str">
            <v>Dreno subsuperficial - DSS 01 - tubo PEAD e areia comercial</v>
          </cell>
          <cell r="C3074" t="str">
            <v>m</v>
          </cell>
          <cell r="D3074">
            <v>45.83</v>
          </cell>
        </row>
        <row r="3075">
          <cell r="A3075" t="str">
            <v>2003604</v>
          </cell>
          <cell r="B3075" t="str">
            <v>Dreno subsuperficial - DSS 01 - tubo PEAD e areia extraída</v>
          </cell>
          <cell r="C3075" t="str">
            <v>m</v>
          </cell>
          <cell r="D3075">
            <v>25.42</v>
          </cell>
        </row>
        <row r="3076">
          <cell r="A3076" t="str">
            <v>2003607</v>
          </cell>
          <cell r="B3076" t="str">
            <v>Dreno subsuperficial - DSS 02 - brita comercial</v>
          </cell>
          <cell r="C3076" t="str">
            <v>m</v>
          </cell>
          <cell r="D3076">
            <v>37.53</v>
          </cell>
        </row>
        <row r="3077">
          <cell r="A3077" t="str">
            <v>2003606</v>
          </cell>
          <cell r="B3077" t="str">
            <v>Dreno subsuperficial - DSS 02 - brita produzida</v>
          </cell>
          <cell r="C3077" t="str">
            <v>m</v>
          </cell>
          <cell r="D3077">
            <v>28.38</v>
          </cell>
        </row>
        <row r="3078">
          <cell r="A3078" t="str">
            <v>2003609</v>
          </cell>
          <cell r="B3078" t="str">
            <v>Dreno subsuperficial - DSS 03 - brita comercial</v>
          </cell>
          <cell r="C3078" t="str">
            <v>m</v>
          </cell>
          <cell r="D3078">
            <v>22.53</v>
          </cell>
        </row>
        <row r="3079">
          <cell r="A3079" t="str">
            <v>2003608</v>
          </cell>
          <cell r="B3079" t="str">
            <v>Dreno subsuperficial - DSS 03 - brita produzida</v>
          </cell>
          <cell r="C3079" t="str">
            <v>m</v>
          </cell>
          <cell r="D3079">
            <v>13.38</v>
          </cell>
        </row>
        <row r="3080">
          <cell r="A3080" t="str">
            <v>2003925</v>
          </cell>
          <cell r="B3080" t="str">
            <v>Dreno subsuperficial - DSS 04 - tubo de concreto perfurado e brita comercial</v>
          </cell>
          <cell r="C3080" t="str">
            <v>m</v>
          </cell>
          <cell r="D3080">
            <v>76.05</v>
          </cell>
        </row>
        <row r="3081">
          <cell r="A3081" t="str">
            <v>2003924</v>
          </cell>
          <cell r="B3081" t="str">
            <v>Dreno subsuperficial - DSS 04 - tubo de concreto perfurado e brita produzida</v>
          </cell>
          <cell r="C3081" t="str">
            <v>m</v>
          </cell>
          <cell r="D3081">
            <v>64.03</v>
          </cell>
        </row>
        <row r="3082">
          <cell r="A3082" t="str">
            <v>2003611</v>
          </cell>
          <cell r="B3082" t="str">
            <v>Dreno subsuperficial - DSS 04 - tubo PEAD e brita comercial</v>
          </cell>
          <cell r="C3082" t="str">
            <v>m</v>
          </cell>
          <cell r="D3082">
            <v>59.73</v>
          </cell>
        </row>
        <row r="3083">
          <cell r="A3083" t="str">
            <v>2003610</v>
          </cell>
          <cell r="B3083" t="str">
            <v>Dreno subsuperficial - DSS 04 - tubo PEAD e brita produzida</v>
          </cell>
          <cell r="C3083" t="str">
            <v>m</v>
          </cell>
          <cell r="D3083">
            <v>50.58</v>
          </cell>
        </row>
        <row r="3084">
          <cell r="A3084" t="str">
            <v>2003820</v>
          </cell>
          <cell r="B3084" t="str">
            <v>Dreno tipo barbacã - DRB 01 - D = 75 mm em estrutura de contenção de encosta - excluso o tubo de drenagem</v>
          </cell>
          <cell r="C3084" t="str">
            <v>un</v>
          </cell>
          <cell r="D3084">
            <v>20.55</v>
          </cell>
        </row>
        <row r="3085">
          <cell r="A3085" t="str">
            <v>2003821</v>
          </cell>
          <cell r="B3085" t="str">
            <v>Dreno tipo barbacã - DRB 02 - D = 50 mm em estrutura de contenção de encosta - excluso o tubo de drenagem</v>
          </cell>
          <cell r="C3085" t="str">
            <v>un</v>
          </cell>
          <cell r="D3085">
            <v>17.489999999999998</v>
          </cell>
        </row>
        <row r="3086">
          <cell r="A3086" t="str">
            <v>2003842</v>
          </cell>
          <cell r="B3086" t="str">
            <v>Enchimento de junta de concreto com argamassa asfáltica de densidade 1.700 kg/m³ - espessura de 1 cm</v>
          </cell>
          <cell r="C3086" t="str">
            <v>kg</v>
          </cell>
          <cell r="D3086">
            <v>77.89</v>
          </cell>
        </row>
        <row r="3087">
          <cell r="A3087" t="str">
            <v>2003385</v>
          </cell>
          <cell r="B3087" t="str">
            <v>Entrada para descida d'água - EDA 01 - areia e brita comerciais</v>
          </cell>
          <cell r="C3087" t="str">
            <v>un</v>
          </cell>
          <cell r="D3087">
            <v>57.15</v>
          </cell>
        </row>
        <row r="3088">
          <cell r="A3088" t="str">
            <v>2003384</v>
          </cell>
          <cell r="B3088" t="str">
            <v>Entrada para descida d'água - EDA 01 - areia extraída e brita produzida</v>
          </cell>
          <cell r="C3088" t="str">
            <v>un</v>
          </cell>
          <cell r="D3088">
            <v>43.28</v>
          </cell>
        </row>
        <row r="3089">
          <cell r="A3089" t="str">
            <v>2003387</v>
          </cell>
          <cell r="B3089" t="str">
            <v>Entrada para descida d'água - EDA 02 - areia e brita comerciais</v>
          </cell>
          <cell r="C3089" t="str">
            <v>un</v>
          </cell>
          <cell r="D3089">
            <v>70.569999999999993</v>
          </cell>
        </row>
        <row r="3090">
          <cell r="A3090" t="str">
            <v>2003386</v>
          </cell>
          <cell r="B3090" t="str">
            <v>Entrada para descida d'água - EDA 02 - areia extraída e brita produzida</v>
          </cell>
          <cell r="C3090" t="str">
            <v>un</v>
          </cell>
          <cell r="D3090">
            <v>52.92</v>
          </cell>
        </row>
        <row r="3091">
          <cell r="A3091" t="str">
            <v>2003335</v>
          </cell>
          <cell r="B3091" t="str">
            <v>Entrada para descida d'água - EDA 03 - areia e brita comerciais</v>
          </cell>
          <cell r="C3091" t="str">
            <v>un</v>
          </cell>
          <cell r="D3091">
            <v>1993.52</v>
          </cell>
        </row>
        <row r="3092">
          <cell r="A3092" t="str">
            <v>2003334</v>
          </cell>
          <cell r="B3092" t="str">
            <v>Entrada para descida d'água - EDA 03 - areia extraída e brita produzida</v>
          </cell>
          <cell r="C3092" t="str">
            <v>un</v>
          </cell>
          <cell r="D3092">
            <v>1740.12</v>
          </cell>
        </row>
        <row r="3093">
          <cell r="A3093" t="str">
            <v>2003336</v>
          </cell>
          <cell r="B3093" t="str">
            <v>Entrada para descida d'água - EDA 04 - areia e brita comerciais</v>
          </cell>
          <cell r="C3093" t="str">
            <v>un</v>
          </cell>
          <cell r="D3093">
            <v>1640.86</v>
          </cell>
        </row>
        <row r="3094">
          <cell r="A3094" t="str">
            <v>2003337</v>
          </cell>
          <cell r="B3094" t="str">
            <v>Entrada para descida d'água - EDA 04 - areia extraída e brita produzida</v>
          </cell>
          <cell r="C3094" t="str">
            <v>un</v>
          </cell>
          <cell r="D3094">
            <v>1388.84</v>
          </cell>
        </row>
        <row r="3095">
          <cell r="A3095" t="str">
            <v>2003819</v>
          </cell>
          <cell r="B3095" t="str">
            <v>Envelope de brita para tubos com diâmetro externo de 75 a 110 mm - L = 15 cm e H = 15 cm</v>
          </cell>
          <cell r="C3095" t="str">
            <v>m</v>
          </cell>
          <cell r="D3095">
            <v>7.36</v>
          </cell>
        </row>
        <row r="3096">
          <cell r="A3096" t="str">
            <v>2004504</v>
          </cell>
          <cell r="B3096" t="str">
            <v>Escavação mecânica de vala para drenagem com valetadeira em material de 1ª categoria</v>
          </cell>
          <cell r="C3096" t="str">
            <v>m³</v>
          </cell>
          <cell r="D3096">
            <v>16.68</v>
          </cell>
        </row>
        <row r="3097">
          <cell r="A3097" t="str">
            <v>2004519</v>
          </cell>
          <cell r="B3097" t="str">
            <v>Escavação mecânica de vala trapezoidal ou triangular em material de 1ª categoria para drenagem superficial com retroescavadeira - 0,10 m² ≤ seção &lt; 0,15 m²</v>
          </cell>
          <cell r="C3097" t="str">
            <v>m³</v>
          </cell>
          <cell r="D3097">
            <v>27.63</v>
          </cell>
        </row>
        <row r="3098">
          <cell r="A3098" t="str">
            <v>2004520</v>
          </cell>
          <cell r="B3098" t="str">
            <v>Escavação mecânica de vala trapezoidal ou triangular em material de 1ª categoria para drenagem superficial com retroescavadeira - 0,15 m² ≤ seção &lt; 0,20 m²</v>
          </cell>
          <cell r="C3098" t="str">
            <v>m³</v>
          </cell>
          <cell r="D3098">
            <v>22.79</v>
          </cell>
        </row>
        <row r="3099">
          <cell r="A3099" t="str">
            <v>2004521</v>
          </cell>
          <cell r="B3099" t="str">
            <v>Escavação mecânica de vala trapezoidal ou triangular em material de 1ª categoria para drenagem superficial com retroescavadeira - 0,20 m² ≤ seção &lt; 0,30 m²</v>
          </cell>
          <cell r="C3099" t="str">
            <v>m³</v>
          </cell>
          <cell r="D3099">
            <v>15.59</v>
          </cell>
        </row>
        <row r="3100">
          <cell r="A3100" t="str">
            <v>2004522</v>
          </cell>
          <cell r="B3100" t="str">
            <v>Escavação mecânica de vala trapezoidal ou triangular em material de 1ª categoria para drenagem superficial com retroescavadeira - 0,30 m² ≤ seção &lt; 0,50 m²</v>
          </cell>
          <cell r="C3100" t="str">
            <v>m³</v>
          </cell>
          <cell r="D3100">
            <v>11.39</v>
          </cell>
        </row>
        <row r="3101">
          <cell r="A3101" t="str">
            <v>2004518</v>
          </cell>
          <cell r="B3101" t="str">
            <v>Escavação mecânica de vala trapezoidal ou triangular em material de 1ª categoria para drenagem superficial com retroescavadeira - seção &lt; 0,10 m²</v>
          </cell>
          <cell r="C3101" t="str">
            <v>m³</v>
          </cell>
          <cell r="D3101">
            <v>47.99</v>
          </cell>
        </row>
        <row r="3102">
          <cell r="A3102" t="str">
            <v>2003864</v>
          </cell>
          <cell r="B3102" t="str">
            <v>Esgotamento de água com bomba submersa</v>
          </cell>
          <cell r="C3102" t="str">
            <v>h</v>
          </cell>
          <cell r="D3102">
            <v>13.06</v>
          </cell>
        </row>
        <row r="3103">
          <cell r="A3103" t="str">
            <v>2003863</v>
          </cell>
          <cell r="B3103" t="str">
            <v>Esgotamento de dreno horizontal profundo a vácuo</v>
          </cell>
          <cell r="C3103" t="str">
            <v>h</v>
          </cell>
          <cell r="D3103">
            <v>22.77</v>
          </cell>
        </row>
        <row r="3104">
          <cell r="A3104" t="str">
            <v>2004508</v>
          </cell>
          <cell r="B3104" t="str">
            <v>Geodreno vertical para tratamento de solos moles</v>
          </cell>
          <cell r="C3104" t="str">
            <v>m</v>
          </cell>
          <cell r="D3104">
            <v>13.23</v>
          </cell>
        </row>
        <row r="3105">
          <cell r="A3105" t="str">
            <v>2003316</v>
          </cell>
          <cell r="B3105" t="str">
            <v>Grelha de concreto 54 x 100 cm para boca-de-lobo - areia e brita comerciais - sobrecarga do trem tipo TB 45</v>
          </cell>
          <cell r="C3105" t="str">
            <v>un</v>
          </cell>
          <cell r="D3105">
            <v>105.35</v>
          </cell>
        </row>
        <row r="3106">
          <cell r="A3106" t="str">
            <v>2003317</v>
          </cell>
          <cell r="B3106" t="str">
            <v>Grelha de concreto 54 x 100 cm para boca-de-lobo - areia extraída e brita produzida - sobrecarga do trem tipo TB 45</v>
          </cell>
          <cell r="C3106" t="str">
            <v>un</v>
          </cell>
          <cell r="D3106">
            <v>100.75</v>
          </cell>
        </row>
        <row r="3107">
          <cell r="A3107" t="str">
            <v>2003767</v>
          </cell>
          <cell r="B3107" t="str">
            <v>Lastro de areia comercial - espalhamento manual</v>
          </cell>
          <cell r="C3107" t="str">
            <v>m³</v>
          </cell>
          <cell r="D3107">
            <v>125.17</v>
          </cell>
        </row>
        <row r="3108">
          <cell r="A3108" t="str">
            <v>2003844</v>
          </cell>
          <cell r="B3108" t="str">
            <v>Lastro de areia comercial - espalhamento mecânico</v>
          </cell>
          <cell r="C3108" t="str">
            <v>m³</v>
          </cell>
          <cell r="D3108">
            <v>121.43</v>
          </cell>
        </row>
        <row r="3109">
          <cell r="A3109" t="str">
            <v>2003576</v>
          </cell>
          <cell r="B3109" t="str">
            <v>Lastro de areia extraída - espalhamento manual</v>
          </cell>
          <cell r="C3109" t="str">
            <v>m³</v>
          </cell>
          <cell r="D3109">
            <v>15.78</v>
          </cell>
        </row>
        <row r="3110">
          <cell r="A3110" t="str">
            <v>2003858</v>
          </cell>
          <cell r="B3110" t="str">
            <v>Lastro de areia extraída - espalhamento mecânico</v>
          </cell>
          <cell r="C3110" t="str">
            <v>m³</v>
          </cell>
          <cell r="D3110">
            <v>12.05</v>
          </cell>
        </row>
        <row r="3111">
          <cell r="A3111" t="str">
            <v>2003850</v>
          </cell>
          <cell r="B3111" t="str">
            <v>Lastro de brita comercial compactado com soquete vibratório - espalhamento manual</v>
          </cell>
          <cell r="C3111" t="str">
            <v>m³</v>
          </cell>
          <cell r="D3111">
            <v>134.22999999999999</v>
          </cell>
        </row>
        <row r="3112">
          <cell r="A3112" t="str">
            <v>2003849</v>
          </cell>
          <cell r="B3112" t="str">
            <v>Lastro de brita produzida compactado com soquete vibratório - espalhamento manual</v>
          </cell>
          <cell r="C3112" t="str">
            <v>m³</v>
          </cell>
          <cell r="D3112">
            <v>75.02</v>
          </cell>
        </row>
        <row r="3113">
          <cell r="A3113" t="str">
            <v>2003868</v>
          </cell>
          <cell r="B3113" t="str">
            <v>Lastro de pedra de mão ou rachão - espalhamento manual</v>
          </cell>
          <cell r="C3113" t="str">
            <v>m³</v>
          </cell>
          <cell r="D3113">
            <v>121.61</v>
          </cell>
        </row>
        <row r="3114">
          <cell r="A3114" t="str">
            <v>2003369</v>
          </cell>
          <cell r="B3114" t="str">
            <v>Meio-fio de concreto - MFC 01 - areia e brita comerciais - fôrma de madeira</v>
          </cell>
          <cell r="C3114" t="str">
            <v>m</v>
          </cell>
          <cell r="D3114">
            <v>118.24</v>
          </cell>
        </row>
        <row r="3115">
          <cell r="A3115" t="str">
            <v>2003368</v>
          </cell>
          <cell r="B3115" t="str">
            <v>Meio-fio de concreto - MFC 01 - areia extraída e brita produzida - fôrma de madeira</v>
          </cell>
          <cell r="C3115" t="str">
            <v>m</v>
          </cell>
          <cell r="D3115">
            <v>105.32</v>
          </cell>
        </row>
        <row r="3116">
          <cell r="A3116" t="str">
            <v>2003939</v>
          </cell>
          <cell r="B3116" t="str">
            <v>Meio-fio de concreto - MFC 01 moldado no local com extrusora e concreto usinado - areia e brita comerciais</v>
          </cell>
          <cell r="C3116" t="str">
            <v>m</v>
          </cell>
          <cell r="D3116">
            <v>75.150000000000006</v>
          </cell>
        </row>
        <row r="3117">
          <cell r="A3117" t="str">
            <v>2003940</v>
          </cell>
          <cell r="B3117" t="str">
            <v>Meio-fio de concreto - MFC 01 moldado no local com extrusora e concreto usinado - areia extraída e brita produzida</v>
          </cell>
          <cell r="C3117" t="str">
            <v>m</v>
          </cell>
          <cell r="D3117">
            <v>62.18</v>
          </cell>
        </row>
        <row r="3118">
          <cell r="A3118" t="str">
            <v>2003371</v>
          </cell>
          <cell r="B3118" t="str">
            <v>Meio-fio de concreto - MFC 02 - areia e brita comerciais - fôrma de madeira</v>
          </cell>
          <cell r="C3118" t="str">
            <v>m</v>
          </cell>
          <cell r="D3118">
            <v>87.22</v>
          </cell>
        </row>
        <row r="3119">
          <cell r="A3119" t="str">
            <v>2003370</v>
          </cell>
          <cell r="B3119" t="str">
            <v>Meio-fio de concreto - MFC 02 - areia extraída e brita produzida - fôrma de madeira</v>
          </cell>
          <cell r="C3119" t="str">
            <v>m</v>
          </cell>
          <cell r="D3119">
            <v>76.3</v>
          </cell>
        </row>
        <row r="3120">
          <cell r="A3120" t="str">
            <v>2003941</v>
          </cell>
          <cell r="B3120" t="str">
            <v>Meio-fio de concreto - MFC 02 moldado no local com extrusora e concreto usinado - areia e brita comerciais</v>
          </cell>
          <cell r="C3120" t="str">
            <v>m</v>
          </cell>
          <cell r="D3120">
            <v>64.33</v>
          </cell>
        </row>
        <row r="3121">
          <cell r="A3121" t="str">
            <v>2003942</v>
          </cell>
          <cell r="B3121" t="str">
            <v>Meio-fio de concreto - MFC 02 moldado no local com extrusora e concreto usinado - areia extraída e brita produzida</v>
          </cell>
          <cell r="C3121" t="str">
            <v>m</v>
          </cell>
          <cell r="D3121">
            <v>53.37</v>
          </cell>
        </row>
        <row r="3122">
          <cell r="A3122" t="str">
            <v>2003373</v>
          </cell>
          <cell r="B3122" t="str">
            <v>Meio-fio de concreto - MFC 03 - areia e brita comerciais - fôrma de madeira</v>
          </cell>
          <cell r="C3122" t="str">
            <v>m</v>
          </cell>
          <cell r="D3122">
            <v>68.540000000000006</v>
          </cell>
        </row>
        <row r="3123">
          <cell r="A3123" t="str">
            <v>2003372</v>
          </cell>
          <cell r="B3123" t="str">
            <v>Meio-fio de concreto - MFC 03 - areia extraída e brita produzida - fôrma de madeira</v>
          </cell>
          <cell r="C3123" t="str">
            <v>m</v>
          </cell>
          <cell r="D3123">
            <v>63.25</v>
          </cell>
        </row>
        <row r="3124">
          <cell r="A3124" t="str">
            <v>2003943</v>
          </cell>
          <cell r="B3124" t="str">
            <v>Meio-fio de concreto - MFC 03 moldado no local com extrusora e concreto usinado - areia e brita comerciais</v>
          </cell>
          <cell r="C3124" t="str">
            <v>m</v>
          </cell>
          <cell r="D3124">
            <v>30.25</v>
          </cell>
        </row>
        <row r="3125">
          <cell r="A3125" t="str">
            <v>2003944</v>
          </cell>
          <cell r="B3125" t="str">
            <v>Meio-fio de concreto - MFC 03 moldado no local com extrusora e concreto usinado - areia extraída e brita produzida</v>
          </cell>
          <cell r="C3125" t="str">
            <v>m</v>
          </cell>
          <cell r="D3125">
            <v>24.93</v>
          </cell>
        </row>
        <row r="3126">
          <cell r="A3126" t="str">
            <v>2003375</v>
          </cell>
          <cell r="B3126" t="str">
            <v>Meio-fio de concreto - MFC 04 - areia e brita comerciais - fôrma de madeira</v>
          </cell>
          <cell r="C3126" t="str">
            <v>m</v>
          </cell>
          <cell r="D3126">
            <v>44.21</v>
          </cell>
        </row>
        <row r="3127">
          <cell r="A3127" t="str">
            <v>2003374</v>
          </cell>
          <cell r="B3127" t="str">
            <v>Meio-fio de concreto - MFC 04 - areia extraída e brita produzida - fôrma de madeira</v>
          </cell>
          <cell r="C3127" t="str">
            <v>m</v>
          </cell>
          <cell r="D3127">
            <v>40.31</v>
          </cell>
        </row>
        <row r="3128">
          <cell r="A3128" t="str">
            <v>2003945</v>
          </cell>
          <cell r="B3128" t="str">
            <v>Meio-fio de concreto - MFC 04 moldado no local com extrusora e concreto usinado - areia e brita comerciais</v>
          </cell>
          <cell r="C3128" t="str">
            <v>m</v>
          </cell>
          <cell r="D3128">
            <v>22.69</v>
          </cell>
        </row>
        <row r="3129">
          <cell r="A3129" t="str">
            <v>2003946</v>
          </cell>
          <cell r="B3129" t="str">
            <v>Meio-fio de concreto - MFC 04 moldado no local com extrusora e concreto usinado - areia extraída e brita produzida</v>
          </cell>
          <cell r="C3129" t="str">
            <v>m</v>
          </cell>
          <cell r="D3129">
            <v>18.78</v>
          </cell>
        </row>
        <row r="3130">
          <cell r="A3130" t="str">
            <v>2003377</v>
          </cell>
          <cell r="B3130" t="str">
            <v>Meio-fio de concreto - MFC 05 - areia e brita comerciais - fôrma de madeira</v>
          </cell>
          <cell r="C3130" t="str">
            <v>m</v>
          </cell>
          <cell r="D3130">
            <v>59.54</v>
          </cell>
        </row>
        <row r="3131">
          <cell r="A3131" t="str">
            <v>2003376</v>
          </cell>
          <cell r="B3131" t="str">
            <v>Meio-fio de concreto - MFC 05 - areia extraída e brita produzida - fôrma de madeira</v>
          </cell>
          <cell r="C3131" t="str">
            <v>m</v>
          </cell>
          <cell r="D3131">
            <v>55.33</v>
          </cell>
        </row>
        <row r="3132">
          <cell r="A3132" t="str">
            <v>2003947</v>
          </cell>
          <cell r="B3132" t="str">
            <v>Meio-fio de concreto - MFC 05 moldado no local com extrusora e concreto usinado - areia e brita comerciais</v>
          </cell>
          <cell r="C3132" t="str">
            <v>m</v>
          </cell>
          <cell r="D3132">
            <v>23.73</v>
          </cell>
        </row>
        <row r="3133">
          <cell r="A3133" t="str">
            <v>2003948</v>
          </cell>
          <cell r="B3133" t="str">
            <v>Meio-fio de concreto - MFC 05 moldado no local com extrusora e concreto usinado - areia extraída e brita produzida</v>
          </cell>
          <cell r="C3133" t="str">
            <v>m</v>
          </cell>
          <cell r="D3133">
            <v>19.5</v>
          </cell>
        </row>
        <row r="3134">
          <cell r="A3134" t="str">
            <v>2003379</v>
          </cell>
          <cell r="B3134" t="str">
            <v>Meio-fio de concreto - MFC 06 - areia e brita comerciais - fôrma de madeira</v>
          </cell>
          <cell r="C3134" t="str">
            <v>m</v>
          </cell>
          <cell r="D3134">
            <v>34.39</v>
          </cell>
        </row>
        <row r="3135">
          <cell r="A3135" t="str">
            <v>2003378</v>
          </cell>
          <cell r="B3135" t="str">
            <v>Meio-fio de concreto - MFC 06 - areia extraída e brita produzida - fôrma de madeira</v>
          </cell>
          <cell r="C3135" t="str">
            <v>m</v>
          </cell>
          <cell r="D3135">
            <v>31.56</v>
          </cell>
        </row>
        <row r="3136">
          <cell r="A3136" t="str">
            <v>2003949</v>
          </cell>
          <cell r="B3136" t="str">
            <v>Meio-fio de concreto - MFC 06 moldado no local com extrusora e concreto usinado - areia e brita comerciais</v>
          </cell>
          <cell r="C3136" t="str">
            <v>m</v>
          </cell>
          <cell r="D3136">
            <v>16.309999999999999</v>
          </cell>
        </row>
        <row r="3137">
          <cell r="A3137" t="str">
            <v>2003950</v>
          </cell>
          <cell r="B3137" t="str">
            <v>Meio-fio de concreto - MFC 06 moldado no local com extrusora e concreto usinado - areia extraída e brita produzida</v>
          </cell>
          <cell r="C3137" t="str">
            <v>m</v>
          </cell>
          <cell r="D3137">
            <v>13.46</v>
          </cell>
        </row>
        <row r="3138">
          <cell r="A3138" t="str">
            <v>2003381</v>
          </cell>
          <cell r="B3138" t="str">
            <v>Meio-fio de concreto - MFC 07 - areia e brita comerciais - fôrma de madeira</v>
          </cell>
          <cell r="C3138" t="str">
            <v>m</v>
          </cell>
          <cell r="D3138">
            <v>57.68</v>
          </cell>
        </row>
        <row r="3139">
          <cell r="A3139" t="str">
            <v>2003380</v>
          </cell>
          <cell r="B3139" t="str">
            <v>Meio-fio de concreto - MFC 07 - areia extraída e brita produzida - fôrma de madeira</v>
          </cell>
          <cell r="C3139" t="str">
            <v>m</v>
          </cell>
          <cell r="D3139">
            <v>52.82</v>
          </cell>
        </row>
        <row r="3140">
          <cell r="A3140" t="str">
            <v>2003951</v>
          </cell>
          <cell r="B3140" t="str">
            <v>Meio-fio de concreto - MFC 07 moldado no local com extrusora e concreto usinado - areia e brita comerciais</v>
          </cell>
          <cell r="C3140" t="str">
            <v>m</v>
          </cell>
          <cell r="D3140">
            <v>27.73</v>
          </cell>
        </row>
        <row r="3141">
          <cell r="A3141" t="str">
            <v>2003952</v>
          </cell>
          <cell r="B3141" t="str">
            <v>Meio-fio de concreto - MFC 07 moldado no local com extrusora e concreto usinado - areia extraída e brita produzida</v>
          </cell>
          <cell r="C3141" t="str">
            <v>m</v>
          </cell>
          <cell r="D3141">
            <v>22.84</v>
          </cell>
        </row>
        <row r="3142">
          <cell r="A3142" t="str">
            <v>2003383</v>
          </cell>
          <cell r="B3142" t="str">
            <v>Meio-fio de concreto - MFC 08 - areia e brita comerciais - fôrma de madeira</v>
          </cell>
          <cell r="C3142" t="str">
            <v>m</v>
          </cell>
          <cell r="D3142">
            <v>97.01</v>
          </cell>
        </row>
        <row r="3143">
          <cell r="A3143" t="str">
            <v>2003382</v>
          </cell>
          <cell r="B3143" t="str">
            <v>Meio-fio de concreto - MFC 08 - areia extraída e brita produzida - fôrma de madeira</v>
          </cell>
          <cell r="C3143" t="str">
            <v>m</v>
          </cell>
          <cell r="D3143">
            <v>87.92</v>
          </cell>
        </row>
        <row r="3144">
          <cell r="A3144" t="str">
            <v>2003953</v>
          </cell>
          <cell r="B3144" t="str">
            <v>Meio-fio de concreto - MFC 08 moldado no local com extrusora e concreto usinado - areia e brita comerciais</v>
          </cell>
          <cell r="C3144" t="str">
            <v>m</v>
          </cell>
          <cell r="D3144">
            <v>50.24</v>
          </cell>
        </row>
        <row r="3145">
          <cell r="A3145" t="str">
            <v>2003954</v>
          </cell>
          <cell r="B3145" t="str">
            <v>Meio-fio de concreto - MFC 08 moldado no local com extrusora e concreto usinado - areia extraída e brita produzida</v>
          </cell>
          <cell r="C3145" t="str">
            <v>m</v>
          </cell>
          <cell r="D3145">
            <v>41.11</v>
          </cell>
        </row>
        <row r="3146">
          <cell r="A3146" t="str">
            <v>2004514</v>
          </cell>
          <cell r="B3146" t="str">
            <v>Microvala para dreno de pavimento com geocomposto drenante H = 0,4 m</v>
          </cell>
          <cell r="C3146" t="str">
            <v>m</v>
          </cell>
          <cell r="D3146">
            <v>15.27</v>
          </cell>
        </row>
        <row r="3147">
          <cell r="A3147" t="str">
            <v>2004515</v>
          </cell>
          <cell r="B3147" t="str">
            <v>Microvala para dreno de pavimento com geocomposto drenante H = 0,6 m</v>
          </cell>
          <cell r="C3147" t="str">
            <v>m</v>
          </cell>
          <cell r="D3147">
            <v>39.81</v>
          </cell>
        </row>
        <row r="3148">
          <cell r="A3148" t="str">
            <v>2005759</v>
          </cell>
          <cell r="B3148" t="str">
            <v>Perfuração para dreno sub-horizontal em material de 1ª categoria com D = 75 mm (linha NW)</v>
          </cell>
          <cell r="C3148" t="str">
            <v>m</v>
          </cell>
          <cell r="D3148">
            <v>51.45</v>
          </cell>
        </row>
        <row r="3149">
          <cell r="A3149" t="str">
            <v>2005764</v>
          </cell>
          <cell r="B3149" t="str">
            <v>Perfuração para dreno sub-horizontal em material de 2ª categoria com D = 75 mm (linha NW)</v>
          </cell>
          <cell r="C3149" t="str">
            <v>m</v>
          </cell>
          <cell r="D3149">
            <v>66.14</v>
          </cell>
        </row>
        <row r="3150">
          <cell r="A3150" t="str">
            <v>2003678</v>
          </cell>
          <cell r="B3150" t="str">
            <v>Poço de visita - PVI 01 - areia e brita comerciais</v>
          </cell>
          <cell r="C3150" t="str">
            <v>un</v>
          </cell>
          <cell r="D3150">
            <v>2201.14</v>
          </cell>
        </row>
        <row r="3151">
          <cell r="A3151" t="str">
            <v>2003677</v>
          </cell>
          <cell r="B3151" t="str">
            <v>Poço de visita - PVI 01 - areia extraída e brita produzida</v>
          </cell>
          <cell r="C3151" t="str">
            <v>un</v>
          </cell>
          <cell r="D3151">
            <v>1981.89</v>
          </cell>
        </row>
        <row r="3152">
          <cell r="A3152" t="str">
            <v>2003680</v>
          </cell>
          <cell r="B3152" t="str">
            <v>Poço de visita - PVI 02 - areia e brita comerciais</v>
          </cell>
          <cell r="C3152" t="str">
            <v>un</v>
          </cell>
          <cell r="D3152">
            <v>2169.83</v>
          </cell>
        </row>
        <row r="3153">
          <cell r="A3153" t="str">
            <v>2003679</v>
          </cell>
          <cell r="B3153" t="str">
            <v>Poço de visita - PVI 02 - areia extraída e brita produzida</v>
          </cell>
          <cell r="C3153" t="str">
            <v>un</v>
          </cell>
          <cell r="D3153">
            <v>1959.39</v>
          </cell>
        </row>
        <row r="3154">
          <cell r="A3154" t="str">
            <v>2003682</v>
          </cell>
          <cell r="B3154" t="str">
            <v>Poço de visita - PVI 03 - areia e brita comerciais</v>
          </cell>
          <cell r="C3154" t="str">
            <v>un</v>
          </cell>
          <cell r="D3154">
            <v>2485.38</v>
          </cell>
        </row>
        <row r="3155">
          <cell r="A3155" t="str">
            <v>2003681</v>
          </cell>
          <cell r="B3155" t="str">
            <v>Poço de visita - PVI 03 - areia extraída e brita produzida</v>
          </cell>
          <cell r="C3155" t="str">
            <v>un</v>
          </cell>
          <cell r="D3155">
            <v>2223.2800000000002</v>
          </cell>
        </row>
        <row r="3156">
          <cell r="A3156" t="str">
            <v>2003684</v>
          </cell>
          <cell r="B3156" t="str">
            <v>Poço de visita - PVI 04 - areia e brita comerciais</v>
          </cell>
          <cell r="C3156" t="str">
            <v>un</v>
          </cell>
          <cell r="D3156">
            <v>2975.69</v>
          </cell>
        </row>
        <row r="3157">
          <cell r="A3157" t="str">
            <v>2003683</v>
          </cell>
          <cell r="B3157" t="str">
            <v>Poço de visita - PVI 04 - areia extraída e brita produzida</v>
          </cell>
          <cell r="C3157" t="str">
            <v>un</v>
          </cell>
          <cell r="D3157">
            <v>2663.18</v>
          </cell>
        </row>
        <row r="3158">
          <cell r="A3158" t="str">
            <v>2003686</v>
          </cell>
          <cell r="B3158" t="str">
            <v>Poço de visita - PVI 05 - areia e brita comerciais</v>
          </cell>
          <cell r="C3158" t="str">
            <v>un</v>
          </cell>
          <cell r="D3158">
            <v>3512.61</v>
          </cell>
        </row>
        <row r="3159">
          <cell r="A3159" t="str">
            <v>2003685</v>
          </cell>
          <cell r="B3159" t="str">
            <v>Poço de visita - PVI 05 - areia extraída e brita produzida</v>
          </cell>
          <cell r="C3159" t="str">
            <v>un</v>
          </cell>
          <cell r="D3159">
            <v>3148.44</v>
          </cell>
        </row>
        <row r="3160">
          <cell r="A3160" t="str">
            <v>2003688</v>
          </cell>
          <cell r="B3160" t="str">
            <v>Poço de visita - PVI 06 - areia e brita comerciais</v>
          </cell>
          <cell r="C3160" t="str">
            <v>un</v>
          </cell>
          <cell r="D3160">
            <v>4386.2</v>
          </cell>
        </row>
        <row r="3161">
          <cell r="A3161" t="str">
            <v>2003687</v>
          </cell>
          <cell r="B3161" t="str">
            <v>Poço de visita - PVI 06 - areia extraída e brita produzida</v>
          </cell>
          <cell r="C3161" t="str">
            <v>un</v>
          </cell>
          <cell r="D3161">
            <v>3945.16</v>
          </cell>
        </row>
        <row r="3162">
          <cell r="A3162" t="str">
            <v>2003690</v>
          </cell>
          <cell r="B3162" t="str">
            <v>Poço de visita - PVI 07 - areia e brita comerciais</v>
          </cell>
          <cell r="C3162" t="str">
            <v>un</v>
          </cell>
          <cell r="D3162">
            <v>2553.16</v>
          </cell>
        </row>
        <row r="3163">
          <cell r="A3163" t="str">
            <v>2003689</v>
          </cell>
          <cell r="B3163" t="str">
            <v>Poço de visita - PVI 07 - areia extraída e brita produzida</v>
          </cell>
          <cell r="C3163" t="str">
            <v>un</v>
          </cell>
          <cell r="D3163">
            <v>2297.36</v>
          </cell>
        </row>
        <row r="3164">
          <cell r="A3164" t="str">
            <v>2003692</v>
          </cell>
          <cell r="B3164" t="str">
            <v>Poço de visita - PVI 08 - areia e brita comerciais</v>
          </cell>
          <cell r="C3164" t="str">
            <v>un</v>
          </cell>
          <cell r="D3164">
            <v>2526.3200000000002</v>
          </cell>
        </row>
        <row r="3165">
          <cell r="A3165" t="str">
            <v>2003691</v>
          </cell>
          <cell r="B3165" t="str">
            <v>Poço de visita - PVI 08 - areia extraída e brita produzida</v>
          </cell>
          <cell r="C3165" t="str">
            <v>un</v>
          </cell>
          <cell r="D3165">
            <v>2278.08</v>
          </cell>
        </row>
        <row r="3166">
          <cell r="A3166" t="str">
            <v>2003694</v>
          </cell>
          <cell r="B3166" t="str">
            <v>Poço de visita - PVI 09 - areia e brita comerciais</v>
          </cell>
          <cell r="C3166" t="str">
            <v>un</v>
          </cell>
          <cell r="D3166">
            <v>2863.73</v>
          </cell>
        </row>
        <row r="3167">
          <cell r="A3167" t="str">
            <v>2003693</v>
          </cell>
          <cell r="B3167" t="str">
            <v>Poço de visita - PVI 09 - areia extraída e brita produzida</v>
          </cell>
          <cell r="C3167" t="str">
            <v>un</v>
          </cell>
          <cell r="D3167">
            <v>2558.79</v>
          </cell>
        </row>
        <row r="3168">
          <cell r="A3168" t="str">
            <v>2003696</v>
          </cell>
          <cell r="B3168" t="str">
            <v>Poço de visita - PVI 10 - areia e brita comerciais</v>
          </cell>
          <cell r="C3168" t="str">
            <v>un</v>
          </cell>
          <cell r="D3168">
            <v>3210.56</v>
          </cell>
        </row>
        <row r="3169">
          <cell r="A3169" t="str">
            <v>2003695</v>
          </cell>
          <cell r="B3169" t="str">
            <v>Poço de visita - PVI 10 - areia extraída e brita produzida</v>
          </cell>
          <cell r="C3169" t="str">
            <v>un</v>
          </cell>
          <cell r="D3169">
            <v>2852.69</v>
          </cell>
        </row>
        <row r="3170">
          <cell r="A3170" t="str">
            <v>2003698</v>
          </cell>
          <cell r="B3170" t="str">
            <v>Poço de visita - PVI 11 - areia e brita comerciais</v>
          </cell>
          <cell r="C3170" t="str">
            <v>un</v>
          </cell>
          <cell r="D3170">
            <v>3932.68</v>
          </cell>
        </row>
        <row r="3171">
          <cell r="A3171" t="str">
            <v>2003697</v>
          </cell>
          <cell r="B3171" t="str">
            <v>Poço de visita - PVI 11 - areia extraída e brita produzida</v>
          </cell>
          <cell r="C3171" t="str">
            <v>un</v>
          </cell>
          <cell r="D3171">
            <v>3520.62</v>
          </cell>
        </row>
        <row r="3172">
          <cell r="A3172" t="str">
            <v>2003700</v>
          </cell>
          <cell r="B3172" t="str">
            <v>Poço de visita - PVI 12 - areia e brita comerciais</v>
          </cell>
          <cell r="C3172" t="str">
            <v>un</v>
          </cell>
          <cell r="D3172">
            <v>4847.97</v>
          </cell>
        </row>
        <row r="3173">
          <cell r="A3173" t="str">
            <v>2003699</v>
          </cell>
          <cell r="B3173" t="str">
            <v>Poço de visita - PVI 12 - areia extraída e brita produzida</v>
          </cell>
          <cell r="C3173" t="str">
            <v>un</v>
          </cell>
          <cell r="D3173">
            <v>4354.01</v>
          </cell>
        </row>
        <row r="3174">
          <cell r="A3174" t="str">
            <v>2003702</v>
          </cell>
          <cell r="B3174" t="str">
            <v>Poço de visita - PVI 13 - areia e brita comerciais</v>
          </cell>
          <cell r="C3174" t="str">
            <v>un</v>
          </cell>
          <cell r="D3174">
            <v>2923.07</v>
          </cell>
        </row>
        <row r="3175">
          <cell r="A3175" t="str">
            <v>2003701</v>
          </cell>
          <cell r="B3175" t="str">
            <v>Poço de visita - PVI 13 - areia extraída e brita produzida</v>
          </cell>
          <cell r="C3175" t="str">
            <v>un</v>
          </cell>
          <cell r="D3175">
            <v>2625.69</v>
          </cell>
        </row>
        <row r="3176">
          <cell r="A3176" t="str">
            <v>2003704</v>
          </cell>
          <cell r="B3176" t="str">
            <v>Poço de visita - PVI 14 - areia e brita comerciais</v>
          </cell>
          <cell r="C3176" t="str">
            <v>un</v>
          </cell>
          <cell r="D3176">
            <v>2896.23</v>
          </cell>
        </row>
        <row r="3177">
          <cell r="A3177" t="str">
            <v>2003703</v>
          </cell>
          <cell r="B3177" t="str">
            <v>Poço de visita - PVI 14 - areia extraída e brita produzida</v>
          </cell>
          <cell r="C3177" t="str">
            <v>un</v>
          </cell>
          <cell r="D3177">
            <v>2606.41</v>
          </cell>
        </row>
        <row r="3178">
          <cell r="A3178" t="str">
            <v>2003706</v>
          </cell>
          <cell r="B3178" t="str">
            <v>Poço de visita - PVI 15 - areia e brita comerciais</v>
          </cell>
          <cell r="C3178" t="str">
            <v>un</v>
          </cell>
          <cell r="D3178">
            <v>3259.98</v>
          </cell>
        </row>
        <row r="3179">
          <cell r="A3179" t="str">
            <v>2003705</v>
          </cell>
          <cell r="B3179" t="str">
            <v>Poço de visita - PVI 15 - areia extraída e brita produzida</v>
          </cell>
          <cell r="C3179" t="str">
            <v>un</v>
          </cell>
          <cell r="D3179">
            <v>2907.15</v>
          </cell>
        </row>
        <row r="3180">
          <cell r="A3180" t="str">
            <v>2003708</v>
          </cell>
          <cell r="B3180" t="str">
            <v>Poço de visita - PVI 16 - areia e brita comerciais</v>
          </cell>
          <cell r="C3180" t="str">
            <v>un</v>
          </cell>
          <cell r="D3180">
            <v>3784.06</v>
          </cell>
        </row>
        <row r="3181">
          <cell r="A3181" t="str">
            <v>2003707</v>
          </cell>
          <cell r="B3181" t="str">
            <v>Poço de visita - PVI 16 - areia extraída e brita produzida</v>
          </cell>
          <cell r="C3181" t="str">
            <v>un</v>
          </cell>
          <cell r="D3181">
            <v>3375.79</v>
          </cell>
        </row>
        <row r="3182">
          <cell r="A3182" t="str">
            <v>2003710</v>
          </cell>
          <cell r="B3182" t="str">
            <v>Poço de visita - PVI 17 - areia e brita comerciais</v>
          </cell>
          <cell r="C3182" t="str">
            <v>un</v>
          </cell>
          <cell r="D3182">
            <v>4370.63</v>
          </cell>
        </row>
        <row r="3183">
          <cell r="A3183" t="str">
            <v>2003709</v>
          </cell>
          <cell r="B3183" t="str">
            <v>Poço de visita - PVI 17 - areia extraída e brita produzida</v>
          </cell>
          <cell r="C3183" t="str">
            <v>un</v>
          </cell>
          <cell r="D3183">
            <v>3905.66</v>
          </cell>
        </row>
        <row r="3184">
          <cell r="A3184" t="str">
            <v>2003712</v>
          </cell>
          <cell r="B3184" t="str">
            <v>Poço de visita - PVI 18 - areia e brita comerciais</v>
          </cell>
          <cell r="C3184" t="str">
            <v>un</v>
          </cell>
          <cell r="D3184">
            <v>5327.64</v>
          </cell>
        </row>
        <row r="3185">
          <cell r="A3185" t="str">
            <v>2003711</v>
          </cell>
          <cell r="B3185" t="str">
            <v>Poço de visita - PVI 18 - areia extraída e brita produzida</v>
          </cell>
          <cell r="C3185" t="str">
            <v>un</v>
          </cell>
          <cell r="D3185">
            <v>4775.71</v>
          </cell>
        </row>
        <row r="3186">
          <cell r="A3186" t="str">
            <v>2004505</v>
          </cell>
          <cell r="B3186" t="str">
            <v>Reaterro e compactação em vala de dreno com geocomposto</v>
          </cell>
          <cell r="C3186" t="str">
            <v>m³</v>
          </cell>
          <cell r="D3186">
            <v>23.13</v>
          </cell>
        </row>
        <row r="3187">
          <cell r="A3187" t="str">
            <v>2003353</v>
          </cell>
          <cell r="B3187" t="str">
            <v>Sarjeta trapezoidal de canteiro central de concreto - SZCC 100-25 - areia e brita comerciais</v>
          </cell>
          <cell r="C3187" t="str">
            <v>m</v>
          </cell>
          <cell r="D3187">
            <v>80.48</v>
          </cell>
        </row>
        <row r="3188">
          <cell r="A3188" t="str">
            <v>2003352</v>
          </cell>
          <cell r="B3188" t="str">
            <v>Sarjeta trapezoidal de canteiro central de concreto - SZCC 100-25 - areia extraída e brita produzida</v>
          </cell>
          <cell r="C3188" t="str">
            <v>m</v>
          </cell>
          <cell r="D3188">
            <v>62.96</v>
          </cell>
        </row>
        <row r="3189">
          <cell r="A3189" t="str">
            <v>2003979</v>
          </cell>
          <cell r="B3189" t="str">
            <v>Sarjeta trapezoidal de canteiro central de concreto - SZCC 100-25 moldada no local com extrusora e concreto usinado - areia e brita comerciais</v>
          </cell>
          <cell r="C3189" t="str">
            <v>m</v>
          </cell>
          <cell r="D3189">
            <v>92.27</v>
          </cell>
        </row>
        <row r="3190">
          <cell r="A3190" t="str">
            <v>2003980</v>
          </cell>
          <cell r="B3190" t="str">
            <v>Sarjeta trapezoidal de canteiro central de concreto - SZCC 100-25 moldada no local com extrusora e concreto usinado - areia extraída e brita produzida</v>
          </cell>
          <cell r="C3190" t="str">
            <v>m</v>
          </cell>
          <cell r="D3190">
            <v>74.680000000000007</v>
          </cell>
        </row>
        <row r="3191">
          <cell r="A3191" t="str">
            <v>2003355</v>
          </cell>
          <cell r="B3191" t="str">
            <v>Sarjeta trapezoidal de canteiro central de concreto - SZCC 140-35 - areia e brita comerciais</v>
          </cell>
          <cell r="C3191" t="str">
            <v>m</v>
          </cell>
          <cell r="D3191">
            <v>108.32</v>
          </cell>
        </row>
        <row r="3192">
          <cell r="A3192" t="str">
            <v>2003354</v>
          </cell>
          <cell r="B3192" t="str">
            <v>Sarjeta trapezoidal de canteiro central de concreto - SZCC 140-35 - areia extraída e brita produzida</v>
          </cell>
          <cell r="C3192" t="str">
            <v>m</v>
          </cell>
          <cell r="D3192">
            <v>84.72</v>
          </cell>
        </row>
        <row r="3193">
          <cell r="A3193" t="str">
            <v>2003981</v>
          </cell>
          <cell r="B3193" t="str">
            <v>Sarjeta trapezoidal de canteiro central de concreto - SZCC 140-35 moldada no local com extrusora e concreto usinado - areia e brita comerciais</v>
          </cell>
          <cell r="C3193" t="str">
            <v>m</v>
          </cell>
          <cell r="D3193">
            <v>124.33</v>
          </cell>
        </row>
        <row r="3194">
          <cell r="A3194" t="str">
            <v>2003982</v>
          </cell>
          <cell r="B3194" t="str">
            <v>Sarjeta trapezoidal de canteiro central de concreto - SZCC 140-35 moldada no local com extrusora e concreto usinado - areia extraída e brita produzida</v>
          </cell>
          <cell r="C3194" t="str">
            <v>m</v>
          </cell>
          <cell r="D3194">
            <v>100.63</v>
          </cell>
        </row>
        <row r="3195">
          <cell r="A3195" t="str">
            <v>2003345</v>
          </cell>
          <cell r="B3195" t="str">
            <v>Sarjeta trapezoidal de concreto - SZC 60-20 - escavação mecânica - areia e brita comerciais</v>
          </cell>
          <cell r="C3195" t="str">
            <v>m</v>
          </cell>
          <cell r="D3195">
            <v>65.63</v>
          </cell>
        </row>
        <row r="3196">
          <cell r="A3196" t="str">
            <v>2003344</v>
          </cell>
          <cell r="B3196" t="str">
            <v>Sarjeta trapezoidal de concreto - SZC 60-20 - escavação mecânica - areia extraída e brita produzida</v>
          </cell>
          <cell r="C3196" t="str">
            <v>m</v>
          </cell>
          <cell r="D3196">
            <v>53.67</v>
          </cell>
        </row>
        <row r="3197">
          <cell r="A3197" t="str">
            <v>2003973</v>
          </cell>
          <cell r="B3197" t="str">
            <v>Sarjeta trapezoidal de concreto - SZC 60-20 moldada no local com extrusora e concreto usinado - escavação mecânica - areia e brita comerciais</v>
          </cell>
          <cell r="C3197" t="str">
            <v>m</v>
          </cell>
          <cell r="D3197">
            <v>73.790000000000006</v>
          </cell>
        </row>
        <row r="3198">
          <cell r="A3198" t="str">
            <v>2003974</v>
          </cell>
          <cell r="B3198" t="str">
            <v>Sarjeta trapezoidal de concreto - SZC 60-20 moldada no local com extrusora e concreto usinado - escavação mecânica - areia extraída e brita produzida</v>
          </cell>
          <cell r="C3198" t="str">
            <v>m</v>
          </cell>
          <cell r="D3198">
            <v>61.78</v>
          </cell>
        </row>
        <row r="3199">
          <cell r="A3199" t="str">
            <v>2003343</v>
          </cell>
          <cell r="B3199" t="str">
            <v>Sarjeta trapezoidal de concreto - SZC 90-30 - escavação mecânica - areia e brita comerciais</v>
          </cell>
          <cell r="C3199" t="str">
            <v>m</v>
          </cell>
          <cell r="D3199">
            <v>89.47</v>
          </cell>
        </row>
        <row r="3200">
          <cell r="A3200" t="str">
            <v>2003342</v>
          </cell>
          <cell r="B3200" t="str">
            <v>Sarjeta trapezoidal de concreto - SZC 90-30 - escavação mecânica - areia extraída e brita produzida</v>
          </cell>
          <cell r="C3200" t="str">
            <v>m</v>
          </cell>
          <cell r="D3200">
            <v>72.7</v>
          </cell>
        </row>
        <row r="3201">
          <cell r="A3201" t="str">
            <v>2003971</v>
          </cell>
          <cell r="B3201" t="str">
            <v>Sarjeta trapezoidal de concreto - SZC 90-30 moldada no local com extrusora e concreto usinado - escavação mecânica - areia e brita comerciais</v>
          </cell>
          <cell r="C3201" t="str">
            <v>m</v>
          </cell>
          <cell r="D3201">
            <v>101.04</v>
          </cell>
        </row>
        <row r="3202">
          <cell r="A3202" t="str">
            <v>2003972</v>
          </cell>
          <cell r="B3202" t="str">
            <v>Sarjeta trapezoidal de concreto - SZC 90-30 moldada no local com extrusora e concreto usinado - escavação mecânica - areia extraída e brita produzida</v>
          </cell>
          <cell r="C3202" t="str">
            <v>m</v>
          </cell>
          <cell r="D3202">
            <v>84.2</v>
          </cell>
        </row>
        <row r="3203">
          <cell r="A3203" t="str">
            <v>2003347</v>
          </cell>
          <cell r="B3203" t="str">
            <v>Sarjeta trapezoidal de grama - SZG 60-20 - escavação mecânica</v>
          </cell>
          <cell r="C3203" t="str">
            <v>m</v>
          </cell>
          <cell r="D3203">
            <v>16.86</v>
          </cell>
        </row>
        <row r="3204">
          <cell r="A3204" t="str">
            <v>2003346</v>
          </cell>
          <cell r="B3204" t="str">
            <v>Sarjeta trapezoidal de grama - SZG 90-30 - escavação mecânica</v>
          </cell>
          <cell r="C3204" t="str">
            <v>m</v>
          </cell>
          <cell r="D3204">
            <v>23.64</v>
          </cell>
        </row>
        <row r="3205">
          <cell r="A3205" t="str">
            <v>2003933</v>
          </cell>
          <cell r="B3205" t="str">
            <v>Sarjeta trapezoidal sem revestimento - SZT 60-20 - escavação mecânica</v>
          </cell>
          <cell r="C3205" t="str">
            <v>m</v>
          </cell>
          <cell r="D3205">
            <v>8.4499999999999993</v>
          </cell>
        </row>
        <row r="3206">
          <cell r="A3206" t="str">
            <v>2003932</v>
          </cell>
          <cell r="B3206" t="str">
            <v>Sarjeta trapezoidal sem revestimento - SZT 90-30 - escavação mecânica</v>
          </cell>
          <cell r="C3206" t="str">
            <v>m</v>
          </cell>
          <cell r="D3206">
            <v>11.02</v>
          </cell>
        </row>
        <row r="3207">
          <cell r="A3207" t="str">
            <v>2003349</v>
          </cell>
          <cell r="B3207" t="str">
            <v>Sarjeta triangular de canteiro central de concreto - STCC 100-25 - areia e brita comerciais</v>
          </cell>
          <cell r="C3207" t="str">
            <v>m</v>
          </cell>
          <cell r="D3207">
            <v>61.64</v>
          </cell>
        </row>
        <row r="3208">
          <cell r="A3208" t="str">
            <v>2003348</v>
          </cell>
          <cell r="B3208" t="str">
            <v>Sarjeta triangular de canteiro central de concreto - STCC 100-25 - areia extraída e brita produzida</v>
          </cell>
          <cell r="C3208" t="str">
            <v>m</v>
          </cell>
          <cell r="D3208">
            <v>48.36</v>
          </cell>
        </row>
        <row r="3209">
          <cell r="A3209" t="str">
            <v>2003975</v>
          </cell>
          <cell r="B3209" t="str">
            <v>Sarjeta triangular de canteiro central de concreto - STCC 100-25 moldada no local com extrusora e concreto usinado - areia e brita comerciais</v>
          </cell>
          <cell r="C3209" t="str">
            <v>m</v>
          </cell>
          <cell r="D3209">
            <v>69.97</v>
          </cell>
        </row>
        <row r="3210">
          <cell r="A3210" t="str">
            <v>2003976</v>
          </cell>
          <cell r="B3210" t="str">
            <v>Sarjeta triangular de canteiro central de concreto - STCC 100-25 moldada no local com extrusora e concreto usinado - areia extraída e brita produzida</v>
          </cell>
          <cell r="C3210" t="str">
            <v>m</v>
          </cell>
          <cell r="D3210">
            <v>56.63</v>
          </cell>
        </row>
        <row r="3211">
          <cell r="A3211" t="str">
            <v>2003351</v>
          </cell>
          <cell r="B3211" t="str">
            <v>Sarjeta triangular de canteiro central de concreto - STCC 140-35 - areia e brita comerciais</v>
          </cell>
          <cell r="C3211" t="str">
            <v>m</v>
          </cell>
          <cell r="D3211">
            <v>82.45</v>
          </cell>
        </row>
        <row r="3212">
          <cell r="A3212" t="str">
            <v>2003350</v>
          </cell>
          <cell r="B3212" t="str">
            <v>Sarjeta triangular de canteiro central de concreto - STCC 140-35 - areia extraída e brita produzida</v>
          </cell>
          <cell r="C3212" t="str">
            <v>m</v>
          </cell>
          <cell r="D3212">
            <v>64.650000000000006</v>
          </cell>
        </row>
        <row r="3213">
          <cell r="A3213" t="str">
            <v>2003977</v>
          </cell>
          <cell r="B3213" t="str">
            <v>Sarjeta triangular de canteiro central de concreto - STCC 140-35 moldada no local com extrusora e concreto usinado - areia e brita comerciais</v>
          </cell>
          <cell r="C3213" t="str">
            <v>m</v>
          </cell>
          <cell r="D3213">
            <v>93.73</v>
          </cell>
        </row>
        <row r="3214">
          <cell r="A3214" t="str">
            <v>2003978</v>
          </cell>
          <cell r="B3214" t="str">
            <v>Sarjeta triangular de canteiro central de concreto - STCC 140-35 moldada no local com extrusora e concreto usinado - areia extraída e brita produzida</v>
          </cell>
          <cell r="C3214" t="str">
            <v>m</v>
          </cell>
          <cell r="D3214">
            <v>75.86</v>
          </cell>
        </row>
        <row r="3215">
          <cell r="A3215" t="str">
            <v>2003291</v>
          </cell>
          <cell r="B3215" t="str">
            <v>Sarjeta triangular de canteiro central de grama - STCG 100-25 - escavação mecânica</v>
          </cell>
          <cell r="C3215" t="str">
            <v>m</v>
          </cell>
          <cell r="D3215">
            <v>12.29</v>
          </cell>
        </row>
        <row r="3216">
          <cell r="A3216" t="str">
            <v>2003292</v>
          </cell>
          <cell r="B3216" t="str">
            <v>Sarjeta triangular de canteiro central de grama - STCG 140-35 - escavação mecânica</v>
          </cell>
          <cell r="C3216" t="str">
            <v>m</v>
          </cell>
          <cell r="D3216">
            <v>17.2</v>
          </cell>
        </row>
        <row r="3217">
          <cell r="A3217" t="str">
            <v>2003293</v>
          </cell>
          <cell r="B3217" t="str">
            <v>Sarjeta triangular de canteiro central de grama - STCG 200-25 - escavação mecânica</v>
          </cell>
          <cell r="C3217" t="str">
            <v>m</v>
          </cell>
          <cell r="D3217">
            <v>22.66</v>
          </cell>
        </row>
        <row r="3218">
          <cell r="A3218" t="str">
            <v>2003294</v>
          </cell>
          <cell r="B3218" t="str">
            <v>Sarjeta triangular de canteiro central de grama - STCG 300-37,5 - escavação mecânica</v>
          </cell>
          <cell r="C3218" t="str">
            <v>m</v>
          </cell>
          <cell r="D3218">
            <v>33.979999999999997</v>
          </cell>
        </row>
        <row r="3219">
          <cell r="A3219" t="str">
            <v>2003257</v>
          </cell>
          <cell r="B3219" t="str">
            <v>Sarjeta triangular de concreto - STC 100-20 - escavação mecânica - areia e brita comerciais</v>
          </cell>
          <cell r="C3219" t="str">
            <v>m</v>
          </cell>
          <cell r="D3219">
            <v>67.14</v>
          </cell>
        </row>
        <row r="3220">
          <cell r="A3220" t="str">
            <v>2003258</v>
          </cell>
          <cell r="B3220" t="str">
            <v>Sarjeta triangular de concreto - STC 100-20 - escavação mecânica - areia extraída e brita produzida</v>
          </cell>
          <cell r="C3220" t="str">
            <v>m</v>
          </cell>
          <cell r="D3220">
            <v>55.21</v>
          </cell>
        </row>
        <row r="3221">
          <cell r="A3221" t="str">
            <v>2003259</v>
          </cell>
          <cell r="B3221" t="str">
            <v>Sarjeta triangular de concreto - STC 100-20 moldada no local com extrusora e concreto usinado - escavação mecânica - areia e brita comerciais</v>
          </cell>
          <cell r="C3221" t="str">
            <v>m</v>
          </cell>
          <cell r="D3221">
            <v>74.81</v>
          </cell>
        </row>
        <row r="3222">
          <cell r="A3222" t="str">
            <v>2003260</v>
          </cell>
          <cell r="B3222" t="str">
            <v>Sarjeta triangular de concreto - STC 100-20 moldada no local com extrusora e concreto usinado - escavação mecânica - areia extraída e brita produzida</v>
          </cell>
          <cell r="C3222" t="str">
            <v>m</v>
          </cell>
          <cell r="D3222">
            <v>62.83</v>
          </cell>
        </row>
        <row r="3223">
          <cell r="A3223" t="str">
            <v>2003281</v>
          </cell>
          <cell r="B3223" t="str">
            <v>Sarjeta triangular de concreto - STC 100-21 - escavação mecânica - areia e brita comerciais</v>
          </cell>
          <cell r="C3223" t="str">
            <v>m</v>
          </cell>
          <cell r="D3223">
            <v>67.27</v>
          </cell>
        </row>
        <row r="3224">
          <cell r="A3224" t="str">
            <v>2003282</v>
          </cell>
          <cell r="B3224" t="str">
            <v>Sarjeta triangular de concreto - STC 100-21 - escavação mecânica - areia extraída e brita produzida</v>
          </cell>
          <cell r="C3224" t="str">
            <v>m</v>
          </cell>
          <cell r="D3224">
            <v>55.08</v>
          </cell>
        </row>
        <row r="3225">
          <cell r="A3225" t="str">
            <v>2003283</v>
          </cell>
          <cell r="B3225" t="str">
            <v>Sarjeta triangular de concreto - STC 100-21 moldada no local com extrusora e concreto usinado - escavação mecânica - areia e brita comerciais</v>
          </cell>
          <cell r="C3225" t="str">
            <v>m</v>
          </cell>
          <cell r="D3225">
            <v>75.13</v>
          </cell>
        </row>
        <row r="3226">
          <cell r="A3226" t="str">
            <v>2003284</v>
          </cell>
          <cell r="B3226" t="str">
            <v>Sarjeta triangular de concreto - STC 100-21 moldada no local com extrusora e concreto usinado - escavação mecânica - areia extraída e brita produzida</v>
          </cell>
          <cell r="C3226" t="str">
            <v>m</v>
          </cell>
          <cell r="D3226">
            <v>62.88</v>
          </cell>
        </row>
        <row r="3227">
          <cell r="A3227" t="str">
            <v>2003327</v>
          </cell>
          <cell r="B3227" t="str">
            <v>Sarjeta triangular de concreto - STC 108-25 - escavação mecânica - areia e brita comerciais</v>
          </cell>
          <cell r="C3227" t="str">
            <v>m</v>
          </cell>
          <cell r="D3227">
            <v>97.28</v>
          </cell>
        </row>
        <row r="3228">
          <cell r="A3228" t="str">
            <v>2003326</v>
          </cell>
          <cell r="B3228" t="str">
            <v>Sarjeta triangular de concreto - STC 108-25 - escavação mecânica - areia extraída e brita produzida</v>
          </cell>
          <cell r="C3228" t="str">
            <v>m</v>
          </cell>
          <cell r="D3228">
            <v>83.46</v>
          </cell>
        </row>
        <row r="3229">
          <cell r="A3229" t="str">
            <v>2003963</v>
          </cell>
          <cell r="B3229" t="str">
            <v>Sarjeta triangular de concreto - STC 108-25 moldada no local com extrusora e concreto usinado - escavação mecânica - areia e brita comerciais</v>
          </cell>
          <cell r="C3229" t="str">
            <v>m</v>
          </cell>
          <cell r="D3229">
            <v>85.36</v>
          </cell>
        </row>
        <row r="3230">
          <cell r="A3230" t="str">
            <v>2003964</v>
          </cell>
          <cell r="B3230" t="str">
            <v>Sarjeta triangular de concreto - STC 108-25 moldada no local com extrusora e concreto usinado - escavação mecânica - areia extraída e brita produzida</v>
          </cell>
          <cell r="C3230" t="str">
            <v>m</v>
          </cell>
          <cell r="D3230">
            <v>71.47</v>
          </cell>
        </row>
        <row r="3231">
          <cell r="A3231" t="str">
            <v>2003319</v>
          </cell>
          <cell r="B3231" t="str">
            <v>Sarjeta triangular de concreto - STC 125-25 - escavação mecânica - areia e brita comerciais</v>
          </cell>
          <cell r="C3231" t="str">
            <v>m</v>
          </cell>
          <cell r="D3231">
            <v>81.53</v>
          </cell>
        </row>
        <row r="3232">
          <cell r="A3232" t="str">
            <v>2003318</v>
          </cell>
          <cell r="B3232" t="str">
            <v>Sarjeta triangular de concreto - STC 125-25 - escavação mecânica - areia extraída e brita produzida</v>
          </cell>
          <cell r="C3232" t="str">
            <v>m</v>
          </cell>
          <cell r="D3232">
            <v>66.81</v>
          </cell>
        </row>
        <row r="3233">
          <cell r="A3233" t="str">
            <v>2003955</v>
          </cell>
          <cell r="B3233" t="str">
            <v>Sarjeta triangular de concreto - STC 125-25 moldada no local com extrusora e concreto usinado - escavação mecânica - areia e brita comerciais</v>
          </cell>
          <cell r="C3233" t="str">
            <v>m</v>
          </cell>
          <cell r="D3233">
            <v>91.04</v>
          </cell>
        </row>
        <row r="3234">
          <cell r="A3234" t="str">
            <v>2003956</v>
          </cell>
          <cell r="B3234" t="str">
            <v>Sarjeta triangular de concreto - STC 125-25 moldada no local com extrusora e concreto usinado - escavação mecânica - areia extraída e brita produzida</v>
          </cell>
          <cell r="C3234" t="str">
            <v>m</v>
          </cell>
          <cell r="D3234">
            <v>76.25</v>
          </cell>
        </row>
        <row r="3235">
          <cell r="A3235" t="str">
            <v>2003277</v>
          </cell>
          <cell r="B3235" t="str">
            <v>Sarjeta triangular de concreto - STC 125-27 - escavação mecânica - areia e brita comerciais</v>
          </cell>
          <cell r="C3235" t="str">
            <v>m</v>
          </cell>
          <cell r="D3235">
            <v>83.92</v>
          </cell>
        </row>
        <row r="3236">
          <cell r="A3236" t="str">
            <v>2003278</v>
          </cell>
          <cell r="B3236" t="str">
            <v>Sarjeta triangular de concreto - STC 125-27 - escavação mecânica - areia extraída e brita produzida</v>
          </cell>
          <cell r="C3236" t="str">
            <v>m</v>
          </cell>
          <cell r="D3236">
            <v>68.790000000000006</v>
          </cell>
        </row>
        <row r="3237">
          <cell r="A3237" t="str">
            <v>2003279</v>
          </cell>
          <cell r="B3237" t="str">
            <v>Sarjeta triangular de concreto - STC 125-27 moldada no local com extrusora e concreto usinado - escavação mecânica - areia e brita comerciais</v>
          </cell>
          <cell r="C3237" t="str">
            <v>m</v>
          </cell>
          <cell r="D3237">
            <v>93.7</v>
          </cell>
        </row>
        <row r="3238">
          <cell r="A3238" t="str">
            <v>2003280</v>
          </cell>
          <cell r="B3238" t="str">
            <v>Sarjeta triangular de concreto - STC 125-27 moldada no local com extrusora e concreto usinado - escavação mecânica - areia extraída e brita produzida</v>
          </cell>
          <cell r="C3238" t="str">
            <v>m</v>
          </cell>
          <cell r="D3238">
            <v>78.5</v>
          </cell>
        </row>
        <row r="3239">
          <cell r="A3239" t="str">
            <v>2003253</v>
          </cell>
          <cell r="B3239" t="str">
            <v>Sarjeta triangular de concreto - STC 150-30 - escavação mecânica - areia e brita comerciais</v>
          </cell>
          <cell r="C3239" t="str">
            <v>m</v>
          </cell>
          <cell r="D3239">
            <v>95.93</v>
          </cell>
        </row>
        <row r="3240">
          <cell r="A3240" t="str">
            <v>2003254</v>
          </cell>
          <cell r="B3240" t="str">
            <v>Sarjeta triangular de concreto - STC 150-30 - escavação mecânica - areia extraída e brita produzida</v>
          </cell>
          <cell r="C3240" t="str">
            <v>m</v>
          </cell>
          <cell r="D3240">
            <v>78.430000000000007</v>
          </cell>
        </row>
        <row r="3241">
          <cell r="A3241" t="str">
            <v>2003255</v>
          </cell>
          <cell r="B3241" t="str">
            <v>Sarjeta triangular de concreto - STC 150-30 moldada no local com extrusora e concreto usinado - escavação mecânica - areia e brita comerciais</v>
          </cell>
          <cell r="C3241" t="str">
            <v>m</v>
          </cell>
          <cell r="D3241">
            <v>107.26</v>
          </cell>
        </row>
        <row r="3242">
          <cell r="A3242" t="str">
            <v>2003256</v>
          </cell>
          <cell r="B3242" t="str">
            <v>Sarjeta triangular de concreto - STC 150-30 moldada no local com extrusora e concreto usinado - escavação mecânica - areia extraída e brita produzida</v>
          </cell>
          <cell r="C3242" t="str">
            <v>m</v>
          </cell>
          <cell r="D3242">
            <v>89.68</v>
          </cell>
        </row>
        <row r="3243">
          <cell r="A3243" t="str">
            <v>2003273</v>
          </cell>
          <cell r="B3243" t="str">
            <v>Sarjeta triangular de concreto - STC 150-32 - escavação mecânica - areia e brita comerciais</v>
          </cell>
          <cell r="C3243" t="str">
            <v>m</v>
          </cell>
          <cell r="D3243">
            <v>98.48</v>
          </cell>
        </row>
        <row r="3244">
          <cell r="A3244" t="str">
            <v>2003274</v>
          </cell>
          <cell r="B3244" t="str">
            <v>Sarjeta triangular de concreto - STC 150-32 - escavação mecânica - areia extraída e brita produzida</v>
          </cell>
          <cell r="C3244" t="str">
            <v>m</v>
          </cell>
          <cell r="D3244">
            <v>80.53</v>
          </cell>
        </row>
        <row r="3245">
          <cell r="A3245" t="str">
            <v>2003275</v>
          </cell>
          <cell r="B3245" t="str">
            <v>Sarjeta triangular de concreto - STC 150-32 moldada no local com extrusora e concreto usinado - escavação mecânica - areia e brita comerciais</v>
          </cell>
          <cell r="C3245" t="str">
            <v>m</v>
          </cell>
          <cell r="D3245">
            <v>110.11</v>
          </cell>
        </row>
        <row r="3246">
          <cell r="A3246" t="str">
            <v>2003276</v>
          </cell>
          <cell r="B3246" t="str">
            <v>Sarjeta triangular de concreto - STC 150-32 moldada no local com extrusora e concreto usinado - escavação mecânica - areia extraída e brita produzida</v>
          </cell>
          <cell r="C3246" t="str">
            <v>m</v>
          </cell>
          <cell r="D3246">
            <v>92.08</v>
          </cell>
        </row>
        <row r="3247">
          <cell r="A3247" t="str">
            <v>2003269</v>
          </cell>
          <cell r="B3247" t="str">
            <v>Sarjeta triangular de concreto - STC 73-15 - escavação mecânica - areia e brita comerciais</v>
          </cell>
          <cell r="C3247" t="str">
            <v>m</v>
          </cell>
          <cell r="D3247">
            <v>65.400000000000006</v>
          </cell>
        </row>
        <row r="3248">
          <cell r="A3248" t="str">
            <v>2003270</v>
          </cell>
          <cell r="B3248" t="str">
            <v>Sarjeta triangular de concreto - STC 73-15 - escavação mecânica - areia extraída e brita produzida</v>
          </cell>
          <cell r="C3248" t="str">
            <v>m</v>
          </cell>
          <cell r="D3248">
            <v>56.22</v>
          </cell>
        </row>
        <row r="3249">
          <cell r="A3249" t="str">
            <v>2003271</v>
          </cell>
          <cell r="B3249" t="str">
            <v>Sarjeta triangular de concreto - STC 73-15 moldada no local com extrusora e concreto usinado - escavação mecânica - areia e brita comerciais</v>
          </cell>
          <cell r="C3249" t="str">
            <v>m</v>
          </cell>
          <cell r="D3249">
            <v>57.77</v>
          </cell>
        </row>
        <row r="3250">
          <cell r="A3250" t="str">
            <v>2003272</v>
          </cell>
          <cell r="B3250" t="str">
            <v>Sarjeta triangular de concreto - STC 73-15 moldada no local com extrusora e concreto usinado - escavação mecânica - areia extraída e brita produzida</v>
          </cell>
          <cell r="C3250" t="str">
            <v>m</v>
          </cell>
          <cell r="D3250">
            <v>48.56</v>
          </cell>
        </row>
        <row r="3251">
          <cell r="A3251" t="str">
            <v>2003261</v>
          </cell>
          <cell r="B3251" t="str">
            <v>Sarjeta triangular de concreto - STC 80-15 - escavação mecânica - areia e brita comerciais</v>
          </cell>
          <cell r="C3251" t="str">
            <v>m</v>
          </cell>
          <cell r="D3251">
            <v>54.46</v>
          </cell>
        </row>
        <row r="3252">
          <cell r="A3252" t="str">
            <v>2003262</v>
          </cell>
          <cell r="B3252" t="str">
            <v>Sarjeta triangular de concreto - STC 80-15 - escavação mecânica - areia extraída e brita produzida</v>
          </cell>
          <cell r="C3252" t="str">
            <v>m</v>
          </cell>
          <cell r="D3252">
            <v>44.84</v>
          </cell>
        </row>
        <row r="3253">
          <cell r="A3253" t="str">
            <v>2003263</v>
          </cell>
          <cell r="B3253" t="str">
            <v>Sarjeta triangular de concreto - STC 80-15 moldada no local com extrusora e concreto usinado - escavação mecânica - areia e brita comerciais</v>
          </cell>
          <cell r="C3253" t="str">
            <v>m</v>
          </cell>
          <cell r="D3253">
            <v>60.62</v>
          </cell>
        </row>
        <row r="3254">
          <cell r="A3254" t="str">
            <v>2003264</v>
          </cell>
          <cell r="B3254" t="str">
            <v>Sarjeta triangular de concreto - STC 80-15 moldada no local com extrusora e concreto usinado - escavação mecânica - areia extraída e brita produzida</v>
          </cell>
          <cell r="C3254" t="str">
            <v>m</v>
          </cell>
          <cell r="D3254">
            <v>50.96</v>
          </cell>
        </row>
        <row r="3255">
          <cell r="A3255" t="str">
            <v>2003285</v>
          </cell>
          <cell r="B3255" t="str">
            <v>Sarjeta triangular de concreto - STC 80-17 - escavação mecânica - areia e brita comerciais</v>
          </cell>
          <cell r="C3255" t="str">
            <v>m</v>
          </cell>
          <cell r="D3255">
            <v>56.23</v>
          </cell>
        </row>
        <row r="3256">
          <cell r="A3256" t="str">
            <v>2003286</v>
          </cell>
          <cell r="B3256" t="str">
            <v>Sarjeta triangular de concreto - STC 80-17 - escavação mecânica - areia extraída e brita produzida</v>
          </cell>
          <cell r="C3256" t="str">
            <v>m</v>
          </cell>
          <cell r="D3256">
            <v>46.32</v>
          </cell>
        </row>
        <row r="3257">
          <cell r="A3257" t="str">
            <v>2003287</v>
          </cell>
          <cell r="B3257" t="str">
            <v>Sarjeta triangular de concreto - STC 80-17 moldada no local com extrusora e concreto usinado - escavação mecânica - areia e brita comerciais</v>
          </cell>
          <cell r="C3257" t="str">
            <v>m</v>
          </cell>
          <cell r="D3257">
            <v>62.58</v>
          </cell>
        </row>
        <row r="3258">
          <cell r="A3258" t="str">
            <v>2003288</v>
          </cell>
          <cell r="B3258" t="str">
            <v>Sarjeta triangular de concreto - STC 80-17 moldada no local com extrusora e concreto usinado - escavação mecânica - areia extraída e brita produzida</v>
          </cell>
          <cell r="C3258" t="str">
            <v>m</v>
          </cell>
          <cell r="D3258">
            <v>52.64</v>
          </cell>
        </row>
        <row r="3259">
          <cell r="A3259" t="str">
            <v>2003265</v>
          </cell>
          <cell r="B3259" t="str">
            <v>Sarjeta triangular de concreto - STC 88-20 - escavação mecânica - areia e brita comerciais</v>
          </cell>
          <cell r="C3259" t="str">
            <v>m</v>
          </cell>
          <cell r="D3259">
            <v>80.36</v>
          </cell>
        </row>
        <row r="3260">
          <cell r="A3260" t="str">
            <v>2003266</v>
          </cell>
          <cell r="B3260" t="str">
            <v>Sarjeta triangular de concreto - STC 88-20 - escavação mecânica - areia extraída e brita produzida</v>
          </cell>
          <cell r="C3260" t="str">
            <v>m</v>
          </cell>
          <cell r="D3260">
            <v>69.11</v>
          </cell>
        </row>
        <row r="3261">
          <cell r="A3261" t="str">
            <v>2003267</v>
          </cell>
          <cell r="B3261" t="str">
            <v>Sarjeta triangular de concreto - STC 88-20 moldada no local com extrusora e concreto usinado - escavação mecânica - areia e brita comerciais</v>
          </cell>
          <cell r="C3261" t="str">
            <v>m</v>
          </cell>
          <cell r="D3261">
            <v>70.489999999999995</v>
          </cell>
        </row>
        <row r="3262">
          <cell r="A3262" t="str">
            <v>2003268</v>
          </cell>
          <cell r="B3262" t="str">
            <v>Sarjeta triangular de concreto - STC 88-20 moldada no local com extrusora e concreto usinado - escavação mecânica - areia extraída e brita produzida</v>
          </cell>
          <cell r="C3262" t="str">
            <v>m</v>
          </cell>
          <cell r="D3262">
            <v>59.19</v>
          </cell>
        </row>
        <row r="3263">
          <cell r="A3263" t="str">
            <v>2003289</v>
          </cell>
          <cell r="B3263" t="str">
            <v>Sarjeta triangular de grama - STG 100-20 - escavação mecânica</v>
          </cell>
          <cell r="C3263" t="str">
            <v>m</v>
          </cell>
          <cell r="D3263">
            <v>21.6</v>
          </cell>
        </row>
        <row r="3264">
          <cell r="A3264" t="str">
            <v>2003338</v>
          </cell>
          <cell r="B3264" t="str">
            <v>Sarjeta triangular de grama - STG 125-25 - escavação mecânica</v>
          </cell>
          <cell r="C3264" t="str">
            <v>m</v>
          </cell>
          <cell r="D3264">
            <v>27.11</v>
          </cell>
        </row>
        <row r="3265">
          <cell r="A3265" t="str">
            <v>2003290</v>
          </cell>
          <cell r="B3265" t="str">
            <v>Sarjeta triangular de grama - STG 80-15 - escavação mecânica</v>
          </cell>
          <cell r="C3265" t="str">
            <v>m</v>
          </cell>
          <cell r="D3265">
            <v>17.829999999999998</v>
          </cell>
        </row>
        <row r="3266">
          <cell r="A3266" t="str">
            <v>2003300</v>
          </cell>
          <cell r="B3266" t="str">
            <v>Sarjeta triangular sem revestimento - STT 100-20 - escavação mecânica</v>
          </cell>
          <cell r="C3266" t="str">
            <v>m</v>
          </cell>
          <cell r="D3266">
            <v>9.43</v>
          </cell>
        </row>
        <row r="3267">
          <cell r="A3267" t="str">
            <v>2003299</v>
          </cell>
          <cell r="B3267" t="str">
            <v>Sarjeta triangular sem revestimento - STT 125-25 - escavação mecânica</v>
          </cell>
          <cell r="C3267" t="str">
            <v>m</v>
          </cell>
          <cell r="D3267">
            <v>11.9</v>
          </cell>
        </row>
        <row r="3268">
          <cell r="A3268" t="str">
            <v>2003301</v>
          </cell>
          <cell r="B3268" t="str">
            <v>Sarjeta triangular sem revestimento - STT 80-15 - escavação mecânica</v>
          </cell>
          <cell r="C3268" t="str">
            <v>m</v>
          </cell>
          <cell r="D3268">
            <v>8.17</v>
          </cell>
        </row>
        <row r="3269">
          <cell r="A3269" t="str">
            <v>2004513</v>
          </cell>
          <cell r="B3269" t="str">
            <v>Selo asfáltico de microvala para dreno de pavimento com geocomposto</v>
          </cell>
          <cell r="C3269" t="str">
            <v>m</v>
          </cell>
          <cell r="D3269">
            <v>0.14000000000000001</v>
          </cell>
        </row>
        <row r="3270">
          <cell r="A3270" t="str">
            <v>2003357</v>
          </cell>
          <cell r="B3270" t="str">
            <v>Transposição de segmentos de sarjeta - TSS 01 - areia e brita comerciais</v>
          </cell>
          <cell r="C3270" t="str">
            <v>m</v>
          </cell>
          <cell r="D3270">
            <v>213.74</v>
          </cell>
        </row>
        <row r="3271">
          <cell r="A3271" t="str">
            <v>2003356</v>
          </cell>
          <cell r="B3271" t="str">
            <v>Transposição de segmentos de sarjeta - TSS 01 - areia extraída e brita produzida</v>
          </cell>
          <cell r="C3271" t="str">
            <v>m</v>
          </cell>
          <cell r="D3271">
            <v>171.77</v>
          </cell>
        </row>
        <row r="3272">
          <cell r="A3272" t="str">
            <v>2003359</v>
          </cell>
          <cell r="B3272" t="str">
            <v>Transposição de segmentos de sarjeta - TSS 02 - areia e brita comerciais</v>
          </cell>
          <cell r="C3272" t="str">
            <v>m</v>
          </cell>
          <cell r="D3272">
            <v>261.38</v>
          </cell>
        </row>
        <row r="3273">
          <cell r="A3273" t="str">
            <v>2003358</v>
          </cell>
          <cell r="B3273" t="str">
            <v>Transposição de segmentos de sarjeta - TSS 02 - areia extraída e brita produzida</v>
          </cell>
          <cell r="C3273" t="str">
            <v>m</v>
          </cell>
          <cell r="D3273">
            <v>209.73</v>
          </cell>
        </row>
        <row r="3274">
          <cell r="A3274" t="str">
            <v>2003361</v>
          </cell>
          <cell r="B3274" t="str">
            <v>Transposição de segmentos de sarjeta - TSS 03 - areia e brita comerciais</v>
          </cell>
          <cell r="C3274" t="str">
            <v>m</v>
          </cell>
          <cell r="D3274">
            <v>531.28</v>
          </cell>
        </row>
        <row r="3275">
          <cell r="A3275" t="str">
            <v>2003360</v>
          </cell>
          <cell r="B3275" t="str">
            <v>Transposição de segmentos de sarjeta - TSS 03 - areia extraída e brita produzida</v>
          </cell>
          <cell r="C3275" t="str">
            <v>m</v>
          </cell>
          <cell r="D3275">
            <v>490.12</v>
          </cell>
        </row>
        <row r="3276">
          <cell r="A3276" t="str">
            <v>2003363</v>
          </cell>
          <cell r="B3276" t="str">
            <v>Transposição de segmentos de sarjeta - TSS 04 - areia e brita comerciais</v>
          </cell>
          <cell r="C3276" t="str">
            <v>m</v>
          </cell>
          <cell r="D3276">
            <v>456.78</v>
          </cell>
        </row>
        <row r="3277">
          <cell r="A3277" t="str">
            <v>2003362</v>
          </cell>
          <cell r="B3277" t="str">
            <v>Transposição de segmentos de sarjeta - TSS 04 - areia extraída e brita produzida</v>
          </cell>
          <cell r="C3277" t="str">
            <v>m</v>
          </cell>
          <cell r="D3277">
            <v>419.33</v>
          </cell>
        </row>
        <row r="3278">
          <cell r="A3278" t="str">
            <v>2003365</v>
          </cell>
          <cell r="B3278" t="str">
            <v>Transposição de segmentos de sarjeta - TSS 05 - areia e brita comerciais</v>
          </cell>
          <cell r="C3278" t="str">
            <v>m</v>
          </cell>
          <cell r="D3278">
            <v>407.08</v>
          </cell>
        </row>
        <row r="3279">
          <cell r="A3279" t="str">
            <v>2003364</v>
          </cell>
          <cell r="B3279" t="str">
            <v>Transposição de segmentos de sarjeta - TSS 05 - areia extraída e brita produzida</v>
          </cell>
          <cell r="C3279" t="str">
            <v>m</v>
          </cell>
          <cell r="D3279">
            <v>372.09</v>
          </cell>
        </row>
        <row r="3280">
          <cell r="A3280" t="str">
            <v>2003367</v>
          </cell>
          <cell r="B3280" t="str">
            <v>Transposição de segmentos de sarjeta - TSS 06 - areia e brita comerciais</v>
          </cell>
          <cell r="C3280" t="str">
            <v>m</v>
          </cell>
          <cell r="D3280">
            <v>382.16</v>
          </cell>
        </row>
        <row r="3281">
          <cell r="A3281" t="str">
            <v>2003366</v>
          </cell>
          <cell r="B3281" t="str">
            <v>Transposição de segmentos de sarjeta - TSS 06 - areia extraída e brita produzida</v>
          </cell>
          <cell r="C3281" t="str">
            <v>m</v>
          </cell>
          <cell r="D3281">
            <v>348.41</v>
          </cell>
        </row>
        <row r="3282">
          <cell r="A3282" t="str">
            <v>2003869</v>
          </cell>
          <cell r="B3282" t="str">
            <v>Tubo de concreto PA1 comercial para drenagem - D = 0,50 m - fornecimento e instalação</v>
          </cell>
          <cell r="C3282" t="str">
            <v>m</v>
          </cell>
          <cell r="D3282">
            <v>198.15</v>
          </cell>
        </row>
        <row r="3283">
          <cell r="A3283" t="str">
            <v>2003822</v>
          </cell>
          <cell r="B3283" t="str">
            <v>Tubo de concreto PA1 comercial para drenagem - D = 0,60 m - fornecimento e instalação</v>
          </cell>
          <cell r="C3283" t="str">
            <v>m</v>
          </cell>
          <cell r="D3283">
            <v>251.35</v>
          </cell>
        </row>
        <row r="3284">
          <cell r="A3284" t="str">
            <v>2003826</v>
          </cell>
          <cell r="B3284" t="str">
            <v>Tubo de concreto PA1 comercial para drenagem - D = 0,80 m - fornecimento e instalação</v>
          </cell>
          <cell r="C3284" t="str">
            <v>m</v>
          </cell>
          <cell r="D3284">
            <v>417.58</v>
          </cell>
        </row>
        <row r="3285">
          <cell r="A3285" t="str">
            <v>2003830</v>
          </cell>
          <cell r="B3285" t="str">
            <v>Tubo de concreto PA1 comercial para drenagem - D = 1,00 m - fornecimento e instalação</v>
          </cell>
          <cell r="C3285" t="str">
            <v>m</v>
          </cell>
          <cell r="D3285">
            <v>549.08000000000004</v>
          </cell>
        </row>
        <row r="3286">
          <cell r="A3286" t="str">
            <v>2003834</v>
          </cell>
          <cell r="B3286" t="str">
            <v>Tubo de concreto PA1 comercial para drenagem - D = 1,20 m - fornecimento e instalação</v>
          </cell>
          <cell r="C3286" t="str">
            <v>m</v>
          </cell>
          <cell r="D3286">
            <v>694.05</v>
          </cell>
        </row>
        <row r="3287">
          <cell r="A3287" t="str">
            <v>2003838</v>
          </cell>
          <cell r="B3287" t="str">
            <v>Tubo de concreto PA1 comercial para drenagem - D = 1,50 m - fornecimento e instalação</v>
          </cell>
          <cell r="C3287" t="str">
            <v>m</v>
          </cell>
          <cell r="D3287">
            <v>1204.44</v>
          </cell>
        </row>
        <row r="3288">
          <cell r="A3288" t="str">
            <v>2003768</v>
          </cell>
          <cell r="B3288" t="str">
            <v>Tubo de concreto PA1 produzido na obra para drenagem - D = 0,60 m - areia e brita comerciais - fornecimento e instalação</v>
          </cell>
          <cell r="C3288" t="str">
            <v>m</v>
          </cell>
          <cell r="D3288">
            <v>182.12</v>
          </cell>
        </row>
        <row r="3289">
          <cell r="A3289" t="str">
            <v>2003873</v>
          </cell>
          <cell r="B3289" t="str">
            <v>Tubo de concreto PA1 produzido na obra para drenagem - D = 0,60 m - areia extraída e brita produzida - fornecimento e instalação</v>
          </cell>
          <cell r="C3289" t="str">
            <v>m</v>
          </cell>
          <cell r="D3289">
            <v>164.54</v>
          </cell>
        </row>
        <row r="3290">
          <cell r="A3290" t="str">
            <v>2003772</v>
          </cell>
          <cell r="B3290" t="str">
            <v>Tubo de concreto PA1 produzido na obra para drenagem - D = 0,80 m - areia e brita comerciais - fornecimento e instalação</v>
          </cell>
          <cell r="C3290" t="str">
            <v>m</v>
          </cell>
          <cell r="D3290">
            <v>265.92</v>
          </cell>
        </row>
        <row r="3291">
          <cell r="A3291" t="str">
            <v>2003877</v>
          </cell>
          <cell r="B3291" t="str">
            <v>Tubo de concreto PA1 produzido na obra para drenagem - D = 0,80 m - areia extraída e brita produzida - fornecimento e instalação</v>
          </cell>
          <cell r="C3291" t="str">
            <v>m</v>
          </cell>
          <cell r="D3291">
            <v>238.11</v>
          </cell>
        </row>
        <row r="3292">
          <cell r="A3292" t="str">
            <v>2003776</v>
          </cell>
          <cell r="B3292" t="str">
            <v>Tubo de concreto PA1 produzido na obra para drenagem - D = 1,00 m - areia e brita comerciais - fornecimento e instalação</v>
          </cell>
          <cell r="C3292" t="str">
            <v>m</v>
          </cell>
          <cell r="D3292">
            <v>432.28</v>
          </cell>
        </row>
        <row r="3293">
          <cell r="A3293" t="str">
            <v>2003881</v>
          </cell>
          <cell r="B3293" t="str">
            <v>Tubo de concreto PA1 produzido na obra para drenagem - D = 1,00 m - areia extraída e brita produzida - fornecimento e instalação</v>
          </cell>
          <cell r="C3293" t="str">
            <v>m</v>
          </cell>
          <cell r="D3293">
            <v>394.18</v>
          </cell>
        </row>
        <row r="3294">
          <cell r="A3294" t="str">
            <v>2003780</v>
          </cell>
          <cell r="B3294" t="str">
            <v>Tubo de concreto PA1 produzido na obra para drenagem - D = 1,20 m - areia e brita comerciais - fornecimento e instalação</v>
          </cell>
          <cell r="C3294" t="str">
            <v>m</v>
          </cell>
          <cell r="D3294">
            <v>574.04999999999995</v>
          </cell>
        </row>
        <row r="3295">
          <cell r="A3295" t="str">
            <v>2003885</v>
          </cell>
          <cell r="B3295" t="str">
            <v>Tubo de concreto PA1 produzido na obra para drenagem - D = 1,20 m - areia extraída e brita produzida - fornecimento e instalação</v>
          </cell>
          <cell r="C3295" t="str">
            <v>m</v>
          </cell>
          <cell r="D3295">
            <v>518.33000000000004</v>
          </cell>
        </row>
        <row r="3296">
          <cell r="A3296" t="str">
            <v>2003784</v>
          </cell>
          <cell r="B3296" t="str">
            <v>Tubo de concreto PA1 produzido na obra para drenagem - D = 1,50 m - areia e brita comerciais - fornecimento e instalação</v>
          </cell>
          <cell r="C3296" t="str">
            <v>m</v>
          </cell>
          <cell r="D3296">
            <v>889.34</v>
          </cell>
        </row>
        <row r="3297">
          <cell r="A3297" t="str">
            <v>2003889</v>
          </cell>
          <cell r="B3297" t="str">
            <v>Tubo de concreto PA1 produzido na obra para drenagem - D = 1,50 m - areia extraída e brita produzida - fornecimento e instalação</v>
          </cell>
          <cell r="C3297" t="str">
            <v>m</v>
          </cell>
          <cell r="D3297">
            <v>802.09</v>
          </cell>
        </row>
        <row r="3298">
          <cell r="A3298" t="str">
            <v>2003870</v>
          </cell>
          <cell r="B3298" t="str">
            <v>Tubo de concreto PA2 comercial para drenagem - D = 0,50 m - fornecimento e instalação</v>
          </cell>
          <cell r="C3298" t="str">
            <v>m</v>
          </cell>
          <cell r="D3298">
            <v>216.91</v>
          </cell>
        </row>
        <row r="3299">
          <cell r="A3299" t="str">
            <v>2003823</v>
          </cell>
          <cell r="B3299" t="str">
            <v>Tubo de concreto PA2 comercial para drenagem - D = 0,60 m - fornecimento e instalação</v>
          </cell>
          <cell r="C3299" t="str">
            <v>m</v>
          </cell>
          <cell r="D3299">
            <v>269.35000000000002</v>
          </cell>
        </row>
        <row r="3300">
          <cell r="A3300" t="str">
            <v>2003827</v>
          </cell>
          <cell r="B3300" t="str">
            <v>Tubo de concreto PA2 comercial para drenagem - D = 0,80 m - fornecimento e instalação</v>
          </cell>
          <cell r="C3300" t="str">
            <v>m</v>
          </cell>
          <cell r="D3300">
            <v>452.23</v>
          </cell>
        </row>
        <row r="3301">
          <cell r="A3301" t="str">
            <v>2003831</v>
          </cell>
          <cell r="B3301" t="str">
            <v>Tubo de concreto PA2 comercial para drenagem - D = 1,00 m - fornecimento e instalação</v>
          </cell>
          <cell r="C3301" t="str">
            <v>m</v>
          </cell>
          <cell r="D3301">
            <v>604</v>
          </cell>
        </row>
        <row r="3302">
          <cell r="A3302" t="str">
            <v>2003835</v>
          </cell>
          <cell r="B3302" t="str">
            <v>Tubo de concreto PA2 comercial para drenagem - D = 1,20 m - fornecimento e instalação</v>
          </cell>
          <cell r="C3302" t="str">
            <v>m</v>
          </cell>
          <cell r="D3302">
            <v>769.01</v>
          </cell>
        </row>
        <row r="3303">
          <cell r="A3303" t="str">
            <v>2003839</v>
          </cell>
          <cell r="B3303" t="str">
            <v>Tubo de concreto PA2 comercial para drenagem - D = 1,50 m - fornecimento e instalação</v>
          </cell>
          <cell r="C3303" t="str">
            <v>m</v>
          </cell>
          <cell r="D3303">
            <v>1252.33</v>
          </cell>
        </row>
        <row r="3304">
          <cell r="A3304" t="str">
            <v>2003769</v>
          </cell>
          <cell r="B3304" t="str">
            <v>Tubo de concreto PA2 produzido na obra para drenagem - D = 0,60 m - areia e brita comerciais - fornecimento e instalação</v>
          </cell>
          <cell r="C3304" t="str">
            <v>m</v>
          </cell>
          <cell r="D3304">
            <v>195.48</v>
          </cell>
        </row>
        <row r="3305">
          <cell r="A3305" t="str">
            <v>2003874</v>
          </cell>
          <cell r="B3305" t="str">
            <v>Tubo de concreto PA2 produzido na obra para drenagem - D = 0,60 m - areia extraída e brita produzida - fornecimento e instalação</v>
          </cell>
          <cell r="C3305" t="str">
            <v>m</v>
          </cell>
          <cell r="D3305">
            <v>177.91</v>
          </cell>
        </row>
        <row r="3306">
          <cell r="A3306" t="str">
            <v>2003773</v>
          </cell>
          <cell r="B3306" t="str">
            <v>Tubo de concreto PA2 produzido na obra para drenagem - D = 0,80 m - areia e brita comerciais - fornecimento e instalação</v>
          </cell>
          <cell r="C3306" t="str">
            <v>m</v>
          </cell>
          <cell r="D3306">
            <v>319.33</v>
          </cell>
        </row>
        <row r="3307">
          <cell r="A3307" t="str">
            <v>2003878</v>
          </cell>
          <cell r="B3307" t="str">
            <v>Tubo de concreto PA2 produzido na obra para drenagem - D = 0,80 m - areia extraída e brita produzida - fornecimento e instalação</v>
          </cell>
          <cell r="C3307" t="str">
            <v>m</v>
          </cell>
          <cell r="D3307">
            <v>291.58999999999997</v>
          </cell>
        </row>
        <row r="3308">
          <cell r="A3308" t="str">
            <v>2003777</v>
          </cell>
          <cell r="B3308" t="str">
            <v>Tubo de concreto PA2 produzido na obra para drenagem - D = 1,00 m - areia e brita comerciais - fornecimento e instalação</v>
          </cell>
          <cell r="C3308" t="str">
            <v>m</v>
          </cell>
          <cell r="D3308">
            <v>485.7</v>
          </cell>
        </row>
        <row r="3309">
          <cell r="A3309" t="str">
            <v>2003882</v>
          </cell>
          <cell r="B3309" t="str">
            <v>Tubo de concreto PA2 produzido na obra para drenagem - D = 1,00 m - areia extraída e brita produzida - fornecimento e instalação</v>
          </cell>
          <cell r="C3309" t="str">
            <v>m</v>
          </cell>
          <cell r="D3309">
            <v>447.66</v>
          </cell>
        </row>
        <row r="3310">
          <cell r="A3310" t="str">
            <v>2003781</v>
          </cell>
          <cell r="B3310" t="str">
            <v>Tubo de concreto PA2 produzido na obra para drenagem - D = 1,20 m - areia e brita comerciais - fornecimento e instalação</v>
          </cell>
          <cell r="C3310" t="str">
            <v>m</v>
          </cell>
          <cell r="D3310">
            <v>694.23</v>
          </cell>
        </row>
        <row r="3311">
          <cell r="A3311" t="str">
            <v>2003886</v>
          </cell>
          <cell r="B3311" t="str">
            <v>Tubo de concreto PA2 produzido na obra para drenagem - D = 1,20 m - areia extraída e brita produzida - fornecimento e instalação</v>
          </cell>
          <cell r="C3311" t="str">
            <v>m</v>
          </cell>
          <cell r="D3311">
            <v>638.65</v>
          </cell>
        </row>
        <row r="3312">
          <cell r="A3312" t="str">
            <v>2003785</v>
          </cell>
          <cell r="B3312" t="str">
            <v>Tubo de concreto PA2 produzido na obra para drenagem - D = 1,50 m - areia e brita comerciais - fornecimento e instalação</v>
          </cell>
          <cell r="C3312" t="str">
            <v>m</v>
          </cell>
          <cell r="D3312">
            <v>1076.29</v>
          </cell>
        </row>
        <row r="3313">
          <cell r="A3313" t="str">
            <v>2003890</v>
          </cell>
          <cell r="B3313" t="str">
            <v>Tubo de concreto PA2 produzido na obra para drenagem - D = 1,50 m - areia extraída e brita produzida - fornecimento e instalação</v>
          </cell>
          <cell r="C3313" t="str">
            <v>m</v>
          </cell>
          <cell r="D3313">
            <v>989.26</v>
          </cell>
        </row>
        <row r="3314">
          <cell r="A3314" t="str">
            <v>2003871</v>
          </cell>
          <cell r="B3314" t="str">
            <v>Tubo de concreto PA3 comercial para drenagem - D = 0,50 m - fornecimento e instalação</v>
          </cell>
          <cell r="C3314" t="str">
            <v>m</v>
          </cell>
          <cell r="D3314">
            <v>222.42</v>
          </cell>
        </row>
        <row r="3315">
          <cell r="A3315" t="str">
            <v>2003824</v>
          </cell>
          <cell r="B3315" t="str">
            <v>Tubo de concreto PA3 comercial para drenagem - D = 0,60 m - fornecimento e instalação</v>
          </cell>
          <cell r="C3315" t="str">
            <v>m</v>
          </cell>
          <cell r="D3315">
            <v>291.32</v>
          </cell>
        </row>
        <row r="3316">
          <cell r="A3316" t="str">
            <v>2003828</v>
          </cell>
          <cell r="B3316" t="str">
            <v>Tubo de concreto PA3 comercial para drenagem - D = 0,80 m - fornecimento e instalação</v>
          </cell>
          <cell r="C3316" t="str">
            <v>m</v>
          </cell>
          <cell r="D3316">
            <v>475.82</v>
          </cell>
        </row>
        <row r="3317">
          <cell r="A3317" t="str">
            <v>2003832</v>
          </cell>
          <cell r="B3317" t="str">
            <v>Tubo de concreto PA3 comercial para drenagem - D = 1,00 m - fornecimento e instalação</v>
          </cell>
          <cell r="C3317" t="str">
            <v>m</v>
          </cell>
          <cell r="D3317">
            <v>619.74</v>
          </cell>
        </row>
        <row r="3318">
          <cell r="A3318" t="str">
            <v>2003836</v>
          </cell>
          <cell r="B3318" t="str">
            <v>Tubo de concreto PA3 comercial para drenagem - D = 1,20 m - fornecimento e instalação</v>
          </cell>
          <cell r="C3318" t="str">
            <v>m</v>
          </cell>
          <cell r="D3318">
            <v>913.69</v>
          </cell>
        </row>
        <row r="3319">
          <cell r="A3319" t="str">
            <v>2003840</v>
          </cell>
          <cell r="B3319" t="str">
            <v>Tubo de concreto PA3 comercial para drenagem - D = 1,50 m - fornecimento e instalação</v>
          </cell>
          <cell r="C3319" t="str">
            <v>m</v>
          </cell>
          <cell r="D3319">
            <v>1354.77</v>
          </cell>
        </row>
        <row r="3320">
          <cell r="A3320" t="str">
            <v>2003770</v>
          </cell>
          <cell r="B3320" t="str">
            <v>Tubo de concreto PA3 produzido na obra para drenagem - D = 0,60 m - areia e brita comerciais - fornecimento e instalação</v>
          </cell>
          <cell r="C3320" t="str">
            <v>m</v>
          </cell>
          <cell r="D3320">
            <v>262.24</v>
          </cell>
        </row>
        <row r="3321">
          <cell r="A3321" t="str">
            <v>2003875</v>
          </cell>
          <cell r="B3321" t="str">
            <v>Tubo de concreto PA3 produzido na obra para drenagem - D = 0,60 m - areia extraída e brita produzida - fornecimento e instalação</v>
          </cell>
          <cell r="C3321" t="str">
            <v>m</v>
          </cell>
          <cell r="D3321">
            <v>244.76</v>
          </cell>
        </row>
        <row r="3322">
          <cell r="A3322" t="str">
            <v>2003774</v>
          </cell>
          <cell r="B3322" t="str">
            <v>Tubo de concreto PA3 produzido na obra para drenagem - D = 0,80 m - areia e brita comerciais - fornecimento e instalação</v>
          </cell>
          <cell r="C3322" t="str">
            <v>m</v>
          </cell>
          <cell r="D3322">
            <v>424.93</v>
          </cell>
        </row>
        <row r="3323">
          <cell r="A3323" t="str">
            <v>2003879</v>
          </cell>
          <cell r="B3323" t="str">
            <v>Tubo de concreto PA3 produzido na obra para drenagem - D = 0,80 m - areia extraída e brita produzida - fornecimento e instalação</v>
          </cell>
          <cell r="C3323" t="str">
            <v>m</v>
          </cell>
          <cell r="D3323">
            <v>393.89</v>
          </cell>
        </row>
        <row r="3324">
          <cell r="A3324" t="str">
            <v>2003778</v>
          </cell>
          <cell r="B3324" t="str">
            <v>Tubo de concreto PA3 produzido na obra para drenagem - D = 1,00 m - areia e brita comerciais - fornecimento e instalação</v>
          </cell>
          <cell r="C3324" t="str">
            <v>m</v>
          </cell>
          <cell r="D3324">
            <v>590.15</v>
          </cell>
        </row>
        <row r="3325">
          <cell r="A3325" t="str">
            <v>2003883</v>
          </cell>
          <cell r="B3325" t="str">
            <v>Tubo de concreto PA3 produzido na obra para drenagem - D = 1,00 m - areia extraída e brita produzida - fornecimento e instalação</v>
          </cell>
          <cell r="C3325" t="str">
            <v>m</v>
          </cell>
          <cell r="D3325">
            <v>541.6</v>
          </cell>
        </row>
        <row r="3326">
          <cell r="A3326" t="str">
            <v>2003782</v>
          </cell>
          <cell r="B3326" t="str">
            <v>Tubo de concreto PA3 produzido na obra para drenagem - D = 1,20 m - areia e brita comerciais - fornecimento e instalação</v>
          </cell>
          <cell r="C3326" t="str">
            <v>m</v>
          </cell>
          <cell r="D3326">
            <v>881.41</v>
          </cell>
        </row>
        <row r="3327">
          <cell r="A3327" t="str">
            <v>2003887</v>
          </cell>
          <cell r="B3327" t="str">
            <v>Tubo de concreto PA3 produzido na obra para drenagem - D = 1,20 m - areia extraída e brita produzida - fornecimento e instalação</v>
          </cell>
          <cell r="C3327" t="str">
            <v>m</v>
          </cell>
          <cell r="D3327">
            <v>807.16</v>
          </cell>
        </row>
        <row r="3328">
          <cell r="A3328" t="str">
            <v>2003786</v>
          </cell>
          <cell r="B3328" t="str">
            <v>Tubo de concreto PA3 produzido na obra para drenagem - D = 1,50 m - areia e brita comerciais - fornecimento e instalação</v>
          </cell>
          <cell r="C3328" t="str">
            <v>m</v>
          </cell>
          <cell r="D3328">
            <v>1378.37</v>
          </cell>
        </row>
        <row r="3329">
          <cell r="A3329" t="str">
            <v>2003891</v>
          </cell>
          <cell r="B3329" t="str">
            <v>Tubo de concreto PA3 produzido na obra para drenagem - D = 1,50 m - areia extraída e brita produzida - fornecimento e instalação</v>
          </cell>
          <cell r="C3329" t="str">
            <v>m</v>
          </cell>
          <cell r="D3329">
            <v>1262.99</v>
          </cell>
        </row>
        <row r="3330">
          <cell r="A3330" t="str">
            <v>2003872</v>
          </cell>
          <cell r="B3330" t="str">
            <v>Tubo de concreto PA4 comercial para drenagem - D = 0,50 m - fornecimento e instalação</v>
          </cell>
          <cell r="C3330" t="str">
            <v>m</v>
          </cell>
          <cell r="D3330">
            <v>306.07</v>
          </cell>
        </row>
        <row r="3331">
          <cell r="A3331" t="str">
            <v>2003825</v>
          </cell>
          <cell r="B3331" t="str">
            <v>Tubo de concreto PA4 comercial para drenagem - D = 0,60 m - fornecimento e instalação</v>
          </cell>
          <cell r="C3331" t="str">
            <v>m</v>
          </cell>
          <cell r="D3331">
            <v>353.34</v>
          </cell>
        </row>
        <row r="3332">
          <cell r="A3332" t="str">
            <v>2003829</v>
          </cell>
          <cell r="B3332" t="str">
            <v>Tubo de concreto PA4 comercial para drenagem - D = 0,80 m - fornecimento e instalação</v>
          </cell>
          <cell r="C3332" t="str">
            <v>m</v>
          </cell>
          <cell r="D3332">
            <v>493.96</v>
          </cell>
        </row>
        <row r="3333">
          <cell r="A3333" t="str">
            <v>2003833</v>
          </cell>
          <cell r="B3333" t="str">
            <v>Tubo de concreto PA4 comercial para drenagem - D = 1,00 m - fornecimento e instalação</v>
          </cell>
          <cell r="C3333" t="str">
            <v>m</v>
          </cell>
          <cell r="D3333">
            <v>684.85</v>
          </cell>
        </row>
        <row r="3334">
          <cell r="A3334" t="str">
            <v>2003837</v>
          </cell>
          <cell r="B3334" t="str">
            <v>Tubo de concreto PA4 comercial para drenagem - D = 1,20 m - fornecimento e instalação</v>
          </cell>
          <cell r="C3334" t="str">
            <v>m</v>
          </cell>
          <cell r="D3334">
            <v>1010.03</v>
          </cell>
        </row>
        <row r="3335">
          <cell r="A3335" t="str">
            <v>2003841</v>
          </cell>
          <cell r="B3335" t="str">
            <v>Tubo de concreto PA4 comercial para drenagem - D = 1,50 m - fornecimento e instalação</v>
          </cell>
          <cell r="C3335" t="str">
            <v>m</v>
          </cell>
          <cell r="D3335">
            <v>1431.51</v>
          </cell>
        </row>
        <row r="3336">
          <cell r="A3336" t="str">
            <v>2003771</v>
          </cell>
          <cell r="B3336" t="str">
            <v>Tubo de concreto PA4 produzido na obra para drenagem - D = 0,60 m - areia e brita comerciais - fornecimento e instalação</v>
          </cell>
          <cell r="C3336" t="str">
            <v>m</v>
          </cell>
          <cell r="D3336">
            <v>314.49</v>
          </cell>
        </row>
        <row r="3337">
          <cell r="A3337" t="str">
            <v>2003876</v>
          </cell>
          <cell r="B3337" t="str">
            <v>Tubo de concreto PA4 produzido na obra para drenagem - D = 0,60 m - areia extraída e brita produzida - fornecimento e instalação</v>
          </cell>
          <cell r="C3337" t="str">
            <v>m</v>
          </cell>
          <cell r="D3337">
            <v>293.64</v>
          </cell>
        </row>
        <row r="3338">
          <cell r="A3338" t="str">
            <v>2003775</v>
          </cell>
          <cell r="B3338" t="str">
            <v>Tubo de concreto PA4 produzido na obra para drenagem - D = 0,80 m - areia e brita comerciais - fornecimento e instalação</v>
          </cell>
          <cell r="C3338" t="str">
            <v>m</v>
          </cell>
          <cell r="D3338">
            <v>488.44</v>
          </cell>
        </row>
        <row r="3339">
          <cell r="A3339" t="str">
            <v>2003880</v>
          </cell>
          <cell r="B3339" t="str">
            <v>Tubo de concreto PA4 produzido na obra para drenagem - D = 0,80 m - areia extraída e brita produzida - fornecimento e instalação</v>
          </cell>
          <cell r="C3339" t="str">
            <v>m</v>
          </cell>
          <cell r="D3339">
            <v>450.86</v>
          </cell>
        </row>
        <row r="3340">
          <cell r="A3340" t="str">
            <v>2003779</v>
          </cell>
          <cell r="B3340" t="str">
            <v>Tubo de concreto PA4 produzido na obra para drenagem - D = 1,00 m - areia e brita comerciais - fornecimento e instalação</v>
          </cell>
          <cell r="C3340" t="str">
            <v>m</v>
          </cell>
          <cell r="D3340">
            <v>726.34</v>
          </cell>
        </row>
        <row r="3341">
          <cell r="A3341" t="str">
            <v>2003884</v>
          </cell>
          <cell r="B3341" t="str">
            <v>Tubo de concreto PA4 produzido na obra para drenagem - D = 1,00 m - areia extraída e brita produzida - fornecimento e instalação</v>
          </cell>
          <cell r="C3341" t="str">
            <v>m</v>
          </cell>
          <cell r="D3341">
            <v>669.67</v>
          </cell>
        </row>
        <row r="3342">
          <cell r="A3342" t="str">
            <v>2003783</v>
          </cell>
          <cell r="B3342" t="str">
            <v>Tubo de concreto PA4 produzido na obra para drenagem - D = 1,20 m - areia e brita comerciais - fornecimento e instalação</v>
          </cell>
          <cell r="C3342" t="str">
            <v>m</v>
          </cell>
          <cell r="D3342">
            <v>1037.72</v>
          </cell>
        </row>
        <row r="3343">
          <cell r="A3343" t="str">
            <v>2003888</v>
          </cell>
          <cell r="B3343" t="str">
            <v>Tubo de concreto PA4 produzido na obra para drenagem - D = 1,20 m - areia extraída e brita produzida - fornecimento e instalação</v>
          </cell>
          <cell r="C3343" t="str">
            <v>m</v>
          </cell>
          <cell r="D3343">
            <v>953.45</v>
          </cell>
        </row>
        <row r="3344">
          <cell r="A3344" t="str">
            <v>2003787</v>
          </cell>
          <cell r="B3344" t="str">
            <v>Tubo de concreto PA4 produzido na obra para drenagem - D = 1,50 m - areia e brita comerciais - fornecimento e instalação</v>
          </cell>
          <cell r="C3344" t="str">
            <v>m</v>
          </cell>
          <cell r="D3344">
            <v>1620.37</v>
          </cell>
        </row>
        <row r="3345">
          <cell r="A3345" t="str">
            <v>2003892</v>
          </cell>
          <cell r="B3345" t="str">
            <v>Tubo de concreto PA4 produzido na obra para drenagem - D = 1,50 m - areia extraída e brita produzida - fornecimento e instalação</v>
          </cell>
          <cell r="C3345" t="str">
            <v>m</v>
          </cell>
          <cell r="D3345">
            <v>1501.06</v>
          </cell>
        </row>
        <row r="3346">
          <cell r="A3346" t="str">
            <v>2003851</v>
          </cell>
          <cell r="B3346" t="str">
            <v>Tubo de concreto perfurado produzido na obra para drenagem - D = 0,40 m - fornecimento e instalação</v>
          </cell>
          <cell r="C3346" t="str">
            <v>m</v>
          </cell>
          <cell r="D3346">
            <v>97.47</v>
          </cell>
        </row>
        <row r="3347">
          <cell r="A3347" t="str">
            <v>2003935</v>
          </cell>
          <cell r="B3347" t="str">
            <v>Tubo de PVC para dreno tipo barbacã - D = 50 mm - fornecimento e instalação</v>
          </cell>
          <cell r="C3347" t="str">
            <v>m</v>
          </cell>
          <cell r="D3347">
            <v>11.18</v>
          </cell>
        </row>
        <row r="3348">
          <cell r="A3348" t="str">
            <v>2003934</v>
          </cell>
          <cell r="B3348" t="str">
            <v>Tubo de PVC para dreno tipo barbacã - D = 75 mm - fornecimento e instalação</v>
          </cell>
          <cell r="C3348" t="str">
            <v>m</v>
          </cell>
          <cell r="D3348">
            <v>14.96</v>
          </cell>
        </row>
        <row r="3349">
          <cell r="A3349" t="str">
            <v>2003990</v>
          </cell>
          <cell r="B3349" t="str">
            <v>Tubo PEAD para drenagem - D = 1.000 mm - fornecimento e instalação</v>
          </cell>
          <cell r="C3349" t="str">
            <v>m</v>
          </cell>
          <cell r="D3349">
            <v>1313.74</v>
          </cell>
        </row>
        <row r="3350">
          <cell r="A3350" t="str">
            <v>2003991</v>
          </cell>
          <cell r="B3350" t="str">
            <v>Tubo PEAD para drenagem - D = 1.050 mm - fornecimento e instalação</v>
          </cell>
          <cell r="C3350" t="str">
            <v>m</v>
          </cell>
          <cell r="D3350">
            <v>1304.1500000000001</v>
          </cell>
        </row>
        <row r="3351">
          <cell r="A3351" t="str">
            <v>2003992</v>
          </cell>
          <cell r="B3351" t="str">
            <v>Tubo PEAD para drenagem - D = 1.200 mm - fornecimento e instalação</v>
          </cell>
          <cell r="C3351" t="str">
            <v>m</v>
          </cell>
          <cell r="D3351">
            <v>1750.45</v>
          </cell>
        </row>
        <row r="3352">
          <cell r="A3352" t="str">
            <v>2003993</v>
          </cell>
          <cell r="B3352" t="str">
            <v>Tubo PEAD para drenagem - D = 1.500 mm - fornecimento e instalação</v>
          </cell>
          <cell r="C3352" t="str">
            <v>m</v>
          </cell>
          <cell r="D3352">
            <v>2027.9</v>
          </cell>
        </row>
        <row r="3353">
          <cell r="A3353" t="str">
            <v>2003983</v>
          </cell>
          <cell r="B3353" t="str">
            <v>Tubo PEAD para drenagem - D = 400 mm - fornecimento e instalação</v>
          </cell>
          <cell r="C3353" t="str">
            <v>m</v>
          </cell>
          <cell r="D3353">
            <v>212</v>
          </cell>
        </row>
        <row r="3354">
          <cell r="A3354" t="str">
            <v>2003984</v>
          </cell>
          <cell r="B3354" t="str">
            <v>Tubo PEAD para drenagem - D = 450 mm - fornecimento e instalação</v>
          </cell>
          <cell r="C3354" t="str">
            <v>m</v>
          </cell>
          <cell r="D3354">
            <v>249.28</v>
          </cell>
        </row>
        <row r="3355">
          <cell r="A3355" t="str">
            <v>2003985</v>
          </cell>
          <cell r="B3355" t="str">
            <v>Tubo PEAD para drenagem - D = 500 mm - fornecimento e instalação</v>
          </cell>
          <cell r="C3355" t="str">
            <v>m</v>
          </cell>
          <cell r="D3355">
            <v>345.2</v>
          </cell>
        </row>
        <row r="3356">
          <cell r="A3356" t="str">
            <v>2003986</v>
          </cell>
          <cell r="B3356" t="str">
            <v>Tubo PEAD para drenagem - D = 600 mm - fornecimento e instalação</v>
          </cell>
          <cell r="C3356" t="str">
            <v>m</v>
          </cell>
          <cell r="D3356">
            <v>505.45</v>
          </cell>
        </row>
        <row r="3357">
          <cell r="A3357" t="str">
            <v>2003987</v>
          </cell>
          <cell r="B3357" t="str">
            <v>Tubo PEAD para drenagem - D = 750 mm - fornecimento e instalação</v>
          </cell>
          <cell r="C3357" t="str">
            <v>m</v>
          </cell>
          <cell r="D3357">
            <v>667.32</v>
          </cell>
        </row>
        <row r="3358">
          <cell r="A3358" t="str">
            <v>2003988</v>
          </cell>
          <cell r="B3358" t="str">
            <v>Tubo PEAD para drenagem - D = 800 mm - fornecimento e instalação</v>
          </cell>
          <cell r="C3358" t="str">
            <v>m</v>
          </cell>
          <cell r="D3358">
            <v>738.73</v>
          </cell>
        </row>
        <row r="3359">
          <cell r="A3359" t="str">
            <v>2003989</v>
          </cell>
          <cell r="B3359" t="str">
            <v>Tubo PEAD para drenagem - D = 900 mm - fornecimento e instalação</v>
          </cell>
          <cell r="C3359" t="str">
            <v>m</v>
          </cell>
          <cell r="D3359">
            <v>1051.5</v>
          </cell>
        </row>
        <row r="3360">
          <cell r="A3360" t="str">
            <v>2003298</v>
          </cell>
          <cell r="B3360" t="str">
            <v>Valeta de proteção de aterro sem revestimento - VPAT 120-30 - escavação mecânica</v>
          </cell>
          <cell r="C3360" t="str">
            <v>m</v>
          </cell>
          <cell r="D3360">
            <v>15.06</v>
          </cell>
        </row>
        <row r="3361">
          <cell r="A3361" t="str">
            <v>2003297</v>
          </cell>
          <cell r="B3361" t="str">
            <v>Valeta de proteção de aterro sem revestimento - VPAT 160-30 - escavação mecânica</v>
          </cell>
          <cell r="C3361" t="str">
            <v>m</v>
          </cell>
          <cell r="D3361">
            <v>18.649999999999999</v>
          </cell>
        </row>
        <row r="3362">
          <cell r="A3362" t="str">
            <v>2003315</v>
          </cell>
          <cell r="B3362" t="str">
            <v>Valeta de proteção de aterros com revestimento de concreto - VPAC 120-30 - escavação mecânica - areia e brita comerciais</v>
          </cell>
          <cell r="C3362" t="str">
            <v>m</v>
          </cell>
          <cell r="D3362">
            <v>111.72</v>
          </cell>
        </row>
        <row r="3363">
          <cell r="A3363" t="str">
            <v>2003314</v>
          </cell>
          <cell r="B3363" t="str">
            <v>Valeta de proteção de aterros com revestimento de concreto - VPAC 120-30 - escavação mecânica - areia extraída e brita produzida</v>
          </cell>
          <cell r="C3363" t="str">
            <v>m</v>
          </cell>
          <cell r="D3363">
            <v>95.64</v>
          </cell>
        </row>
        <row r="3364">
          <cell r="A3364" t="str">
            <v>2003313</v>
          </cell>
          <cell r="B3364" t="str">
            <v>Valeta de proteção de aterros com revestimento de concreto - VPAC 160-30 - escavação mecânica - areia e brita comerciais</v>
          </cell>
          <cell r="C3364" t="str">
            <v>m</v>
          </cell>
          <cell r="D3364">
            <v>138.5</v>
          </cell>
        </row>
        <row r="3365">
          <cell r="A3365" t="str">
            <v>2003312</v>
          </cell>
          <cell r="B3365" t="str">
            <v>Valeta de proteção de aterros com revestimento de concreto - VPAC 160-30 - escavação mecânica - areia extraída e brita produzida</v>
          </cell>
          <cell r="C3365" t="str">
            <v>m</v>
          </cell>
          <cell r="D3365">
            <v>118.39</v>
          </cell>
        </row>
        <row r="3366">
          <cell r="A3366" t="str">
            <v>2003311</v>
          </cell>
          <cell r="B3366" t="str">
            <v>Valeta de proteção de aterros com revestimento vegetal - VPAG 120-30 - escavação mecânica</v>
          </cell>
          <cell r="C3366" t="str">
            <v>m</v>
          </cell>
          <cell r="D3366">
            <v>46.9</v>
          </cell>
        </row>
        <row r="3367">
          <cell r="A3367" t="str">
            <v>2003310</v>
          </cell>
          <cell r="B3367" t="str">
            <v>Valeta de proteção de aterros com revestimento vegetal - VPAG 160-30 - escavação mecânica</v>
          </cell>
          <cell r="C3367" t="str">
            <v>m</v>
          </cell>
          <cell r="D3367">
            <v>59.28</v>
          </cell>
        </row>
        <row r="3368">
          <cell r="A3368" t="str">
            <v>2003296</v>
          </cell>
          <cell r="B3368" t="str">
            <v>Valeta de proteção de corte sem revestimento - VPCT 120-30 - escavação mecânica</v>
          </cell>
          <cell r="C3368" t="str">
            <v>m</v>
          </cell>
          <cell r="D3368">
            <v>15.06</v>
          </cell>
        </row>
        <row r="3369">
          <cell r="A3369" t="str">
            <v>2003295</v>
          </cell>
          <cell r="B3369" t="str">
            <v>Valeta de proteção de corte sem revestimento - VPCT 160-30 - escavação mecânica</v>
          </cell>
          <cell r="C3369" t="str">
            <v>m</v>
          </cell>
          <cell r="D3369">
            <v>18.649999999999999</v>
          </cell>
        </row>
        <row r="3370">
          <cell r="A3370" t="str">
            <v>2003309</v>
          </cell>
          <cell r="B3370" t="str">
            <v>Valeta de proteção de cortes com revestimento de concreto - VPCC 120-30 - escavação mecânica - areia e brita comerciais</v>
          </cell>
          <cell r="C3370" t="str">
            <v>m</v>
          </cell>
          <cell r="D3370">
            <v>111.72</v>
          </cell>
        </row>
        <row r="3371">
          <cell r="A3371" t="str">
            <v>2003308</v>
          </cell>
          <cell r="B3371" t="str">
            <v>Valeta de proteção de cortes com revestimento de concreto - VPCC 120-30 - escavação mecânica - areia extraída e brita produzida</v>
          </cell>
          <cell r="C3371" t="str">
            <v>m</v>
          </cell>
          <cell r="D3371">
            <v>95.64</v>
          </cell>
        </row>
        <row r="3372">
          <cell r="A3372" t="str">
            <v>2003307</v>
          </cell>
          <cell r="B3372" t="str">
            <v>Valeta de proteção de cortes com revestimento de concreto - VPCC 160-30 - escavação mecânica - areia e brita comerciais</v>
          </cell>
          <cell r="C3372" t="str">
            <v>m</v>
          </cell>
          <cell r="D3372">
            <v>138.5</v>
          </cell>
        </row>
        <row r="3373">
          <cell r="A3373" t="str">
            <v>2003306</v>
          </cell>
          <cell r="B3373" t="str">
            <v>Valeta de proteção de cortes com revestimento de concreto - VPCC 160-30 - escavação mecânica - areia extraída e brita produzida</v>
          </cell>
          <cell r="C3373" t="str">
            <v>m</v>
          </cell>
          <cell r="D3373">
            <v>118.39</v>
          </cell>
        </row>
        <row r="3374">
          <cell r="A3374" t="str">
            <v>2003305</v>
          </cell>
          <cell r="B3374" t="str">
            <v>Valeta de proteção de cortes com revestimento vegetal - VPCG 120-30 - escavação mecânica</v>
          </cell>
          <cell r="C3374" t="str">
            <v>m</v>
          </cell>
          <cell r="D3374">
            <v>46.9</v>
          </cell>
        </row>
        <row r="3375">
          <cell r="A3375" t="str">
            <v>2003304</v>
          </cell>
          <cell r="B3375" t="str">
            <v>Valeta de proteção de cortes com revestimento vegetal - VPCG 160-30 - escavação mecânica</v>
          </cell>
          <cell r="C3375" t="str">
            <v>m</v>
          </cell>
          <cell r="D3375">
            <v>59.28</v>
          </cell>
        </row>
        <row r="3376">
          <cell r="A3376" t="str">
            <v>2105846</v>
          </cell>
          <cell r="B3376" t="str">
            <v>Escoramento com estacas de perfis metálicos W 250 x 38,5 kg/m, espaçadas em 1,5 m, intercaladas com prancha de madeira com espessura de 5 cm e ficha de 0 a 0,2 H - sem reaproveitamento - fornecimento e instalação</v>
          </cell>
          <cell r="C3376" t="str">
            <v>m²</v>
          </cell>
          <cell r="D3376">
            <v>490.74</v>
          </cell>
        </row>
        <row r="3377">
          <cell r="A3377" t="str">
            <v>2105929</v>
          </cell>
          <cell r="B3377" t="str">
            <v>Escoramento com estacas de perfis metálicos W 250 x 38,5 kg/m, espaçadas em 1,5 m, intercaladas com prancha de madeira com espessura de 5 cm e ficha de 0,20 a 0,4 H - sem reaproveitamento - fornecimento e instalação</v>
          </cell>
          <cell r="C3377" t="str">
            <v>m²</v>
          </cell>
          <cell r="D3377">
            <v>555.78</v>
          </cell>
        </row>
        <row r="3378">
          <cell r="A3378" t="str">
            <v>2105933</v>
          </cell>
          <cell r="B3378" t="str">
            <v>Escoramento com estacas de perfis metálicos W 250 x 38,5 kg/m, espaçadas em 1,5 m, intercaladas com prancha de madeira com espessura de 5 cm e ficha de 0,40 a 0,6 H - sem reaproveitamento - fornecimento e instalação</v>
          </cell>
          <cell r="C3378" t="str">
            <v>m²</v>
          </cell>
          <cell r="D3378">
            <v>620.80999999999995</v>
          </cell>
        </row>
        <row r="3379">
          <cell r="A3379" t="str">
            <v>2106293</v>
          </cell>
          <cell r="B3379" t="str">
            <v>Escoramento com perfis metálicos W 150 x 18,0 kg/m a cada metro e chapas de aço - estroncas a cada 2 m não incluídas - profundidade de até 10 m - aço com utilização de 20 vezes - fornecimento, instalação e retirada</v>
          </cell>
          <cell r="C3379" t="str">
            <v>m²</v>
          </cell>
          <cell r="D3379">
            <v>222.77</v>
          </cell>
        </row>
        <row r="3380">
          <cell r="A3380" t="str">
            <v>2108165</v>
          </cell>
          <cell r="B3380" t="str">
            <v>Escoramento com pontaletes D = 10 cm - utilização de 1 vez - confecção, instalação e retirada</v>
          </cell>
          <cell r="C3380" t="str">
            <v>m³</v>
          </cell>
          <cell r="D3380">
            <v>33.76</v>
          </cell>
        </row>
        <row r="3381">
          <cell r="A3381" t="str">
            <v>2108166</v>
          </cell>
          <cell r="B3381" t="str">
            <v>Escoramento com pontaletes D = 10 cm - utilização de 2 vezes - confecção, instalação e retirada</v>
          </cell>
          <cell r="C3381" t="str">
            <v>m³</v>
          </cell>
          <cell r="D3381">
            <v>25.22</v>
          </cell>
        </row>
        <row r="3382">
          <cell r="A3382" t="str">
            <v>2108167</v>
          </cell>
          <cell r="B3382" t="str">
            <v>Escoramento com pontaletes D = 10 cm - utilização de 3 vezes - confecção, instalação e retirada</v>
          </cell>
          <cell r="C3382" t="str">
            <v>m³</v>
          </cell>
          <cell r="D3382">
            <v>23.4</v>
          </cell>
        </row>
        <row r="3383">
          <cell r="A3383" t="str">
            <v>2108168</v>
          </cell>
          <cell r="B3383" t="str">
            <v>Escoramento com pontaletes D = 10 cm - utilização de 5 vezes - confecção, instalação e retirada</v>
          </cell>
          <cell r="C3383" t="str">
            <v>m³</v>
          </cell>
          <cell r="D3383">
            <v>23.79</v>
          </cell>
        </row>
        <row r="3384">
          <cell r="A3384" t="str">
            <v>2108169</v>
          </cell>
          <cell r="B3384" t="str">
            <v>Escoramento com pontaletes D = 15 cm - utilização de 1 vez - confecção e instalação</v>
          </cell>
          <cell r="C3384" t="str">
            <v>m³</v>
          </cell>
          <cell r="D3384">
            <v>52.41</v>
          </cell>
        </row>
        <row r="3385">
          <cell r="A3385" t="str">
            <v>2108170</v>
          </cell>
          <cell r="B3385" t="str">
            <v>Escoramento com pontaletes D = 15 cm - utilização de 2 vezes - confecção, instalação e retirada</v>
          </cell>
          <cell r="C3385" t="str">
            <v>m³</v>
          </cell>
          <cell r="D3385">
            <v>39.729999999999997</v>
          </cell>
        </row>
        <row r="3386">
          <cell r="A3386" t="str">
            <v>2108171</v>
          </cell>
          <cell r="B3386" t="str">
            <v>Escoramento com pontaletes D = 15 cm - utilização de 3 vezes - confecção, instalação e retirada</v>
          </cell>
          <cell r="C3386" t="str">
            <v>m³</v>
          </cell>
          <cell r="D3386">
            <v>37.619999999999997</v>
          </cell>
        </row>
        <row r="3387">
          <cell r="A3387" t="str">
            <v>2108172</v>
          </cell>
          <cell r="B3387" t="str">
            <v>Escoramento com pontaletes D = 15 cm - utilização de 5 vezes - confecção, instalação e retirada</v>
          </cell>
          <cell r="C3387" t="str">
            <v>m³</v>
          </cell>
          <cell r="D3387">
            <v>39.54</v>
          </cell>
        </row>
        <row r="3388">
          <cell r="A3388" t="str">
            <v>2106292</v>
          </cell>
          <cell r="B3388" t="str">
            <v>Escoramento contínuo de valas com tábuas de 2,5 x 30 cm e longarinas de 6 x 16 cm - estroncas a cada metro não incluídas - profundidade de até 4 m - madeira com utilização de 3 vezes - confecção, instalação e retirada</v>
          </cell>
          <cell r="C3388" t="str">
            <v>m²</v>
          </cell>
          <cell r="D3388">
            <v>164.88</v>
          </cell>
        </row>
        <row r="3389">
          <cell r="A3389" t="str">
            <v>2106291</v>
          </cell>
          <cell r="B3389" t="str">
            <v>Escoramento contínuo de valas com tábuas de 2,5 x 30 cm e longarinas de 6 x 16 cm - estroncas a cada metro não incluídas - profundidade de até 4 m - madeira sem reaproveitamento - confecção e instalação</v>
          </cell>
          <cell r="C3389" t="str">
            <v>m²</v>
          </cell>
          <cell r="D3389">
            <v>219.82</v>
          </cell>
        </row>
        <row r="3390">
          <cell r="A3390" t="str">
            <v>2106235</v>
          </cell>
          <cell r="B3390" t="str">
            <v>Escoramento metálico com quadro tubular contraventado - capacidade de carga até 3,8 t/m² - quadro de 1,0 x 1,0 x 1,25 m - utilização de 50 vezes - fornecimento, instalação e retirada</v>
          </cell>
          <cell r="C3390" t="str">
            <v>m³</v>
          </cell>
          <cell r="D3390">
            <v>3.33</v>
          </cell>
        </row>
        <row r="3391">
          <cell r="A3391" t="str">
            <v>2106232</v>
          </cell>
          <cell r="B3391" t="str">
            <v>Escoramento metálico tubular galvanizado para formas com capacidade de 2.100 a 750 kg por unidade - regulável de 3,0 a 4,5 m - utilização de 20 vezes - fornecimento, instalação e retirada</v>
          </cell>
          <cell r="C3391" t="str">
            <v>un</v>
          </cell>
          <cell r="D3391">
            <v>15.8</v>
          </cell>
        </row>
        <row r="3392">
          <cell r="A3392" t="str">
            <v>2106233</v>
          </cell>
          <cell r="B3392" t="str">
            <v>Escoramento metálico tubular galvanizado para formas com capacidade de 3.200 a 1.600 kg por unidade - regulável de 1,8 a 3,0 m - utilização de 20 vezes - fornecimento, instalação e retirada</v>
          </cell>
          <cell r="C3392" t="str">
            <v>un</v>
          </cell>
          <cell r="D3392">
            <v>11.68</v>
          </cell>
        </row>
        <row r="3393">
          <cell r="A3393" t="str">
            <v>2105605</v>
          </cell>
          <cell r="B3393" t="str">
            <v>Escoramento para corpo de bueiros celulares - utilização de 3 vezes - confecção, instalação e retirada</v>
          </cell>
          <cell r="C3393" t="str">
            <v>m³</v>
          </cell>
          <cell r="D3393">
            <v>59.21</v>
          </cell>
        </row>
        <row r="3394">
          <cell r="A3394" t="str">
            <v>2106298</v>
          </cell>
          <cell r="B3394" t="str">
            <v>Estroncas em perfil metálico W 150 x 18,0 kg/m - utilização de 20 vezes</v>
          </cell>
          <cell r="C3394" t="str">
            <v>m</v>
          </cell>
          <cell r="D3394">
            <v>38.36</v>
          </cell>
        </row>
        <row r="3395">
          <cell r="A3395" t="str">
            <v>2106295</v>
          </cell>
          <cell r="B3395" t="str">
            <v>Estroncas para valas com D = 15 cm - madeira com utilização de 3 vezes</v>
          </cell>
          <cell r="C3395" t="str">
            <v>m</v>
          </cell>
          <cell r="D3395">
            <v>21.71</v>
          </cell>
        </row>
        <row r="3396">
          <cell r="A3396" t="str">
            <v>2106294</v>
          </cell>
          <cell r="B3396" t="str">
            <v>Estroncas para valas com D = 15 cm - madeira sem reaproveitamento</v>
          </cell>
          <cell r="C3396" t="str">
            <v>m</v>
          </cell>
          <cell r="D3396">
            <v>26.57</v>
          </cell>
        </row>
        <row r="3397">
          <cell r="A3397" t="str">
            <v>2106297</v>
          </cell>
          <cell r="B3397" t="str">
            <v>Estroncas para valas com D = 20 cm - madeira com utilização de 3 vezes</v>
          </cell>
          <cell r="C3397" t="str">
            <v>m</v>
          </cell>
          <cell r="D3397">
            <v>32.92</v>
          </cell>
        </row>
        <row r="3398">
          <cell r="A3398" t="str">
            <v>2106296</v>
          </cell>
          <cell r="B3398" t="str">
            <v>Estroncas para valas com D = 20 cm - madeira sem reaproveitamento</v>
          </cell>
          <cell r="C3398" t="str">
            <v>m</v>
          </cell>
          <cell r="D3398">
            <v>48.95</v>
          </cell>
        </row>
        <row r="3399">
          <cell r="A3399" t="str">
            <v>2306731</v>
          </cell>
          <cell r="B3399" t="str">
            <v>Apoio náutico para a colocação da armação em camisa metálica</v>
          </cell>
          <cell r="C3399" t="str">
            <v>kg</v>
          </cell>
          <cell r="D3399">
            <v>0.63</v>
          </cell>
        </row>
        <row r="3400">
          <cell r="A3400" t="str">
            <v>2306728</v>
          </cell>
          <cell r="B3400" t="str">
            <v>Apoio náutico para a escavação com perfuratriz tipo Wirth em rocha com média dureza e média abrasão - resistência à compressão menor que 80 MPa - D = 600 a 1.800 mm</v>
          </cell>
          <cell r="C3400" t="str">
            <v>m</v>
          </cell>
          <cell r="D3400">
            <v>1568.21</v>
          </cell>
        </row>
        <row r="3401">
          <cell r="A3401" t="str">
            <v>2306729</v>
          </cell>
          <cell r="B3401" t="str">
            <v>Apoio náutico para a escavação com perfuratriz tipo Wirth em rocha de alta dureza e alta abrasão - resistência à compressão acima de 80 MPa - D = 600 a 1.800 mm</v>
          </cell>
          <cell r="C3401" t="str">
            <v>m</v>
          </cell>
          <cell r="D3401">
            <v>1910.57</v>
          </cell>
        </row>
        <row r="3402">
          <cell r="A3402" t="str">
            <v>2306727</v>
          </cell>
          <cell r="B3402" t="str">
            <v>Apoio náutico para a escavação com perfuratriz tipo Wirth em solo D = 600 a 1.800 mm</v>
          </cell>
          <cell r="C3402" t="str">
            <v>m</v>
          </cell>
          <cell r="D3402">
            <v>366.96</v>
          </cell>
        </row>
        <row r="3403">
          <cell r="A3403" t="str">
            <v>2306730</v>
          </cell>
          <cell r="B3403" t="str">
            <v>Apoio náutico para a execução da concretagem de camisas metálicas</v>
          </cell>
          <cell r="C3403" t="str">
            <v>m³</v>
          </cell>
          <cell r="D3403">
            <v>124.04</v>
          </cell>
        </row>
        <row r="3404">
          <cell r="A3404" t="str">
            <v>2306726</v>
          </cell>
          <cell r="B3404" t="str">
            <v>Apoio náutico para a execução da cravação de camisa metálica D = 600 a 1.800 mm</v>
          </cell>
          <cell r="C3404" t="str">
            <v>m</v>
          </cell>
          <cell r="D3404">
            <v>239.83</v>
          </cell>
        </row>
        <row r="3405">
          <cell r="A3405" t="str">
            <v>2306076</v>
          </cell>
          <cell r="B3405" t="str">
            <v>Armação de estaca escavada ou estaca barrete em aço CA-50 com apoio de guindaste - fornecimento, preparo e colocação</v>
          </cell>
          <cell r="C3405" t="str">
            <v>kg</v>
          </cell>
          <cell r="D3405">
            <v>11.81</v>
          </cell>
        </row>
        <row r="3406">
          <cell r="A3406" t="str">
            <v>2306247</v>
          </cell>
          <cell r="B3406" t="str">
            <v>Arrasamento de estacas de concreto com seção de até 900 cm²</v>
          </cell>
          <cell r="C3406" t="str">
            <v>m³</v>
          </cell>
          <cell r="D3406">
            <v>245.42</v>
          </cell>
        </row>
        <row r="3407">
          <cell r="A3407" t="str">
            <v>2306248</v>
          </cell>
          <cell r="B3407" t="str">
            <v>Arrasamento de estacas de concreto com seção superior à 900 cm²</v>
          </cell>
          <cell r="C3407" t="str">
            <v>m³</v>
          </cell>
          <cell r="D3407">
            <v>566.23</v>
          </cell>
        </row>
        <row r="3408">
          <cell r="A3408" t="str">
            <v>2306279</v>
          </cell>
          <cell r="B3408" t="str">
            <v>Berço para pré-moldagem de estacas protendidas com capacidade de 19 m³, inclusive formas metálicas - utilização de 100 vezes</v>
          </cell>
          <cell r="C3408" t="str">
            <v>m³</v>
          </cell>
          <cell r="D3408">
            <v>80.89</v>
          </cell>
        </row>
        <row r="3409">
          <cell r="A3409" t="str">
            <v>2306651</v>
          </cell>
          <cell r="B3409" t="str">
            <v>Camisa metálica com espessura de 12,5 mm D = 1.400 mm - cravada com martelo vibratório - sem escavação - cravação</v>
          </cell>
          <cell r="C3409" t="str">
            <v>m</v>
          </cell>
          <cell r="D3409">
            <v>6813.44</v>
          </cell>
        </row>
        <row r="3410">
          <cell r="A3410" t="str">
            <v>2306678</v>
          </cell>
          <cell r="B3410" t="str">
            <v>Camisa metálica com espessura de 12,5 mm D = 1.400 mm - para passagem de lâmina d'água - posicionamento</v>
          </cell>
          <cell r="C3410" t="str">
            <v>m</v>
          </cell>
          <cell r="D3410">
            <v>6566.35</v>
          </cell>
        </row>
        <row r="3411">
          <cell r="A3411" t="str">
            <v>2306652</v>
          </cell>
          <cell r="B3411" t="str">
            <v>Camisa metálica com espessura de 12,5 mm D = 1.500 mm - cravada com martelo vibratório - sem escavação - cravação</v>
          </cell>
          <cell r="C3411" t="str">
            <v>m</v>
          </cell>
          <cell r="D3411">
            <v>6869.23</v>
          </cell>
        </row>
        <row r="3412">
          <cell r="A3412" t="str">
            <v>2306679</v>
          </cell>
          <cell r="B3412" t="str">
            <v>Camisa metálica com espessura de 12,5 mm D = 1.500 mm - para passagem de lâmina d'água - posicionamento</v>
          </cell>
          <cell r="C3412" t="str">
            <v>m</v>
          </cell>
          <cell r="D3412">
            <v>6612.99</v>
          </cell>
        </row>
        <row r="3413">
          <cell r="A3413" t="str">
            <v>2306653</v>
          </cell>
          <cell r="B3413" t="str">
            <v>Camisa metálica com espessura de 12,5 mm D = 1.600 mm - cravada com martelo vibratório - sem escavação - cravação</v>
          </cell>
          <cell r="C3413" t="str">
            <v>m</v>
          </cell>
          <cell r="D3413">
            <v>6927.29</v>
          </cell>
        </row>
        <row r="3414">
          <cell r="A3414" t="str">
            <v>2306680</v>
          </cell>
          <cell r="B3414" t="str">
            <v>Camisa metálica com espessura de 12,5 mm D = 1.600 mm - para passagem de lâmina d'água - posicionamento</v>
          </cell>
          <cell r="C3414" t="str">
            <v>m</v>
          </cell>
          <cell r="D3414">
            <v>6661.19</v>
          </cell>
        </row>
        <row r="3415">
          <cell r="A3415" t="str">
            <v>2306654</v>
          </cell>
          <cell r="B3415" t="str">
            <v>Camisa metálica com espessura de 12,5 mm D = 1.700 mm - cravada com martelo vibratório - sem escavação - cravação</v>
          </cell>
          <cell r="C3415" t="str">
            <v>m</v>
          </cell>
          <cell r="D3415">
            <v>6984.71</v>
          </cell>
        </row>
        <row r="3416">
          <cell r="A3416" t="str">
            <v>2306681</v>
          </cell>
          <cell r="B3416" t="str">
            <v>Camisa metálica com espessura de 12,5 mm D = 1.700 mm - para passagem de lâmina d'água - posicionamento</v>
          </cell>
          <cell r="C3416" t="str">
            <v>m</v>
          </cell>
          <cell r="D3416">
            <v>6707.97</v>
          </cell>
        </row>
        <row r="3417">
          <cell r="A3417" t="str">
            <v>2306655</v>
          </cell>
          <cell r="B3417" t="str">
            <v>Camisa metálica com espessura de 12,5 mm D = 1.800 mm - cravada com martelo vibratório - sem escavação - cravação</v>
          </cell>
          <cell r="C3417" t="str">
            <v>m</v>
          </cell>
          <cell r="D3417">
            <v>7043.18</v>
          </cell>
        </row>
        <row r="3418">
          <cell r="A3418" t="str">
            <v>2306682</v>
          </cell>
          <cell r="B3418" t="str">
            <v>Camisa metálica com espessura de 12,5 mm D = 1.800 mm - para passagem de lâmina d'água - posicionamento</v>
          </cell>
          <cell r="C3418" t="str">
            <v>m</v>
          </cell>
          <cell r="D3418">
            <v>6754.9</v>
          </cell>
        </row>
        <row r="3419">
          <cell r="A3419" t="str">
            <v>2306656</v>
          </cell>
          <cell r="B3419" t="str">
            <v>Camisa metálica com espessura de 16 mm D = 1.500 mm - cravada com martelo vibratório - sem escavação - cravação</v>
          </cell>
          <cell r="C3419" t="str">
            <v>m</v>
          </cell>
          <cell r="D3419">
            <v>9544.8700000000008</v>
          </cell>
        </row>
        <row r="3420">
          <cell r="A3420" t="str">
            <v>2306683</v>
          </cell>
          <cell r="B3420" t="str">
            <v>Camisa metálica com espessura de 16 mm D = 1.500 mm - para passagem de lâmina d'água - posicionamento</v>
          </cell>
          <cell r="C3420" t="str">
            <v>m</v>
          </cell>
          <cell r="D3420">
            <v>9288.6200000000008</v>
          </cell>
        </row>
        <row r="3421">
          <cell r="A3421" t="str">
            <v>2306657</v>
          </cell>
          <cell r="B3421" t="str">
            <v>Camisa metálica com espessura de 16 mm D = 1.600 mm - cravada com martelo vibratório - sem escavação - cravação</v>
          </cell>
          <cell r="C3421" t="str">
            <v>m</v>
          </cell>
          <cell r="D3421">
            <v>9656.3799999999992</v>
          </cell>
        </row>
        <row r="3422">
          <cell r="A3422" t="str">
            <v>2306684</v>
          </cell>
          <cell r="B3422" t="str">
            <v>Camisa metálica com espessura de 16 mm D = 1.600 mm - para passagem de lâmina d'água - posicionamento</v>
          </cell>
          <cell r="C3422" t="str">
            <v>m</v>
          </cell>
          <cell r="D3422">
            <v>9390.27</v>
          </cell>
        </row>
        <row r="3423">
          <cell r="A3423" t="str">
            <v>2306658</v>
          </cell>
          <cell r="B3423" t="str">
            <v>Camisa metálica com espessura de 16 mm D = 1.700 mm - cravada com martelo vibratório - sem escavação - cravação</v>
          </cell>
          <cell r="C3423" t="str">
            <v>m</v>
          </cell>
          <cell r="D3423">
            <v>9765.59</v>
          </cell>
        </row>
        <row r="3424">
          <cell r="A3424" t="str">
            <v>2306685</v>
          </cell>
          <cell r="B3424" t="str">
            <v>Camisa metálica com espessura de 16 mm D = 1.700 mm - para passagem de lâmina d'água - posicionamento</v>
          </cell>
          <cell r="C3424" t="str">
            <v>m</v>
          </cell>
          <cell r="D3424">
            <v>9488.84</v>
          </cell>
        </row>
        <row r="3425">
          <cell r="A3425" t="str">
            <v>2306659</v>
          </cell>
          <cell r="B3425" t="str">
            <v>Camisa metálica com espessura de 16 mm D = 1.800 mm - cravada com martelo vibratório - sem escavação - cravação</v>
          </cell>
          <cell r="C3425" t="str">
            <v>m</v>
          </cell>
          <cell r="D3425">
            <v>9878.93</v>
          </cell>
        </row>
        <row r="3426">
          <cell r="A3426" t="str">
            <v>2306686</v>
          </cell>
          <cell r="B3426" t="str">
            <v>Camisa metálica com espessura de 16 mm D = 1.800 mm - para passagem de lâmina d'água - posicionamento</v>
          </cell>
          <cell r="C3426" t="str">
            <v>m</v>
          </cell>
          <cell r="D3426">
            <v>9590.65</v>
          </cell>
        </row>
        <row r="3427">
          <cell r="A3427" t="str">
            <v>2306637</v>
          </cell>
          <cell r="B3427" t="str">
            <v>Camisa metálica com espessura de 6,3 mm D = 1.000 mm - cravada com martelo vibratório - sem escavação - cravação</v>
          </cell>
          <cell r="C3427" t="str">
            <v>m</v>
          </cell>
          <cell r="D3427">
            <v>2326.17</v>
          </cell>
        </row>
        <row r="3428">
          <cell r="A3428" t="str">
            <v>2306664</v>
          </cell>
          <cell r="B3428" t="str">
            <v>Camisa metálica com espessura de 6,3 mm D = 1.000 mm - para passagem de lâmina d'água - posicionamento</v>
          </cell>
          <cell r="C3428" t="str">
            <v>m</v>
          </cell>
          <cell r="D3428">
            <v>2109.96</v>
          </cell>
        </row>
        <row r="3429">
          <cell r="A3429" t="str">
            <v>2306732</v>
          </cell>
          <cell r="B3429" t="str">
            <v>Camisa metálica com espessura de 6,3 mm D = 400 mm - cravada com martelo vibratório - sem escavação - cravação</v>
          </cell>
          <cell r="C3429" t="str">
            <v>m</v>
          </cell>
          <cell r="D3429">
            <v>959.09</v>
          </cell>
        </row>
        <row r="3430">
          <cell r="A3430" t="str">
            <v>2306733</v>
          </cell>
          <cell r="B3430" t="str">
            <v>Camisa metálica com espessura de 6,3 mm D = 400 mm - para passagem de lâmina d'água - posicionamento</v>
          </cell>
          <cell r="C3430" t="str">
            <v>m</v>
          </cell>
          <cell r="D3430">
            <v>777.02</v>
          </cell>
        </row>
        <row r="3431">
          <cell r="A3431" t="str">
            <v>2306734</v>
          </cell>
          <cell r="B3431" t="str">
            <v>Camisa metálica com espessura de 6,3 mm D = 500 mm - cravada com martelo vibratório - sem escavação - cravação</v>
          </cell>
          <cell r="C3431" t="str">
            <v>m</v>
          </cell>
          <cell r="D3431">
            <v>1156.07</v>
          </cell>
        </row>
        <row r="3432">
          <cell r="A3432" t="str">
            <v>2306735</v>
          </cell>
          <cell r="B3432" t="str">
            <v>Camisa metálica com espessura de 6,3 mm D = 500 mm - para passagem de lâmina d'água - posicionamento</v>
          </cell>
          <cell r="C3432" t="str">
            <v>m</v>
          </cell>
          <cell r="D3432">
            <v>969.08</v>
          </cell>
        </row>
        <row r="3433">
          <cell r="A3433" t="str">
            <v>2306633</v>
          </cell>
          <cell r="B3433" t="str">
            <v>Camisa metálica com espessura de 6,3 mm D = 600 mm - cravada com martelo vibratório - sem escavação - cravação</v>
          </cell>
          <cell r="C3433" t="str">
            <v>m</v>
          </cell>
          <cell r="D3433">
            <v>1308.45</v>
          </cell>
        </row>
        <row r="3434">
          <cell r="A3434" t="str">
            <v>2306660</v>
          </cell>
          <cell r="B3434" t="str">
            <v>Camisa metálica com espessura de 6,3 mm D = 600 mm - para passagem de lâmina d'água - posicionamento</v>
          </cell>
          <cell r="C3434" t="str">
            <v>m</v>
          </cell>
          <cell r="D3434">
            <v>1116.26</v>
          </cell>
        </row>
        <row r="3435">
          <cell r="A3435" t="str">
            <v>2306634</v>
          </cell>
          <cell r="B3435" t="str">
            <v>Camisa metálica com espessura de 6,3 mm D = 700 mm - cravada com martelo vibratório - sem escavação - cravação</v>
          </cell>
          <cell r="C3435" t="str">
            <v>m</v>
          </cell>
          <cell r="D3435">
            <v>1515.4</v>
          </cell>
        </row>
        <row r="3436">
          <cell r="A3436" t="str">
            <v>2306661</v>
          </cell>
          <cell r="B3436" t="str">
            <v>Camisa metálica com espessura de 6,3 mm D = 700 mm - para passagem de lâmina d'água - posicionamento</v>
          </cell>
          <cell r="C3436" t="str">
            <v>m</v>
          </cell>
          <cell r="D3436">
            <v>1317.73</v>
          </cell>
        </row>
        <row r="3437">
          <cell r="A3437" t="str">
            <v>2306635</v>
          </cell>
          <cell r="B3437" t="str">
            <v>Camisa metálica com espessura de 6,3 mm D = 800 mm - cravada com martelo vibratório - sem escavação - cravação</v>
          </cell>
          <cell r="C3437" t="str">
            <v>m</v>
          </cell>
          <cell r="D3437">
            <v>1816.54</v>
          </cell>
        </row>
        <row r="3438">
          <cell r="A3438" t="str">
            <v>2306662</v>
          </cell>
          <cell r="B3438" t="str">
            <v>Camisa metálica com espessura de 6,3 mm D = 800 mm - para passagem de lâmina d'água - posicionamento</v>
          </cell>
          <cell r="C3438" t="str">
            <v>m</v>
          </cell>
          <cell r="D3438">
            <v>1613.05</v>
          </cell>
        </row>
        <row r="3439">
          <cell r="A3439" t="str">
            <v>2306636</v>
          </cell>
          <cell r="B3439" t="str">
            <v>Camisa metálica com espessura de 6,3 mm D = 900 mm - cravada com martelo vibratório - sem escavação - cravação</v>
          </cell>
          <cell r="C3439" t="str">
            <v>m</v>
          </cell>
          <cell r="D3439">
            <v>1835.79</v>
          </cell>
        </row>
        <row r="3440">
          <cell r="A3440" t="str">
            <v>2306663</v>
          </cell>
          <cell r="B3440" t="str">
            <v>Camisa metálica com espessura de 6,3 mm D = 900 mm - para passagem de lâmina d'água - posicionamento</v>
          </cell>
          <cell r="C3440" t="str">
            <v>m</v>
          </cell>
          <cell r="D3440">
            <v>1626.13</v>
          </cell>
        </row>
        <row r="3441">
          <cell r="A3441" t="str">
            <v>2306641</v>
          </cell>
          <cell r="B3441" t="str">
            <v>Camisa metálica com espessura de 8 mm D = 1.000 mm - cravada com martelo vibratório - sem escavação - cravação</v>
          </cell>
          <cell r="C3441" t="str">
            <v>m</v>
          </cell>
          <cell r="D3441">
            <v>2932.96</v>
          </cell>
        </row>
        <row r="3442">
          <cell r="A3442" t="str">
            <v>2306668</v>
          </cell>
          <cell r="B3442" t="str">
            <v>Camisa metálica com espessura de 8 mm D = 1.000 mm - para passagem de lâmina d'água - posicionamento</v>
          </cell>
          <cell r="C3442" t="str">
            <v>m</v>
          </cell>
          <cell r="D3442">
            <v>2716.75</v>
          </cell>
        </row>
        <row r="3443">
          <cell r="A3443" t="str">
            <v>2306642</v>
          </cell>
          <cell r="B3443" t="str">
            <v>Camisa metálica com espessura de 8 mm D = 1.100 mm - cravada com martelo vibratório - sem escavação - cravação</v>
          </cell>
          <cell r="C3443" t="str">
            <v>m</v>
          </cell>
          <cell r="D3443">
            <v>2959.31</v>
          </cell>
        </row>
        <row r="3444">
          <cell r="A3444" t="str">
            <v>2306669</v>
          </cell>
          <cell r="B3444" t="str">
            <v>Camisa metálica com espessura de 8 mm D = 1.100 mm - para passagem de lâmina d'água - posicionamento</v>
          </cell>
          <cell r="C3444" t="str">
            <v>m</v>
          </cell>
          <cell r="D3444">
            <v>2736.12</v>
          </cell>
        </row>
        <row r="3445">
          <cell r="A3445" t="str">
            <v>2306643</v>
          </cell>
          <cell r="B3445" t="str">
            <v>Camisa metálica com espessura de 8 mm D = 1.200 mm - cravada com martelo vibratório - sem escavação - cravação</v>
          </cell>
          <cell r="C3445" t="str">
            <v>m</v>
          </cell>
          <cell r="D3445">
            <v>2985.82</v>
          </cell>
        </row>
        <row r="3446">
          <cell r="A3446" t="str">
            <v>2306670</v>
          </cell>
          <cell r="B3446" t="str">
            <v>Camisa metálica com espessura de 8 mm D = 1.200 mm - para passagem de lâmina d'água - posicionamento</v>
          </cell>
          <cell r="C3446" t="str">
            <v>m</v>
          </cell>
          <cell r="D3446">
            <v>2755.2</v>
          </cell>
        </row>
        <row r="3447">
          <cell r="A3447" t="str">
            <v>2306638</v>
          </cell>
          <cell r="B3447" t="str">
            <v>Camisa metálica com espessura de 8 mm D = 700 mm - cravada com martelo vibratório - sem escavação - cravação</v>
          </cell>
          <cell r="C3447" t="str">
            <v>m</v>
          </cell>
          <cell r="D3447">
            <v>1900.13</v>
          </cell>
        </row>
        <row r="3448">
          <cell r="A3448" t="str">
            <v>2306665</v>
          </cell>
          <cell r="B3448" t="str">
            <v>Camisa metálica com espessura de 8 mm D = 700 mm - para passagem de lâmina d'água - posicionamento</v>
          </cell>
          <cell r="C3448" t="str">
            <v>m</v>
          </cell>
          <cell r="D3448">
            <v>1702.45</v>
          </cell>
        </row>
        <row r="3449">
          <cell r="A3449" t="str">
            <v>2306639</v>
          </cell>
          <cell r="B3449" t="str">
            <v>Camisa metálica com espessura de 8 mm D = 800 mm - cravada com martelo vibratório - sem escavação - cravação</v>
          </cell>
          <cell r="C3449" t="str">
            <v>m</v>
          </cell>
          <cell r="D3449">
            <v>2283.77</v>
          </cell>
        </row>
        <row r="3450">
          <cell r="A3450" t="str">
            <v>2306666</v>
          </cell>
          <cell r="B3450" t="str">
            <v>Camisa metálica com espessura de 8 mm D = 800 mm - para passagem de lâmina d'água - posicionamento</v>
          </cell>
          <cell r="C3450" t="str">
            <v>m</v>
          </cell>
          <cell r="D3450">
            <v>2080.2800000000002</v>
          </cell>
        </row>
        <row r="3451">
          <cell r="A3451" t="str">
            <v>2306640</v>
          </cell>
          <cell r="B3451" t="str">
            <v>Camisa metálica com espessura de 8 mm D = 900 mm - cravada com martelo vibratório - sem escavação - cravação</v>
          </cell>
          <cell r="C3451" t="str">
            <v>m</v>
          </cell>
          <cell r="D3451">
            <v>2309.2399999999998</v>
          </cell>
        </row>
        <row r="3452">
          <cell r="A3452" t="str">
            <v>2306667</v>
          </cell>
          <cell r="B3452" t="str">
            <v>Camisa metálica com espessura de 8 mm D = 900 mm - para passagem de lâmina d'água - posicionamento</v>
          </cell>
          <cell r="C3452" t="str">
            <v>m</v>
          </cell>
          <cell r="D3452">
            <v>2099.58</v>
          </cell>
        </row>
        <row r="3453">
          <cell r="A3453" t="str">
            <v>2306645</v>
          </cell>
          <cell r="B3453" t="str">
            <v>Camisa metálica com espessura de 9,5 mm D = 1.000 mm - cravada com martelo vibratório - sem escavação - cravação</v>
          </cell>
          <cell r="C3453" t="str">
            <v>m</v>
          </cell>
          <cell r="D3453">
            <v>3504.51</v>
          </cell>
        </row>
        <row r="3454">
          <cell r="A3454" t="str">
            <v>2306672</v>
          </cell>
          <cell r="B3454" t="str">
            <v>Camisa metálica com espessura de 9,5 mm D = 1.000 mm - para passagem de lâmina d'água - posicionamento</v>
          </cell>
          <cell r="C3454" t="str">
            <v>m</v>
          </cell>
          <cell r="D3454">
            <v>3288.3</v>
          </cell>
        </row>
        <row r="3455">
          <cell r="A3455" t="str">
            <v>2306646</v>
          </cell>
          <cell r="B3455" t="str">
            <v>Camisa metálica com espessura de 9,5 mm D = 1.100 mm - cravada com martelo vibratório - sem escavação - cravação</v>
          </cell>
          <cell r="C3455" t="str">
            <v>m</v>
          </cell>
          <cell r="D3455">
            <v>3538.8</v>
          </cell>
        </row>
        <row r="3456">
          <cell r="A3456" t="str">
            <v>2306673</v>
          </cell>
          <cell r="B3456" t="str">
            <v>Camisa metálica com espessura de 9,5 mm D = 1.100 mm - para passagem de lâmina d'água - posicionamento</v>
          </cell>
          <cell r="C3456" t="str">
            <v>m</v>
          </cell>
          <cell r="D3456">
            <v>3315.62</v>
          </cell>
        </row>
        <row r="3457">
          <cell r="A3457" t="str">
            <v>2306647</v>
          </cell>
          <cell r="B3457" t="str">
            <v>Camisa metálica com espessura de 9,5 mm D = 1.200 mm - cravada com martelo vibratório - sem escavação - cravação</v>
          </cell>
          <cell r="C3457" t="str">
            <v>m</v>
          </cell>
          <cell r="D3457">
            <v>3572.88</v>
          </cell>
        </row>
        <row r="3458">
          <cell r="A3458" t="str">
            <v>2306674</v>
          </cell>
          <cell r="B3458" t="str">
            <v>Camisa metálica com espessura de 9,5 mm D = 1.200 mm - para passagem de lâmina d'água - posicionamento</v>
          </cell>
          <cell r="C3458" t="str">
            <v>m</v>
          </cell>
          <cell r="D3458">
            <v>3342.26</v>
          </cell>
        </row>
        <row r="3459">
          <cell r="A3459" t="str">
            <v>2306648</v>
          </cell>
          <cell r="B3459" t="str">
            <v>Camisa metálica com espessura de 9,5 mm D = 1.300 mm - cravada com martelo vibratório - sem escavação - cravação</v>
          </cell>
          <cell r="C3459" t="str">
            <v>m</v>
          </cell>
          <cell r="D3459">
            <v>5028.1899999999996</v>
          </cell>
        </row>
        <row r="3460">
          <cell r="A3460" t="str">
            <v>2306675</v>
          </cell>
          <cell r="B3460" t="str">
            <v>Camisa metálica com espessura de 9,5 mm D = 1.300 mm - para passagem de lâmina d'água - posicionamento</v>
          </cell>
          <cell r="C3460" t="str">
            <v>m</v>
          </cell>
          <cell r="D3460">
            <v>4789.62</v>
          </cell>
        </row>
        <row r="3461">
          <cell r="A3461" t="str">
            <v>2306649</v>
          </cell>
          <cell r="B3461" t="str">
            <v>Camisa metálica com espessura de 9,5 mm D = 1.400 mm - cravada com martelo vibratório - sem escavação - cravação</v>
          </cell>
          <cell r="C3461" t="str">
            <v>m</v>
          </cell>
          <cell r="D3461">
            <v>5064.24</v>
          </cell>
        </row>
        <row r="3462">
          <cell r="A3462" t="str">
            <v>2306676</v>
          </cell>
          <cell r="B3462" t="str">
            <v>Camisa metálica com espessura de 9,5 mm D = 1.400 mm - para passagem de lâmina d'água - posicionamento</v>
          </cell>
          <cell r="C3462" t="str">
            <v>m</v>
          </cell>
          <cell r="D3462">
            <v>4817.1499999999996</v>
          </cell>
        </row>
        <row r="3463">
          <cell r="A3463" t="str">
            <v>2306650</v>
          </cell>
          <cell r="B3463" t="str">
            <v>Camisa metálica com espessura de 9,5 mm D = 1.500 mm - cravada com martelo vibratório - sem escavação - cravação</v>
          </cell>
          <cell r="C3463" t="str">
            <v>m</v>
          </cell>
          <cell r="D3463">
            <v>5100.13</v>
          </cell>
        </row>
        <row r="3464">
          <cell r="A3464" t="str">
            <v>2306677</v>
          </cell>
          <cell r="B3464" t="str">
            <v>Camisa metálica com espessura de 9,5 mm D = 1.500 mm - para passagem de lâmina d'água - posicionamento</v>
          </cell>
          <cell r="C3464" t="str">
            <v>m</v>
          </cell>
          <cell r="D3464">
            <v>4843.88</v>
          </cell>
        </row>
        <row r="3465">
          <cell r="A3465" t="str">
            <v>2306644</v>
          </cell>
          <cell r="B3465" t="str">
            <v>Camisa metálica com espessura de 9,5 mm D = 900 mm - cravada com martelo vibratório - sem escavação - cravação</v>
          </cell>
          <cell r="C3465" t="str">
            <v>m</v>
          </cell>
          <cell r="D3465">
            <v>2761.03</v>
          </cell>
        </row>
        <row r="3466">
          <cell r="A3466" t="str">
            <v>2306671</v>
          </cell>
          <cell r="B3466" t="str">
            <v>Camisa metálica com espessura de 9,5 mm D = 900 mm - para passagem de lâmina d'água - posicionamento</v>
          </cell>
          <cell r="C3466" t="str">
            <v>m</v>
          </cell>
          <cell r="D3466">
            <v>2551.37</v>
          </cell>
        </row>
        <row r="3467">
          <cell r="A3467" t="str">
            <v>2306141</v>
          </cell>
          <cell r="B3467" t="str">
            <v>Coluna de brita D = 50 cm executada com perfuratriz tipo bottom feed - brita comercial - confecção e cravação</v>
          </cell>
          <cell r="C3467" t="str">
            <v>m</v>
          </cell>
          <cell r="D3467">
            <v>62.76</v>
          </cell>
        </row>
        <row r="3468">
          <cell r="A3468" t="str">
            <v>2306145</v>
          </cell>
          <cell r="B3468" t="str">
            <v>Coluna de brita D = 50 cm executada com perfuratriz tipo bottom feed - brita produzida - confecção e cravação</v>
          </cell>
          <cell r="C3468" t="str">
            <v>m</v>
          </cell>
          <cell r="D3468">
            <v>50.58</v>
          </cell>
        </row>
        <row r="3469">
          <cell r="A3469" t="str">
            <v>2306142</v>
          </cell>
          <cell r="B3469" t="str">
            <v>Coluna de brita D = 60 cm executada com perfuratriz tipo bottom feed - brita comercial - confecção e cravação</v>
          </cell>
          <cell r="C3469" t="str">
            <v>m</v>
          </cell>
          <cell r="D3469">
            <v>76.989999999999995</v>
          </cell>
        </row>
        <row r="3470">
          <cell r="A3470" t="str">
            <v>2306146</v>
          </cell>
          <cell r="B3470" t="str">
            <v>Coluna de brita D = 60 cm executada com perfuratriz tipo bottom feed - brita produzida - confecção e cravação</v>
          </cell>
          <cell r="C3470" t="str">
            <v>m</v>
          </cell>
          <cell r="D3470">
            <v>59.45</v>
          </cell>
        </row>
        <row r="3471">
          <cell r="A3471" t="str">
            <v>2306143</v>
          </cell>
          <cell r="B3471" t="str">
            <v>Coluna de brita D = 70 cm executada com perfuratriz tipo bottom feed - brita comercial - confecção e cravação</v>
          </cell>
          <cell r="C3471" t="str">
            <v>m</v>
          </cell>
          <cell r="D3471">
            <v>93.51</v>
          </cell>
        </row>
        <row r="3472">
          <cell r="A3472" t="str">
            <v>2306147</v>
          </cell>
          <cell r="B3472" t="str">
            <v>Coluna de brita D = 70 cm executada com perfuratriz tipo bottom feed - brita produzida - confecção e cravação</v>
          </cell>
          <cell r="C3472" t="str">
            <v>m</v>
          </cell>
          <cell r="D3472">
            <v>69.64</v>
          </cell>
        </row>
        <row r="3473">
          <cell r="A3473" t="str">
            <v>2306144</v>
          </cell>
          <cell r="B3473" t="str">
            <v>Coluna de brita D = 80 cm executada com perfuratriz tipo bottom feed - brita comercial - confecção e cravação</v>
          </cell>
          <cell r="C3473" t="str">
            <v>m</v>
          </cell>
          <cell r="D3473">
            <v>113.16</v>
          </cell>
        </row>
        <row r="3474">
          <cell r="A3474" t="str">
            <v>2306148</v>
          </cell>
          <cell r="B3474" t="str">
            <v>Coluna de brita D = 80 cm executada com perfuratriz tipo bottom feed - brita produzida - confecção e cravação</v>
          </cell>
          <cell r="C3474" t="str">
            <v>m</v>
          </cell>
          <cell r="D3474">
            <v>81.98</v>
          </cell>
        </row>
        <row r="3475">
          <cell r="A3475" t="str">
            <v>2306624</v>
          </cell>
          <cell r="B3475" t="str">
            <v>Confecção de camisa metálica em aço ASTM A36 com espessura de 12,5 mm - D = 1.400 mm</v>
          </cell>
          <cell r="C3475" t="str">
            <v>m</v>
          </cell>
          <cell r="D3475">
            <v>6525.51</v>
          </cell>
        </row>
        <row r="3476">
          <cell r="A3476" t="str">
            <v>2306625</v>
          </cell>
          <cell r="B3476" t="str">
            <v>Confecção de camisa metálica em aço ASTM A36 com espessura de 12,5 mm - D = 1.500 mm</v>
          </cell>
          <cell r="C3476" t="str">
            <v>m</v>
          </cell>
          <cell r="D3476">
            <v>6570.07</v>
          </cell>
        </row>
        <row r="3477">
          <cell r="A3477" t="str">
            <v>2306626</v>
          </cell>
          <cell r="B3477" t="str">
            <v>Confecção de camisa metálica em aço ASTM A36 com espessura de 12,5 mm - D = 1.600 mm</v>
          </cell>
          <cell r="C3477" t="str">
            <v>m</v>
          </cell>
          <cell r="D3477">
            <v>6616.09</v>
          </cell>
        </row>
        <row r="3478">
          <cell r="A3478" t="str">
            <v>2306627</v>
          </cell>
          <cell r="B3478" t="str">
            <v>Confecção de camisa metálica em aço ASTM A36 com espessura de 12,5 mm - D = 1.700 mm</v>
          </cell>
          <cell r="C3478" t="str">
            <v>m</v>
          </cell>
          <cell r="D3478">
            <v>6660.65</v>
          </cell>
        </row>
        <row r="3479">
          <cell r="A3479" t="str">
            <v>2306628</v>
          </cell>
          <cell r="B3479" t="str">
            <v>Confecção de camisa metálica em aço ASTM A36 com espessura de 12,5 mm - D = 1.800 mm</v>
          </cell>
          <cell r="C3479" t="str">
            <v>m</v>
          </cell>
          <cell r="D3479">
            <v>6705.28</v>
          </cell>
        </row>
        <row r="3480">
          <cell r="A3480" t="str">
            <v>2306629</v>
          </cell>
          <cell r="B3480" t="str">
            <v>Confecção de camisa metálica em aço ASTM A36 com espessura de 16 mm - D = 1.500 mm</v>
          </cell>
          <cell r="C3480" t="str">
            <v>m</v>
          </cell>
          <cell r="D3480">
            <v>9237.3799999999992</v>
          </cell>
        </row>
        <row r="3481">
          <cell r="A3481" t="str">
            <v>2306630</v>
          </cell>
          <cell r="B3481" t="str">
            <v>Confecção de camisa metálica em aço ASTM A36 com espessura de 16 mm - D = 1.600 mm</v>
          </cell>
          <cell r="C3481" t="str">
            <v>m</v>
          </cell>
          <cell r="D3481">
            <v>9336.2999999999993</v>
          </cell>
        </row>
        <row r="3482">
          <cell r="A3482" t="str">
            <v>2306631</v>
          </cell>
          <cell r="B3482" t="str">
            <v>Confecção de camisa metálica em aço ASTM A36 com espessura de 16 mm - D = 1.700 mm</v>
          </cell>
          <cell r="C3482" t="str">
            <v>m</v>
          </cell>
          <cell r="D3482">
            <v>9432.1200000000008</v>
          </cell>
        </row>
        <row r="3483">
          <cell r="A3483" t="str">
            <v>2306632</v>
          </cell>
          <cell r="B3483" t="str">
            <v>Confecção de camisa metálica em aço ASTM A36 com espessura de 16 mm - D = 1.800 mm</v>
          </cell>
          <cell r="C3483" t="str">
            <v>m</v>
          </cell>
          <cell r="D3483">
            <v>9531.0400000000009</v>
          </cell>
        </row>
        <row r="3484">
          <cell r="A3484" t="str">
            <v>2306610</v>
          </cell>
          <cell r="B3484" t="str">
            <v>Confecção de camisa metálica em aço ASTM A36 com espessura de 6,3 mm - D = 1.000 mm</v>
          </cell>
          <cell r="C3484" t="str">
            <v>m</v>
          </cell>
          <cell r="D3484">
            <v>2084.83</v>
          </cell>
        </row>
        <row r="3485">
          <cell r="A3485" t="str">
            <v>2306604</v>
          </cell>
          <cell r="B3485" t="str">
            <v>Confecção de camisa metálica em aço ASTM A36 com espessura de 6,3 mm - D = 400 mm</v>
          </cell>
          <cell r="C3485" t="str">
            <v>m</v>
          </cell>
          <cell r="D3485">
            <v>757.92</v>
          </cell>
        </row>
        <row r="3486">
          <cell r="A3486" t="str">
            <v>2306605</v>
          </cell>
          <cell r="B3486" t="str">
            <v>Confecção de camisa metálica em aço ASTM A36 com espessura de 6,3 mm - D = 500 mm</v>
          </cell>
          <cell r="C3486" t="str">
            <v>m</v>
          </cell>
          <cell r="D3486">
            <v>949.05</v>
          </cell>
        </row>
        <row r="3487">
          <cell r="A3487" t="str">
            <v>2306606</v>
          </cell>
          <cell r="B3487" t="str">
            <v>Confecção de camisa metálica em aço ASTM A36 com espessura de 6,3 mm - D = 600 mm</v>
          </cell>
          <cell r="C3487" t="str">
            <v>m</v>
          </cell>
          <cell r="D3487">
            <v>1095.28</v>
          </cell>
        </row>
        <row r="3488">
          <cell r="A3488" t="str">
            <v>2306607</v>
          </cell>
          <cell r="B3488" t="str">
            <v>Confecção de camisa metálica em aço ASTM A36 com espessura de 6,3 mm - D = 700 mm</v>
          </cell>
          <cell r="C3488" t="str">
            <v>m</v>
          </cell>
          <cell r="D3488">
            <v>1295.75</v>
          </cell>
        </row>
        <row r="3489">
          <cell r="A3489" t="str">
            <v>2306608</v>
          </cell>
          <cell r="B3489" t="str">
            <v>Confecção de camisa metálica em aço ASTM A36 com espessura de 6,3 mm - D = 800 mm</v>
          </cell>
          <cell r="C3489" t="str">
            <v>m</v>
          </cell>
          <cell r="D3489">
            <v>1590.06</v>
          </cell>
        </row>
        <row r="3490">
          <cell r="A3490" t="str">
            <v>2306609</v>
          </cell>
          <cell r="B3490" t="str">
            <v>Confecção de camisa metálica em aço ASTM A36 com espessura de 6,3 mm - D = 900 mm</v>
          </cell>
          <cell r="C3490" t="str">
            <v>m</v>
          </cell>
          <cell r="D3490">
            <v>1602.08</v>
          </cell>
        </row>
        <row r="3491">
          <cell r="A3491" t="str">
            <v>2306614</v>
          </cell>
          <cell r="B3491" t="str">
            <v>Confecção de camisa metálica em aço ASTM A36 com espessura de 8 mm - D = 1.000 mm</v>
          </cell>
          <cell r="C3491" t="str">
            <v>m</v>
          </cell>
          <cell r="D3491">
            <v>2689.73</v>
          </cell>
        </row>
        <row r="3492">
          <cell r="A3492" t="str">
            <v>2306615</v>
          </cell>
          <cell r="B3492" t="str">
            <v>Confecção de camisa metálica em aço ASTM A36 com espessura de 8 mm - D = 1.100 mm</v>
          </cell>
          <cell r="C3492" t="str">
            <v>m</v>
          </cell>
          <cell r="D3492">
            <v>2707.78</v>
          </cell>
        </row>
        <row r="3493">
          <cell r="A3493" t="str">
            <v>2306616</v>
          </cell>
          <cell r="B3493" t="str">
            <v>Confecção de camisa metálica em aço ASTM A36 com espessura de 8 mm - D = 1.200 mm</v>
          </cell>
          <cell r="C3493" t="str">
            <v>m</v>
          </cell>
          <cell r="D3493">
            <v>2725.51</v>
          </cell>
        </row>
        <row r="3494">
          <cell r="A3494" t="str">
            <v>2306611</v>
          </cell>
          <cell r="B3494" t="str">
            <v>Confecção de camisa metálica em aço ASTM A36 com espessura de 8 mm - D = 700 mm</v>
          </cell>
          <cell r="C3494" t="str">
            <v>m</v>
          </cell>
          <cell r="D3494">
            <v>1679.14</v>
          </cell>
        </row>
        <row r="3495">
          <cell r="A3495" t="str">
            <v>2306612</v>
          </cell>
          <cell r="B3495" t="str">
            <v>Confecção de camisa metálica em aço ASTM A36 com espessura de 8 mm - D = 800 mm</v>
          </cell>
          <cell r="C3495" t="str">
            <v>m</v>
          </cell>
          <cell r="D3495">
            <v>2055.77</v>
          </cell>
        </row>
        <row r="3496">
          <cell r="A3496" t="str">
            <v>2306613</v>
          </cell>
          <cell r="B3496" t="str">
            <v>Confecção de camisa metálica em aço ASTM A36 com espessura de 8 mm - D = 900 mm</v>
          </cell>
          <cell r="C3496" t="str">
            <v>m</v>
          </cell>
          <cell r="D3496">
            <v>2073.83</v>
          </cell>
        </row>
        <row r="3497">
          <cell r="A3497" t="str">
            <v>2306618</v>
          </cell>
          <cell r="B3497" t="str">
            <v>Confecção de camisa metálica em aço ASTM A36 com espessura de 9,5 mm - D = 1.000 mm</v>
          </cell>
          <cell r="C3497" t="str">
            <v>m</v>
          </cell>
          <cell r="D3497">
            <v>3259.46</v>
          </cell>
        </row>
        <row r="3498">
          <cell r="A3498" t="str">
            <v>2306619</v>
          </cell>
          <cell r="B3498" t="str">
            <v>Confecção de camisa metálica em aço ASTM A36 com espessura de 9,5 mm - D = 1.100 mm</v>
          </cell>
          <cell r="C3498" t="str">
            <v>m</v>
          </cell>
          <cell r="D3498">
            <v>3285.27</v>
          </cell>
        </row>
        <row r="3499">
          <cell r="A3499" t="str">
            <v>2306620</v>
          </cell>
          <cell r="B3499" t="str">
            <v>Confecção de camisa metálica em aço ASTM A36 com espessura de 9,5 mm - D = 1.200 mm</v>
          </cell>
          <cell r="C3499" t="str">
            <v>m</v>
          </cell>
          <cell r="D3499">
            <v>3310.39</v>
          </cell>
        </row>
        <row r="3500">
          <cell r="A3500" t="str">
            <v>2306621</v>
          </cell>
          <cell r="B3500" t="str">
            <v>Confecção de camisa metálica em aço ASTM A36 com espessura de 9,5 mm - D = 1.300 mm</v>
          </cell>
          <cell r="C3500" t="str">
            <v>m</v>
          </cell>
          <cell r="D3500">
            <v>4756.18</v>
          </cell>
        </row>
        <row r="3501">
          <cell r="A3501" t="str">
            <v>2306622</v>
          </cell>
          <cell r="B3501" t="str">
            <v>Confecção de camisa metálica em aço ASTM A36 com espessura de 9,5 mm - D = 1.400 mm</v>
          </cell>
          <cell r="C3501" t="str">
            <v>m</v>
          </cell>
          <cell r="D3501">
            <v>4782.0600000000004</v>
          </cell>
        </row>
        <row r="3502">
          <cell r="A3502" t="str">
            <v>2306623</v>
          </cell>
          <cell r="B3502" t="str">
            <v>Confecção de camisa metálica em aço ASTM A36 com espessura de 9,5 mm - D = 1.500 mm</v>
          </cell>
          <cell r="C3502" t="str">
            <v>m</v>
          </cell>
          <cell r="D3502">
            <v>4807.1099999999997</v>
          </cell>
        </row>
        <row r="3503">
          <cell r="A3503" t="str">
            <v>2306617</v>
          </cell>
          <cell r="B3503" t="str">
            <v>Confecção de camisa metálica em aço ASTM A36 com espessura de 9,5 mm - D = 900 mm</v>
          </cell>
          <cell r="C3503" t="str">
            <v>m</v>
          </cell>
          <cell r="D3503">
            <v>2523.9699999999998</v>
          </cell>
        </row>
        <row r="3504">
          <cell r="A3504" t="str">
            <v>2306014</v>
          </cell>
          <cell r="B3504" t="str">
            <v>Contraventamento de grupo de estacas submersas em aço ASTM A36 - confecção e instalação</v>
          </cell>
          <cell r="C3504" t="str">
            <v>kg</v>
          </cell>
          <cell r="D3504">
            <v>11.98</v>
          </cell>
        </row>
        <row r="3505">
          <cell r="A3505" t="str">
            <v>2306700</v>
          </cell>
          <cell r="B3505" t="str">
            <v>Escavação com perfuratriz tipo Wirth em rocha com média dureza e média abrasão - resistência à compressão menor que 80 MPa - D = 1.000 mm</v>
          </cell>
          <cell r="C3505" t="str">
            <v>m</v>
          </cell>
          <cell r="D3505">
            <v>2133.2600000000002</v>
          </cell>
        </row>
        <row r="3506">
          <cell r="A3506" t="str">
            <v>2306703</v>
          </cell>
          <cell r="B3506" t="str">
            <v>Escavação com perfuratriz tipo Wirth em rocha com média dureza e média abrasão - resistência à compressão menor que 80 MPa - D = 1.100 mm</v>
          </cell>
          <cell r="C3506" t="str">
            <v>m</v>
          </cell>
          <cell r="D3506">
            <v>2206.61</v>
          </cell>
        </row>
        <row r="3507">
          <cell r="A3507" t="str">
            <v>2306706</v>
          </cell>
          <cell r="B3507" t="str">
            <v>Escavação com perfuratriz tipo Wirth em rocha com média dureza e média abrasão - resistência à compressão menor que 80 MPa - D = 1.200 mm</v>
          </cell>
          <cell r="C3507" t="str">
            <v>m</v>
          </cell>
          <cell r="D3507">
            <v>2324.87</v>
          </cell>
        </row>
        <row r="3508">
          <cell r="A3508" t="str">
            <v>2306709</v>
          </cell>
          <cell r="B3508" t="str">
            <v>Escavação com perfuratriz tipo Wirth em rocha com média dureza e média abrasão - resistência à compressão menor que 80 MPa - D = 1.300 mm</v>
          </cell>
          <cell r="C3508" t="str">
            <v>m</v>
          </cell>
          <cell r="D3508">
            <v>2495.02</v>
          </cell>
        </row>
        <row r="3509">
          <cell r="A3509" t="str">
            <v>2306712</v>
          </cell>
          <cell r="B3509" t="str">
            <v>Escavação com perfuratriz tipo Wirth em rocha com média dureza e média abrasão - resistência à compressão menor que 80 MPa - D = 1.400 mm</v>
          </cell>
          <cell r="C3509" t="str">
            <v>m</v>
          </cell>
          <cell r="D3509">
            <v>2582.46</v>
          </cell>
        </row>
        <row r="3510">
          <cell r="A3510" t="str">
            <v>2306715</v>
          </cell>
          <cell r="B3510" t="str">
            <v>Escavação com perfuratriz tipo Wirth em rocha com média dureza e média abrasão - resistência à compressão menor que 80 MPa - D = 1.500 mm</v>
          </cell>
          <cell r="C3510" t="str">
            <v>m</v>
          </cell>
          <cell r="D3510">
            <v>2692.34</v>
          </cell>
        </row>
        <row r="3511">
          <cell r="A3511" t="str">
            <v>2306718</v>
          </cell>
          <cell r="B3511" t="str">
            <v>Escavação com perfuratriz tipo Wirth em rocha com média dureza e média abrasão - resistência à compressão menor que 80 MPa - D = 1.600 mm</v>
          </cell>
          <cell r="C3511" t="str">
            <v>m</v>
          </cell>
          <cell r="D3511">
            <v>2863.26</v>
          </cell>
        </row>
        <row r="3512">
          <cell r="A3512" t="str">
            <v>2306721</v>
          </cell>
          <cell r="B3512" t="str">
            <v>Escavação com perfuratriz tipo Wirth em rocha com média dureza e média abrasão - resistência à compressão menor que 80 MPa - D = 1.700 mm</v>
          </cell>
          <cell r="C3512" t="str">
            <v>m</v>
          </cell>
          <cell r="D3512">
            <v>2945.04</v>
          </cell>
        </row>
        <row r="3513">
          <cell r="A3513" t="str">
            <v>2306724</v>
          </cell>
          <cell r="B3513" t="str">
            <v>Escavação com perfuratriz tipo Wirth em rocha com média dureza e média abrasão - resistência à compressão menor que 80 MPa - D = 1.800 mm</v>
          </cell>
          <cell r="C3513" t="str">
            <v>m</v>
          </cell>
          <cell r="D3513">
            <v>3099.22</v>
          </cell>
        </row>
        <row r="3514">
          <cell r="A3514" t="str">
            <v>2306688</v>
          </cell>
          <cell r="B3514" t="str">
            <v>Escavação com perfuratriz tipo Wirth em rocha com média dureza e média abrasão - resistência à compressão menor que 80 MPa - D = 600 mm</v>
          </cell>
          <cell r="C3514" t="str">
            <v>m</v>
          </cell>
          <cell r="D3514">
            <v>1700.07</v>
          </cell>
        </row>
        <row r="3515">
          <cell r="A3515" t="str">
            <v>2306691</v>
          </cell>
          <cell r="B3515" t="str">
            <v>Escavação com perfuratriz tipo Wirth em rocha com média dureza e média abrasão - resistência à compressão menor que 80 MPa - D = 700 mm</v>
          </cell>
          <cell r="C3515" t="str">
            <v>m</v>
          </cell>
          <cell r="D3515">
            <v>1790.82</v>
          </cell>
        </row>
        <row r="3516">
          <cell r="A3516" t="str">
            <v>2306694</v>
          </cell>
          <cell r="B3516" t="str">
            <v>Escavação com perfuratriz tipo Wirth em rocha com média dureza e média abrasão - resistência à compressão menor que 80 MPa - D = 800 mm</v>
          </cell>
          <cell r="C3516" t="str">
            <v>m</v>
          </cell>
          <cell r="D3516">
            <v>1918.37</v>
          </cell>
        </row>
        <row r="3517">
          <cell r="A3517" t="str">
            <v>2306697</v>
          </cell>
          <cell r="B3517" t="str">
            <v>Escavação com perfuratriz tipo Wirth em rocha com média dureza e média abrasão - resistência à compressão menor que 80 MPa - D = 900 mm</v>
          </cell>
          <cell r="C3517" t="str">
            <v>m</v>
          </cell>
          <cell r="D3517">
            <v>2006.01</v>
          </cell>
        </row>
        <row r="3518">
          <cell r="A3518" t="str">
            <v>2306701</v>
          </cell>
          <cell r="B3518" t="str">
            <v>Escavação com perfuratriz tipo Wirth em rocha de alta dureza e alta abrasão - resistência à compressão acima de 80 MPa - D = 1.000 mm</v>
          </cell>
          <cell r="C3518" t="str">
            <v>m</v>
          </cell>
          <cell r="D3518">
            <v>3920.01</v>
          </cell>
        </row>
        <row r="3519">
          <cell r="A3519" t="str">
            <v>2306704</v>
          </cell>
          <cell r="B3519" t="str">
            <v>Escavação com perfuratriz tipo Wirth em rocha de alta dureza e alta abrasão - resistência à compressão acima de 80 MPa - D = 1.100 mm</v>
          </cell>
          <cell r="C3519" t="str">
            <v>m</v>
          </cell>
          <cell r="D3519">
            <v>4151.53</v>
          </cell>
        </row>
        <row r="3520">
          <cell r="A3520" t="str">
            <v>2306707</v>
          </cell>
          <cell r="B3520" t="str">
            <v>Escavação com perfuratriz tipo Wirth em rocha de alta dureza e alta abrasão - resistência à compressão acima de 80 MPa - D = 1.200 mm</v>
          </cell>
          <cell r="C3520" t="str">
            <v>m</v>
          </cell>
          <cell r="D3520">
            <v>4320.59</v>
          </cell>
        </row>
        <row r="3521">
          <cell r="A3521" t="str">
            <v>2306710</v>
          </cell>
          <cell r="B3521" t="str">
            <v>Escavação com perfuratriz tipo Wirth em rocha de alta dureza e alta abrasão - resistência à compressão acima de 80 MPa - D = 1.300 mm</v>
          </cell>
          <cell r="C3521" t="str">
            <v>m</v>
          </cell>
          <cell r="D3521">
            <v>4531.26</v>
          </cell>
        </row>
        <row r="3522">
          <cell r="A3522" t="str">
            <v>2306713</v>
          </cell>
          <cell r="B3522" t="str">
            <v>Escavação com perfuratriz tipo Wirth em rocha de alta dureza e alta abrasão - resistência à compressão acima de 80 MPa - D = 1.400 mm</v>
          </cell>
          <cell r="C3522" t="str">
            <v>m</v>
          </cell>
          <cell r="D3522">
            <v>4652.92</v>
          </cell>
        </row>
        <row r="3523">
          <cell r="A3523" t="str">
            <v>2306716</v>
          </cell>
          <cell r="B3523" t="str">
            <v>Escavação com perfuratriz tipo Wirth em rocha de alta dureza e alta abrasão - resistência à compressão acima de 80 MPa - D = 1.500 mm</v>
          </cell>
          <cell r="C3523" t="str">
            <v>m</v>
          </cell>
          <cell r="D3523">
            <v>4919.1099999999997</v>
          </cell>
        </row>
        <row r="3524">
          <cell r="A3524" t="str">
            <v>2306719</v>
          </cell>
          <cell r="B3524" t="str">
            <v>Escavação com perfuratriz tipo Wirth em rocha de alta dureza e alta abrasão - resistência à compressão acima de 80 MPa - D = 1.600 mm</v>
          </cell>
          <cell r="C3524" t="str">
            <v>m</v>
          </cell>
          <cell r="D3524">
            <v>5330.17</v>
          </cell>
        </row>
        <row r="3525">
          <cell r="A3525" t="str">
            <v>2306722</v>
          </cell>
          <cell r="B3525" t="str">
            <v>Escavação com perfuratriz tipo Wirth em rocha de alta dureza e alta abrasão - resistência à compressão acima de 80 MPa - D = 1.700 mm</v>
          </cell>
          <cell r="C3525" t="str">
            <v>m</v>
          </cell>
          <cell r="D3525">
            <v>5570.05</v>
          </cell>
        </row>
        <row r="3526">
          <cell r="A3526" t="str">
            <v>2306725</v>
          </cell>
          <cell r="B3526" t="str">
            <v>Escavação com perfuratriz tipo Wirth em rocha de alta dureza e alta abrasão - resistência à compressão acima de 80 MPa - D = 1.800 mm</v>
          </cell>
          <cell r="C3526" t="str">
            <v>m</v>
          </cell>
          <cell r="D3526">
            <v>5825.31</v>
          </cell>
        </row>
        <row r="3527">
          <cell r="A3527" t="str">
            <v>2306689</v>
          </cell>
          <cell r="B3527" t="str">
            <v>Escavação com perfuratriz tipo Wirth em rocha de alta dureza e alta abrasão - resistência à compressão acima de 80 MPa - D = 600 mm</v>
          </cell>
          <cell r="C3527" t="str">
            <v>m</v>
          </cell>
          <cell r="D3527">
            <v>3115.83</v>
          </cell>
        </row>
        <row r="3528">
          <cell r="A3528" t="str">
            <v>2306692</v>
          </cell>
          <cell r="B3528" t="str">
            <v>Escavação com perfuratriz tipo Wirth em rocha de alta dureza e alta abrasão - resistência à compressão acima de 80 MPa - D = 700 mm</v>
          </cell>
          <cell r="C3528" t="str">
            <v>m</v>
          </cell>
          <cell r="D3528">
            <v>3276.4</v>
          </cell>
        </row>
        <row r="3529">
          <cell r="A3529" t="str">
            <v>2306695</v>
          </cell>
          <cell r="B3529" t="str">
            <v>Escavação com perfuratriz tipo Wirth em rocha de alta dureza e alta abrasão - resistência à compressão acima de 80 MPa - D = 800 mm</v>
          </cell>
          <cell r="C3529" t="str">
            <v>m</v>
          </cell>
          <cell r="D3529">
            <v>3441.98</v>
          </cell>
        </row>
        <row r="3530">
          <cell r="A3530" t="str">
            <v>2306698</v>
          </cell>
          <cell r="B3530" t="str">
            <v>Escavação com perfuratriz tipo Wirth em rocha de alta dureza e alta abrasão - resistência à compressão acima de 80 MPa - D = 900 mm</v>
          </cell>
          <cell r="C3530" t="str">
            <v>m</v>
          </cell>
          <cell r="D3530">
            <v>3640.77</v>
          </cell>
        </row>
        <row r="3531">
          <cell r="A3531" t="str">
            <v>2306699</v>
          </cell>
          <cell r="B3531" t="str">
            <v>Escavação com perfuratriz tipo Wirth em solo - D = 1.000 mm</v>
          </cell>
          <cell r="C3531" t="str">
            <v>m</v>
          </cell>
          <cell r="D3531">
            <v>336.03</v>
          </cell>
        </row>
        <row r="3532">
          <cell r="A3532" t="str">
            <v>2306702</v>
          </cell>
          <cell r="B3532" t="str">
            <v>Escavação com perfuratriz tipo Wirth em solo - D = 1.100 mm</v>
          </cell>
          <cell r="C3532" t="str">
            <v>m</v>
          </cell>
          <cell r="D3532">
            <v>347.32</v>
          </cell>
        </row>
        <row r="3533">
          <cell r="A3533" t="str">
            <v>2306705</v>
          </cell>
          <cell r="B3533" t="str">
            <v>Escavação com perfuratriz tipo Wirth em solo - D = 1.200 mm</v>
          </cell>
          <cell r="C3533" t="str">
            <v>m</v>
          </cell>
          <cell r="D3533">
            <v>365.76</v>
          </cell>
        </row>
        <row r="3534">
          <cell r="A3534" t="str">
            <v>2306708</v>
          </cell>
          <cell r="B3534" t="str">
            <v>Escavação com perfuratriz tipo Wirth em solo - D = 1.300 mm</v>
          </cell>
          <cell r="C3534" t="str">
            <v>m</v>
          </cell>
          <cell r="D3534">
            <v>379.19</v>
          </cell>
        </row>
        <row r="3535">
          <cell r="A3535" t="str">
            <v>2306711</v>
          </cell>
          <cell r="B3535" t="str">
            <v>Escavação com perfuratriz tipo Wirth em solo - D = 1.400 mm</v>
          </cell>
          <cell r="C3535" t="str">
            <v>m</v>
          </cell>
          <cell r="D3535">
            <v>393.63</v>
          </cell>
        </row>
        <row r="3536">
          <cell r="A3536" t="str">
            <v>2306714</v>
          </cell>
          <cell r="B3536" t="str">
            <v>Escavação com perfuratriz tipo Wirth em solo - D = 1.500 mm</v>
          </cell>
          <cell r="C3536" t="str">
            <v>m</v>
          </cell>
          <cell r="D3536">
            <v>409.22</v>
          </cell>
        </row>
        <row r="3537">
          <cell r="A3537" t="str">
            <v>2306717</v>
          </cell>
          <cell r="B3537" t="str">
            <v>Escavação com perfuratriz tipo Wirth em solo - D = 1.600 mm</v>
          </cell>
          <cell r="C3537" t="str">
            <v>m</v>
          </cell>
          <cell r="D3537">
            <v>427.2</v>
          </cell>
        </row>
        <row r="3538">
          <cell r="A3538" t="str">
            <v>2306720</v>
          </cell>
          <cell r="B3538" t="str">
            <v>Escavação com perfuratriz tipo Wirth em solo - D = 1.700 mm</v>
          </cell>
          <cell r="C3538" t="str">
            <v>m</v>
          </cell>
          <cell r="D3538">
            <v>445.62</v>
          </cell>
        </row>
        <row r="3539">
          <cell r="A3539" t="str">
            <v>2306723</v>
          </cell>
          <cell r="B3539" t="str">
            <v>Escavação com perfuratriz tipo Wirth em solo - D = 1.800 mm</v>
          </cell>
          <cell r="C3539" t="str">
            <v>m</v>
          </cell>
          <cell r="D3539">
            <v>455.44</v>
          </cell>
        </row>
        <row r="3540">
          <cell r="A3540" t="str">
            <v>2306687</v>
          </cell>
          <cell r="B3540" t="str">
            <v>Escavação com perfuratriz tipo Wirth em solo - D = 600 mm</v>
          </cell>
          <cell r="C3540" t="str">
            <v>m</v>
          </cell>
          <cell r="D3540">
            <v>279.74</v>
          </cell>
        </row>
        <row r="3541">
          <cell r="A3541" t="str">
            <v>2306690</v>
          </cell>
          <cell r="B3541" t="str">
            <v>Escavação com perfuratriz tipo Wirth em solo - D = 700 mm</v>
          </cell>
          <cell r="C3541" t="str">
            <v>m</v>
          </cell>
          <cell r="D3541">
            <v>292.61</v>
          </cell>
        </row>
        <row r="3542">
          <cell r="A3542" t="str">
            <v>2306693</v>
          </cell>
          <cell r="B3542" t="str">
            <v>Escavação com perfuratriz tipo Wirth em solo - D = 800 mm</v>
          </cell>
          <cell r="C3542" t="str">
            <v>m</v>
          </cell>
          <cell r="D3542">
            <v>305.58999999999997</v>
          </cell>
        </row>
        <row r="3543">
          <cell r="A3543" t="str">
            <v>2306696</v>
          </cell>
          <cell r="B3543" t="str">
            <v>Escavação com perfuratriz tipo Wirth em solo - D = 900 mm</v>
          </cell>
          <cell r="C3543" t="str">
            <v>m</v>
          </cell>
          <cell r="D3543">
            <v>319.77999999999997</v>
          </cell>
        </row>
        <row r="3544">
          <cell r="A3544" t="str">
            <v>2306239</v>
          </cell>
          <cell r="B3544" t="str">
            <v>Estaca barrete escavada com uso de fluido estabilizante - confecção</v>
          </cell>
          <cell r="C3544" t="str">
            <v>m³</v>
          </cell>
          <cell r="D3544">
            <v>249.96</v>
          </cell>
        </row>
        <row r="3545">
          <cell r="A3545" t="str">
            <v>2306090</v>
          </cell>
          <cell r="B3545" t="str">
            <v>Estaca broca manual D = 25 cm - confecção</v>
          </cell>
          <cell r="C3545" t="str">
            <v>m</v>
          </cell>
          <cell r="D3545">
            <v>52.55</v>
          </cell>
        </row>
        <row r="3546">
          <cell r="A3546" t="str">
            <v>2306091</v>
          </cell>
          <cell r="B3546" t="str">
            <v>Estaca broca manual D = 30 cm - confecção</v>
          </cell>
          <cell r="C3546" t="str">
            <v>m</v>
          </cell>
          <cell r="D3546">
            <v>70.069999999999993</v>
          </cell>
        </row>
        <row r="3547">
          <cell r="A3547" t="str">
            <v>2306072</v>
          </cell>
          <cell r="B3547" t="str">
            <v>Estaca circular tipo estacão escavada com uso de fluido estabilizante - confecção</v>
          </cell>
          <cell r="C3547" t="str">
            <v>m³</v>
          </cell>
          <cell r="D3547">
            <v>754.55</v>
          </cell>
        </row>
        <row r="3548">
          <cell r="A3548" t="str">
            <v>2306133</v>
          </cell>
          <cell r="B3548" t="str">
            <v>Estaca duplo perfil metálico W 250 x 17,9 - com emenda - fornecimento e cravação</v>
          </cell>
          <cell r="C3548" t="str">
            <v>m</v>
          </cell>
          <cell r="D3548">
            <v>486.08</v>
          </cell>
        </row>
        <row r="3549">
          <cell r="A3549" t="str">
            <v>2306114</v>
          </cell>
          <cell r="B3549" t="str">
            <v>Estaca duplo trilho TR 25 - com emenda - fornecimento e cravação</v>
          </cell>
          <cell r="C3549" t="str">
            <v>m</v>
          </cell>
          <cell r="D3549">
            <v>286.97000000000003</v>
          </cell>
        </row>
        <row r="3550">
          <cell r="A3550" t="str">
            <v>2306115</v>
          </cell>
          <cell r="B3550" t="str">
            <v>Estaca duplo trilho TR 37 - com emenda - fornecimento e cravação</v>
          </cell>
          <cell r="C3550" t="str">
            <v>m</v>
          </cell>
          <cell r="D3550">
            <v>417.27</v>
          </cell>
        </row>
        <row r="3551">
          <cell r="A3551" t="str">
            <v>2306116</v>
          </cell>
          <cell r="B3551" t="str">
            <v>Estaca duplo trilho TR 45 - com emenda - fornecimento e cravação</v>
          </cell>
          <cell r="C3551" t="str">
            <v>m</v>
          </cell>
          <cell r="D3551">
            <v>496.94</v>
          </cell>
        </row>
        <row r="3552">
          <cell r="A3552" t="str">
            <v>2306118</v>
          </cell>
          <cell r="B3552" t="str">
            <v>Estaca duplo trilho TR 57 - com emenda - fornecimento e cravação</v>
          </cell>
          <cell r="C3552" t="str">
            <v>m</v>
          </cell>
          <cell r="D3552">
            <v>624.04999999999995</v>
          </cell>
        </row>
        <row r="3553">
          <cell r="A3553" t="str">
            <v>2306122</v>
          </cell>
          <cell r="B3553" t="str">
            <v>Estaca duplo trilho TR 68 - com emenda - fornecimento e cravação</v>
          </cell>
          <cell r="C3553" t="str">
            <v>m</v>
          </cell>
          <cell r="D3553">
            <v>739.05</v>
          </cell>
        </row>
        <row r="3554">
          <cell r="A3554" t="str">
            <v>2306078</v>
          </cell>
          <cell r="B3554" t="str">
            <v>Estaca Franki com fuste apiloado D = 35 cm - confecção</v>
          </cell>
          <cell r="C3554" t="str">
            <v>m</v>
          </cell>
          <cell r="D3554">
            <v>124.05</v>
          </cell>
        </row>
        <row r="3555">
          <cell r="A3555" t="str">
            <v>2306080</v>
          </cell>
          <cell r="B3555" t="str">
            <v>Estaca Franki com fuste apiloado D = 40 cm - confecção</v>
          </cell>
          <cell r="C3555" t="str">
            <v>m</v>
          </cell>
          <cell r="D3555">
            <v>135.32</v>
          </cell>
        </row>
        <row r="3556">
          <cell r="A3556" t="str">
            <v>2306082</v>
          </cell>
          <cell r="B3556" t="str">
            <v>Estaca Franki com fuste apiloado D = 45 cm - confecção</v>
          </cell>
          <cell r="C3556" t="str">
            <v>m</v>
          </cell>
          <cell r="D3556">
            <v>148.85</v>
          </cell>
        </row>
        <row r="3557">
          <cell r="A3557" t="str">
            <v>2306084</v>
          </cell>
          <cell r="B3557" t="str">
            <v>Estaca Franki com fuste apiloado D = 52 cm - confecção</v>
          </cell>
          <cell r="C3557" t="str">
            <v>m</v>
          </cell>
          <cell r="D3557">
            <v>173.09</v>
          </cell>
        </row>
        <row r="3558">
          <cell r="A3558" t="str">
            <v>2306086</v>
          </cell>
          <cell r="B3558" t="str">
            <v>Estaca Franki com fuste apiloado D = 60 cm - confecção</v>
          </cell>
          <cell r="C3558" t="str">
            <v>m</v>
          </cell>
          <cell r="D3558">
            <v>212.65</v>
          </cell>
        </row>
        <row r="3559">
          <cell r="A3559" t="str">
            <v>2309088</v>
          </cell>
          <cell r="B3559" t="str">
            <v>Estaca Franki com fuste apiloado D = 70 cm - confecção</v>
          </cell>
          <cell r="C3559" t="str">
            <v>m</v>
          </cell>
          <cell r="D3559">
            <v>297.70999999999998</v>
          </cell>
        </row>
        <row r="3560">
          <cell r="A3560" t="str">
            <v>2306074</v>
          </cell>
          <cell r="B3560" t="str">
            <v>Estaca hélice contínua - confecção</v>
          </cell>
          <cell r="C3560" t="str">
            <v>m³</v>
          </cell>
          <cell r="D3560">
            <v>193.24</v>
          </cell>
        </row>
        <row r="3561">
          <cell r="A3561" t="str">
            <v>2306095</v>
          </cell>
          <cell r="B3561" t="str">
            <v>Estaca hélice de deslocamento - confecção</v>
          </cell>
          <cell r="C3561" t="str">
            <v>m³</v>
          </cell>
          <cell r="D3561">
            <v>231.7</v>
          </cell>
        </row>
        <row r="3562">
          <cell r="A3562" t="str">
            <v>2306132</v>
          </cell>
          <cell r="B3562" t="str">
            <v>Estaca perfil metálico W 150 x 22,5 (H) - fornecimento e cravação</v>
          </cell>
          <cell r="C3562" t="str">
            <v>m</v>
          </cell>
          <cell r="D3562">
            <v>312.95</v>
          </cell>
        </row>
        <row r="3563">
          <cell r="A3563" t="str">
            <v>2306015</v>
          </cell>
          <cell r="B3563" t="str">
            <v>Estaca prancha metálica - fornecimento e cravação até 12 metros</v>
          </cell>
          <cell r="C3563" t="str">
            <v>kg</v>
          </cell>
          <cell r="D3563">
            <v>15.51</v>
          </cell>
        </row>
        <row r="3564">
          <cell r="A3564" t="str">
            <v>2306019</v>
          </cell>
          <cell r="B3564" t="str">
            <v>Estaca prancha metálica com apoio de flutuante - fornecimento e cravação de 12 metros</v>
          </cell>
          <cell r="C3564" t="str">
            <v>kg</v>
          </cell>
          <cell r="D3564">
            <v>16.079999999999998</v>
          </cell>
        </row>
        <row r="3565">
          <cell r="A3565" t="str">
            <v>2306018</v>
          </cell>
          <cell r="B3565" t="str">
            <v>Estaca prancha metálica com apoio de flutuante e utilização de 10 vezes - fornecimento, cravação até 12 metros</v>
          </cell>
          <cell r="C3565" t="str">
            <v>kg</v>
          </cell>
          <cell r="D3565">
            <v>2.71</v>
          </cell>
        </row>
        <row r="3566">
          <cell r="A3566" t="str">
            <v>2306016</v>
          </cell>
          <cell r="B3566" t="str">
            <v>Estaca prancha metálica com utilização de 10 vezes - fornecimento, cravação até 12 metros</v>
          </cell>
          <cell r="C3566" t="str">
            <v>kg</v>
          </cell>
          <cell r="D3566">
            <v>1.85</v>
          </cell>
        </row>
        <row r="3567">
          <cell r="A3567" t="str">
            <v>2305999</v>
          </cell>
          <cell r="B3567" t="str">
            <v>Estaca pré-moldada de concreto armado centrifugado com compressão admissível de 100 t - sem emenda - fornecimento e cravação</v>
          </cell>
          <cell r="C3567" t="str">
            <v>m</v>
          </cell>
          <cell r="D3567">
            <v>338.54</v>
          </cell>
        </row>
        <row r="3568">
          <cell r="A3568" t="str">
            <v>2306000</v>
          </cell>
          <cell r="B3568" t="str">
            <v>Estaca pré-moldada de concreto armado centrifugado com compressão admissível de 125 t - sem emenda - fornecimento e cravação</v>
          </cell>
          <cell r="C3568" t="str">
            <v>m</v>
          </cell>
          <cell r="D3568">
            <v>419.16</v>
          </cell>
        </row>
        <row r="3569">
          <cell r="A3569" t="str">
            <v>2306001</v>
          </cell>
          <cell r="B3569" t="str">
            <v>Estaca pré-moldada de concreto armado centrifugado com compressão admissível de 170 t - sem emenda - fornecimento e cravação</v>
          </cell>
          <cell r="C3569" t="str">
            <v>m</v>
          </cell>
          <cell r="D3569">
            <v>639.27</v>
          </cell>
        </row>
        <row r="3570">
          <cell r="A3570" t="str">
            <v>2306002</v>
          </cell>
          <cell r="B3570" t="str">
            <v>Estaca pré-moldada de concreto armado centrifugado com compressão admissível de 230 t - sem emenda - fornecimento e cravação</v>
          </cell>
          <cell r="C3570" t="str">
            <v>m</v>
          </cell>
          <cell r="D3570">
            <v>690.69</v>
          </cell>
        </row>
        <row r="3571">
          <cell r="A3571" t="str">
            <v>2306003</v>
          </cell>
          <cell r="B3571" t="str">
            <v>Estaca pré-moldada de concreto armado centrifugado com compressão admissível de 300 t - sem emenda - fornecimento e cravação</v>
          </cell>
          <cell r="C3571" t="str">
            <v>m</v>
          </cell>
          <cell r="D3571">
            <v>1015.33</v>
          </cell>
        </row>
        <row r="3572">
          <cell r="A3572" t="str">
            <v>2305997</v>
          </cell>
          <cell r="B3572" t="str">
            <v>Estaca pré-moldada de concreto armado centrifugado com compressão admissível de 55 t - sem emenda - fornecimento e cravação</v>
          </cell>
          <cell r="C3572" t="str">
            <v>m</v>
          </cell>
          <cell r="D3572">
            <v>223.5</v>
          </cell>
        </row>
        <row r="3573">
          <cell r="A3573" t="str">
            <v>2305998</v>
          </cell>
          <cell r="B3573" t="str">
            <v>Estaca pré-moldada de concreto armado centrifugado com compressão admissível de 80 t - sem emenda - fornecimento e cravação</v>
          </cell>
          <cell r="C3573" t="str">
            <v>m</v>
          </cell>
          <cell r="D3573">
            <v>311.60000000000002</v>
          </cell>
        </row>
        <row r="3574">
          <cell r="A3574" t="str">
            <v>2306101</v>
          </cell>
          <cell r="B3574" t="str">
            <v>Estaca pré-moldada de concreto protendido 15 x 15 cm - produzida - sem emenda - cravação</v>
          </cell>
          <cell r="C3574" t="str">
            <v>m</v>
          </cell>
          <cell r="D3574">
            <v>71.489999999999995</v>
          </cell>
        </row>
        <row r="3575">
          <cell r="A3575" t="str">
            <v>2306102</v>
          </cell>
          <cell r="B3575" t="str">
            <v>Estaca pré-moldada de concreto protendido 17 x 17 cm - produzida - sem emenda - cravação</v>
          </cell>
          <cell r="C3575" t="str">
            <v>m</v>
          </cell>
          <cell r="D3575">
            <v>76.16</v>
          </cell>
        </row>
        <row r="3576">
          <cell r="A3576" t="str">
            <v>2306103</v>
          </cell>
          <cell r="B3576" t="str">
            <v>Estaca pré-moldada de concreto protendido 20 x 20 cm - produzida - sem emenda - cravação</v>
          </cell>
          <cell r="C3576" t="str">
            <v>m</v>
          </cell>
          <cell r="D3576">
            <v>85.57</v>
          </cell>
        </row>
        <row r="3577">
          <cell r="A3577" t="str">
            <v>2306104</v>
          </cell>
          <cell r="B3577" t="str">
            <v>Estaca pré-moldada de concreto protendido 21 x 21 cm - produzida - sem emenda - cravação</v>
          </cell>
          <cell r="C3577" t="str">
            <v>m</v>
          </cell>
          <cell r="D3577">
            <v>90.97</v>
          </cell>
        </row>
        <row r="3578">
          <cell r="A3578" t="str">
            <v>2306105</v>
          </cell>
          <cell r="B3578" t="str">
            <v>Estaca pré-moldada de concreto protendido 23 x 23 cm - produzida - sem emenda - cravação</v>
          </cell>
          <cell r="C3578" t="str">
            <v>m</v>
          </cell>
          <cell r="D3578">
            <v>96.66</v>
          </cell>
        </row>
        <row r="3579">
          <cell r="A3579" t="str">
            <v>2306106</v>
          </cell>
          <cell r="B3579" t="str">
            <v>Estaca pré-moldada de concreto protendido 25 x 25 cm - produzida - sem emenda - cravação</v>
          </cell>
          <cell r="C3579" t="str">
            <v>m</v>
          </cell>
          <cell r="D3579">
            <v>105.33</v>
          </cell>
        </row>
        <row r="3580">
          <cell r="A3580" t="str">
            <v>2306107</v>
          </cell>
          <cell r="B3580" t="str">
            <v>Estaca pré-moldada de concreto protendido 26 x 26 cm - produzida - sem emenda - cravação</v>
          </cell>
          <cell r="C3580" t="str">
            <v>m</v>
          </cell>
          <cell r="D3580">
            <v>108.37</v>
          </cell>
        </row>
        <row r="3581">
          <cell r="A3581" t="str">
            <v>2306269</v>
          </cell>
          <cell r="B3581" t="str">
            <v>Estaca pré-moldada de concreto protendido 30 x 30 cm - produzida - sem emenda - cravação</v>
          </cell>
          <cell r="C3581" t="str">
            <v>m</v>
          </cell>
          <cell r="D3581">
            <v>121.96</v>
          </cell>
        </row>
        <row r="3582">
          <cell r="A3582" t="str">
            <v>2306270</v>
          </cell>
          <cell r="B3582" t="str">
            <v>Estaca pré-moldada de concreto protendido 33 x 33 cm - produzida - sem emenda - cravação</v>
          </cell>
          <cell r="C3582" t="str">
            <v>m</v>
          </cell>
          <cell r="D3582">
            <v>136.47</v>
          </cell>
        </row>
        <row r="3583">
          <cell r="A3583" t="str">
            <v>2306271</v>
          </cell>
          <cell r="B3583" t="str">
            <v>Estaca pré-moldada de concreto protendido 35 x 35 cm - produzida - sem emenda - cravação</v>
          </cell>
          <cell r="C3583" t="str">
            <v>m</v>
          </cell>
          <cell r="D3583">
            <v>150.03</v>
          </cell>
        </row>
        <row r="3584">
          <cell r="A3584" t="str">
            <v>2306272</v>
          </cell>
          <cell r="B3584" t="str">
            <v>Estaca pré-moldada de concreto protendido 38 x 38 cm - produzida - sem emenda - cravação</v>
          </cell>
          <cell r="C3584" t="str">
            <v>m</v>
          </cell>
          <cell r="D3584">
            <v>158.65</v>
          </cell>
        </row>
        <row r="3585">
          <cell r="A3585" t="str">
            <v>2306273</v>
          </cell>
          <cell r="B3585" t="str">
            <v>Estaca pré-moldada de concreto protendido 40 x 40 cm - produzida - sem emenda - cravação</v>
          </cell>
          <cell r="C3585" t="str">
            <v>m</v>
          </cell>
          <cell r="D3585">
            <v>178.15</v>
          </cell>
        </row>
        <row r="3586">
          <cell r="A3586" t="str">
            <v>2306274</v>
          </cell>
          <cell r="B3586" t="str">
            <v>Estaca pré-moldada de concreto protendido 42 x 42 cm - produzida - sem emenda - cravação</v>
          </cell>
          <cell r="C3586" t="str">
            <v>m</v>
          </cell>
          <cell r="D3586">
            <v>191.01</v>
          </cell>
        </row>
        <row r="3587">
          <cell r="A3587" t="str">
            <v>2306275</v>
          </cell>
          <cell r="B3587" t="str">
            <v>Estaca pré-moldada de concreto protendido 45 x 45 cm - produzida - sem emenda - cravação</v>
          </cell>
          <cell r="C3587" t="str">
            <v>m</v>
          </cell>
          <cell r="D3587">
            <v>220.94</v>
          </cell>
        </row>
        <row r="3588">
          <cell r="A3588" t="str">
            <v>2306100</v>
          </cell>
          <cell r="B3588" t="str">
            <v>Estaca pré-moldada de concreto protendido com compressão admissível de 100 t - comercial - sem emenda - fornecimento e cravação</v>
          </cell>
          <cell r="C3588" t="str">
            <v>m</v>
          </cell>
          <cell r="D3588">
            <v>282</v>
          </cell>
        </row>
        <row r="3589">
          <cell r="A3589" t="str">
            <v>2306004</v>
          </cell>
          <cell r="B3589" t="str">
            <v>Estaca pré-moldada de concreto protendido com compressão admissível de 25 t - comercial - sem emenda - fornecimento e cravação</v>
          </cell>
          <cell r="C3589" t="str">
            <v>m</v>
          </cell>
          <cell r="D3589">
            <v>116.43</v>
          </cell>
        </row>
        <row r="3590">
          <cell r="A3590" t="str">
            <v>2306097</v>
          </cell>
          <cell r="B3590" t="str">
            <v>Estaca pré-moldada de concreto protendido com compressão admissível de 35 t - comercial - sem emenda - fornecimento e cravação</v>
          </cell>
          <cell r="C3590" t="str">
            <v>m</v>
          </cell>
          <cell r="D3590">
            <v>136.91</v>
          </cell>
        </row>
        <row r="3591">
          <cell r="A3591" t="str">
            <v>2306098</v>
          </cell>
          <cell r="B3591" t="str">
            <v>Estaca pré-moldada de concreto protendido com compressão admissível de 60 t - comercial - sem emenda - fornecimento e cravação</v>
          </cell>
          <cell r="C3591" t="str">
            <v>m</v>
          </cell>
          <cell r="D3591">
            <v>165.93</v>
          </cell>
        </row>
        <row r="3592">
          <cell r="A3592" t="str">
            <v>2306007</v>
          </cell>
          <cell r="B3592" t="str">
            <v>Estaca pré-moldada de concreto protendido com compressão admissível de 75 t - comercial - sem emenda - fornecimento e cravação</v>
          </cell>
          <cell r="C3592" t="str">
            <v>m</v>
          </cell>
          <cell r="D3592">
            <v>225.95</v>
          </cell>
        </row>
        <row r="3593">
          <cell r="A3593" t="str">
            <v>2306067</v>
          </cell>
          <cell r="B3593" t="str">
            <v>Estaca raiz perfurada na rocha com D = 16 cm - confecção</v>
          </cell>
          <cell r="C3593" t="str">
            <v>m</v>
          </cell>
          <cell r="D3593">
            <v>476.97</v>
          </cell>
        </row>
        <row r="3594">
          <cell r="A3594" t="str">
            <v>2306068</v>
          </cell>
          <cell r="B3594" t="str">
            <v>Estaca raiz perfurada na rocha com D = 20 cm - confecção</v>
          </cell>
          <cell r="C3594" t="str">
            <v>m</v>
          </cell>
          <cell r="D3594">
            <v>601.15</v>
          </cell>
        </row>
        <row r="3595">
          <cell r="A3595" t="str">
            <v>2306069</v>
          </cell>
          <cell r="B3595" t="str">
            <v>Estaca raiz perfurada na rocha com D = 25 cm - confecção</v>
          </cell>
          <cell r="C3595" t="str">
            <v>m</v>
          </cell>
          <cell r="D3595">
            <v>814.03</v>
          </cell>
        </row>
        <row r="3596">
          <cell r="A3596" t="str">
            <v>2306070</v>
          </cell>
          <cell r="B3596" t="str">
            <v>Estaca raiz perfurada na rocha com D = 31 cm - confecção</v>
          </cell>
          <cell r="C3596" t="str">
            <v>m</v>
          </cell>
          <cell r="D3596">
            <v>1273.6400000000001</v>
          </cell>
        </row>
        <row r="3597">
          <cell r="A3597" t="str">
            <v>2306071</v>
          </cell>
          <cell r="B3597" t="str">
            <v>Estaca raiz perfurada na rocha com D = 40 cm - confecção</v>
          </cell>
          <cell r="C3597" t="str">
            <v>m</v>
          </cell>
          <cell r="D3597">
            <v>1916.56</v>
          </cell>
        </row>
        <row r="3598">
          <cell r="A3598" t="str">
            <v>2306181</v>
          </cell>
          <cell r="B3598" t="str">
            <v>Estaca raiz perfurada na rocha com D = 45 cm - confecção</v>
          </cell>
          <cell r="C3598" t="str">
            <v>m</v>
          </cell>
          <cell r="D3598">
            <v>1930.73</v>
          </cell>
        </row>
        <row r="3599">
          <cell r="A3599" t="str">
            <v>2306062</v>
          </cell>
          <cell r="B3599" t="str">
            <v>Estaca raiz perfurada no solo com D = 16 cm - confecção</v>
          </cell>
          <cell r="C3599" t="str">
            <v>m</v>
          </cell>
          <cell r="D3599">
            <v>86.95</v>
          </cell>
        </row>
        <row r="3600">
          <cell r="A3600" t="str">
            <v>2306063</v>
          </cell>
          <cell r="B3600" t="str">
            <v>Estaca raiz perfurada no solo com D = 20 cm - confecção</v>
          </cell>
          <cell r="C3600" t="str">
            <v>m</v>
          </cell>
          <cell r="D3600">
            <v>104.9</v>
          </cell>
        </row>
        <row r="3601">
          <cell r="A3601" t="str">
            <v>2306064</v>
          </cell>
          <cell r="B3601" t="str">
            <v>Estaca raiz perfurada no solo com D = 25 cm - confecção</v>
          </cell>
          <cell r="C3601" t="str">
            <v>m</v>
          </cell>
          <cell r="D3601">
            <v>129.53</v>
          </cell>
        </row>
        <row r="3602">
          <cell r="A3602" t="str">
            <v>2306065</v>
          </cell>
          <cell r="B3602" t="str">
            <v>Estaca raiz perfurada no solo com D = 31 cm - confecção</v>
          </cell>
          <cell r="C3602" t="str">
            <v>m</v>
          </cell>
          <cell r="D3602">
            <v>167.74</v>
          </cell>
        </row>
        <row r="3603">
          <cell r="A3603" t="str">
            <v>2306066</v>
          </cell>
          <cell r="B3603" t="str">
            <v>Estaca raiz perfurada no solo com D = 40 cm - confecção</v>
          </cell>
          <cell r="C3603" t="str">
            <v>m</v>
          </cell>
          <cell r="D3603">
            <v>236.43</v>
          </cell>
        </row>
        <row r="3604">
          <cell r="A3604" t="str">
            <v>2306180</v>
          </cell>
          <cell r="B3604" t="str">
            <v>Estaca raiz perfurada no solo com D = 45 cm - confecção</v>
          </cell>
          <cell r="C3604" t="str">
            <v>m</v>
          </cell>
          <cell r="D3604">
            <v>266.58999999999997</v>
          </cell>
        </row>
        <row r="3605">
          <cell r="A3605" t="str">
            <v>2306009</v>
          </cell>
          <cell r="B3605" t="str">
            <v>Estaca Strauss D = 25 cm - confecção</v>
          </cell>
          <cell r="C3605" t="str">
            <v>m</v>
          </cell>
          <cell r="D3605">
            <v>18.02</v>
          </cell>
        </row>
        <row r="3606">
          <cell r="A3606" t="str">
            <v>2306010</v>
          </cell>
          <cell r="B3606" t="str">
            <v>Estaca Strauss D = 32 cm - confecção</v>
          </cell>
          <cell r="C3606" t="str">
            <v>m</v>
          </cell>
          <cell r="D3606">
            <v>22.46</v>
          </cell>
        </row>
        <row r="3607">
          <cell r="A3607" t="str">
            <v>2306011</v>
          </cell>
          <cell r="B3607" t="str">
            <v>Estaca Strauss D = 38 cm - confecção</v>
          </cell>
          <cell r="C3607" t="str">
            <v>m</v>
          </cell>
          <cell r="D3607">
            <v>25.58</v>
          </cell>
        </row>
        <row r="3608">
          <cell r="A3608" t="str">
            <v>2306012</v>
          </cell>
          <cell r="B3608" t="str">
            <v>Estaca Strauss D = 45 cm - confecção</v>
          </cell>
          <cell r="C3608" t="str">
            <v>m</v>
          </cell>
          <cell r="D3608">
            <v>29.94</v>
          </cell>
        </row>
        <row r="3609">
          <cell r="A3609" t="str">
            <v>2306108</v>
          </cell>
          <cell r="B3609" t="str">
            <v>Estaca trilho TR 25 - fornecimento e cravação</v>
          </cell>
          <cell r="C3609" t="str">
            <v>m</v>
          </cell>
          <cell r="D3609">
            <v>153.59</v>
          </cell>
        </row>
        <row r="3610">
          <cell r="A3610" t="str">
            <v>2306110</v>
          </cell>
          <cell r="B3610" t="str">
            <v>Estaca trilho TR 37 - fornecimento e cravação</v>
          </cell>
          <cell r="C3610" t="str">
            <v>m</v>
          </cell>
          <cell r="D3610">
            <v>218.94</v>
          </cell>
        </row>
        <row r="3611">
          <cell r="A3611" t="str">
            <v>2306111</v>
          </cell>
          <cell r="B3611" t="str">
            <v>Estaca trilho TR 45 - fornecimento e cravação</v>
          </cell>
          <cell r="C3611" t="str">
            <v>m</v>
          </cell>
          <cell r="D3611">
            <v>258.33</v>
          </cell>
        </row>
        <row r="3612">
          <cell r="A3612" t="str">
            <v>2306112</v>
          </cell>
          <cell r="B3612" t="str">
            <v>Estaca trilho TR 57 - fornecimento e cravação</v>
          </cell>
          <cell r="C3612" t="str">
            <v>m</v>
          </cell>
          <cell r="D3612">
            <v>321.61</v>
          </cell>
        </row>
        <row r="3613">
          <cell r="A3613" t="str">
            <v>2306113</v>
          </cell>
          <cell r="B3613" t="str">
            <v>Estaca trilho TR 68 - fornecimento e cravação</v>
          </cell>
          <cell r="C3613" t="str">
            <v>m</v>
          </cell>
          <cell r="D3613">
            <v>378.91</v>
          </cell>
        </row>
        <row r="3614">
          <cell r="A3614" t="str">
            <v>2306123</v>
          </cell>
          <cell r="B3614" t="str">
            <v>Estaca triplo trilho TR 25 - com emenda - fornecimento e cravação</v>
          </cell>
          <cell r="C3614" t="str">
            <v>m</v>
          </cell>
          <cell r="D3614">
            <v>418.84</v>
          </cell>
        </row>
        <row r="3615">
          <cell r="A3615" t="str">
            <v>2306124</v>
          </cell>
          <cell r="B3615" t="str">
            <v>Estaca triplo trilho TR 37 - com emenda - fornecimento e cravação</v>
          </cell>
          <cell r="C3615" t="str">
            <v>m</v>
          </cell>
          <cell r="D3615">
            <v>613.67999999999995</v>
          </cell>
        </row>
        <row r="3616">
          <cell r="A3616" t="str">
            <v>2306125</v>
          </cell>
          <cell r="B3616" t="str">
            <v>Estaca triplo trilho TR 45 - com emenda - fornecimento e cravação</v>
          </cell>
          <cell r="C3616" t="str">
            <v>m</v>
          </cell>
          <cell r="D3616">
            <v>732.74</v>
          </cell>
        </row>
        <row r="3617">
          <cell r="A3617" t="str">
            <v>2306126</v>
          </cell>
          <cell r="B3617" t="str">
            <v>Estaca triplo trilho TR 57 - com emenda - fornecimento e cravação</v>
          </cell>
          <cell r="C3617" t="str">
            <v>m</v>
          </cell>
          <cell r="D3617">
            <v>922.79</v>
          </cell>
        </row>
        <row r="3618">
          <cell r="A3618" t="str">
            <v>2306127</v>
          </cell>
          <cell r="B3618" t="str">
            <v>Estaca triplo trilho TR 68 - com emenda - fornecimento e cravação</v>
          </cell>
          <cell r="C3618" t="str">
            <v>m</v>
          </cell>
          <cell r="D3618">
            <v>1094.6300000000001</v>
          </cell>
        </row>
        <row r="3619">
          <cell r="A3619" t="str">
            <v>2306300</v>
          </cell>
          <cell r="B3619" t="str">
            <v>Fabricação de estaca pré-moldada de concreto protendida seção 15 x 15 cm</v>
          </cell>
          <cell r="C3619" t="str">
            <v>m</v>
          </cell>
          <cell r="D3619">
            <v>33.28</v>
          </cell>
        </row>
        <row r="3620">
          <cell r="A3620" t="str">
            <v>2306301</v>
          </cell>
          <cell r="B3620" t="str">
            <v>Fabricação de estaca pré-moldada de concreto protendida seção 17 x 17 cm</v>
          </cell>
          <cell r="C3620" t="str">
            <v>m</v>
          </cell>
          <cell r="D3620">
            <v>35.99</v>
          </cell>
        </row>
        <row r="3621">
          <cell r="A3621" t="str">
            <v>2306302</v>
          </cell>
          <cell r="B3621" t="str">
            <v>Fabricação de estaca pré-moldada de concreto protendida seção 20 x 20 cm</v>
          </cell>
          <cell r="C3621" t="str">
            <v>m</v>
          </cell>
          <cell r="D3621">
            <v>43.09</v>
          </cell>
        </row>
        <row r="3622">
          <cell r="A3622" t="str">
            <v>2306303</v>
          </cell>
          <cell r="B3622" t="str">
            <v>Fabricação de estaca pré-moldada de concreto protendida seção 21 x 21 cm</v>
          </cell>
          <cell r="C3622" t="str">
            <v>m</v>
          </cell>
          <cell r="D3622">
            <v>46.89</v>
          </cell>
        </row>
        <row r="3623">
          <cell r="A3623" t="str">
            <v>2306304</v>
          </cell>
          <cell r="B3623" t="str">
            <v>Fabricação de estaca pré-moldada de concreto protendida seção 23 x 23 cm</v>
          </cell>
          <cell r="C3623" t="str">
            <v>m</v>
          </cell>
          <cell r="D3623">
            <v>50.15</v>
          </cell>
        </row>
        <row r="3624">
          <cell r="A3624" t="str">
            <v>2306305</v>
          </cell>
          <cell r="B3624" t="str">
            <v>Fabricação de estaca pré-moldada de concreto protendida seção 25 x 25 cm</v>
          </cell>
          <cell r="C3624" t="str">
            <v>m</v>
          </cell>
          <cell r="D3624">
            <v>56.48</v>
          </cell>
        </row>
        <row r="3625">
          <cell r="A3625" t="str">
            <v>2306306</v>
          </cell>
          <cell r="B3625" t="str">
            <v>Fabricação de estaca pré-moldada de concreto protendida seção 26 x 26 cm</v>
          </cell>
          <cell r="C3625" t="str">
            <v>m</v>
          </cell>
          <cell r="D3625">
            <v>57.88</v>
          </cell>
        </row>
        <row r="3626">
          <cell r="A3626" t="str">
            <v>2306307</v>
          </cell>
          <cell r="B3626" t="str">
            <v>Fabricação de estaca pré-moldada de concreto protendida seção 30 x 30 cm</v>
          </cell>
          <cell r="C3626" t="str">
            <v>m</v>
          </cell>
          <cell r="D3626">
            <v>67.25</v>
          </cell>
        </row>
        <row r="3627">
          <cell r="A3627" t="str">
            <v>2306308</v>
          </cell>
          <cell r="B3627" t="str">
            <v>Fabricação de estaca pré-moldada de concreto protendida seção 33 x 33 cm</v>
          </cell>
          <cell r="C3627" t="str">
            <v>m</v>
          </cell>
          <cell r="D3627">
            <v>76.069999999999993</v>
          </cell>
        </row>
        <row r="3628">
          <cell r="A3628" t="str">
            <v>2306309</v>
          </cell>
          <cell r="B3628" t="str">
            <v>Fabricação de estaca pré-moldada de concreto protendida seção 35 x 35 cm</v>
          </cell>
          <cell r="C3628" t="str">
            <v>m</v>
          </cell>
          <cell r="D3628">
            <v>86.15</v>
          </cell>
        </row>
        <row r="3629">
          <cell r="A3629" t="str">
            <v>2306310</v>
          </cell>
          <cell r="B3629" t="str">
            <v>Fabricação de estaca pré-moldada de concreto protendida seção 38 x 38 cm</v>
          </cell>
          <cell r="C3629" t="str">
            <v>m</v>
          </cell>
          <cell r="D3629">
            <v>91.18</v>
          </cell>
        </row>
        <row r="3630">
          <cell r="A3630" t="str">
            <v>2306311</v>
          </cell>
          <cell r="B3630" t="str">
            <v>Fabricação de estaca pré-moldada de concreto protendida seção 40 x 40 cm</v>
          </cell>
          <cell r="C3630" t="str">
            <v>m</v>
          </cell>
          <cell r="D3630">
            <v>105.39</v>
          </cell>
        </row>
        <row r="3631">
          <cell r="A3631" t="str">
            <v>2306312</v>
          </cell>
          <cell r="B3631" t="str">
            <v>Fabricação de estaca pré-moldada de concreto protendida seção 42 x 42 cm</v>
          </cell>
          <cell r="C3631" t="str">
            <v>m</v>
          </cell>
          <cell r="D3631">
            <v>114.24</v>
          </cell>
        </row>
        <row r="3632">
          <cell r="A3632" t="str">
            <v>2306313</v>
          </cell>
          <cell r="B3632" t="str">
            <v>Fabricação de estaca pré-moldada de concreto protendida seção 45 x 45 cm</v>
          </cell>
          <cell r="C3632" t="str">
            <v>m</v>
          </cell>
          <cell r="D3632">
            <v>137.9</v>
          </cell>
        </row>
        <row r="3633">
          <cell r="A3633" t="str">
            <v>2306013</v>
          </cell>
          <cell r="B3633" t="str">
            <v>Gabarito de cravação de estacas submersas em aço ASTM A36 - confecção e instalação</v>
          </cell>
          <cell r="C3633" t="str">
            <v>kg</v>
          </cell>
          <cell r="D3633">
            <v>11.89</v>
          </cell>
        </row>
        <row r="3634">
          <cell r="A3634" t="str">
            <v>2306243</v>
          </cell>
          <cell r="B3634" t="str">
            <v>Muro guia para estaca barrete com duas cortinas de 10 x 110 cm</v>
          </cell>
          <cell r="C3634" t="str">
            <v>m</v>
          </cell>
          <cell r="D3634">
            <v>593.70000000000005</v>
          </cell>
        </row>
        <row r="3635">
          <cell r="A3635" t="str">
            <v>2408149</v>
          </cell>
          <cell r="B3635" t="str">
            <v>Estrutura em perfil de aço ASTM A36 corte, solda e montagem - fornecimento e instalação</v>
          </cell>
          <cell r="C3635" t="str">
            <v>kg</v>
          </cell>
          <cell r="D3635">
            <v>15.45</v>
          </cell>
        </row>
        <row r="3636">
          <cell r="A3636" t="str">
            <v>2407972</v>
          </cell>
          <cell r="B3636" t="str">
            <v>Fornecimento e aplicação de adesivo estrutural à base de resina epóxi</v>
          </cell>
          <cell r="C3636" t="str">
            <v>kg</v>
          </cell>
          <cell r="D3636">
            <v>66.459999999999994</v>
          </cell>
        </row>
        <row r="3637">
          <cell r="A3637" t="str">
            <v>2408075</v>
          </cell>
          <cell r="B3637" t="str">
            <v>Jateamento abrasivo em chapa de aço por esteira contínua</v>
          </cell>
          <cell r="C3637" t="str">
            <v>m²</v>
          </cell>
          <cell r="D3637">
            <v>5.53</v>
          </cell>
        </row>
        <row r="3638">
          <cell r="A3638" t="str">
            <v>2408069</v>
          </cell>
          <cell r="B3638" t="str">
            <v>Jateamento de chapa de aço com o uso de granalhas de aço grau SA2</v>
          </cell>
          <cell r="C3638" t="str">
            <v>m²</v>
          </cell>
          <cell r="D3638">
            <v>5.49</v>
          </cell>
        </row>
        <row r="3639">
          <cell r="A3639" t="str">
            <v>2419790</v>
          </cell>
          <cell r="B3639" t="str">
            <v>Jateamento de chapa de aço com o uso de granalhas de aço grau SA2 1/2</v>
          </cell>
          <cell r="C3639" t="str">
            <v>m²</v>
          </cell>
          <cell r="D3639">
            <v>9.91</v>
          </cell>
        </row>
        <row r="3640">
          <cell r="A3640" t="str">
            <v>2408068</v>
          </cell>
          <cell r="B3640" t="str">
            <v>Jateamento de chapa de aço com o uso de granalhas de aço Grau SA3</v>
          </cell>
          <cell r="C3640" t="str">
            <v>m²</v>
          </cell>
          <cell r="D3640">
            <v>15.44</v>
          </cell>
        </row>
        <row r="3641">
          <cell r="A3641" t="str">
            <v>2419705</v>
          </cell>
          <cell r="B3641" t="str">
            <v>Pintura com epóxi de dois componentes com pistola a ar comprimido, uma demão, espessura de até 120 µm</v>
          </cell>
          <cell r="C3641" t="str">
            <v>m²</v>
          </cell>
          <cell r="D3641">
            <v>10.220000000000001</v>
          </cell>
        </row>
        <row r="3642">
          <cell r="A3642" t="str">
            <v>2419704</v>
          </cell>
          <cell r="B3642" t="str">
            <v>Pintura com primer epóxi de dois componentes com pistola a ar comprimido, uma demão, espessura de até 70 µm</v>
          </cell>
          <cell r="C3642" t="str">
            <v>m²</v>
          </cell>
          <cell r="D3642">
            <v>13.46</v>
          </cell>
        </row>
        <row r="3643">
          <cell r="A3643" t="str">
            <v>2419703</v>
          </cell>
          <cell r="B3643" t="str">
            <v>Pintura com tinta anticorrosiva à base de epóxi poliamida de dois componentes com pistola a ar comprimido, uma demão, espessura de até 150 µm</v>
          </cell>
          <cell r="C3643" t="str">
            <v>m²</v>
          </cell>
          <cell r="D3643">
            <v>15.1</v>
          </cell>
        </row>
        <row r="3644">
          <cell r="A3644" t="str">
            <v>2408080</v>
          </cell>
          <cell r="B3644" t="str">
            <v>Pintura de acabamento com esmalte epóxi com pistola a ar comprimido, uma demão, espessura de até 40 µm</v>
          </cell>
          <cell r="C3644" t="str">
            <v>m²</v>
          </cell>
          <cell r="D3644">
            <v>7.74</v>
          </cell>
        </row>
        <row r="3645">
          <cell r="A3645" t="str">
            <v>2408078</v>
          </cell>
          <cell r="B3645" t="str">
            <v>Pintura de acabamento com esmalte sintético com pistola a ar comprimido, uma demão, espessura de até 30 µm</v>
          </cell>
          <cell r="C3645" t="str">
            <v>m²</v>
          </cell>
          <cell r="D3645">
            <v>3.01</v>
          </cell>
        </row>
        <row r="3646">
          <cell r="A3646" t="str">
            <v>2408077</v>
          </cell>
          <cell r="B3646" t="str">
            <v>Pintura de fundo com tinta alquídica com pistola a ar comprimido, uma demão, espessura de até 30 µm</v>
          </cell>
          <cell r="C3646" t="str">
            <v>m²</v>
          </cell>
          <cell r="D3646">
            <v>6.61</v>
          </cell>
        </row>
        <row r="3647">
          <cell r="A3647" t="str">
            <v>2408079</v>
          </cell>
          <cell r="B3647" t="str">
            <v>Pintura de fundo com tinta epóxi com pistola a ar comprimido, uma demão, espessura de até 120 µm</v>
          </cell>
          <cell r="C3647" t="str">
            <v>m²</v>
          </cell>
          <cell r="D3647">
            <v>41.07</v>
          </cell>
        </row>
        <row r="3648">
          <cell r="A3648" t="str">
            <v>2408076</v>
          </cell>
          <cell r="B3648" t="str">
            <v>Pintura shop primer em chapa de aço por esteira contínua</v>
          </cell>
          <cell r="C3648" t="str">
            <v>m²</v>
          </cell>
          <cell r="D3648">
            <v>10.57</v>
          </cell>
        </row>
        <row r="3649">
          <cell r="A3649" t="str">
            <v>2408057</v>
          </cell>
          <cell r="B3649" t="str">
            <v>Solda elétrica de perfis metálicos e chapas de aço com eletrodo E60XX</v>
          </cell>
          <cell r="C3649" t="str">
            <v>kg</v>
          </cell>
          <cell r="D3649">
            <v>102.47</v>
          </cell>
        </row>
        <row r="3650">
          <cell r="A3650" t="str">
            <v>2408058</v>
          </cell>
          <cell r="B3650" t="str">
            <v>Solda elétrica de perfis metálicos e chapas de aço com eletrodo E70XX</v>
          </cell>
          <cell r="C3650" t="str">
            <v>kg</v>
          </cell>
          <cell r="D3650">
            <v>69.05</v>
          </cell>
        </row>
        <row r="3651">
          <cell r="A3651" t="str">
            <v>2419789</v>
          </cell>
          <cell r="B3651" t="str">
            <v>Tratamento em chapa de aço por esteira contínua</v>
          </cell>
          <cell r="C3651" t="str">
            <v>m²</v>
          </cell>
          <cell r="D3651">
            <v>8.39</v>
          </cell>
        </row>
        <row r="3652">
          <cell r="A3652" t="str">
            <v>2607183</v>
          </cell>
          <cell r="B3652" t="str">
            <v>Alinhamento manual da grade do AMV para qualquer abertura e qualquer bitola</v>
          </cell>
          <cell r="C3652" t="str">
            <v>un</v>
          </cell>
          <cell r="D3652">
            <v>363.2</v>
          </cell>
        </row>
        <row r="3653">
          <cell r="A3653" t="str">
            <v>2607226</v>
          </cell>
          <cell r="B3653" t="str">
            <v>Assentamento dos materiais metálicos do AMV 1:10, TR 45, bitola larga</v>
          </cell>
          <cell r="C3653" t="str">
            <v>un</v>
          </cell>
          <cell r="D3653">
            <v>346757.28</v>
          </cell>
        </row>
        <row r="3654">
          <cell r="A3654" t="str">
            <v>2607209</v>
          </cell>
          <cell r="B3654" t="str">
            <v>Assentamento dos materiais metálicos do AMV 1:10, TR 45, bitola métrica</v>
          </cell>
          <cell r="C3654" t="str">
            <v>un</v>
          </cell>
          <cell r="D3654">
            <v>301648.84000000003</v>
          </cell>
        </row>
        <row r="3655">
          <cell r="A3655" t="str">
            <v>2607161</v>
          </cell>
          <cell r="B3655" t="str">
            <v>Assentamento dos materiais metálicos do AMV 1:10, TR 45, bitola mista</v>
          </cell>
          <cell r="C3655" t="str">
            <v>un</v>
          </cell>
          <cell r="D3655">
            <v>416266.09</v>
          </cell>
        </row>
        <row r="3656">
          <cell r="A3656" t="str">
            <v>2607148</v>
          </cell>
          <cell r="B3656" t="str">
            <v>Assentamento dos materiais metálicos do AMV 1:10, TR 57, bitola larga</v>
          </cell>
          <cell r="C3656" t="str">
            <v>un</v>
          </cell>
          <cell r="D3656">
            <v>438834.99</v>
          </cell>
        </row>
        <row r="3657">
          <cell r="A3657" t="str">
            <v>2607213</v>
          </cell>
          <cell r="B3657" t="str">
            <v>Assentamento dos materiais metálicos do AMV 1:10, TR 57, bitola métrica</v>
          </cell>
          <cell r="C3657" t="str">
            <v>un</v>
          </cell>
          <cell r="D3657">
            <v>381633.19</v>
          </cell>
        </row>
        <row r="3658">
          <cell r="A3658" t="str">
            <v>2607165</v>
          </cell>
          <cell r="B3658" t="str">
            <v>Assentamento dos materiais metálicos do AMV 1:10, TR 57, bitola mista</v>
          </cell>
          <cell r="C3658" t="str">
            <v>un</v>
          </cell>
          <cell r="D3658">
            <v>527794.63</v>
          </cell>
        </row>
        <row r="3659">
          <cell r="A3659" t="str">
            <v>2607152</v>
          </cell>
          <cell r="B3659" t="str">
            <v>Assentamento dos materiais metálicos do AMV 1:10, TR 68, bitola larga</v>
          </cell>
          <cell r="C3659" t="str">
            <v>un</v>
          </cell>
          <cell r="D3659">
            <v>523279.35999999999</v>
          </cell>
        </row>
        <row r="3660">
          <cell r="A3660" t="str">
            <v>2607217</v>
          </cell>
          <cell r="B3660" t="str">
            <v>Assentamento dos materiais metálicos do AMV 1:10, TR 68, bitola métrica</v>
          </cell>
          <cell r="C3660" t="str">
            <v>un</v>
          </cell>
          <cell r="D3660">
            <v>454909.12</v>
          </cell>
        </row>
        <row r="3661">
          <cell r="A3661" t="str">
            <v>2607169</v>
          </cell>
          <cell r="B3661" t="str">
            <v>Assentamento dos materiais metálicos do AMV 1:10, TR 68, bitola mista</v>
          </cell>
          <cell r="C3661" t="str">
            <v>un</v>
          </cell>
          <cell r="D3661">
            <v>628990.89</v>
          </cell>
        </row>
        <row r="3662">
          <cell r="A3662" t="str">
            <v>2607156</v>
          </cell>
          <cell r="B3662" t="str">
            <v>Assentamento dos materiais metálicos do AMV 1:10, UIC 60, bitola larga</v>
          </cell>
          <cell r="C3662" t="str">
            <v>un</v>
          </cell>
          <cell r="D3662">
            <v>461981.16</v>
          </cell>
        </row>
        <row r="3663">
          <cell r="A3663" t="str">
            <v>2607221</v>
          </cell>
          <cell r="B3663" t="str">
            <v>Assentamento dos materiais metálicos do AMV 1:10, UIC 60, bitola métrica</v>
          </cell>
          <cell r="C3663" t="str">
            <v>un</v>
          </cell>
          <cell r="D3663">
            <v>401676.38</v>
          </cell>
        </row>
        <row r="3664">
          <cell r="A3664" t="str">
            <v>2607173</v>
          </cell>
          <cell r="B3664" t="str">
            <v>Assentamento dos materiais metálicos do AMV 1:10, UIC 60, bitola mista</v>
          </cell>
          <cell r="C3664" t="str">
            <v>un</v>
          </cell>
          <cell r="D3664">
            <v>555479.22</v>
          </cell>
        </row>
        <row r="3665">
          <cell r="A3665" t="str">
            <v>2607227</v>
          </cell>
          <cell r="B3665" t="str">
            <v>Assentamento dos materiais metálicos do AMV 1:12, TR 45, bitola larga</v>
          </cell>
          <cell r="C3665" t="str">
            <v>un</v>
          </cell>
          <cell r="D3665">
            <v>381446.78</v>
          </cell>
        </row>
        <row r="3666">
          <cell r="A3666" t="str">
            <v>2607210</v>
          </cell>
          <cell r="B3666" t="str">
            <v>Assentamento dos materiais metálicos do AMV 1:12, TR 45, bitola métrica</v>
          </cell>
          <cell r="C3666" t="str">
            <v>un</v>
          </cell>
          <cell r="D3666">
            <v>331788.34999999998</v>
          </cell>
        </row>
        <row r="3667">
          <cell r="A3667" t="str">
            <v>2607162</v>
          </cell>
          <cell r="B3667" t="str">
            <v>Assentamento dos materiais metálicos do AMV 1:12, TR 45, bitola mista</v>
          </cell>
          <cell r="C3667" t="str">
            <v>un</v>
          </cell>
          <cell r="D3667">
            <v>458002.65</v>
          </cell>
        </row>
        <row r="3668">
          <cell r="A3668" t="str">
            <v>2607149</v>
          </cell>
          <cell r="B3668" t="str">
            <v>Assentamento dos materiais metálicos do AMV 1:12, TR 57, bitola larga</v>
          </cell>
          <cell r="C3668" t="str">
            <v>un</v>
          </cell>
          <cell r="D3668">
            <v>482773.43</v>
          </cell>
        </row>
        <row r="3669">
          <cell r="A3669" t="str">
            <v>2607214</v>
          </cell>
          <cell r="B3669" t="str">
            <v>Assentamento dos materiais metálicos do AMV 1:12, TR 57, bitola métrica</v>
          </cell>
          <cell r="C3669" t="str">
            <v>un</v>
          </cell>
          <cell r="D3669">
            <v>419801.9</v>
          </cell>
        </row>
        <row r="3670">
          <cell r="A3670" t="str">
            <v>2607166</v>
          </cell>
          <cell r="B3670" t="str">
            <v>Assentamento dos materiais metálicos do AMV 1:12, TR 57, bitola mista</v>
          </cell>
          <cell r="C3670" t="str">
            <v>un</v>
          </cell>
          <cell r="D3670">
            <v>580680.34</v>
          </cell>
        </row>
        <row r="3671">
          <cell r="A3671" t="str">
            <v>2607153</v>
          </cell>
          <cell r="B3671" t="str">
            <v>Assentamento dos materiais metálicos do AMV 1:12, TR 68, bitola larga</v>
          </cell>
          <cell r="C3671" t="str">
            <v>un</v>
          </cell>
          <cell r="D3671">
            <v>575558.80000000005</v>
          </cell>
        </row>
        <row r="3672">
          <cell r="A3672" t="str">
            <v>2607218</v>
          </cell>
          <cell r="B3672" t="str">
            <v>Assentamento dos materiais metálicos do AMV 1:12, TR 68, bitola métrica</v>
          </cell>
          <cell r="C3672" t="str">
            <v>un</v>
          </cell>
          <cell r="D3672">
            <v>501130.98</v>
          </cell>
        </row>
        <row r="3673">
          <cell r="A3673" t="str">
            <v>2607170</v>
          </cell>
          <cell r="B3673" t="str">
            <v>Assentamento dos materiais metálicos do AMV 1:12, TR 68, bitola mista</v>
          </cell>
          <cell r="C3673" t="str">
            <v>un</v>
          </cell>
          <cell r="D3673">
            <v>692031.62</v>
          </cell>
        </row>
        <row r="3674">
          <cell r="A3674" t="str">
            <v>2607157</v>
          </cell>
          <cell r="B3674" t="str">
            <v>Assentamento dos materiais metálicos do AMV 1:12, UIC 60, bitola larga</v>
          </cell>
          <cell r="C3674" t="str">
            <v>un</v>
          </cell>
          <cell r="D3674">
            <v>508963.96</v>
          </cell>
        </row>
        <row r="3675">
          <cell r="A3675" t="str">
            <v>2607222</v>
          </cell>
          <cell r="B3675" t="str">
            <v>Assentamento dos materiais metálicos do AMV 1:12, UIC 60, bitola métrica</v>
          </cell>
          <cell r="C3675" t="str">
            <v>un</v>
          </cell>
          <cell r="D3675">
            <v>441857.45</v>
          </cell>
        </row>
        <row r="3676">
          <cell r="A3676" t="str">
            <v>2607174</v>
          </cell>
          <cell r="B3676" t="str">
            <v>Assentamento dos materiais metálicos do AMV 1:12, UIC 60, bitola mista</v>
          </cell>
          <cell r="C3676" t="str">
            <v>un</v>
          </cell>
          <cell r="D3676">
            <v>611149.80000000005</v>
          </cell>
        </row>
        <row r="3677">
          <cell r="A3677" t="str">
            <v>2607228</v>
          </cell>
          <cell r="B3677" t="str">
            <v>Assentamento dos materiais metálicos do AMV 1:14, TR 45, bitola larga</v>
          </cell>
          <cell r="C3677" t="str">
            <v>un</v>
          </cell>
          <cell r="D3677">
            <v>419573.89</v>
          </cell>
        </row>
        <row r="3678">
          <cell r="A3678" t="str">
            <v>2607211</v>
          </cell>
          <cell r="B3678" t="str">
            <v>Assentamento dos materiais metálicos do AMV 1:14, TR 45, bitola métrica</v>
          </cell>
          <cell r="C3678" t="str">
            <v>un</v>
          </cell>
          <cell r="D3678">
            <v>364918.19</v>
          </cell>
        </row>
        <row r="3679">
          <cell r="A3679" t="str">
            <v>2607163</v>
          </cell>
          <cell r="B3679" t="str">
            <v>Assentamento dos materiais metálicos do AMV 1:14, TR 45, bitola mista</v>
          </cell>
          <cell r="C3679" t="str">
            <v>un</v>
          </cell>
          <cell r="D3679">
            <v>504570.61</v>
          </cell>
        </row>
        <row r="3680">
          <cell r="A3680" t="str">
            <v>2607150</v>
          </cell>
          <cell r="B3680" t="str">
            <v>Assentamento dos materiais metálicos do AMV 1:14, TR 57, bitola larga</v>
          </cell>
          <cell r="C3680" t="str">
            <v>un</v>
          </cell>
          <cell r="D3680">
            <v>531850.44999999995</v>
          </cell>
        </row>
        <row r="3681">
          <cell r="A3681" t="str">
            <v>2607215</v>
          </cell>
          <cell r="B3681" t="str">
            <v>Assentamento dos materiais metálicos do AMV 1:14, TR 57, bitola métrica</v>
          </cell>
          <cell r="C3681" t="str">
            <v>un</v>
          </cell>
          <cell r="D3681">
            <v>461758</v>
          </cell>
        </row>
        <row r="3682">
          <cell r="A3682" t="str">
            <v>2607167</v>
          </cell>
          <cell r="B3682" t="str">
            <v>Assentamento dos materiais metálicos do AMV 1:14, TR 57, bitola mista</v>
          </cell>
          <cell r="C3682" t="str">
            <v>un</v>
          </cell>
          <cell r="D3682">
            <v>638790.64</v>
          </cell>
        </row>
        <row r="3683">
          <cell r="A3683" t="str">
            <v>2607154</v>
          </cell>
          <cell r="B3683" t="str">
            <v>Assentamento dos materiais metálicos do AMV 1:14, TR 68, bitola larga</v>
          </cell>
          <cell r="C3683" t="str">
            <v>un</v>
          </cell>
          <cell r="D3683">
            <v>633033.36</v>
          </cell>
        </row>
        <row r="3684">
          <cell r="A3684" t="str">
            <v>2607219</v>
          </cell>
          <cell r="B3684" t="str">
            <v>Assentamento dos materiais metálicos do AMV 1:14, TR 68, bitola métrica</v>
          </cell>
          <cell r="C3684" t="str">
            <v>un</v>
          </cell>
          <cell r="D3684">
            <v>551162.72</v>
          </cell>
        </row>
        <row r="3685">
          <cell r="A3685" t="str">
            <v>2607171</v>
          </cell>
          <cell r="B3685" t="str">
            <v>Assentamento dos materiais metálicos do AMV 1:14, TR 68, bitola mista</v>
          </cell>
          <cell r="C3685" t="str">
            <v>un</v>
          </cell>
          <cell r="D3685">
            <v>763430.7</v>
          </cell>
        </row>
        <row r="3686">
          <cell r="A3686" t="str">
            <v>2607158</v>
          </cell>
          <cell r="B3686" t="str">
            <v>Assentamento dos materiais metálicos do AMV 1:14, UIC 60, bitola larga</v>
          </cell>
          <cell r="C3686" t="str">
            <v>un</v>
          </cell>
          <cell r="D3686">
            <v>559822.42000000004</v>
          </cell>
        </row>
        <row r="3687">
          <cell r="A3687" t="str">
            <v>2607223</v>
          </cell>
          <cell r="B3687" t="str">
            <v>Assentamento dos materiais metálicos do AMV 1:14, UIC 60, bitola métrica</v>
          </cell>
          <cell r="C3687" t="str">
            <v>un</v>
          </cell>
          <cell r="D3687">
            <v>486025.64</v>
          </cell>
        </row>
        <row r="3688">
          <cell r="A3688" t="str">
            <v>2607175</v>
          </cell>
          <cell r="B3688" t="str">
            <v>Assentamento dos materiais metálicos do AMV 1:14, UIC 60, bitola mista</v>
          </cell>
          <cell r="C3688" t="str">
            <v>un</v>
          </cell>
          <cell r="D3688">
            <v>672320.79</v>
          </cell>
        </row>
        <row r="3689">
          <cell r="A3689" t="str">
            <v>2607151</v>
          </cell>
          <cell r="B3689" t="str">
            <v>Assentamento dos materiais metálicos do AMV 1:20, TR 57, bitola larga</v>
          </cell>
          <cell r="C3689" t="str">
            <v>un</v>
          </cell>
          <cell r="D3689">
            <v>638333.93999999994</v>
          </cell>
        </row>
        <row r="3690">
          <cell r="A3690" t="str">
            <v>2607216</v>
          </cell>
          <cell r="B3690" t="str">
            <v>Assentamento dos materiais metálicos do AMV 1:20, TR 57, bitola métrica</v>
          </cell>
          <cell r="C3690" t="str">
            <v>un</v>
          </cell>
          <cell r="D3690">
            <v>555004.98</v>
          </cell>
        </row>
        <row r="3691">
          <cell r="A3691" t="str">
            <v>2607168</v>
          </cell>
          <cell r="B3691" t="str">
            <v>Assentamento dos materiais metálicos do AMV 1:20, TR 57, bitola mista</v>
          </cell>
          <cell r="C3691" t="str">
            <v>un</v>
          </cell>
          <cell r="D3691">
            <v>769268.42</v>
          </cell>
        </row>
        <row r="3692">
          <cell r="A3692" t="str">
            <v>2607155</v>
          </cell>
          <cell r="B3692" t="str">
            <v>Assentamento dos materiais metálicos do AMV 1:20, TR 68, bitola larga</v>
          </cell>
          <cell r="C3692" t="str">
            <v>un</v>
          </cell>
          <cell r="D3692">
            <v>761864.78</v>
          </cell>
        </row>
        <row r="3693">
          <cell r="A3693" t="str">
            <v>2607220</v>
          </cell>
          <cell r="B3693" t="str">
            <v>Assentamento dos materiais metálicos do AMV 1:20, TR 68, bitola métrica</v>
          </cell>
          <cell r="C3693" t="str">
            <v>un</v>
          </cell>
          <cell r="D3693">
            <v>661495.23</v>
          </cell>
        </row>
        <row r="3694">
          <cell r="A3694" t="str">
            <v>2607172</v>
          </cell>
          <cell r="B3694" t="str">
            <v>Assentamento dos materiais metálicos do AMV 1:20, TR 68, bitola mista</v>
          </cell>
          <cell r="C3694" t="str">
            <v>un</v>
          </cell>
          <cell r="D3694">
            <v>916400.48</v>
          </cell>
        </row>
        <row r="3695">
          <cell r="A3695" t="str">
            <v>2607159</v>
          </cell>
          <cell r="B3695" t="str">
            <v>Assentamento dos materiais metálicos do AMV 1:20, UIC 60, bitola larga</v>
          </cell>
          <cell r="C3695" t="str">
            <v>un</v>
          </cell>
          <cell r="D3695">
            <v>672059.44</v>
          </cell>
        </row>
        <row r="3696">
          <cell r="A3696" t="str">
            <v>2607224</v>
          </cell>
          <cell r="B3696" t="str">
            <v>Assentamento dos materiais metálicos do AMV 1:20, UIC 60, bitola métrica</v>
          </cell>
          <cell r="C3696" t="str">
            <v>un</v>
          </cell>
          <cell r="D3696">
            <v>584152.48</v>
          </cell>
        </row>
        <row r="3697">
          <cell r="A3697" t="str">
            <v>2607176</v>
          </cell>
          <cell r="B3697" t="str">
            <v>Assentamento dos materiais metálicos do AMV 1:20, UIC 60, bitola mista</v>
          </cell>
          <cell r="C3697" t="str">
            <v>un</v>
          </cell>
          <cell r="D3697">
            <v>809557.88</v>
          </cell>
        </row>
        <row r="3698">
          <cell r="A3698" t="str">
            <v>2607225</v>
          </cell>
          <cell r="B3698" t="str">
            <v>Assentamento dos materiais metálicos do AMV 1:8, TR 45, bitola larga</v>
          </cell>
          <cell r="C3698" t="str">
            <v>un</v>
          </cell>
          <cell r="D3698">
            <v>315193.40000000002</v>
          </cell>
        </row>
        <row r="3699">
          <cell r="A3699" t="str">
            <v>2607208</v>
          </cell>
          <cell r="B3699" t="str">
            <v>Assentamento dos materiais metálicos do AMV 1:8, TR 45, bitola métrica</v>
          </cell>
          <cell r="C3699" t="str">
            <v>un</v>
          </cell>
          <cell r="D3699">
            <v>274228.59999999998</v>
          </cell>
        </row>
        <row r="3700">
          <cell r="A3700" t="str">
            <v>2607160</v>
          </cell>
          <cell r="B3700" t="str">
            <v>Assentamento dos materiais metálicos do AMV 1:8, TR 45, bitola mista</v>
          </cell>
          <cell r="C3700" t="str">
            <v>un</v>
          </cell>
          <cell r="D3700">
            <v>378278.11</v>
          </cell>
        </row>
        <row r="3701">
          <cell r="A3701" t="str">
            <v>2607229</v>
          </cell>
          <cell r="B3701" t="str">
            <v>Assentamento dos materiais metálicos do AMV 1:8, TR 57, bitola larga</v>
          </cell>
          <cell r="C3701" t="str">
            <v>un</v>
          </cell>
          <cell r="D3701">
            <v>398826.95</v>
          </cell>
        </row>
        <row r="3702">
          <cell r="A3702" t="str">
            <v>2607212</v>
          </cell>
          <cell r="B3702" t="str">
            <v>Assentamento dos materiais metálicos do AMV 1:8, TR 57, bitola métrica</v>
          </cell>
          <cell r="C3702" t="str">
            <v>un</v>
          </cell>
          <cell r="D3702">
            <v>346907.87</v>
          </cell>
        </row>
        <row r="3703">
          <cell r="A3703" t="str">
            <v>2607164</v>
          </cell>
          <cell r="B3703" t="str">
            <v>Assentamento dos materiais metálicos do AMV 1:8, TR 57, bitola mista</v>
          </cell>
          <cell r="C3703" t="str">
            <v>un</v>
          </cell>
          <cell r="D3703">
            <v>478950.75</v>
          </cell>
        </row>
        <row r="3704">
          <cell r="A3704" t="str">
            <v>2607207</v>
          </cell>
          <cell r="B3704" t="str">
            <v>Lançamento manual de lastro em AMV com descarga da brita por caminhão</v>
          </cell>
          <cell r="C3704" t="str">
            <v>m³</v>
          </cell>
          <cell r="D3704">
            <v>140.38</v>
          </cell>
        </row>
        <row r="3705">
          <cell r="A3705" t="str">
            <v>2607206</v>
          </cell>
          <cell r="B3705" t="str">
            <v>Lançamento mecânico de lastro em AMV com descarga da brita por caminhão e espalhamento com carregadeira de pneus</v>
          </cell>
          <cell r="C3705" t="str">
            <v>m³</v>
          </cell>
          <cell r="D3705">
            <v>134.68</v>
          </cell>
        </row>
        <row r="3706">
          <cell r="A3706" t="str">
            <v>2607344</v>
          </cell>
          <cell r="B3706" t="str">
            <v>Nivelamento de AMV com socaria com grupo vibrador e levante de até 10 cm, abertura 1:10, bitola larga, dormente de madeira ou concreto</v>
          </cell>
          <cell r="C3706" t="str">
            <v>un</v>
          </cell>
          <cell r="D3706">
            <v>259.16000000000003</v>
          </cell>
        </row>
        <row r="3707">
          <cell r="A3707" t="str">
            <v>2607339</v>
          </cell>
          <cell r="B3707" t="str">
            <v>Nivelamento de AMV com socaria com grupo vibrador e levante de até 10 cm, abertura 1:10, bitola métrica, dormente de madeira ou concreto</v>
          </cell>
          <cell r="C3707" t="str">
            <v>un</v>
          </cell>
          <cell r="D3707">
            <v>178.04</v>
          </cell>
        </row>
        <row r="3708">
          <cell r="A3708" t="str">
            <v>2607349</v>
          </cell>
          <cell r="B3708" t="str">
            <v>Nivelamento de AMV com socaria com grupo vibrador e levante de até 10 cm, abertura 1:10, bitola mista, dormente de madeira ou concreto</v>
          </cell>
          <cell r="C3708" t="str">
            <v>un</v>
          </cell>
          <cell r="D3708">
            <v>395.77</v>
          </cell>
        </row>
        <row r="3709">
          <cell r="A3709" t="str">
            <v>2607345</v>
          </cell>
          <cell r="B3709" t="str">
            <v>Nivelamento de AMV com socaria com grupo vibrador e levante de até 10 cm, abertura 1:12, bitola larga, dormente de madeira ou concreto</v>
          </cell>
          <cell r="C3709" t="str">
            <v>un</v>
          </cell>
          <cell r="D3709">
            <v>295.72000000000003</v>
          </cell>
        </row>
        <row r="3710">
          <cell r="A3710" t="str">
            <v>2607340</v>
          </cell>
          <cell r="B3710" t="str">
            <v>Nivelamento de AMV com socaria com grupo vibrador e levante de até 10 cm, abertura 1:12, bitola métrica, dormente de madeira ou concreto</v>
          </cell>
          <cell r="C3710" t="str">
            <v>un</v>
          </cell>
          <cell r="D3710">
            <v>203.3</v>
          </cell>
        </row>
        <row r="3711">
          <cell r="A3711" t="str">
            <v>2607350</v>
          </cell>
          <cell r="B3711" t="str">
            <v>Nivelamento de AMV com socaria com grupo vibrador e levante de até 10 cm, abertura 1:12, bitola mista, dormente de madeira ou concreto</v>
          </cell>
          <cell r="C3711" t="str">
            <v>un</v>
          </cell>
          <cell r="D3711">
            <v>452.07</v>
          </cell>
        </row>
        <row r="3712">
          <cell r="A3712" t="str">
            <v>2607346</v>
          </cell>
          <cell r="B3712" t="str">
            <v>Nivelamento de AMV com socaria com grupo vibrador e levante de até 10 cm, abertura 1:14, bitola larga, dormente de madeira ou concreto</v>
          </cell>
          <cell r="C3712" t="str">
            <v>un</v>
          </cell>
          <cell r="D3712">
            <v>343.47</v>
          </cell>
        </row>
        <row r="3713">
          <cell r="A3713" t="str">
            <v>2607341</v>
          </cell>
          <cell r="B3713" t="str">
            <v>Nivelamento de AMV com socaria com grupo vibrador e levante de até 10 cm, abertura 1:14, bitola métrica, dormente de madeira ou concreto</v>
          </cell>
          <cell r="C3713" t="str">
            <v>un</v>
          </cell>
          <cell r="D3713">
            <v>239.84</v>
          </cell>
        </row>
        <row r="3714">
          <cell r="A3714" t="str">
            <v>2607351</v>
          </cell>
          <cell r="B3714" t="str">
            <v>Nivelamento de AMV com socaria com grupo vibrador e levante de até 10 cm, abertura 1:14, bitola mista, dormente de madeira ou concreto</v>
          </cell>
          <cell r="C3714" t="str">
            <v>un</v>
          </cell>
          <cell r="D3714">
            <v>525.12</v>
          </cell>
        </row>
        <row r="3715">
          <cell r="A3715" t="str">
            <v>2607347</v>
          </cell>
          <cell r="B3715" t="str">
            <v>Nivelamento de AMV com socaria com grupo vibrador e levante de até 10 cm, abertura 1:20, bitola larga, dormente de madeira ou concreto</v>
          </cell>
          <cell r="C3715" t="str">
            <v>un</v>
          </cell>
          <cell r="D3715">
            <v>453.18</v>
          </cell>
        </row>
        <row r="3716">
          <cell r="A3716" t="str">
            <v>2607342</v>
          </cell>
          <cell r="B3716" t="str">
            <v>Nivelamento de AMV com socaria com grupo vibrador e levante de até 10 cm, abertura 1:20, bitola métrica, dormente de madeira ou concreto</v>
          </cell>
          <cell r="C3716" t="str">
            <v>un</v>
          </cell>
          <cell r="D3716">
            <v>295.72000000000003</v>
          </cell>
        </row>
        <row r="3717">
          <cell r="A3717" t="str">
            <v>2607352</v>
          </cell>
          <cell r="B3717" t="str">
            <v>Nivelamento de AMV com socaria com grupo vibrador e levante de até 10 cm, abertura 1:20, bitola mista, dormente de madeira ou concreto</v>
          </cell>
          <cell r="C3717" t="str">
            <v>un</v>
          </cell>
          <cell r="D3717">
            <v>690.92</v>
          </cell>
        </row>
        <row r="3718">
          <cell r="A3718" t="str">
            <v>2607343</v>
          </cell>
          <cell r="B3718" t="str">
            <v>Nivelamento de AMV com socaria com grupo vibrador e levante de até 10 cm, abertura 1:8, bitola larga, dormente de madeira</v>
          </cell>
          <cell r="C3718" t="str">
            <v>un</v>
          </cell>
          <cell r="D3718">
            <v>208.09</v>
          </cell>
        </row>
        <row r="3719">
          <cell r="A3719" t="str">
            <v>2607338</v>
          </cell>
          <cell r="B3719" t="str">
            <v>Nivelamento de AMV com socaria com grupo vibrador e levante de até 10 cm, abertura 1:8, bitola métrica, dormente de madeira</v>
          </cell>
          <cell r="C3719" t="str">
            <v>un</v>
          </cell>
          <cell r="D3719">
            <v>152.28</v>
          </cell>
        </row>
        <row r="3720">
          <cell r="A3720" t="str">
            <v>2607348</v>
          </cell>
          <cell r="B3720" t="str">
            <v>Nivelamento de AMV com socaria com grupo vibrador e levante de até 10 cm, abertura 1:8, bitola mista, dormente de madeira</v>
          </cell>
          <cell r="C3720" t="str">
            <v>un</v>
          </cell>
          <cell r="D3720">
            <v>317.95</v>
          </cell>
        </row>
        <row r="3721">
          <cell r="A3721" t="str">
            <v>2607329</v>
          </cell>
          <cell r="B3721" t="str">
            <v>Nivelamento de AMV com socaria manual e levante de até 10 cm, abertura 1:10, bitola larga, dormente de madeira ou concreto</v>
          </cell>
          <cell r="C3721" t="str">
            <v>un</v>
          </cell>
          <cell r="D3721">
            <v>603.88</v>
          </cell>
        </row>
        <row r="3722">
          <cell r="A3722" t="str">
            <v>2607324</v>
          </cell>
          <cell r="B3722" t="str">
            <v>Nivelamento de AMV com socaria manual e levante de até 10 cm, abertura 1:10, bitola métrica, dormente de madeira ou concreto</v>
          </cell>
          <cell r="C3722" t="str">
            <v>un</v>
          </cell>
          <cell r="D3722">
            <v>412.28</v>
          </cell>
        </row>
        <row r="3723">
          <cell r="A3723" t="str">
            <v>2607334</v>
          </cell>
          <cell r="B3723" t="str">
            <v>Nivelamento de AMV com socaria manual e levante de até 10 cm, abertura 1:10, bitola mista, dormente de madeira ou concreto</v>
          </cell>
          <cell r="C3723" t="str">
            <v>un</v>
          </cell>
          <cell r="D3723">
            <v>875.54</v>
          </cell>
        </row>
        <row r="3724">
          <cell r="A3724" t="str">
            <v>2607330</v>
          </cell>
          <cell r="B3724" t="str">
            <v>Nivelamento de AMV com socaria manual e levante de até 10 cm, abertura 1:12, bitola larga, dormente de madeira ou concreto</v>
          </cell>
          <cell r="C3724" t="str">
            <v>un</v>
          </cell>
          <cell r="D3724">
            <v>690.52</v>
          </cell>
        </row>
        <row r="3725">
          <cell r="A3725" t="str">
            <v>2607325</v>
          </cell>
          <cell r="B3725" t="str">
            <v>Nivelamento de AMV com socaria manual e levante de até 10 cm, abertura 1:12, bitola métrica, dormente de madeira ou concreto</v>
          </cell>
          <cell r="C3725" t="str">
            <v>un</v>
          </cell>
          <cell r="D3725">
            <v>473.47</v>
          </cell>
        </row>
        <row r="3726">
          <cell r="A3726" t="str">
            <v>2607335</v>
          </cell>
          <cell r="B3726" t="str">
            <v>Nivelamento de AMV com socaria manual e levante de até 10 cm, abertura 1:12, bitola mista, dormente de madeira ou concreto</v>
          </cell>
          <cell r="C3726" t="str">
            <v>un</v>
          </cell>
          <cell r="D3726">
            <v>1000.47</v>
          </cell>
        </row>
        <row r="3727">
          <cell r="A3727" t="str">
            <v>2607331</v>
          </cell>
          <cell r="B3727" t="str">
            <v>Nivelamento de AMV com socaria manual e levante de até 10 cm, abertura 1:14, bitola larga, dormente de madeira ou concreto</v>
          </cell>
          <cell r="C3727" t="str">
            <v>un</v>
          </cell>
          <cell r="D3727">
            <v>802.76</v>
          </cell>
        </row>
        <row r="3728">
          <cell r="A3728" t="str">
            <v>2607326</v>
          </cell>
          <cell r="B3728" t="str">
            <v>Nivelamento de AMV com socaria manual e levante de até 10 cm, abertura 1:14, bitola métrica, dormente de madeira ou concreto</v>
          </cell>
          <cell r="C3728" t="str">
            <v>un</v>
          </cell>
          <cell r="D3728">
            <v>560.12</v>
          </cell>
        </row>
        <row r="3729">
          <cell r="A3729" t="str">
            <v>2607336</v>
          </cell>
          <cell r="B3729" t="str">
            <v>Nivelamento de AMV com socaria manual e levante de até 10 cm, abertura 1:14, bitola mista, dormente de madeira ou concreto</v>
          </cell>
          <cell r="C3729" t="str">
            <v>un</v>
          </cell>
          <cell r="D3729">
            <v>1163.77</v>
          </cell>
        </row>
        <row r="3730">
          <cell r="A3730" t="str">
            <v>2607332</v>
          </cell>
          <cell r="B3730" t="str">
            <v>Nivelamento de AMV com socaria manual e levante de até 10 cm, abertura 1:20, bitola larga, dormente de madeira ou concreto</v>
          </cell>
          <cell r="C3730" t="str">
            <v>un</v>
          </cell>
          <cell r="D3730">
            <v>1062.77</v>
          </cell>
        </row>
        <row r="3731">
          <cell r="A3731" t="str">
            <v>2607327</v>
          </cell>
          <cell r="B3731" t="str">
            <v>Nivelamento de AMV com socaria manual e levante de até 10 cm, abertura 1:20, bitola métrica, dormente de madeira ou concreto</v>
          </cell>
          <cell r="C3731" t="str">
            <v>un</v>
          </cell>
          <cell r="D3731">
            <v>690.52</v>
          </cell>
        </row>
        <row r="3732">
          <cell r="A3732" t="str">
            <v>2607337</v>
          </cell>
          <cell r="B3732" t="str">
            <v>Nivelamento de AMV com socaria manual e levante de até 10 cm, abertura 1:20, bitola mista, dormente de madeira ou concreto</v>
          </cell>
          <cell r="C3732" t="str">
            <v>un</v>
          </cell>
          <cell r="D3732">
            <v>1538.66</v>
          </cell>
        </row>
        <row r="3733">
          <cell r="A3733" t="str">
            <v>2607328</v>
          </cell>
          <cell r="B3733" t="str">
            <v>Nivelamento de AMV com socaria manual e levante de até 10 cm, abertura 1:8, bitola larga, dormente de madeira</v>
          </cell>
          <cell r="C3733" t="str">
            <v>un</v>
          </cell>
          <cell r="D3733">
            <v>484.42</v>
          </cell>
        </row>
        <row r="3734">
          <cell r="A3734" t="str">
            <v>2607323</v>
          </cell>
          <cell r="B3734" t="str">
            <v>Nivelamento de AMV com socaria manual e levante de até 10 cm, abertura 1:8, bitola métrica, dormente de madeira</v>
          </cell>
          <cell r="C3734" t="str">
            <v>un</v>
          </cell>
          <cell r="D3734">
            <v>353.94</v>
          </cell>
        </row>
        <row r="3735">
          <cell r="A3735" t="str">
            <v>2607333</v>
          </cell>
          <cell r="B3735" t="str">
            <v>Nivelamento de AMV com socaria manual e levante de até 10 cm, abertura 1:8, bitola mista, dormente de madeira</v>
          </cell>
          <cell r="C3735" t="str">
            <v>un</v>
          </cell>
          <cell r="D3735">
            <v>701.39</v>
          </cell>
        </row>
        <row r="3736">
          <cell r="A3736" t="str">
            <v>2607106</v>
          </cell>
          <cell r="B3736" t="str">
            <v>Posicionamento de jogo de dormentes de concreto para AMV 1:10, bitola larga</v>
          </cell>
          <cell r="C3736" t="str">
            <v>jg</v>
          </cell>
          <cell r="D3736">
            <v>89417.95</v>
          </cell>
        </row>
        <row r="3737">
          <cell r="A3737" t="str">
            <v>2607102</v>
          </cell>
          <cell r="B3737" t="str">
            <v>Posicionamento de jogo de dormentes de concreto para AMV 1:10, bitola métrica</v>
          </cell>
          <cell r="C3737" t="str">
            <v>jg</v>
          </cell>
          <cell r="D3737">
            <v>44031.519999999997</v>
          </cell>
        </row>
        <row r="3738">
          <cell r="A3738" t="str">
            <v>2607261</v>
          </cell>
          <cell r="B3738" t="str">
            <v>Posicionamento de jogo de dormentes de concreto para AMV 1:10, bitola mista</v>
          </cell>
          <cell r="C3738" t="str">
            <v>jg</v>
          </cell>
          <cell r="D3738">
            <v>89417.95</v>
          </cell>
        </row>
        <row r="3739">
          <cell r="A3739" t="str">
            <v>2607107</v>
          </cell>
          <cell r="B3739" t="str">
            <v>Posicionamento de jogo de dormentes de concreto para AMV 1:12, bitola larga</v>
          </cell>
          <cell r="C3739" t="str">
            <v>jg</v>
          </cell>
          <cell r="D3739">
            <v>102056.14</v>
          </cell>
        </row>
        <row r="3740">
          <cell r="A3740" t="str">
            <v>2607103</v>
          </cell>
          <cell r="B3740" t="str">
            <v>Posicionamento de jogo de dormentes de concreto para AMV 1:12, bitola métrica</v>
          </cell>
          <cell r="C3740" t="str">
            <v>jg</v>
          </cell>
          <cell r="D3740">
            <v>50113.19</v>
          </cell>
        </row>
        <row r="3741">
          <cell r="A3741" t="str">
            <v>2607262</v>
          </cell>
          <cell r="B3741" t="str">
            <v>Posicionamento de jogo de dormentes de concreto para AMV 1:12, bitola mista</v>
          </cell>
          <cell r="C3741" t="str">
            <v>jg</v>
          </cell>
          <cell r="D3741">
            <v>102056.14</v>
          </cell>
        </row>
        <row r="3742">
          <cell r="A3742" t="str">
            <v>2607108</v>
          </cell>
          <cell r="B3742" t="str">
            <v>Posicionamento de jogo de dormentes de concreto para AMV 1:14, bitola larga</v>
          </cell>
          <cell r="C3742" t="str">
            <v>jg</v>
          </cell>
          <cell r="D3742">
            <v>118882.92</v>
          </cell>
        </row>
        <row r="3743">
          <cell r="A3743" t="str">
            <v>2607104</v>
          </cell>
          <cell r="B3743" t="str">
            <v>Posicionamento de jogo de dormentes de concreto para AMV 1:14, bitola métrica</v>
          </cell>
          <cell r="C3743" t="str">
            <v>jg</v>
          </cell>
          <cell r="D3743">
            <v>59211.42</v>
          </cell>
        </row>
        <row r="3744">
          <cell r="A3744" t="str">
            <v>2607263</v>
          </cell>
          <cell r="B3744" t="str">
            <v>Posicionamento de jogo de dormentes de concreto para AMV 1:14, bitola mista</v>
          </cell>
          <cell r="C3744" t="str">
            <v>jg</v>
          </cell>
          <cell r="D3744">
            <v>118882.92</v>
          </cell>
        </row>
        <row r="3745">
          <cell r="A3745" t="str">
            <v>2607109</v>
          </cell>
          <cell r="B3745" t="str">
            <v>Posicionamento de jogo de dormentes de concreto para AMV 1:20, bitola larga</v>
          </cell>
          <cell r="C3745" t="str">
            <v>jg</v>
          </cell>
          <cell r="D3745">
            <v>156749.19</v>
          </cell>
        </row>
        <row r="3746">
          <cell r="A3746" t="str">
            <v>2607105</v>
          </cell>
          <cell r="B3746" t="str">
            <v>Posicionamento de jogo de dormentes de concreto para AMV 1:20, bitola métrica</v>
          </cell>
          <cell r="C3746" t="str">
            <v>jg</v>
          </cell>
          <cell r="D3746">
            <v>73637.179999999993</v>
          </cell>
        </row>
        <row r="3747">
          <cell r="A3747" t="str">
            <v>2607264</v>
          </cell>
          <cell r="B3747" t="str">
            <v>Posicionamento de jogo de dormentes de concreto para AMV 1:20, bitola mista</v>
          </cell>
          <cell r="C3747" t="str">
            <v>jg</v>
          </cell>
          <cell r="D3747">
            <v>156749.19</v>
          </cell>
        </row>
        <row r="3748">
          <cell r="A3748" t="str">
            <v>2607093</v>
          </cell>
          <cell r="B3748" t="str">
            <v>Posicionamento de jogo de dormentes de madeira para AMV 1:10, bitola larga</v>
          </cell>
          <cell r="C3748" t="str">
            <v>jg</v>
          </cell>
          <cell r="D3748">
            <v>39393.58</v>
          </cell>
        </row>
        <row r="3749">
          <cell r="A3749" t="str">
            <v>2607088</v>
          </cell>
          <cell r="B3749" t="str">
            <v>Posicionamento de jogo de dormentes de madeira para AMV 1:10, bitola métrica</v>
          </cell>
          <cell r="C3749" t="str">
            <v>jg</v>
          </cell>
          <cell r="D3749">
            <v>16322.09</v>
          </cell>
        </row>
        <row r="3750">
          <cell r="A3750" t="str">
            <v>2607098</v>
          </cell>
          <cell r="B3750" t="str">
            <v>Posicionamento de jogo de dormentes de madeira para AMV 1:10, bitola mista</v>
          </cell>
          <cell r="C3750" t="str">
            <v>jg</v>
          </cell>
          <cell r="D3750">
            <v>39769.71</v>
          </cell>
        </row>
        <row r="3751">
          <cell r="A3751" t="str">
            <v>2607094</v>
          </cell>
          <cell r="B3751" t="str">
            <v>Posicionamento de jogo de dormentes de madeira para AMV 1:12, bitola larga</v>
          </cell>
          <cell r="C3751" t="str">
            <v>jg</v>
          </cell>
          <cell r="D3751">
            <v>44405.07</v>
          </cell>
        </row>
        <row r="3752">
          <cell r="A3752" t="str">
            <v>2607089</v>
          </cell>
          <cell r="B3752" t="str">
            <v>Posicionamento de jogo de dormentes de madeira para AMV 1:12, bitola métrica</v>
          </cell>
          <cell r="C3752" t="str">
            <v>jg</v>
          </cell>
          <cell r="D3752">
            <v>18685.89</v>
          </cell>
        </row>
        <row r="3753">
          <cell r="A3753" t="str">
            <v>2607099</v>
          </cell>
          <cell r="B3753" t="str">
            <v>Posicionamento de jogo de dormentes de madeira para AMV 1:12, bitola mista</v>
          </cell>
          <cell r="C3753" t="str">
            <v>jg</v>
          </cell>
          <cell r="D3753">
            <v>44833.57</v>
          </cell>
        </row>
        <row r="3754">
          <cell r="A3754" t="str">
            <v>2607095</v>
          </cell>
          <cell r="B3754" t="str">
            <v>Posicionamento de jogo de dormentes de madeira para AMV 1:14, bitola larga</v>
          </cell>
          <cell r="C3754" t="str">
            <v>jg</v>
          </cell>
          <cell r="D3754">
            <v>52159.6</v>
          </cell>
        </row>
        <row r="3755">
          <cell r="A3755" t="str">
            <v>2607090</v>
          </cell>
          <cell r="B3755" t="str">
            <v>Posicionamento de jogo de dormentes de madeira para AMV 1:14, bitola métrica</v>
          </cell>
          <cell r="C3755" t="str">
            <v>jg</v>
          </cell>
          <cell r="D3755">
            <v>22748.080000000002</v>
          </cell>
        </row>
        <row r="3756">
          <cell r="A3756" t="str">
            <v>2607260</v>
          </cell>
          <cell r="B3756" t="str">
            <v>Posicionamento de jogo de dormentes de madeira para AMV 1:14, bitola mista</v>
          </cell>
          <cell r="C3756" t="str">
            <v>jg</v>
          </cell>
          <cell r="D3756">
            <v>52657.27</v>
          </cell>
        </row>
        <row r="3757">
          <cell r="A3757" t="str">
            <v>2607096</v>
          </cell>
          <cell r="B3757" t="str">
            <v>Posicionamento de jogo de dormentes de madeira para AMV 1:20, bitola larga</v>
          </cell>
          <cell r="C3757" t="str">
            <v>jg</v>
          </cell>
          <cell r="D3757">
            <v>68760.13</v>
          </cell>
        </row>
        <row r="3758">
          <cell r="A3758" t="str">
            <v>2607091</v>
          </cell>
          <cell r="B3758" t="str">
            <v>Posicionamento de jogo de dormentes de madeira para AMV 1:20, bitola métrica</v>
          </cell>
          <cell r="C3758" t="str">
            <v>jg</v>
          </cell>
          <cell r="D3758">
            <v>28577.05</v>
          </cell>
        </row>
        <row r="3759">
          <cell r="A3759" t="str">
            <v>2607101</v>
          </cell>
          <cell r="B3759" t="str">
            <v>Posicionamento de jogo de dormentes de madeira para AMV 1:20, bitola mista</v>
          </cell>
          <cell r="C3759" t="str">
            <v>jg</v>
          </cell>
          <cell r="D3759">
            <v>69416.05</v>
          </cell>
        </row>
        <row r="3760">
          <cell r="A3760" t="str">
            <v>2607092</v>
          </cell>
          <cell r="B3760" t="str">
            <v>Posicionamento de jogo de dormentes de madeira para AMV 1:8, bitola larga</v>
          </cell>
          <cell r="C3760" t="str">
            <v>jg</v>
          </cell>
          <cell r="D3760">
            <v>31347.7</v>
          </cell>
        </row>
        <row r="3761">
          <cell r="A3761" t="str">
            <v>2607087</v>
          </cell>
          <cell r="B3761" t="str">
            <v>Posicionamento de jogo de dormentes de madeira para AMV 1:8, bitola métrica</v>
          </cell>
          <cell r="C3761" t="str">
            <v>jg</v>
          </cell>
          <cell r="D3761">
            <v>13625.27</v>
          </cell>
        </row>
        <row r="3762">
          <cell r="A3762" t="str">
            <v>2607097</v>
          </cell>
          <cell r="B3762" t="str">
            <v>Posicionamento de jogo de dormentes de madeira para AMV 1:8, bitola mista</v>
          </cell>
          <cell r="C3762" t="str">
            <v>jg</v>
          </cell>
          <cell r="D3762">
            <v>31648.83</v>
          </cell>
        </row>
        <row r="3763">
          <cell r="A3763" t="str">
            <v>2607198</v>
          </cell>
          <cell r="B3763" t="str">
            <v>Regularização manual do lastro do AMV para qualquer abertura e qualquer bitola</v>
          </cell>
          <cell r="C3763" t="str">
            <v>un</v>
          </cell>
          <cell r="D3763">
            <v>367</v>
          </cell>
        </row>
        <row r="3764">
          <cell r="A3764" t="str">
            <v>2809170</v>
          </cell>
          <cell r="B3764" t="str">
            <v>Demolição de AMV 1:10 TR 37, em bitola métrica, dormente de madeira, com separação e empilhamento</v>
          </cell>
          <cell r="C3764" t="str">
            <v>un</v>
          </cell>
          <cell r="D3764">
            <v>2006.4</v>
          </cell>
        </row>
        <row r="3765">
          <cell r="A3765" t="str">
            <v>2809183</v>
          </cell>
          <cell r="B3765" t="str">
            <v>Demolição de AMV 1:10 TR 45, em bitola larga, dormente de madeira, com separação e empilhamento</v>
          </cell>
          <cell r="C3765" t="str">
            <v>un</v>
          </cell>
          <cell r="D3765">
            <v>2907.79</v>
          </cell>
        </row>
        <row r="3766">
          <cell r="A3766" t="str">
            <v>2809174</v>
          </cell>
          <cell r="B3766" t="str">
            <v>Demolição de AMV 1:10 TR 45, em bitola métrica, dormente de madeira, com separação e empilhamento</v>
          </cell>
          <cell r="C3766" t="str">
            <v>un</v>
          </cell>
          <cell r="D3766">
            <v>2100.63</v>
          </cell>
        </row>
        <row r="3767">
          <cell r="A3767" t="str">
            <v>2809196</v>
          </cell>
          <cell r="B3767" t="str">
            <v>Demolição de AMV 1:10 TR 45, em bitola mista, dormente de madeira, com separação e empilhamento</v>
          </cell>
          <cell r="C3767" t="str">
            <v>un</v>
          </cell>
          <cell r="D3767">
            <v>3048.25</v>
          </cell>
        </row>
        <row r="3768">
          <cell r="A3768" t="str">
            <v>2809187</v>
          </cell>
          <cell r="B3768" t="str">
            <v>Demolição de AMV 1:10 TR 57, em bitola larga, dormente de madeira, com separação e empilhamento</v>
          </cell>
          <cell r="C3768" t="str">
            <v>un</v>
          </cell>
          <cell r="D3768">
            <v>3049.37</v>
          </cell>
        </row>
        <row r="3769">
          <cell r="A3769" t="str">
            <v>2809178</v>
          </cell>
          <cell r="B3769" t="str">
            <v>Demolição de AMV 1:10 TR 57, em bitola métrica, dormente de madeira, com separação e empilhamento</v>
          </cell>
          <cell r="C3769" t="str">
            <v>un</v>
          </cell>
          <cell r="D3769">
            <v>2241.83</v>
          </cell>
        </row>
        <row r="3770">
          <cell r="A3770" t="str">
            <v>2809200</v>
          </cell>
          <cell r="B3770" t="str">
            <v>Demolição de AMV 1:10 TR 57, em bitola mista, dormente de madeira, com separação e empilhamento</v>
          </cell>
          <cell r="C3770" t="str">
            <v>un</v>
          </cell>
          <cell r="D3770">
            <v>3195.69</v>
          </cell>
        </row>
        <row r="3771">
          <cell r="A3771" t="str">
            <v>2809191</v>
          </cell>
          <cell r="B3771" t="str">
            <v>Demolição de AMV 1:10 TR 68, em bitola larga, dormente de madeira, com separação e empilhamento</v>
          </cell>
          <cell r="C3771" t="str">
            <v>un</v>
          </cell>
          <cell r="D3771">
            <v>3179.21</v>
          </cell>
        </row>
        <row r="3772">
          <cell r="A3772" t="str">
            <v>2809204</v>
          </cell>
          <cell r="B3772" t="str">
            <v>Demolição de AMV 1:10 TR 68, em bitola mista, dormente de madeira, com separação e empilhamento</v>
          </cell>
          <cell r="C3772" t="str">
            <v>un</v>
          </cell>
          <cell r="D3772">
            <v>3330.68</v>
          </cell>
        </row>
        <row r="3773">
          <cell r="A3773" t="str">
            <v>2809171</v>
          </cell>
          <cell r="B3773" t="str">
            <v>Demolição de AMV 1:12 TR 37, em bitola métrica, dormente de madeira, com separação e empilhamento</v>
          </cell>
          <cell r="C3773" t="str">
            <v>un</v>
          </cell>
          <cell r="D3773">
            <v>2265.63</v>
          </cell>
        </row>
        <row r="3774">
          <cell r="A3774" t="str">
            <v>2809184</v>
          </cell>
          <cell r="B3774" t="str">
            <v>Demolição de AMV 1:12 TR 45, em bitola larga, dormente de madeira, com separação e empilhamento</v>
          </cell>
          <cell r="C3774" t="str">
            <v>un</v>
          </cell>
          <cell r="D3774">
            <v>3282.02</v>
          </cell>
        </row>
        <row r="3775">
          <cell r="A3775" t="str">
            <v>2809175</v>
          </cell>
          <cell r="B3775" t="str">
            <v>Demolição de AMV 1:12 TR 45, em bitola métrica, dormente de madeira, com separação e empilhamento</v>
          </cell>
          <cell r="C3775" t="str">
            <v>un</v>
          </cell>
          <cell r="D3775">
            <v>2369.2800000000002</v>
          </cell>
        </row>
        <row r="3776">
          <cell r="A3776" t="str">
            <v>2809197</v>
          </cell>
          <cell r="B3776" t="str">
            <v>Demolição de AMV 1:12 TR 45, em bitola mista, dormente de madeira, com separação e empilhamento</v>
          </cell>
          <cell r="C3776" t="str">
            <v>un</v>
          </cell>
          <cell r="D3776">
            <v>3437.07</v>
          </cell>
        </row>
        <row r="3777">
          <cell r="A3777" t="str">
            <v>2809188</v>
          </cell>
          <cell r="B3777" t="str">
            <v>Demolição de AMV 1:12 TR 57, em bitola larga, dormente de madeira, com separação e empilhamento</v>
          </cell>
          <cell r="C3777" t="str">
            <v>un</v>
          </cell>
          <cell r="D3777">
            <v>3437.76</v>
          </cell>
        </row>
        <row r="3778">
          <cell r="A3778" t="str">
            <v>2809179</v>
          </cell>
          <cell r="B3778" t="str">
            <v>Demolição de AMV 1:12 TR 57, em bitola métrica, dormente de madeira, com separação e empilhamento</v>
          </cell>
          <cell r="C3778" t="str">
            <v>un</v>
          </cell>
          <cell r="D3778">
            <v>2524.61</v>
          </cell>
        </row>
        <row r="3779">
          <cell r="A3779" t="str">
            <v>2809201</v>
          </cell>
          <cell r="B3779" t="str">
            <v>Demolição de AMV 1:12 TR 57, em bitola mista, dormente de madeira, com separação e empilhamento</v>
          </cell>
          <cell r="C3779" t="str">
            <v>un</v>
          </cell>
          <cell r="D3779">
            <v>3599.26</v>
          </cell>
        </row>
        <row r="3780">
          <cell r="A3780" t="str">
            <v>2809192</v>
          </cell>
          <cell r="B3780" t="str">
            <v>Demolição de AMV 1:12 TR 68, em bitola larga, dormente de madeira, com separação e empilhamento</v>
          </cell>
          <cell r="C3780" t="str">
            <v>un</v>
          </cell>
          <cell r="D3780">
            <v>3580.59</v>
          </cell>
        </row>
        <row r="3781">
          <cell r="A3781" t="str">
            <v>2809205</v>
          </cell>
          <cell r="B3781" t="str">
            <v>Demolição de AMV 1:12 TR 68, em bitola mista, dormente de madeira, com separação e empilhamento</v>
          </cell>
          <cell r="C3781" t="str">
            <v>un</v>
          </cell>
          <cell r="D3781">
            <v>3747.74</v>
          </cell>
        </row>
        <row r="3782">
          <cell r="A3782" t="str">
            <v>2809172</v>
          </cell>
          <cell r="B3782" t="str">
            <v>Demolição de AMV 1:14 TR 37, em bitola métrica, dormente de madeira, com separação e empilhamento</v>
          </cell>
          <cell r="C3782" t="str">
            <v>un</v>
          </cell>
          <cell r="D3782">
            <v>2650</v>
          </cell>
        </row>
        <row r="3783">
          <cell r="A3783" t="str">
            <v>2809185</v>
          </cell>
          <cell r="B3783" t="str">
            <v>Demolição de AMV 1:14 TR 45, em bitola larga, dormente de madeira, com separação e empilhamento</v>
          </cell>
          <cell r="C3783" t="str">
            <v>un</v>
          </cell>
          <cell r="D3783">
            <v>3780.77</v>
          </cell>
        </row>
        <row r="3784">
          <cell r="A3784" t="str">
            <v>2809176</v>
          </cell>
          <cell r="B3784" t="str">
            <v>Demolição de AMV 1:14 TR 45, em bitola métrica, dormente de madeira, com separação e empilhamento</v>
          </cell>
          <cell r="C3784" t="str">
            <v>un</v>
          </cell>
          <cell r="D3784">
            <v>2764.01</v>
          </cell>
        </row>
        <row r="3785">
          <cell r="A3785" t="str">
            <v>2809198</v>
          </cell>
          <cell r="B3785" t="str">
            <v>Demolição de AMV 1:14 TR 45, em bitola mista, dormente de madeira, com separação e empilhamento</v>
          </cell>
          <cell r="C3785" t="str">
            <v>un</v>
          </cell>
          <cell r="D3785">
            <v>3954.34</v>
          </cell>
        </row>
        <row r="3786">
          <cell r="A3786" t="str">
            <v>2809189</v>
          </cell>
          <cell r="B3786" t="str">
            <v>Demolição de AMV 1:14 TR 57, em bitola larga, dormente de madeira, com separação e empilhamento</v>
          </cell>
          <cell r="C3786" t="str">
            <v>un</v>
          </cell>
          <cell r="D3786">
            <v>3952.08</v>
          </cell>
        </row>
        <row r="3787">
          <cell r="A3787" t="str">
            <v>2809180</v>
          </cell>
          <cell r="B3787" t="str">
            <v>Demolição de AMV 1:14 TR 57, em bitola métrica, dormente de madeira, com separação e empilhamento</v>
          </cell>
          <cell r="C3787" t="str">
            <v>un</v>
          </cell>
          <cell r="D3787">
            <v>2934.87</v>
          </cell>
        </row>
        <row r="3788">
          <cell r="A3788" t="str">
            <v>2809202</v>
          </cell>
          <cell r="B3788" t="str">
            <v>Demolição de AMV 1:14 TR 57, em bitola mista, dormente de madeira, com separação e empilhamento</v>
          </cell>
          <cell r="C3788" t="str">
            <v>un</v>
          </cell>
          <cell r="D3788">
            <v>4132.75</v>
          </cell>
        </row>
        <row r="3789">
          <cell r="A3789" t="str">
            <v>2809193</v>
          </cell>
          <cell r="B3789" t="str">
            <v>Demolição de AMV 1:14 TR 68, em bitola larga, dormente de madeira, com separação e empilhamento</v>
          </cell>
          <cell r="C3789" t="str">
            <v>un</v>
          </cell>
          <cell r="D3789">
            <v>4109.1899999999996</v>
          </cell>
        </row>
        <row r="3790">
          <cell r="A3790" t="str">
            <v>2809206</v>
          </cell>
          <cell r="B3790" t="str">
            <v>Demolição de AMV 1:14 TR 68, em bitola mista, dormente de madeira, com separação e empilhamento</v>
          </cell>
          <cell r="C3790" t="str">
            <v>un</v>
          </cell>
          <cell r="D3790">
            <v>4296.09</v>
          </cell>
        </row>
        <row r="3791">
          <cell r="A3791" t="str">
            <v>2809190</v>
          </cell>
          <cell r="B3791" t="str">
            <v>Demolição de AMV 1:20 TR 57, em bitola larga, dormente de madeira, com separação e empilhamento</v>
          </cell>
          <cell r="C3791" t="str">
            <v>un</v>
          </cell>
          <cell r="D3791">
            <v>5122.49</v>
          </cell>
        </row>
        <row r="3792">
          <cell r="A3792" t="str">
            <v>2809181</v>
          </cell>
          <cell r="B3792" t="str">
            <v>Demolição de AMV 1:20 TR 57, em bitola métrica, dormente de madeira, com separação e empilhamento</v>
          </cell>
          <cell r="C3792" t="str">
            <v>un</v>
          </cell>
          <cell r="D3792">
            <v>3609.35</v>
          </cell>
        </row>
        <row r="3793">
          <cell r="A3793" t="str">
            <v>2809203</v>
          </cell>
          <cell r="B3793" t="str">
            <v>Demolição de AMV 1:20 TR 57, em bitola mista, dormente de madeira, com separação e empilhamento</v>
          </cell>
          <cell r="C3793" t="str">
            <v>un</v>
          </cell>
          <cell r="D3793">
            <v>5341.26</v>
          </cell>
        </row>
        <row r="3794">
          <cell r="A3794" t="str">
            <v>2809194</v>
          </cell>
          <cell r="B3794" t="str">
            <v>Demolição de AMV 1:20 TR 68, em bitola larga, dormente de madeira, com separação e empilhamento</v>
          </cell>
          <cell r="C3794" t="str">
            <v>un</v>
          </cell>
          <cell r="D3794">
            <v>5311.02</v>
          </cell>
        </row>
        <row r="3795">
          <cell r="A3795" t="str">
            <v>2809207</v>
          </cell>
          <cell r="B3795" t="str">
            <v>Demolição de AMV 1:20 TR 68, em bitola mista, dormente de madeira, com separação e empilhamento</v>
          </cell>
          <cell r="C3795" t="str">
            <v>un</v>
          </cell>
          <cell r="D3795">
            <v>5537.26</v>
          </cell>
        </row>
        <row r="3796">
          <cell r="A3796" t="str">
            <v>2809169</v>
          </cell>
          <cell r="B3796" t="str">
            <v>Demolição de AMV 1:8 TR 37, em bitola métrica, dormente de madeira, com separação e empilhamento</v>
          </cell>
          <cell r="C3796" t="str">
            <v>un</v>
          </cell>
          <cell r="D3796">
            <v>1723.88</v>
          </cell>
        </row>
        <row r="3797">
          <cell r="A3797" t="str">
            <v>2809182</v>
          </cell>
          <cell r="B3797" t="str">
            <v>Demolição de AMV 1:8 TR 45, em bitola larga, dormente de madeira, com separação e empilhamento</v>
          </cell>
          <cell r="C3797" t="str">
            <v>un</v>
          </cell>
          <cell r="D3797">
            <v>2391.4699999999998</v>
          </cell>
        </row>
        <row r="3798">
          <cell r="A3798" t="str">
            <v>2809173</v>
          </cell>
          <cell r="B3798" t="str">
            <v>Demolição de AMV 1:8 TR 45, em bitola métrica, dormente de madeira, com separação e empilhamento</v>
          </cell>
          <cell r="C3798" t="str">
            <v>un</v>
          </cell>
          <cell r="D3798">
            <v>1809.54</v>
          </cell>
        </row>
        <row r="3799">
          <cell r="A3799" t="str">
            <v>2809195</v>
          </cell>
          <cell r="B3799" t="str">
            <v>Demolição de AMV 1:8 TR 45, em bitola mista, dormente de madeira, com separação e empilhamento</v>
          </cell>
          <cell r="C3799" t="str">
            <v>un</v>
          </cell>
          <cell r="D3799">
            <v>2496.83</v>
          </cell>
        </row>
        <row r="3800">
          <cell r="A3800" t="str">
            <v>2809186</v>
          </cell>
          <cell r="B3800" t="str">
            <v>Demolição de AMV 1:8 TR 57, em bitola larga, dormente de madeira, com separação e empilhamento</v>
          </cell>
          <cell r="C3800" t="str">
            <v>un</v>
          </cell>
          <cell r="D3800">
            <v>2520.1799999999998</v>
          </cell>
        </row>
        <row r="3801">
          <cell r="A3801" t="str">
            <v>2809177</v>
          </cell>
          <cell r="B3801" t="str">
            <v>Demolição de AMV 1:8 TR 57, em bitola métrica, dormente de madeira, com separação e empilhamento</v>
          </cell>
          <cell r="C3801" t="str">
            <v>un</v>
          </cell>
          <cell r="D3801">
            <v>1937.91</v>
          </cell>
        </row>
        <row r="3802">
          <cell r="A3802" t="str">
            <v>2809199</v>
          </cell>
          <cell r="B3802" t="str">
            <v>Demolição de AMV 1:8 TR 57, em bitola mista, dormente de madeira, com separação e empilhamento</v>
          </cell>
          <cell r="C3802" t="str">
            <v>un</v>
          </cell>
          <cell r="D3802">
            <v>2630.87</v>
          </cell>
        </row>
        <row r="3803">
          <cell r="A3803" t="str">
            <v>2809219</v>
          </cell>
          <cell r="B3803" t="str">
            <v>Demolição de via, bitola larga, 1.667 dormentes de madeira/km, trilho TR 45, barra com 12 m de comprimento, com separação e empilhamento</v>
          </cell>
          <cell r="C3803" t="str">
            <v>km</v>
          </cell>
          <cell r="D3803">
            <v>24668.61</v>
          </cell>
        </row>
        <row r="3804">
          <cell r="A3804" t="str">
            <v>2809220</v>
          </cell>
          <cell r="B3804" t="str">
            <v>Demolição de via, bitola larga, 1.667 dormentes de madeira/km, trilho TR 57, barra com 12 m de comprimento, com separação e empilhamento</v>
          </cell>
          <cell r="C3804" t="str">
            <v>km</v>
          </cell>
          <cell r="D3804">
            <v>26157.69</v>
          </cell>
        </row>
        <row r="3805">
          <cell r="A3805" t="str">
            <v>2809221</v>
          </cell>
          <cell r="B3805" t="str">
            <v>Demolição de via, bitola larga, 1.667 dormentes de madeira/km, trilho TR 68, barra com 12 m de comprimento, com separação e empilhamento</v>
          </cell>
          <cell r="C3805" t="str">
            <v>km</v>
          </cell>
          <cell r="D3805">
            <v>26877.93</v>
          </cell>
        </row>
        <row r="3806">
          <cell r="A3806" t="str">
            <v>2809163</v>
          </cell>
          <cell r="B3806" t="str">
            <v>Demolição de via, bitola larga, 1.750 dormentes de madeira/km, trilho TR 45, barra com 12 m de comprimento, com separação e empilhamento</v>
          </cell>
          <cell r="C3806" t="str">
            <v>km</v>
          </cell>
          <cell r="D3806">
            <v>25768.36</v>
          </cell>
        </row>
        <row r="3807">
          <cell r="A3807" t="str">
            <v>2809164</v>
          </cell>
          <cell r="B3807" t="str">
            <v>Demolição de via, bitola larga, 1.750 dormentes de madeira/km, trilho TR 57, barra com 12 m de comprimento, com separação e empilhamento</v>
          </cell>
          <cell r="C3807" t="str">
            <v>km</v>
          </cell>
          <cell r="D3807">
            <v>27312.31</v>
          </cell>
        </row>
        <row r="3808">
          <cell r="A3808" t="str">
            <v>2809165</v>
          </cell>
          <cell r="B3808" t="str">
            <v>Demolição de via, bitola larga, 1.750 dormentes de madeira/km, trilho TR 68, barra com 12 m de comprimento, com separação e empilhamento</v>
          </cell>
          <cell r="C3808" t="str">
            <v>km</v>
          </cell>
          <cell r="D3808">
            <v>28052.799999999999</v>
          </cell>
        </row>
        <row r="3809">
          <cell r="A3809" t="str">
            <v>2809216</v>
          </cell>
          <cell r="B3809" t="str">
            <v>Demolição de via, bitola métrica, 1.667 dormentes de madeira/km, trilho TR 37, barra com 12 m de comprimento, com separação e empilhamento</v>
          </cell>
          <cell r="C3809" t="str">
            <v>km</v>
          </cell>
          <cell r="D3809">
            <v>23073.43</v>
          </cell>
        </row>
        <row r="3810">
          <cell r="A3810" t="str">
            <v>2809217</v>
          </cell>
          <cell r="B3810" t="str">
            <v>Demolição de via, bitola métrica, 1.667 dormentes de madeira/km, trilho TR 45, barra com 12 m de comprimento, com separação e empilhamento</v>
          </cell>
          <cell r="C3810" t="str">
            <v>km</v>
          </cell>
          <cell r="D3810">
            <v>23454.11</v>
          </cell>
        </row>
        <row r="3811">
          <cell r="A3811" t="str">
            <v>2809218</v>
          </cell>
          <cell r="B3811" t="str">
            <v>Demolição de via, bitola métrica, 1.667 dormentes de madeira/km, trilho TR 57, barra com 12 m de comprimento, com separação e empilhamento</v>
          </cell>
          <cell r="C3811" t="str">
            <v>km</v>
          </cell>
          <cell r="D3811">
            <v>24934.94</v>
          </cell>
        </row>
        <row r="3812">
          <cell r="A3812" t="str">
            <v>2809160</v>
          </cell>
          <cell r="B3812" t="str">
            <v>Demolição de via, bitola métrica, 1.750 dormentes de madeira/km, trilho TR 37, barra com 12 m de comprimento, com separação e empilhamento</v>
          </cell>
          <cell r="C3812" t="str">
            <v>km</v>
          </cell>
          <cell r="D3812">
            <v>24110.959999999999</v>
          </cell>
        </row>
        <row r="3813">
          <cell r="A3813" t="str">
            <v>2809161</v>
          </cell>
          <cell r="B3813" t="str">
            <v>Demolição de via, bitola métrica, 1.750 dormentes de madeira/km, trilho TR 45, barra com 12 m de comprimento, com separação e empilhamento</v>
          </cell>
          <cell r="C3813" t="str">
            <v>km</v>
          </cell>
          <cell r="D3813">
            <v>24494.38</v>
          </cell>
        </row>
        <row r="3814">
          <cell r="A3814" t="str">
            <v>2809162</v>
          </cell>
          <cell r="B3814" t="str">
            <v>Demolição de via, bitola métrica, 1.750 dormentes de madeira/km, trilho TR 57, barra com 12 m de comprimento, com separação e empilhamento</v>
          </cell>
          <cell r="C3814" t="str">
            <v>km</v>
          </cell>
          <cell r="D3814">
            <v>26029.94</v>
          </cell>
        </row>
        <row r="3815">
          <cell r="A3815" t="str">
            <v>2809222</v>
          </cell>
          <cell r="B3815" t="str">
            <v>Demolição de via, bitola mista, 1.667 dormentes de madeira/km, trilho TR 45, barra com 12 m de comprimento, com separação e empilhamento</v>
          </cell>
          <cell r="C3815" t="str">
            <v>km</v>
          </cell>
          <cell r="D3815">
            <v>22202.62</v>
          </cell>
        </row>
        <row r="3816">
          <cell r="A3816" t="str">
            <v>2809223</v>
          </cell>
          <cell r="B3816" t="str">
            <v>Demolição de via, bitola mista, 1.667 dormentes de madeira/km, trilho TR 57, barra com 12 m de comprimento, com separação e empilhamento</v>
          </cell>
          <cell r="C3816" t="str">
            <v>km</v>
          </cell>
          <cell r="D3816">
            <v>28534.28</v>
          </cell>
        </row>
        <row r="3817">
          <cell r="A3817" t="str">
            <v>2809224</v>
          </cell>
          <cell r="B3817" t="str">
            <v>Demolição de via, bitola mista, 1.667 dormentes de madeira/km, trilho TR 68, barra com 12 m de comprimento, com separação e empilhamento</v>
          </cell>
          <cell r="C3817" t="str">
            <v>km</v>
          </cell>
          <cell r="D3817">
            <v>29614.65</v>
          </cell>
        </row>
        <row r="3818">
          <cell r="A3818" t="str">
            <v>2809166</v>
          </cell>
          <cell r="B3818" t="str">
            <v>Demolição de via, bitola mista, 1.750 dormentes de madeira/km, trilho TR 45, barra com 12 m de comprimento, com separação e empilhamento</v>
          </cell>
          <cell r="C3818" t="str">
            <v>km</v>
          </cell>
          <cell r="D3818">
            <v>23118.06</v>
          </cell>
        </row>
        <row r="3819">
          <cell r="A3819" t="str">
            <v>2809167</v>
          </cell>
          <cell r="B3819" t="str">
            <v>Demolição de via, bitola mista, 1.750 dormentes de madeira/km, trilho TR 57, barra com 12 m de comprimento, com separação e empilhamento</v>
          </cell>
          <cell r="C3819" t="str">
            <v>km</v>
          </cell>
          <cell r="D3819">
            <v>29759.62</v>
          </cell>
        </row>
        <row r="3820">
          <cell r="A3820" t="str">
            <v>2809168</v>
          </cell>
          <cell r="B3820" t="str">
            <v>Demolição de via, bitola mista, 1.750 dormentes de madeira/km, trilho TR 68, barra com 12 m de comprimento, com separação e empilhamento</v>
          </cell>
          <cell r="C3820" t="str">
            <v>km</v>
          </cell>
          <cell r="D3820">
            <v>30870.36</v>
          </cell>
        </row>
        <row r="3821">
          <cell r="A3821" t="str">
            <v>2909152</v>
          </cell>
          <cell r="B3821" t="str">
            <v>Aferição da geometria da via com carro controle</v>
          </cell>
          <cell r="C3821" t="str">
            <v>km</v>
          </cell>
          <cell r="D3821">
            <v>115.33</v>
          </cell>
        </row>
        <row r="3822">
          <cell r="A3822" t="str">
            <v>2909153</v>
          </cell>
          <cell r="B3822" t="str">
            <v>Capina química da plataforma ferroviária</v>
          </cell>
          <cell r="C3822" t="str">
            <v>km</v>
          </cell>
          <cell r="D3822">
            <v>158.08000000000001</v>
          </cell>
        </row>
        <row r="3823">
          <cell r="A3823" t="str">
            <v>2909151</v>
          </cell>
          <cell r="B3823" t="str">
            <v>Estabilização dinâmica da via</v>
          </cell>
          <cell r="C3823" t="str">
            <v>km</v>
          </cell>
          <cell r="D3823">
            <v>61.74</v>
          </cell>
        </row>
        <row r="3824">
          <cell r="A3824" t="str">
            <v>2909145</v>
          </cell>
          <cell r="B3824" t="str">
            <v>Nivelamento de junta com socaria manual da via</v>
          </cell>
          <cell r="C3824" t="str">
            <v>un</v>
          </cell>
          <cell r="D3824">
            <v>12.11</v>
          </cell>
        </row>
        <row r="3825">
          <cell r="A3825" t="str">
            <v>2909379</v>
          </cell>
          <cell r="B3825" t="str">
            <v>Nivelamento de via com grupo gerador/vibrador e levante de até 10 cm - bitola métrica ou larga com dormente de madeira ou concreto e taxa de dormentação de 1.667 un/km</v>
          </cell>
          <cell r="C3825" t="str">
            <v>km</v>
          </cell>
          <cell r="D3825">
            <v>6701.36</v>
          </cell>
        </row>
        <row r="3826">
          <cell r="A3826" t="str">
            <v>2909381</v>
          </cell>
          <cell r="B3826" t="str">
            <v>Nivelamento de via com grupo gerador/vibrador e levante de até 10 cm - bitola métrica ou larga com dormente de madeira ou concreto e taxa de dormentação de 1.750 un/km</v>
          </cell>
          <cell r="C3826" t="str">
            <v>km</v>
          </cell>
          <cell r="D3826">
            <v>7012.37</v>
          </cell>
        </row>
        <row r="3827">
          <cell r="A3827" t="str">
            <v>2909380</v>
          </cell>
          <cell r="B3827" t="str">
            <v>Nivelamento de via com grupo gerador/vibrador e levante de até 10 cm - bitola mista com dormente de madeira ou concreto e taxa de dormentação de 1.667 un/km</v>
          </cell>
          <cell r="C3827" t="str">
            <v>km</v>
          </cell>
          <cell r="D3827">
            <v>9821.4599999999991</v>
          </cell>
        </row>
        <row r="3828">
          <cell r="A3828" t="str">
            <v>2909382</v>
          </cell>
          <cell r="B3828" t="str">
            <v>Nivelamento de via com grupo gerador/vibrador e levante de até 10 cm - bitola mista com dormente de madeira ou concreto e taxa de dormentação de 1.750 un/km</v>
          </cell>
          <cell r="C3828" t="str">
            <v>km</v>
          </cell>
          <cell r="D3828">
            <v>10286.870000000001</v>
          </cell>
        </row>
        <row r="3829">
          <cell r="A3829" t="str">
            <v>2909375</v>
          </cell>
          <cell r="B3829" t="str">
            <v>Nivelamento de via com socaria manual e levante de até 10 cm - bitola métrica ou larga com dormente de madeira ou concreto e taxa de dormentação de 1.667 un/km</v>
          </cell>
          <cell r="C3829" t="str">
            <v>km</v>
          </cell>
          <cell r="D3829">
            <v>10803.12</v>
          </cell>
        </row>
        <row r="3830">
          <cell r="A3830" t="str">
            <v>2909377</v>
          </cell>
          <cell r="B3830" t="str">
            <v>Nivelamento de via com socaria manual e levante de até 10 cm - bitola métrica ou larga com dormente de madeira ou concreto e taxa de dormentação de 1.750 un/km</v>
          </cell>
          <cell r="C3830" t="str">
            <v>km</v>
          </cell>
          <cell r="D3830">
            <v>11307.63</v>
          </cell>
        </row>
        <row r="3831">
          <cell r="A3831" t="str">
            <v>2909376</v>
          </cell>
          <cell r="B3831" t="str">
            <v>Nivelamento de via com socaria manual e levante de até 10 cm - bitola mista com dormente de madeira ou concreto e taxa de dormentação de 1.667 un/km</v>
          </cell>
          <cell r="C3831" t="str">
            <v>km</v>
          </cell>
          <cell r="D3831">
            <v>15867.23</v>
          </cell>
        </row>
        <row r="3832">
          <cell r="A3832" t="str">
            <v>2909378</v>
          </cell>
          <cell r="B3832" t="str">
            <v>Nivelamento de via com socaria manual e levante de até 10 cm - bitola mista com dormente de madeira ou concreto e taxa de dormentação de 1.750 un/km</v>
          </cell>
          <cell r="C3832" t="str">
            <v>km</v>
          </cell>
          <cell r="D3832">
            <v>16630.080000000002</v>
          </cell>
        </row>
        <row r="3833">
          <cell r="A3833" t="str">
            <v>2909383</v>
          </cell>
          <cell r="B3833" t="str">
            <v>Nivelamento e alinhamento de via com socadora automática e levante de até 10 cm - qualquer bitola ou dormente e taxa de dormentação de 1.667 un/km</v>
          </cell>
          <cell r="C3833" t="str">
            <v>km</v>
          </cell>
          <cell r="D3833">
            <v>5431.7</v>
          </cell>
        </row>
        <row r="3834">
          <cell r="A3834" t="str">
            <v>2909384</v>
          </cell>
          <cell r="B3834" t="str">
            <v>Nivelamento e alinhamento de via com socadora automática e levante de até 10 cm - qualquer bitola ou dormente e taxa de dormentação de 1.750 un/km</v>
          </cell>
          <cell r="C3834" t="str">
            <v>km</v>
          </cell>
          <cell r="D3834">
            <v>5702.17</v>
          </cell>
        </row>
        <row r="3835">
          <cell r="A3835" t="str">
            <v>2909148</v>
          </cell>
          <cell r="B3835" t="str">
            <v>Regularização do lastro com reguladora de lastro</v>
          </cell>
          <cell r="C3835" t="str">
            <v>km</v>
          </cell>
          <cell r="D3835">
            <v>433.33</v>
          </cell>
        </row>
        <row r="3836">
          <cell r="A3836" t="str">
            <v>3009336</v>
          </cell>
          <cell r="B3836" t="str">
            <v>Alívio de tensão, com martelo de bronze, em TLS com 120 de comprimento de TR45, taxa de dormentação de 1.667 un/km, para qualquer bitola e fixação elástica</v>
          </cell>
          <cell r="C3836" t="str">
            <v>un</v>
          </cell>
          <cell r="D3836">
            <v>108.44</v>
          </cell>
        </row>
        <row r="3837">
          <cell r="A3837" t="str">
            <v>3009337</v>
          </cell>
          <cell r="B3837" t="str">
            <v>Alívio de tensão, com martelo de bronze, em TLS com 120 de comprimento de TR45, taxa de dormentação de 1.750 un/km, para qualquer bitola e fixação elástica</v>
          </cell>
          <cell r="C3837" t="str">
            <v>un</v>
          </cell>
          <cell r="D3837">
            <v>111.35</v>
          </cell>
        </row>
        <row r="3838">
          <cell r="A3838" t="str">
            <v>3009340</v>
          </cell>
          <cell r="B3838" t="str">
            <v>Alívio de tensão, com martelo de bronze, em TLS com 120 de comprimento de TR57, taxa de dormentação de 1.667 un/km, para qualquer bitola e fixação elástica</v>
          </cell>
          <cell r="C3838" t="str">
            <v>un</v>
          </cell>
          <cell r="D3838">
            <v>208.4</v>
          </cell>
        </row>
        <row r="3839">
          <cell r="A3839" t="str">
            <v>3009341</v>
          </cell>
          <cell r="B3839" t="str">
            <v>Alívio de tensão, com martelo de bronze, em TLS com 120 de comprimento de TR57, taxa de dormentação de 1.750 un/km, para qualquer bitola e fixação elástica</v>
          </cell>
          <cell r="C3839" t="str">
            <v>un</v>
          </cell>
          <cell r="D3839">
            <v>214.21</v>
          </cell>
        </row>
        <row r="3840">
          <cell r="A3840" t="str">
            <v>3009344</v>
          </cell>
          <cell r="B3840" t="str">
            <v>Alívio de tensão, com martelo de bronze, em TLS com 120 de comprimento de TR68, taxa de dormentação de 1.667 un/km, para qualquer bitola e fixação elástica</v>
          </cell>
          <cell r="C3840" t="str">
            <v>un</v>
          </cell>
          <cell r="D3840">
            <v>108.91</v>
          </cell>
        </row>
        <row r="3841">
          <cell r="A3841" t="str">
            <v>3009345</v>
          </cell>
          <cell r="B3841" t="str">
            <v>Alívio de tensão, com martelo de bronze, em TLS com 120 de comprimento de TR68, taxa de dormentação de 1.750 un/km, para qualquer bitola e fixação elástica</v>
          </cell>
          <cell r="C3841" t="str">
            <v>un</v>
          </cell>
          <cell r="D3841">
            <v>111.82</v>
          </cell>
        </row>
        <row r="3842">
          <cell r="A3842" t="str">
            <v>3009348</v>
          </cell>
          <cell r="B3842" t="str">
            <v>Alívio de tensão, com martelo de bronze, em TLS com 120 de comprimento de UIC60, taxa de dormentação de 1.667 un/km, para qualquer bitola e fixação elástica</v>
          </cell>
          <cell r="C3842" t="str">
            <v>un</v>
          </cell>
          <cell r="D3842">
            <v>208.45</v>
          </cell>
        </row>
        <row r="3843">
          <cell r="A3843" t="str">
            <v>3009349</v>
          </cell>
          <cell r="B3843" t="str">
            <v>Alívio de tensão, com martelo de bronze, em TLS com 120 de comprimento de UIC60, taxa de dormentação de 1.750 un/km, para qualquer bitola e fixação elástica</v>
          </cell>
          <cell r="C3843" t="str">
            <v>un</v>
          </cell>
          <cell r="D3843">
            <v>214.26</v>
          </cell>
        </row>
        <row r="3844">
          <cell r="A3844" t="str">
            <v>3009338</v>
          </cell>
          <cell r="B3844" t="str">
            <v>Alívio de tensão, com martelo de bronze, em TLS com 240 de comprimento de TR45, taxa de dormentação de 1.667 un/km, para qualquer bitola e fixação elástica</v>
          </cell>
          <cell r="C3844" t="str">
            <v>un</v>
          </cell>
          <cell r="D3844">
            <v>108.44</v>
          </cell>
        </row>
        <row r="3845">
          <cell r="A3845" t="str">
            <v>3009339</v>
          </cell>
          <cell r="B3845" t="str">
            <v>Alívio de tensão, com martelo de bronze, em TLS com 240 de comprimento de TR45, taxa de dormentação de 1.750 un/km, para qualquer bitola e fixação elástica</v>
          </cell>
          <cell r="C3845" t="str">
            <v>un</v>
          </cell>
          <cell r="D3845">
            <v>111.35</v>
          </cell>
        </row>
        <row r="3846">
          <cell r="A3846" t="str">
            <v>3009342</v>
          </cell>
          <cell r="B3846" t="str">
            <v>Alívio de tensão, com martelo de bronze, em TLS com 240 de comprimento de TR57, taxa de dormentação de 1.667 un/km, para qualquer bitola e fixação elástica</v>
          </cell>
          <cell r="C3846" t="str">
            <v>un</v>
          </cell>
          <cell r="D3846">
            <v>208.4</v>
          </cell>
        </row>
        <row r="3847">
          <cell r="A3847" t="str">
            <v>3009343</v>
          </cell>
          <cell r="B3847" t="str">
            <v>Alívio de tensão, com martelo de bronze, em TLS com 240 de comprimento de TR57, taxa de dormentação de 1.750 un/km, para qualquer bitola e fixação elástica</v>
          </cell>
          <cell r="C3847" t="str">
            <v>un</v>
          </cell>
          <cell r="D3847">
            <v>214.21</v>
          </cell>
        </row>
        <row r="3848">
          <cell r="A3848" t="str">
            <v>3009346</v>
          </cell>
          <cell r="B3848" t="str">
            <v>Alívio de tensão, com martelo de bronze, em TLS com 240 de comprimento de TR68, taxa de dormentação de 1.667 un/km, para qualquer bitola e fixação elástica</v>
          </cell>
          <cell r="C3848" t="str">
            <v>un</v>
          </cell>
          <cell r="D3848">
            <v>108.91</v>
          </cell>
        </row>
        <row r="3849">
          <cell r="A3849" t="str">
            <v>3009347</v>
          </cell>
          <cell r="B3849" t="str">
            <v>Alívio de tensão, com martelo de bronze, em TLS com 240 de comprimento de TR68, taxa de dormentação de 1.750 un/km, para qualquer bitola e fixação elástica</v>
          </cell>
          <cell r="C3849" t="str">
            <v>un</v>
          </cell>
          <cell r="D3849">
            <v>111.82</v>
          </cell>
        </row>
        <row r="3850">
          <cell r="A3850" t="str">
            <v>3009350</v>
          </cell>
          <cell r="B3850" t="str">
            <v>Alívio de tensão, com martelo de bronze, em TLS com 240 de comprimento de UIC60, taxa de dormentação de 1.667 un/km, para qualquer bitola e fixação elástica</v>
          </cell>
          <cell r="C3850" t="str">
            <v>un</v>
          </cell>
          <cell r="D3850">
            <v>208.45</v>
          </cell>
        </row>
        <row r="3851">
          <cell r="A3851" t="str">
            <v>3009351</v>
          </cell>
          <cell r="B3851" t="str">
            <v>Alívio de tensão, com martelo de bronze, em TLS com 240 de comprimento de UIC60, taxa de dormentação de 1.750 un/km, para qualquer bitola e fixação elástica</v>
          </cell>
          <cell r="C3851" t="str">
            <v>un</v>
          </cell>
          <cell r="D3851">
            <v>214.26</v>
          </cell>
        </row>
        <row r="3852">
          <cell r="A3852" t="str">
            <v>3009080</v>
          </cell>
          <cell r="B3852" t="str">
            <v>Colocação manual de grampo elástico Pandrol</v>
          </cell>
          <cell r="C3852" t="str">
            <v>un</v>
          </cell>
          <cell r="D3852">
            <v>0.16</v>
          </cell>
        </row>
        <row r="3853">
          <cell r="A3853" t="str">
            <v>3009075</v>
          </cell>
          <cell r="B3853" t="str">
            <v>Colocação manual de retensor para trilho TR45</v>
          </cell>
          <cell r="C3853" t="str">
            <v>un</v>
          </cell>
          <cell r="D3853">
            <v>48.47</v>
          </cell>
        </row>
        <row r="3854">
          <cell r="A3854" t="str">
            <v>3009076</v>
          </cell>
          <cell r="B3854" t="str">
            <v>Colocação manual de retensor para trilho TR57</v>
          </cell>
          <cell r="C3854" t="str">
            <v>un</v>
          </cell>
          <cell r="D3854">
            <v>50.22</v>
          </cell>
        </row>
        <row r="3855">
          <cell r="A3855" t="str">
            <v>3009077</v>
          </cell>
          <cell r="B3855" t="str">
            <v>Colocação manual de retensor para trilho TR68</v>
          </cell>
          <cell r="C3855" t="str">
            <v>un</v>
          </cell>
          <cell r="D3855">
            <v>52.39</v>
          </cell>
        </row>
        <row r="3856">
          <cell r="A3856" t="str">
            <v>3009078</v>
          </cell>
          <cell r="B3856" t="str">
            <v>Colocação manual de retensor para trilho UIC60</v>
          </cell>
          <cell r="C3856" t="str">
            <v>un</v>
          </cell>
          <cell r="D3856">
            <v>54.23</v>
          </cell>
        </row>
        <row r="3857">
          <cell r="A3857" t="str">
            <v>3009087</v>
          </cell>
          <cell r="B3857" t="str">
            <v>Colocação mecanizada de grampo elástico Pandrol</v>
          </cell>
          <cell r="C3857" t="str">
            <v>un</v>
          </cell>
          <cell r="D3857">
            <v>0.1</v>
          </cell>
        </row>
        <row r="3858">
          <cell r="A3858" t="str">
            <v>3009085</v>
          </cell>
          <cell r="B3858" t="str">
            <v>Contratrilho TR45, comprimento de 12 m, sobre dormente de madeira, taxa de dormentação de 1.750 un/km, tala de junção de 6 furos e fixação rígida - posicionamento e assentamento manual</v>
          </cell>
          <cell r="C3858" t="str">
            <v>m</v>
          </cell>
          <cell r="D3858">
            <v>1597.27</v>
          </cell>
        </row>
        <row r="3859">
          <cell r="A3859" t="str">
            <v>3009086</v>
          </cell>
          <cell r="B3859" t="str">
            <v>Contratrilho TR57, comprimento de 12 m, sobre dormente de madeira, taxa de dormentação de 1.750 un/km, tala de junção de 6 furos e fixação rígida - posicionamento e assentamento manual</v>
          </cell>
          <cell r="C3859" t="str">
            <v>m</v>
          </cell>
          <cell r="D3859">
            <v>1996.34</v>
          </cell>
        </row>
        <row r="3860">
          <cell r="A3860" t="str">
            <v>3009089</v>
          </cell>
          <cell r="B3860" t="str">
            <v>Contratrilho TR68, comprimento de 12 m, sobre dormente de madeira, taxa de dormentação de 1.750 un/km, tala de junção de 6 furos e fixação rígida - posicionamento e assentamento manual</v>
          </cell>
          <cell r="C3860" t="str">
            <v>m</v>
          </cell>
          <cell r="D3860">
            <v>2347.42</v>
          </cell>
        </row>
        <row r="3861">
          <cell r="A3861" t="str">
            <v>3009090</v>
          </cell>
          <cell r="B3861" t="str">
            <v>Contratrilho UIC60, comprimento de 12 m, sobre dormente de madeira, taxa de dormentação de 1.750 un/km, tala de junção de 6 furos e fixação rígida - posicionamento e assentamento manual</v>
          </cell>
          <cell r="C3861" t="str">
            <v>m</v>
          </cell>
          <cell r="D3861">
            <v>2213.83</v>
          </cell>
        </row>
        <row r="3862">
          <cell r="A3862" t="str">
            <v>3009004</v>
          </cell>
          <cell r="B3862" t="str">
            <v>Dormente de concreto monobloco protendido bitola larga - confecção</v>
          </cell>
          <cell r="C3862" t="str">
            <v>un</v>
          </cell>
          <cell r="D3862">
            <v>392.53</v>
          </cell>
        </row>
        <row r="3863">
          <cell r="A3863" t="str">
            <v>3009002</v>
          </cell>
          <cell r="B3863" t="str">
            <v>Dormente de concreto monobloco protendido bitola métrica - confecção</v>
          </cell>
          <cell r="C3863" t="str">
            <v>un</v>
          </cell>
          <cell r="D3863">
            <v>297.5</v>
          </cell>
        </row>
        <row r="3864">
          <cell r="A3864" t="str">
            <v>3009006</v>
          </cell>
          <cell r="B3864" t="str">
            <v>Dormente de concreto monobloco protendido bitola mista - confecção</v>
          </cell>
          <cell r="C3864" t="str">
            <v>un</v>
          </cell>
          <cell r="D3864">
            <v>542.14</v>
          </cell>
        </row>
        <row r="3865">
          <cell r="A3865" t="str">
            <v>3009335</v>
          </cell>
          <cell r="B3865" t="str">
            <v>Dormente de concreto monobloco protendido para AMV bitola larga ou mista - confecção</v>
          </cell>
          <cell r="C3865" t="str">
            <v>un</v>
          </cell>
          <cell r="D3865">
            <v>1027.79</v>
          </cell>
        </row>
        <row r="3866">
          <cell r="A3866" t="str">
            <v>3009334</v>
          </cell>
          <cell r="B3866" t="str">
            <v>Dormente de concreto monobloco protendido para AMV bitola métrica - confecção</v>
          </cell>
          <cell r="C3866" t="str">
            <v>un</v>
          </cell>
          <cell r="D3866">
            <v>733.22</v>
          </cell>
        </row>
        <row r="3867">
          <cell r="A3867" t="str">
            <v>3009280</v>
          </cell>
          <cell r="B3867" t="str">
            <v>Dormente de concreto monobloco, bitola larga, taxa de dormentação de 1.667 un/km, fixação elástica Pandrol - posicionamento mecanizado com carregadeira</v>
          </cell>
          <cell r="C3867" t="str">
            <v>km</v>
          </cell>
          <cell r="D3867">
            <v>676975.7</v>
          </cell>
        </row>
        <row r="3868">
          <cell r="A3868" t="str">
            <v>3009281</v>
          </cell>
          <cell r="B3868" t="str">
            <v>Dormente de concreto monobloco, bitola larga, taxa de dormentação de 1.667 un/km, fixação elástica Pandrol - posicionamento mecanizado com pórtico</v>
          </cell>
          <cell r="C3868" t="str">
            <v>km</v>
          </cell>
          <cell r="D3868">
            <v>669312.79</v>
          </cell>
        </row>
        <row r="3869">
          <cell r="A3869" t="str">
            <v>3009061</v>
          </cell>
          <cell r="B3869" t="str">
            <v>Dormente de concreto monobloco, bitola larga, taxa de dormentação de 1.750 un/km, fixação elástica Pandrol - posicionamento mecanizado com carregadeira</v>
          </cell>
          <cell r="C3869" t="str">
            <v>km</v>
          </cell>
          <cell r="D3869">
            <v>710683.36</v>
          </cell>
        </row>
        <row r="3870">
          <cell r="A3870" t="str">
            <v>3009062</v>
          </cell>
          <cell r="B3870" t="str">
            <v>Dormente de concreto monobloco, bitola larga, taxa de dormentação de 1.750 un/km, fixação elástica Pandrol - posicionamento mecanizado com pórtico</v>
          </cell>
          <cell r="C3870" t="str">
            <v>km</v>
          </cell>
          <cell r="D3870">
            <v>702637.85</v>
          </cell>
        </row>
        <row r="3871">
          <cell r="A3871" t="str">
            <v>3009278</v>
          </cell>
          <cell r="B3871" t="str">
            <v>Dormente de concreto monobloco, bitola métrica, taxa de dormentação de 1.667 un/km, fixação elástica Pandrol - posicionamento mecanizado com carregadeira</v>
          </cell>
          <cell r="C3871" t="str">
            <v>km</v>
          </cell>
          <cell r="D3871">
            <v>513857.92</v>
          </cell>
        </row>
        <row r="3872">
          <cell r="A3872" t="str">
            <v>3009279</v>
          </cell>
          <cell r="B3872" t="str">
            <v>Dormente de concreto monobloco, bitola métrica, taxa de dormentação de 1.667 un/km, fixação elástica Pandrol - posicionamento mecanizado com pórtico</v>
          </cell>
          <cell r="C3872" t="str">
            <v>km</v>
          </cell>
          <cell r="D3872">
            <v>508312.46</v>
          </cell>
        </row>
        <row r="3873">
          <cell r="A3873" t="str">
            <v>3009059</v>
          </cell>
          <cell r="B3873" t="str">
            <v>Dormente de concreto monobloco, bitola métrica, taxa de dormentação de 1.750 un/km, fixação elástica Pandrol - posicionamento mecanizado com carregadeira</v>
          </cell>
          <cell r="C3873" t="str">
            <v>km</v>
          </cell>
          <cell r="D3873">
            <v>539443.93999999994</v>
          </cell>
        </row>
        <row r="3874">
          <cell r="A3874" t="str">
            <v>3009060</v>
          </cell>
          <cell r="B3874" t="str">
            <v>Dormente de concreto monobloco, bitola métrica, taxa de dormentação de 1.750 un/km, fixação elástica Pandrol - posicionamento mecanizado com pórtico</v>
          </cell>
          <cell r="C3874" t="str">
            <v>km</v>
          </cell>
          <cell r="D3874">
            <v>533621.30000000005</v>
          </cell>
        </row>
        <row r="3875">
          <cell r="A3875" t="str">
            <v>3009282</v>
          </cell>
          <cell r="B3875" t="str">
            <v>Dormente de concreto monobloco, bitola mista, taxa de dormentação de 1.667 un/km, fixação elástica Pandrol - posicionamento mecanizado com carregadeira</v>
          </cell>
          <cell r="C3875" t="str">
            <v>km</v>
          </cell>
          <cell r="D3875">
            <v>926376.91</v>
          </cell>
        </row>
        <row r="3876">
          <cell r="A3876" t="str">
            <v>3009283</v>
          </cell>
          <cell r="B3876" t="str">
            <v>Dormente de concreto monobloco, bitola mista, taxa de dormentação de 1.667 un/km, fixação elástica Pandrol - posicionamento mecanizado com pórtico</v>
          </cell>
          <cell r="C3876" t="str">
            <v>km</v>
          </cell>
          <cell r="D3876">
            <v>918713</v>
          </cell>
        </row>
        <row r="3877">
          <cell r="A3877" t="str">
            <v>3009063</v>
          </cell>
          <cell r="B3877" t="str">
            <v>Dormente de concreto monobloco, bitola mista, taxa de dormentação de 1.750 un/km, fixação elástica Pandrol - posicionamento mecanizado com carregadeira</v>
          </cell>
          <cell r="C3877" t="str">
            <v>km</v>
          </cell>
          <cell r="D3877">
            <v>972502.26</v>
          </cell>
        </row>
        <row r="3878">
          <cell r="A3878" t="str">
            <v>3009064</v>
          </cell>
          <cell r="B3878" t="str">
            <v>Dormente de concreto monobloco, bitola mista, taxa de dormentação de 1.750 un/km, fixação elástica Pandrol - posicionamento mecanizado com pórtico</v>
          </cell>
          <cell r="C3878" t="str">
            <v>km</v>
          </cell>
          <cell r="D3878">
            <v>964455.7</v>
          </cell>
        </row>
        <row r="3879">
          <cell r="A3879" t="str">
            <v>3009081</v>
          </cell>
          <cell r="B3879" t="str">
            <v>Dormente de madeira para ponte, bitola métrica ou larga, para TR45, fixação rígida - posicionamento e assentamento mecanizado</v>
          </cell>
          <cell r="C3879" t="str">
            <v>un</v>
          </cell>
          <cell r="D3879">
            <v>674.59</v>
          </cell>
        </row>
        <row r="3880">
          <cell r="A3880" t="str">
            <v>3009082</v>
          </cell>
          <cell r="B3880" t="str">
            <v>Dormente de madeira para ponte, bitola métrica ou larga, para TR57, fixação rígida - posicionamento e assentamento mecanizado</v>
          </cell>
          <cell r="C3880" t="str">
            <v>un</v>
          </cell>
          <cell r="D3880">
            <v>826.4</v>
          </cell>
        </row>
        <row r="3881">
          <cell r="A3881" t="str">
            <v>3009083</v>
          </cell>
          <cell r="B3881" t="str">
            <v>Dormente de madeira para ponte, bitola métrica ou larga, para TR68, fixação rígida - posicionamento e assentamento mecanizado</v>
          </cell>
          <cell r="C3881" t="str">
            <v>un</v>
          </cell>
          <cell r="D3881">
            <v>844.7</v>
          </cell>
        </row>
        <row r="3882">
          <cell r="A3882" t="str">
            <v>3009084</v>
          </cell>
          <cell r="B3882" t="str">
            <v>Dormente de madeira para ponte, bitola métrica ou larga, para UIC60, fixação rígida - posicionamento e assentamento mecanizado</v>
          </cell>
          <cell r="C3882" t="str">
            <v>un</v>
          </cell>
          <cell r="D3882">
            <v>849.91</v>
          </cell>
        </row>
        <row r="3883">
          <cell r="A3883" t="str">
            <v>3009070</v>
          </cell>
          <cell r="B3883" t="str">
            <v>Dormente de madeira, bitola larga ou mista - posicionamento manual</v>
          </cell>
          <cell r="C3883" t="str">
            <v>un</v>
          </cell>
          <cell r="D3883">
            <v>344.03</v>
          </cell>
        </row>
        <row r="3884">
          <cell r="A3884" t="str">
            <v>3009285</v>
          </cell>
          <cell r="B3884" t="str">
            <v>Dormente de madeira, bitola larga ou mista, taxa de dormentação de 1.667 un/km - posicionamento mecanizado com carregadeira</v>
          </cell>
          <cell r="C3884" t="str">
            <v>km</v>
          </cell>
          <cell r="D3884">
            <v>550124.43999999994</v>
          </cell>
        </row>
        <row r="3885">
          <cell r="A3885" t="str">
            <v>3009072</v>
          </cell>
          <cell r="B3885" t="str">
            <v>Dormente de madeira, bitola larga ou mista, taxa de dormentação de 1.750 un/km - posicionamento mecanizado com carregadeira</v>
          </cell>
          <cell r="C3885" t="str">
            <v>km</v>
          </cell>
          <cell r="D3885">
            <v>577516.17000000004</v>
          </cell>
        </row>
        <row r="3886">
          <cell r="A3886" t="str">
            <v>3009069</v>
          </cell>
          <cell r="B3886" t="str">
            <v>Dormente de madeira, bitola métrica - posicionamento manual</v>
          </cell>
          <cell r="C3886" t="str">
            <v>un</v>
          </cell>
          <cell r="D3886">
            <v>216.55</v>
          </cell>
        </row>
        <row r="3887">
          <cell r="A3887" t="str">
            <v>3009284</v>
          </cell>
          <cell r="B3887" t="str">
            <v>Dormente de madeira, bitola métrica, taxa de dormentação de 1.667 un/km - posicionamento mecanizado com carregadeira</v>
          </cell>
          <cell r="C3887" t="str">
            <v>km</v>
          </cell>
          <cell r="D3887">
            <v>342995.28</v>
          </cell>
        </row>
        <row r="3888">
          <cell r="A3888" t="str">
            <v>3009071</v>
          </cell>
          <cell r="B3888" t="str">
            <v>Dormente de madeira, bitola métrica, taxa de dormentação de 1.750 un/km - posicionamento mecanizado com carregadeira</v>
          </cell>
          <cell r="C3888" t="str">
            <v>km</v>
          </cell>
          <cell r="D3888">
            <v>360074.04</v>
          </cell>
        </row>
        <row r="3889">
          <cell r="A3889" t="str">
            <v>3009091</v>
          </cell>
          <cell r="B3889" t="str">
            <v>Lançamento de lastro, 10 cm de altura, primeiro levante, descarga de pedra britada de caminhões</v>
          </cell>
          <cell r="C3889" t="str">
            <v>m³</v>
          </cell>
          <cell r="D3889">
            <v>149.36000000000001</v>
          </cell>
        </row>
        <row r="3890">
          <cell r="A3890" t="str">
            <v>3009058</v>
          </cell>
          <cell r="B3890" t="str">
            <v>Lubrificador de trilhos e de flanges de rodas</v>
          </cell>
          <cell r="C3890" t="str">
            <v>un</v>
          </cell>
          <cell r="D3890">
            <v>91650.83</v>
          </cell>
        </row>
        <row r="3891">
          <cell r="A3891" t="str">
            <v>3009229</v>
          </cell>
          <cell r="B3891" t="str">
            <v>Posicionamento mecanizado de trilhos</v>
          </cell>
          <cell r="C3891" t="str">
            <v>km</v>
          </cell>
          <cell r="D3891">
            <v>183.52</v>
          </cell>
        </row>
        <row r="3892">
          <cell r="A3892" t="str">
            <v>3009132</v>
          </cell>
          <cell r="B3892" t="str">
            <v>Pré-alinhamento manual da grade com dormente de madeira</v>
          </cell>
          <cell r="C3892" t="str">
            <v>km</v>
          </cell>
          <cell r="D3892">
            <v>1452.8</v>
          </cell>
        </row>
        <row r="3893">
          <cell r="A3893" t="str">
            <v>3009133</v>
          </cell>
          <cell r="B3893" t="str">
            <v>Pré-alinhamento mecanizado da grade</v>
          </cell>
          <cell r="C3893" t="str">
            <v>km</v>
          </cell>
          <cell r="D3893">
            <v>1609.14</v>
          </cell>
        </row>
        <row r="3894">
          <cell r="A3894" t="str">
            <v>3009321</v>
          </cell>
          <cell r="B3894" t="str">
            <v>Solda aluminotérmica para TR45 com cadinho descartável, executada no campo, para formação de trilho longo soldado (TLS)</v>
          </cell>
          <cell r="C3894" t="str">
            <v>un</v>
          </cell>
          <cell r="D3894">
            <v>1325.47</v>
          </cell>
        </row>
        <row r="3895">
          <cell r="A3895" t="str">
            <v>3009322</v>
          </cell>
          <cell r="B3895" t="str">
            <v>Solda aluminotérmica para TR57 com cadinho descartável, executada no campo, para formação de trilho longo soldado (TLS)</v>
          </cell>
          <cell r="C3895" t="str">
            <v>un</v>
          </cell>
          <cell r="D3895">
            <v>1334.84</v>
          </cell>
        </row>
        <row r="3896">
          <cell r="A3896" t="str">
            <v>3009323</v>
          </cell>
          <cell r="B3896" t="str">
            <v>Solda aluminotérmica para TR68 com cadinho descartável, executada no campo, para formação de trilho longo soldado (TLS)</v>
          </cell>
          <cell r="C3896" t="str">
            <v>un</v>
          </cell>
          <cell r="D3896">
            <v>1409.34</v>
          </cell>
        </row>
        <row r="3897">
          <cell r="A3897" t="str">
            <v>3009324</v>
          </cell>
          <cell r="B3897" t="str">
            <v>Solda aluminotérmica para UIC60 com cadinho descartável, executada no campo, para formação de trilho longo soldado (TLS)</v>
          </cell>
          <cell r="C3897" t="str">
            <v>un</v>
          </cell>
          <cell r="D3897">
            <v>1350.57</v>
          </cell>
        </row>
        <row r="3898">
          <cell r="A3898" t="str">
            <v>3009096</v>
          </cell>
          <cell r="B3898" t="str">
            <v>Solda elétrica por caldeamento para qualquer perfil de trilho, comprimento de 12 m, em estaleiro para formação de trilho longo soldado</v>
          </cell>
          <cell r="C3898" t="str">
            <v>un</v>
          </cell>
          <cell r="D3898">
            <v>250.83</v>
          </cell>
        </row>
        <row r="3899">
          <cell r="A3899" t="str">
            <v>3009330</v>
          </cell>
          <cell r="B3899" t="str">
            <v>Solda elétrica por caldeamento para trilho TR45, comprimento de até 24 m, em via com dormente de concreto para formação de barra ou trilho longo soldado</v>
          </cell>
          <cell r="C3899" t="str">
            <v>un</v>
          </cell>
          <cell r="D3899">
            <v>203.03</v>
          </cell>
        </row>
        <row r="3900">
          <cell r="A3900" t="str">
            <v>3009326</v>
          </cell>
          <cell r="B3900" t="str">
            <v>Solda elétrica por caldeamento para trilho TR45, comprimento de até 24 m, em via com dormente de madeira para formação de barra ou trilho longo soldado</v>
          </cell>
          <cell r="C3900" t="str">
            <v>un</v>
          </cell>
          <cell r="D3900">
            <v>208.88</v>
          </cell>
        </row>
        <row r="3901">
          <cell r="A3901" t="str">
            <v>3009234</v>
          </cell>
          <cell r="B3901" t="str">
            <v>Trilho TR45, comprimento de 12 m, sobre dormente de concreto, bitola métrica ou larga, taxa de dormentação de 1.667 un/km, tala de junção de 6 furos e fixação elástica Pandrol - posicionamento e assentamento manual</v>
          </cell>
          <cell r="C3901" t="str">
            <v>km</v>
          </cell>
          <cell r="D3901">
            <v>1662111.69</v>
          </cell>
        </row>
        <row r="3902">
          <cell r="A3902" t="str">
            <v>3009022</v>
          </cell>
          <cell r="B3902" t="str">
            <v>Trilho TR45, comprimento de 12 m, sobre dormente de concreto, bitola métrica ou larga, taxa de dormentação de 1.750 un/km, tala de junção de 6 furos e fixação elástica Pandrol - posicionamento e assentamento manual</v>
          </cell>
          <cell r="C3902" t="str">
            <v>km</v>
          </cell>
          <cell r="D3902">
            <v>1669182.75</v>
          </cell>
        </row>
        <row r="3903">
          <cell r="A3903" t="str">
            <v>3009230</v>
          </cell>
          <cell r="B3903" t="str">
            <v>Trilho TR45, comprimento de 12 m, sobre dormente de concreto, bitola mista, taxa de dormentação de 1.667 un/km, tala de junção de 6 furos e fixação elástica Pandrol - posicionamento e assentamento manual</v>
          </cell>
          <cell r="C3903" t="str">
            <v>km</v>
          </cell>
          <cell r="D3903">
            <v>2493349.29</v>
          </cell>
        </row>
        <row r="3904">
          <cell r="A3904" t="str">
            <v>3009018</v>
          </cell>
          <cell r="B3904" t="str">
            <v>Trilho TR45, comprimento de 12 m, sobre dormente de concreto, bitola mista, taxa de dormentação de 1.750 un/km, tala de junção de 6 furos e fixação elástica Pandrol - posicionamento e assentamento manual</v>
          </cell>
          <cell r="C3904" t="str">
            <v>km</v>
          </cell>
          <cell r="D3904">
            <v>2503955.87</v>
          </cell>
        </row>
        <row r="3905">
          <cell r="A3905" t="str">
            <v>3009288</v>
          </cell>
          <cell r="B3905" t="str">
            <v>Trilho TR45, comprimento de 12 m, sobre dormente de madeira, bitola métrica ou larga, taxa de dormentação de 1.667 un/km, tala de junção de 6 furos e fixação rígida - posicionamento e assentamento manual</v>
          </cell>
          <cell r="C3905" t="str">
            <v>km</v>
          </cell>
          <cell r="D3905">
            <v>2018527.8</v>
          </cell>
        </row>
        <row r="3906">
          <cell r="A3906" t="str">
            <v>3009013</v>
          </cell>
          <cell r="B3906" t="str">
            <v>Trilho TR45, comprimento de 12 m, sobre dormente de madeira, bitola métrica ou larga, taxa de dormentação de 1.750 un/km, tala de junção de 6 furos e fixação rígida - posicionamento e assentamento manual</v>
          </cell>
          <cell r="C3906" t="str">
            <v>km</v>
          </cell>
          <cell r="D3906">
            <v>2043104.09</v>
          </cell>
        </row>
        <row r="3907">
          <cell r="A3907" t="str">
            <v>3009292</v>
          </cell>
          <cell r="B3907" t="str">
            <v>Trilho TR45, comprimento de 12 m, sobre dormente de madeira, bitola mista, taxa de dormentação de 1.667 un/km, tala de junção de 6 furos e fixação rígida - posicionamento e assentamento manual</v>
          </cell>
          <cell r="C3907" t="str">
            <v>km</v>
          </cell>
          <cell r="D3907">
            <v>3027794.6</v>
          </cell>
        </row>
        <row r="3908">
          <cell r="A3908" t="str">
            <v>3009225</v>
          </cell>
          <cell r="B3908" t="str">
            <v>Trilho TR45, comprimento de 12 m, sobre dormente de madeira, bitola mista, taxa de dormentação de 1.750 un/km, tala de junção de 6 furos e fixação rígida - posicionamento e assentamento manual</v>
          </cell>
          <cell r="C3908" t="str">
            <v>km</v>
          </cell>
          <cell r="D3908">
            <v>3064659.22</v>
          </cell>
        </row>
        <row r="3909">
          <cell r="A3909" t="str">
            <v>3009100</v>
          </cell>
          <cell r="B3909" t="str">
            <v>Trilho TR45, comprimento de 120 m (TLS), formado por trilhos curtos de 12 m soldados por caldeamento - confecção em estaleiro</v>
          </cell>
          <cell r="C3909" t="str">
            <v>un</v>
          </cell>
          <cell r="D3909">
            <v>83946.44</v>
          </cell>
        </row>
        <row r="3910">
          <cell r="A3910" t="str">
            <v>3009238</v>
          </cell>
          <cell r="B3910" t="str">
            <v>Trilho TR45, comprimento de 120 m (TLS), sobre dormente de concreto, bitola métrica ou larga, taxa de dormentação de 1.667 un/km, tala de junção de 6 furos e fixação elástica Pandrol - posicionamento e assentamento mecanizado</v>
          </cell>
          <cell r="C3910" t="str">
            <v>km</v>
          </cell>
          <cell r="D3910">
            <v>1559998.45</v>
          </cell>
        </row>
        <row r="3911">
          <cell r="A3911" t="str">
            <v>3009304</v>
          </cell>
          <cell r="B3911" t="str">
            <v>Trilho TR45, comprimento de 120 m (TLS), sobre dormente de concreto, bitola mista, taxa de dormentação de 1.667 un/km, tala de junção de 6 furos e fixação elástica Pandrol - posicionamento e assentamento mecanizado</v>
          </cell>
          <cell r="C3911" t="str">
            <v>km</v>
          </cell>
          <cell r="D3911">
            <v>2339905.59</v>
          </cell>
        </row>
        <row r="3912">
          <cell r="A3912" t="str">
            <v>3009030</v>
          </cell>
          <cell r="B3912" t="str">
            <v>Trilho TR45, comprimento de 120 m (TLS), sobre dormente de concreto, bitola mista, taxa de dormentação de 1.750 un/km, tala de junção de 6 furos e fixação elástica Pandrol - posicionamento e assentamento mecanizado</v>
          </cell>
          <cell r="C3912" t="str">
            <v>km</v>
          </cell>
          <cell r="D3912">
            <v>2350503.2799999998</v>
          </cell>
        </row>
        <row r="3913">
          <cell r="A3913" t="str">
            <v>3009254</v>
          </cell>
          <cell r="B3913" t="str">
            <v>Trilho TR45, comprimento de 120 m (TLS), sobre dormente de madeira, bitola métrica ou larga, taxa de dormentação de 1.667 un/km, tala de junção de 6 furos e fixação elástica Pandrol - posicionamento e assentamento mecanizado</v>
          </cell>
          <cell r="C3913" t="str">
            <v>km</v>
          </cell>
          <cell r="D3913">
            <v>2045788.25</v>
          </cell>
        </row>
        <row r="3914">
          <cell r="A3914" t="str">
            <v>3009262</v>
          </cell>
          <cell r="B3914" t="str">
            <v>Trilho TR45, comprimento de 120 m (TLS), sobre dormente de madeira, bitola métrica ou larga, taxa de dormentação de 1.667 un/km, tala de junção de 6 furos e fixação rígida - posicionamento e assentamento mecanizado</v>
          </cell>
          <cell r="C3914" t="str">
            <v>km</v>
          </cell>
          <cell r="D3914">
            <v>1914747.67</v>
          </cell>
        </row>
        <row r="3915">
          <cell r="A3915" t="str">
            <v>3009034</v>
          </cell>
          <cell r="B3915" t="str">
            <v>Trilho TR45, comprimento de 120 m (TLS), sobre dormente de madeira, bitola métrica ou larga, taxa de dormentação de 1.750 un/km, tala de junção de 6 furos e fixação elástica Pandrol - posicionamento e assentamento mecanizado</v>
          </cell>
          <cell r="C3915" t="str">
            <v>km</v>
          </cell>
          <cell r="D3915">
            <v>2077355.77</v>
          </cell>
        </row>
        <row r="3916">
          <cell r="A3916" t="str">
            <v>3009042</v>
          </cell>
          <cell r="B3916" t="str">
            <v>Trilho TR45, comprimento de 120 m (TLS), sobre dormente de madeira, bitola métrica ou larga, taxa de dormentação de 1.750 un/km, tala de junção de 6 furos e fixação rígida - posicionamento e assentamento mecanizado</v>
          </cell>
          <cell r="C3916" t="str">
            <v>km</v>
          </cell>
          <cell r="D3916">
            <v>1939790.49</v>
          </cell>
        </row>
        <row r="3917">
          <cell r="A3917" t="str">
            <v>3009270</v>
          </cell>
          <cell r="B3917" t="str">
            <v>Trilho TR45, comprimento de 120 m (TLS), sobre dormente de madeira, bitola mista, taxa de dormentação de 1.667 un/km, tala de junção de 6 furos e fixação elástica Pandrol - posicionamento e assentamento mecanizado</v>
          </cell>
          <cell r="C3917" t="str">
            <v>km</v>
          </cell>
          <cell r="D3917">
            <v>3069467.64</v>
          </cell>
        </row>
        <row r="3918">
          <cell r="A3918" t="str">
            <v>3009050</v>
          </cell>
          <cell r="B3918" t="str">
            <v>Trilho TR45, comprimento de 120 m (TLS), sobre dormente de madeira, bitola mista, taxa de dormentação de 1.750 un/km, tala de junção de 6 furos e fixação elástica Pandrol - posicionamento e assentamento mecanizado</v>
          </cell>
          <cell r="C3918" t="str">
            <v>km</v>
          </cell>
          <cell r="D3918">
            <v>3116863.11</v>
          </cell>
        </row>
        <row r="3919">
          <cell r="A3919" t="str">
            <v>3009101</v>
          </cell>
          <cell r="B3919" t="str">
            <v>Trilho TR45, comprimento de 240 m (TLS), formado por trilhos curtos de 12 m soldados por caldeamento - confecção em estaleiro</v>
          </cell>
          <cell r="C3919" t="str">
            <v>un</v>
          </cell>
          <cell r="D3919">
            <v>168143.7</v>
          </cell>
        </row>
        <row r="3920">
          <cell r="A3920" t="str">
            <v>3009246</v>
          </cell>
          <cell r="B3920" t="str">
            <v>Trilho TR45, comprimento de 240 m (TLS), sobre dormente de concreto, bitola métrica ou larga, taxa de dormentação de 1.667 un/km, tala de junção de 6 furos e fixação elástica Pandrol - posicionamento e assentamento mecanizado</v>
          </cell>
          <cell r="C3920" t="str">
            <v>km</v>
          </cell>
          <cell r="D3920">
            <v>1554720.44</v>
          </cell>
        </row>
        <row r="3921">
          <cell r="A3921" t="str">
            <v>3009208</v>
          </cell>
          <cell r="B3921" t="str">
            <v>Trilho TR45, comprimento de 240 m (TLS), sobre dormente de concreto, bitola métrica ou larga, taxa de dormentação de 1.750 un/km, tala de junção de 6 furos e fixação elástica Pandrol - posicionamento e assentamento mecanizado</v>
          </cell>
          <cell r="C3921" t="str">
            <v>km</v>
          </cell>
          <cell r="D3921">
            <v>1561785.8</v>
          </cell>
        </row>
        <row r="3922">
          <cell r="A3922" t="str">
            <v>3009308</v>
          </cell>
          <cell r="B3922" t="str">
            <v>Trilho TR45, comprimento de 240 m (TLS), sobre dormente de concreto, bitola mista, taxa de dormentação de 1.667 un/km, tala de junção de 6 furos e fixação elástica Pandrol - posicionamento e assentamento mecanizado</v>
          </cell>
          <cell r="C3922" t="str">
            <v>km</v>
          </cell>
          <cell r="D3922">
            <v>2331989.75</v>
          </cell>
        </row>
        <row r="3923">
          <cell r="A3923" t="str">
            <v>3009212</v>
          </cell>
          <cell r="B3923" t="str">
            <v>Trilho TR45, comprimento de 240 m (TLS), sobre dormente de concreto, bitola mista, taxa de dormentação de 1.750 un/km, tala de junção de 6 furos e fixação elástica Pandrol - posicionamento e assentamento mecanizado</v>
          </cell>
          <cell r="C3923" t="str">
            <v>km</v>
          </cell>
          <cell r="D3923">
            <v>2342587.79</v>
          </cell>
        </row>
        <row r="3924">
          <cell r="A3924" t="str">
            <v>3009258</v>
          </cell>
          <cell r="B3924" t="str">
            <v>Trilho TR45, comprimento de 240 m (TLS), sobre dormente de madeira, bitola métrica ou larga, taxa de dormentação de 1.667 un/km, tala de junção de 6 furos e fixação elástica Pandrol - posicionamento e assentamento mecanizado</v>
          </cell>
          <cell r="C3924" t="str">
            <v>km</v>
          </cell>
          <cell r="D3924">
            <v>2040576.86</v>
          </cell>
        </row>
        <row r="3925">
          <cell r="A3925" t="str">
            <v>3009266</v>
          </cell>
          <cell r="B3925" t="str">
            <v>Trilho TR45, comprimento de 240 m (TLS), sobre dormente de madeira, bitola métrica ou larga, taxa de dormentação de 1.667 un/km, tala de junção de 6 furos e fixação rígida - posicionamento e assentamento mecanizado</v>
          </cell>
          <cell r="C3925" t="str">
            <v>km</v>
          </cell>
          <cell r="D3925">
            <v>1909536.28</v>
          </cell>
        </row>
        <row r="3926">
          <cell r="A3926" t="str">
            <v>3009038</v>
          </cell>
          <cell r="B3926" t="str">
            <v>Trilho TR45, comprimento de 240 m (TLS), sobre dormente de madeira, bitola métrica ou larga, taxa de dormentação de 1.750 un/km, tala de junção de 6 furos e fixação elástica Pandrol - posicionamento e assentamento mecanizado</v>
          </cell>
          <cell r="C3926" t="str">
            <v>km</v>
          </cell>
          <cell r="D3926">
            <v>2072144.38</v>
          </cell>
        </row>
        <row r="3927">
          <cell r="A3927" t="str">
            <v>3009046</v>
          </cell>
          <cell r="B3927" t="str">
            <v>Trilho TR45, comprimento de 240 m (TLS), sobre dormente de madeira, bitola métrica ou larga, taxa de dormentação de 1.750 un/km, tala de junção de 6 furos e fixação rígida - posicionamento e assentamento mecanizado</v>
          </cell>
          <cell r="C3927" t="str">
            <v>km</v>
          </cell>
          <cell r="D3927">
            <v>1934579.1</v>
          </cell>
        </row>
        <row r="3928">
          <cell r="A3928" t="str">
            <v>3009274</v>
          </cell>
          <cell r="B3928" t="str">
            <v>Trilho TR45, comprimento de 240 m (TLS), sobre dormente de madeira, bitola mista, taxa de dormentação de 1.667 un/km, tala de junção de 6 furos e fixação elástica Pandrol - posicionamento e assentamento mecanizado</v>
          </cell>
          <cell r="C3928" t="str">
            <v>km</v>
          </cell>
          <cell r="D3928">
            <v>3061651.82</v>
          </cell>
        </row>
        <row r="3929">
          <cell r="A3929" t="str">
            <v>3009054</v>
          </cell>
          <cell r="B3929" t="str">
            <v>Trilho TR45, comprimento de 240 m (TLS), sobre dormente de madeira, bitola mista, taxa de dormentação de 1.750 un/km, tala de junção de 6 furos e fixação elástica Pandrol - posicionamento e assentamento mecanizado</v>
          </cell>
          <cell r="C3929" t="str">
            <v>km</v>
          </cell>
          <cell r="D3929">
            <v>3109047.29</v>
          </cell>
        </row>
        <row r="3930">
          <cell r="A3930" t="str">
            <v>3009235</v>
          </cell>
          <cell r="B3930" t="str">
            <v>Trilho TR57, comprimento de 12 m, sobre dormente de concreto, bitola métrica ou larga, taxa de dormentação de 1.667 un/km, tala de junção de 6 furos e fixação elástica Pandrol - posicionamento e assentamento manual</v>
          </cell>
          <cell r="C3930" t="str">
            <v>km</v>
          </cell>
          <cell r="D3930">
            <v>2061687.96</v>
          </cell>
        </row>
        <row r="3931">
          <cell r="A3931" t="str">
            <v>3009023</v>
          </cell>
          <cell r="B3931" t="str">
            <v>Trilho TR57, comprimento de 12 m, sobre dormente de concreto, bitola métrica ou larga, taxa de dormentação de 1.750 un/km, tala de junção de 6 furos e fixação elástica Pandrol - posicionamento e assentamento manual</v>
          </cell>
          <cell r="C3931" t="str">
            <v>km</v>
          </cell>
          <cell r="D3931">
            <v>2068516.88</v>
          </cell>
        </row>
        <row r="3932">
          <cell r="A3932" t="str">
            <v>3009231</v>
          </cell>
          <cell r="B3932" t="str">
            <v>Trilho TR57, comprimento de 12 m, sobre dormente de concreto, bitola mista, taxa de dormentação de 1.667 un/km, tala de junção de 6 furos e fixação elástica Pandrol - posicionamento e assentamento manual</v>
          </cell>
          <cell r="C3932" t="str">
            <v>km</v>
          </cell>
          <cell r="D3932">
            <v>3090500.71</v>
          </cell>
        </row>
        <row r="3933">
          <cell r="A3933" t="str">
            <v>3009019</v>
          </cell>
          <cell r="B3933" t="str">
            <v>Trilho TR57, comprimento de 12 m, sobre dormente de concreto, bitola mista, taxa de dormentação de 1.750 un/km, tala de junção de 6 furos e fixação elástica Pandrol - posicionamento e assentamento manual</v>
          </cell>
          <cell r="C3933" t="str">
            <v>km</v>
          </cell>
          <cell r="D3933">
            <v>3103501.9</v>
          </cell>
        </row>
        <row r="3934">
          <cell r="A3934" t="str">
            <v>3009289</v>
          </cell>
          <cell r="B3934" t="str">
            <v>Trilho TR57, comprimento de 12 m, sobre dormente de madeira, bitola métrica ou larga, taxa de dormentação de 1.667 un/km, tala de junção de 6 furos e fixação rígida - posicionamento e assentamento manual</v>
          </cell>
          <cell r="C3934" t="str">
            <v>km</v>
          </cell>
          <cell r="D3934">
            <v>2670859.7999999998</v>
          </cell>
        </row>
        <row r="3935">
          <cell r="A3935" t="str">
            <v>3009014</v>
          </cell>
          <cell r="B3935" t="str">
            <v>Trilho TR57, comprimento de 12 m, sobre dormente de madeira, bitola métrica ou larga, taxa de dormentação de 1.750 un/km, tala de junção de 6 furos e fixação rígida - posicionamento e assentamento manual</v>
          </cell>
          <cell r="C3935" t="str">
            <v>km</v>
          </cell>
          <cell r="D3935">
            <v>2708357.39</v>
          </cell>
        </row>
        <row r="3936">
          <cell r="A3936" t="str">
            <v>3009293</v>
          </cell>
          <cell r="B3936" t="str">
            <v>Trilho TR57, comprimento de 12 m, sobre dormente de madeira, bitola mista, taxa de dormentação de 1.667 un/km, tala de junção de 6 furos e fixação rígida - posicionamento e assentamento manual</v>
          </cell>
          <cell r="C3936" t="str">
            <v>km</v>
          </cell>
          <cell r="D3936">
            <v>4006292.7</v>
          </cell>
        </row>
        <row r="3937">
          <cell r="A3937" t="str">
            <v>3009226</v>
          </cell>
          <cell r="B3937" t="str">
            <v>Trilho TR57, comprimento de 12 m, sobre dormente de madeira, bitola mista, taxa de dormentação de 1.750 un/km, tala de junção de 6 furos e fixação rígida - posicionamento e assentamento manual</v>
          </cell>
          <cell r="C3937" t="str">
            <v>km</v>
          </cell>
          <cell r="D3937">
            <v>4062539.38</v>
          </cell>
        </row>
        <row r="3938">
          <cell r="A3938" t="str">
            <v>3009102</v>
          </cell>
          <cell r="B3938" t="str">
            <v>Trilho TR57, comprimento de 120 m (TLS), formado por trilhos curtos de 12 m soldados por caldeamento - confecção em estaleiro</v>
          </cell>
          <cell r="C3938" t="str">
            <v>un</v>
          </cell>
          <cell r="D3938">
            <v>106381.62</v>
          </cell>
        </row>
        <row r="3939">
          <cell r="A3939" t="str">
            <v>3009297</v>
          </cell>
          <cell r="B3939" t="str">
            <v>Trilho TR57, comprimento de 120 m (TLS), sobre dormente de concreto, bitola métrica ou larga, taxa de dormentação de 1.667 un/km, tala de junção de 6 furos e fixação elástica Pandrol - posicionamento e assentamento mecanizado</v>
          </cell>
          <cell r="C3939" t="str">
            <v>km</v>
          </cell>
          <cell r="D3939">
            <v>1936333.16</v>
          </cell>
        </row>
        <row r="3940">
          <cell r="A3940" t="str">
            <v>3009027</v>
          </cell>
          <cell r="B3940" t="str">
            <v>Trilho TR57, comprimento de 120 m (TLS), sobre dormente de concreto, bitola métrica ou larga, taxa de dormentação de 1.750 un/km, tala de junção de 6 furos e fixação elástica Pandrol - posicionamento e assentamento mecanizado</v>
          </cell>
          <cell r="C3940" t="str">
            <v>km</v>
          </cell>
          <cell r="D3940">
            <v>1943398.42</v>
          </cell>
        </row>
        <row r="3941">
          <cell r="A3941" t="str">
            <v>3009305</v>
          </cell>
          <cell r="B3941" t="str">
            <v>Trilho TR57, comprimento de 120 m (TLS), sobre dormente de concreto, bitola mista, taxa de dormentação de 1.667 un/km, tala de junção de 6 furos e fixação elástica Pandrol - posicionamento e assentamento mecanizado</v>
          </cell>
          <cell r="C3941" t="str">
            <v>km</v>
          </cell>
          <cell r="D3941">
            <v>2904407.54</v>
          </cell>
        </row>
        <row r="3942">
          <cell r="A3942" t="str">
            <v>3009031</v>
          </cell>
          <cell r="B3942" t="str">
            <v>Trilho TR57, comprimento de 120 m (TLS), sobre dormente de concreto, bitola mista, taxa de dormentação de 1.750 un/km, tala de junção de 6 furos e fixação elástica Pandrol - posicionamento e assentamento mecanizado</v>
          </cell>
          <cell r="C3942" t="str">
            <v>km</v>
          </cell>
          <cell r="D3942">
            <v>2915005.23</v>
          </cell>
        </row>
        <row r="3943">
          <cell r="A3943" t="str">
            <v>3009255</v>
          </cell>
          <cell r="B3943" t="str">
            <v>Trilho TR57, comprimento de 120 m (TLS), sobre dormente de madeira, bitola métrica ou larga, taxa de dormentação de 1.667 un/km, tala de junção de 6 furos e fixação elástica Pandrol - posicionamento e assentamento mecanizado</v>
          </cell>
          <cell r="C3943" t="str">
            <v>km</v>
          </cell>
          <cell r="D3943">
            <v>2550109.75</v>
          </cell>
        </row>
        <row r="3944">
          <cell r="A3944" t="str">
            <v>3009263</v>
          </cell>
          <cell r="B3944" t="str">
            <v>Trilho TR57, comprimento de 120 m (TLS), sobre dormente de madeira, bitola métrica ou larga, taxa de dormentação de 1.667 un/km, tala de junção de 6 furos e fixação rígida - posicionamento e assentamento mecanizado</v>
          </cell>
          <cell r="C3944" t="str">
            <v>km</v>
          </cell>
          <cell r="D3944">
            <v>2544151.71</v>
          </cell>
        </row>
        <row r="3945">
          <cell r="A3945" t="str">
            <v>3009035</v>
          </cell>
          <cell r="B3945" t="str">
            <v>Trilho TR57, comprimento de 120 m (TLS), sobre dormente de madeira, bitola métrica ou larga, taxa de dormentação de 1.750 un/km, tala de junção de 6 furos e fixação elástica Pandrol - posicionamento e assentamento mecanizado</v>
          </cell>
          <cell r="C3945" t="str">
            <v>km</v>
          </cell>
          <cell r="D3945">
            <v>2588049.7400000002</v>
          </cell>
        </row>
        <row r="3946">
          <cell r="A3946" t="str">
            <v>3009043</v>
          </cell>
          <cell r="B3946" t="str">
            <v>Trilho TR57, comprimento de 120 m (TLS), sobre dormente de madeira, bitola métrica ou larga, taxa de dormentação de 1.750 un/km, tala de junção de 6 furos e fixação rígida - posicionamento e assentamento mecanizado</v>
          </cell>
          <cell r="C3946" t="str">
            <v>km</v>
          </cell>
          <cell r="D3946">
            <v>2581794.87</v>
          </cell>
        </row>
        <row r="3947">
          <cell r="A3947" t="str">
            <v>3009271</v>
          </cell>
          <cell r="B3947" t="str">
            <v>Trilho TR57, comprimento de 120 m (TLS), sobre dormente de madeira, bitola mista, taxa de dormentação de 1.667 un/km, tala de junção de 6 furos e fixação elástica Pandrol - posicionamento e assentamento mecanizado</v>
          </cell>
          <cell r="C3947" t="str">
            <v>km</v>
          </cell>
          <cell r="D3947">
            <v>3825949.78</v>
          </cell>
        </row>
        <row r="3948">
          <cell r="A3948" t="str">
            <v>3009051</v>
          </cell>
          <cell r="B3948" t="str">
            <v>Trilho TR57, comprimento de 120 m (TLS), sobre dormente de madeira, bitola mista, taxa de dormentação de 1.750 un/km, tala de junção de 6 furos e fixação elástica Pandrol - posicionamento e assentamento mecanizado</v>
          </cell>
          <cell r="C3948" t="str">
            <v>km</v>
          </cell>
          <cell r="D3948">
            <v>3882903.95</v>
          </cell>
        </row>
        <row r="3949">
          <cell r="A3949" t="str">
            <v>3009103</v>
          </cell>
          <cell r="B3949" t="str">
            <v>Trilho TR57, comprimento de 240 m (TLS), formado por trilhos curtos de 12 m soldados por caldeamento - confecção em estaleiro</v>
          </cell>
          <cell r="C3949" t="str">
            <v>un</v>
          </cell>
          <cell r="D3949">
            <v>213014.07</v>
          </cell>
        </row>
        <row r="3950">
          <cell r="A3950" t="str">
            <v>3009247</v>
          </cell>
          <cell r="B3950" t="str">
            <v>Trilho TR57, comprimento de 240 m (TLS), sobre dormente de concreto, bitola métrica ou larga, taxa de dormentação de 1.667 un/km, tala de junção de 6 furos e fixação elástica Pandrol - posicionamento e assentamento mecanizado</v>
          </cell>
          <cell r="C3950" t="str">
            <v>km</v>
          </cell>
          <cell r="D3950">
            <v>1929847.83</v>
          </cell>
        </row>
        <row r="3951">
          <cell r="A3951" t="str">
            <v>3009209</v>
          </cell>
          <cell r="B3951" t="str">
            <v>Trilho TR57, comprimento de 240 m (TLS), sobre dormente de concreto, bitola métrica ou larga, taxa de dormentação de 1.750 un/km, tala de junção de 6 furos e fixação elástica Pandrol - posicionamento e assentamento mecanizado</v>
          </cell>
          <cell r="C3951" t="str">
            <v>km</v>
          </cell>
          <cell r="D3951">
            <v>1936913.18</v>
          </cell>
        </row>
        <row r="3952">
          <cell r="A3952" t="str">
            <v>3009309</v>
          </cell>
          <cell r="B3952" t="str">
            <v>Trilho TR57, comprimento de 240 m (TLS), sobre dormente de concreto, bitola mista, taxa de dormentação de 1.667 un/km, tala de junção de 6 furos e fixação elástica Pandrol - posicionamento e assentamento mecanizado</v>
          </cell>
          <cell r="C3952" t="str">
            <v>km</v>
          </cell>
          <cell r="D3952">
            <v>2894681.05</v>
          </cell>
        </row>
        <row r="3953">
          <cell r="A3953" t="str">
            <v>3009213</v>
          </cell>
          <cell r="B3953" t="str">
            <v>Trilho TR57, comprimento de 240 m (TLS), sobre dormente de concreto, bitola mista, taxa de dormentação de 1.750 un/km, tala de junção de 6 furos e fixação elástica Pandrol - posicionamento e assentamento mecanizado</v>
          </cell>
          <cell r="C3953" t="str">
            <v>km</v>
          </cell>
          <cell r="D3953">
            <v>2905279.08</v>
          </cell>
        </row>
        <row r="3954">
          <cell r="A3954" t="str">
            <v>3009259</v>
          </cell>
          <cell r="B3954" t="str">
            <v>Trilho TR57, comprimento de 240 m (TLS), sobre dormente de madeira, bitola métrica ou larga, taxa de dormentação de 1.667 un/km, tala de junção de 6 furos e fixação elástica Pandrol - posicionamento e assentamento mecanizado</v>
          </cell>
          <cell r="C3954" t="str">
            <v>km</v>
          </cell>
          <cell r="D3954">
            <v>2543691.04</v>
          </cell>
        </row>
        <row r="3955">
          <cell r="A3955" t="str">
            <v>3009267</v>
          </cell>
          <cell r="B3955" t="str">
            <v>Trilho TR57, comprimento de 240 m (TLS), sobre dormente de madeira, bitola métrica ou larga, taxa de dormentação de 1.667 un/km, tala de junção de 6 furos e fixação rígida - posicionamento e assentamento mecanizado</v>
          </cell>
          <cell r="C3955" t="str">
            <v>km</v>
          </cell>
          <cell r="D3955">
            <v>2537733</v>
          </cell>
        </row>
        <row r="3956">
          <cell r="A3956" t="str">
            <v>3009039</v>
          </cell>
          <cell r="B3956" t="str">
            <v>Trilho TR57, comprimento de 240 m (TLS), sobre dormente de madeira, bitola métrica ou larga, taxa de dormentação de 1.750 un/km, tala de junção de 6 furos e fixação elástica Pandrol - posicionamento e assentamento mecanizado</v>
          </cell>
          <cell r="C3956" t="str">
            <v>km</v>
          </cell>
          <cell r="D3956">
            <v>2581631.02</v>
          </cell>
        </row>
        <row r="3957">
          <cell r="A3957" t="str">
            <v>3009047</v>
          </cell>
          <cell r="B3957" t="str">
            <v>Trilho TR57, comprimento de 240 m (TLS), sobre dormente de madeira, bitola métrica ou larga, taxa de dormentação de 1.750 un/km, tala de junção de 6 furos e fixação rígida - posicionamento e assentamento mecanizado</v>
          </cell>
          <cell r="C3957" t="str">
            <v>km</v>
          </cell>
          <cell r="D3957">
            <v>2575376.15</v>
          </cell>
        </row>
        <row r="3958">
          <cell r="A3958" t="str">
            <v>3009275</v>
          </cell>
          <cell r="B3958" t="str">
            <v>Trilho TR57, comprimento de 240 m (TLS), sobre dormente de madeira, bitola mista, taxa de dormentação de 1.667 un/km, tala de junção de 6 furos e fixação elástica Pandrol - posicionamento e assentamento mecanizado</v>
          </cell>
          <cell r="C3958" t="str">
            <v>km</v>
          </cell>
          <cell r="D3958">
            <v>3816323.31</v>
          </cell>
        </row>
        <row r="3959">
          <cell r="A3959" t="str">
            <v>3009055</v>
          </cell>
          <cell r="B3959" t="str">
            <v>Trilho TR57, comprimento de 240 m (TLS), sobre dormente de madeira, bitola mista, taxa de dormentação de 1.750 un/km, tala de junção de 6 furos e fixação elástica Pandrol - posicionamento e assentamento mecanizado</v>
          </cell>
          <cell r="C3959" t="str">
            <v>km</v>
          </cell>
          <cell r="D3959">
            <v>3873277.48</v>
          </cell>
        </row>
        <row r="3960">
          <cell r="A3960" t="str">
            <v>3009236</v>
          </cell>
          <cell r="B3960" t="str">
            <v>Trilho TR68, comprimento de 12 m, sobre dormente de concreto, bitola métrica ou larga, taxa de dormentação de 1.667 un/km, tala de junção de 6 furos e fixação elástica Pandrol - posicionamento e assentamento manual</v>
          </cell>
          <cell r="C3960" t="str">
            <v>km</v>
          </cell>
          <cell r="D3960">
            <v>2414449.75</v>
          </cell>
        </row>
        <row r="3961">
          <cell r="A3961" t="str">
            <v>3009024</v>
          </cell>
          <cell r="B3961" t="str">
            <v>Trilho TR68, comprimento de 12 m, sobre dormente de concreto, bitola métrica ou larga, taxa de dormentação de 1.750 un/km, tala de junção de 6 furos e fixação elástica Pandrol - posicionamento e assentamento manual</v>
          </cell>
          <cell r="C3961" t="str">
            <v>km</v>
          </cell>
          <cell r="D3961">
            <v>2419489.41</v>
          </cell>
        </row>
        <row r="3962">
          <cell r="A3962" t="str">
            <v>3009232</v>
          </cell>
          <cell r="B3962" t="str">
            <v>Trilho TR68, comprimento de 12 m, sobre dormente de concreto, bitola mista, taxa de dormentação de 1.667 un/km, tala de junção de 6 furos e fixação elástica Pandrol - posicionamento e assentamento manual</v>
          </cell>
          <cell r="C3962" t="str">
            <v>km</v>
          </cell>
          <cell r="D3962">
            <v>3617201.63</v>
          </cell>
        </row>
        <row r="3963">
          <cell r="A3963" t="str">
            <v>3009020</v>
          </cell>
          <cell r="B3963" t="str">
            <v>Trilho TR68, comprimento de 12 m, sobre dormente de concreto, bitola mista, taxa de dormentação de 1.750 un/km, tala de junção de 6 furos e fixação elástica Pandrol - posicionamento e assentamento manual</v>
          </cell>
          <cell r="C3963" t="str">
            <v>km</v>
          </cell>
          <cell r="D3963">
            <v>3627384.47</v>
          </cell>
        </row>
        <row r="3964">
          <cell r="A3964" t="str">
            <v>3009290</v>
          </cell>
          <cell r="B3964" t="str">
            <v>Trilho TR68, comprimento de 12 m, sobre dormente de madeira, bitola métrica ou larga, taxa de dormentação de 1.667 un/km, tala de junção de 6 furos e fixação rígida - posicionamento e assentamento manual</v>
          </cell>
          <cell r="C3964" t="str">
            <v>km</v>
          </cell>
          <cell r="D3964">
            <v>3052342.1</v>
          </cell>
        </row>
        <row r="3965">
          <cell r="A3965" t="str">
            <v>3009015</v>
          </cell>
          <cell r="B3965" t="str">
            <v>Trilho TR68, comprimento de 12 m, sobre dormente de madeira, bitola métrica ou larga, taxa de dormentação de 1.750 un/km, tala de junção de 6 furos e fixação rígida - posicionamento e assentamento manual</v>
          </cell>
          <cell r="C3965" t="str">
            <v>km</v>
          </cell>
          <cell r="D3965">
            <v>3091358.76</v>
          </cell>
        </row>
        <row r="3966">
          <cell r="A3966" t="str">
            <v>3009294</v>
          </cell>
          <cell r="B3966" t="str">
            <v>Trilho TR68, comprimento de 12 m, sobre dormente de madeira, bitola mista, taxa de dormentação de 1.667 un/km, tala de junção de 6 furos e fixação rígida - posicionamento e assentamento manual</v>
          </cell>
          <cell r="C3966" t="str">
            <v>km</v>
          </cell>
          <cell r="D3966">
            <v>4578516.1399999997</v>
          </cell>
        </row>
        <row r="3967">
          <cell r="A3967" t="str">
            <v>3009227</v>
          </cell>
          <cell r="B3967" t="str">
            <v>Trilho TR68, comprimento de 12 m, sobre dormente de madeira, bitola mista, taxa de dormentação de 1.750 un/km, tala de junção de 6 furos e fixação rígida - posicionamento e assentamento manual</v>
          </cell>
          <cell r="C3967" t="str">
            <v>km</v>
          </cell>
          <cell r="D3967">
            <v>4637041.45</v>
          </cell>
        </row>
        <row r="3968">
          <cell r="A3968" t="str">
            <v>3009104</v>
          </cell>
          <cell r="B3968" t="str">
            <v>Trilho TR68, comprimento de 120 m (TLS), formado por trilhos curtos de 12 m soldados por caldeamento - confecção em estaleiro</v>
          </cell>
          <cell r="C3968" t="str">
            <v>un</v>
          </cell>
          <cell r="D3968">
            <v>125888.89</v>
          </cell>
        </row>
        <row r="3969">
          <cell r="A3969" t="str">
            <v>3009240</v>
          </cell>
          <cell r="B3969" t="str">
            <v>Trilho TR68, comprimento de 120 m (TLS), sobre dormente de concreto, bitola métrica ou larga, taxa de dormentação de 1.667 un/km, tala de junção de 6 furos e fixação elástica Pandrol - posicionamento e assentamento mecanizado</v>
          </cell>
          <cell r="C3969" t="str">
            <v>km</v>
          </cell>
          <cell r="D3969">
            <v>2263954.6</v>
          </cell>
        </row>
        <row r="3970">
          <cell r="A3970" t="str">
            <v>3009028</v>
          </cell>
          <cell r="B3970" t="str">
            <v>Trilho TR68, comprimento de 120 m (TLS), sobre dormente de concreto, bitola métrica ou larga, taxa de dormentação de 1.750 un/km, tala de junção de 6 furos e fixação elástica Pandrol - posicionamento e assentamento mecanizado</v>
          </cell>
          <cell r="C3970" t="str">
            <v>km</v>
          </cell>
          <cell r="D3970">
            <v>2271019.86</v>
          </cell>
        </row>
        <row r="3971">
          <cell r="A3971" t="str">
            <v>3009306</v>
          </cell>
          <cell r="B3971" t="str">
            <v>Trilho TR68, comprimento de 120 m (TLS), sobre dormente de concreto, bitola mista, taxa de dormentação de 1.667 un/km, tala de junção de 6 furos e fixação elástica Pandrol - posicionamento e assentamento mecanizado</v>
          </cell>
          <cell r="C3971" t="str">
            <v>km</v>
          </cell>
          <cell r="D3971">
            <v>3395839.6</v>
          </cell>
        </row>
        <row r="3972">
          <cell r="A3972" t="str">
            <v>3009032</v>
          </cell>
          <cell r="B3972" t="str">
            <v>Trilho TR68, comprimento de 120 m (TLS), sobre dormente de concreto, bitola mista, taxa de dormentação de 1.750 un/km, tala de junção de 6 furos e fixação elástica Pandrol - posicionamento e assentamento mecanizado</v>
          </cell>
          <cell r="C3972" t="str">
            <v>km</v>
          </cell>
          <cell r="D3972">
            <v>3406437.3</v>
          </cell>
        </row>
        <row r="3973">
          <cell r="A3973" t="str">
            <v>3009256</v>
          </cell>
          <cell r="B3973" t="str">
            <v>Trilho TR68, comprimento de 120 m (TLS), sobre dormente de madeira, bitola métrica ou larga, taxa de dormentação de 1.667 un/km, tala de junção de 6 furos e fixação elástica Pandrol - posicionamento e assentamento mecanizado</v>
          </cell>
          <cell r="C3973" t="str">
            <v>km</v>
          </cell>
          <cell r="D3973">
            <v>2908934.5</v>
          </cell>
        </row>
        <row r="3974">
          <cell r="A3974" t="str">
            <v>3009264</v>
          </cell>
          <cell r="B3974" t="str">
            <v>Trilho TR68, comprimento de 120 m (TLS), sobre dormente de madeira, bitola métrica ou larga, taxa de dormentação de 1.667 un/km, tala de junção de 6 furos e fixação rígida - posicionamento e assentamento mecanizado</v>
          </cell>
          <cell r="C3974" t="str">
            <v>km</v>
          </cell>
          <cell r="D3974">
            <v>2902282.92</v>
          </cell>
        </row>
        <row r="3975">
          <cell r="A3975" t="str">
            <v>3009036</v>
          </cell>
          <cell r="B3975" t="str">
            <v>Trilho TR68, comprimento de 120 m (TLS), sobre dormente de madeira, bitola métrica ou larga, taxa de dormentação de 1.750 un/km, tala de junção de 6 furos e fixação elástica Pandrol - posicionamento e assentamento mecanizado</v>
          </cell>
          <cell r="C3975" t="str">
            <v>km</v>
          </cell>
          <cell r="D3975">
            <v>2948428.1</v>
          </cell>
        </row>
        <row r="3976">
          <cell r="A3976" t="str">
            <v>3009044</v>
          </cell>
          <cell r="B3976" t="str">
            <v>Trilho TR68, comprimento de 120 m (TLS), sobre dormente de madeira, bitola métrica ou larga, taxa de dormentação de 1.750 un/km, tala de junção de 6 furos e fixação rígida - posicionamento e assentamento mecanizado</v>
          </cell>
          <cell r="C3976" t="str">
            <v>km</v>
          </cell>
          <cell r="D3976">
            <v>2941445.16</v>
          </cell>
        </row>
        <row r="3977">
          <cell r="A3977" t="str">
            <v>3009272</v>
          </cell>
          <cell r="B3977" t="str">
            <v>Trilho TR68, comprimento de 120 m (TLS), sobre dormente de madeira, bitola mista, taxa de dormentação de 1.667 un/km, tala de junção de 6 furos e fixação elástica Pandrol - posicionamento e assentamento mecanizado</v>
          </cell>
          <cell r="C3977" t="str">
            <v>km</v>
          </cell>
          <cell r="D3977">
            <v>4364186.8</v>
          </cell>
        </row>
        <row r="3978">
          <cell r="A3978" t="str">
            <v>3009052</v>
          </cell>
          <cell r="B3978" t="str">
            <v>Trilho TR68, comprimento de 120 m (TLS), sobre dormente de madeira, bitola mista, taxa de dormentação de 1.750 un/km, tala de junção de 6 furos e fixação elástica Pandrol - posicionamento e assentamento mecanizado</v>
          </cell>
          <cell r="C3978" t="str">
            <v>km</v>
          </cell>
          <cell r="D3978">
            <v>4423471.3899999997</v>
          </cell>
        </row>
        <row r="3979">
          <cell r="A3979" t="str">
            <v>3009105</v>
          </cell>
          <cell r="B3979" t="str">
            <v>Trilho TR68, comprimento de 240 m (TLS), formado por trilhos curtos de 12 m soldados por caldeamento - confecção em estaleiro</v>
          </cell>
          <cell r="C3979" t="str">
            <v>un</v>
          </cell>
          <cell r="D3979">
            <v>252028.61</v>
          </cell>
        </row>
        <row r="3980">
          <cell r="A3980" t="str">
            <v>3009248</v>
          </cell>
          <cell r="B3980" t="str">
            <v>Trilho TR68, comprimento de 240 m (TLS), sobre dormente de concreto, bitola métrica ou larga, taxa de dormentação de 1.667 un/km, tala de junção de 6 furos e fixação elástica Pandrol - posicionamento e assentamento mecanizado</v>
          </cell>
          <cell r="C3980" t="str">
            <v>km</v>
          </cell>
          <cell r="D3980">
            <v>2256223.4</v>
          </cell>
        </row>
        <row r="3981">
          <cell r="A3981" t="str">
            <v>3009210</v>
          </cell>
          <cell r="B3981" t="str">
            <v>Trilho TR68, comprimento de 240 m (TLS), sobre dormente de concreto, bitola métrica ou larga, taxa de dormentação de 1.750 un/km, tala de junção de 6 furos e fixação elástica Pandrol - posicionamento e assentamento mecanizado</v>
          </cell>
          <cell r="C3981" t="str">
            <v>km</v>
          </cell>
          <cell r="D3981">
            <v>2263288.7599999998</v>
          </cell>
        </row>
        <row r="3982">
          <cell r="A3982" t="str">
            <v>3009310</v>
          </cell>
          <cell r="B3982" t="str">
            <v>Trilho TR68, comprimento de 240 m (TLS), sobre dormente de concreto, bitola mista, taxa de dormentação de 1.667 un/km, tala de junção de 6 furos e fixação elástica Pandrol - posicionamento e assentamento mecanizado</v>
          </cell>
          <cell r="C3982" t="str">
            <v>km</v>
          </cell>
          <cell r="D3982">
            <v>3384244.6</v>
          </cell>
        </row>
        <row r="3983">
          <cell r="A3983" t="str">
            <v>3009214</v>
          </cell>
          <cell r="B3983" t="str">
            <v>Trilho TR68, comprimento de 240 m (TLS), sobre dormente de concreto, bitola mista, taxa de dormentação de 1.750 un/km, tala de junção de 6 furos e fixação elástica Pandrol - posicionamento e assentamento mecanizado</v>
          </cell>
          <cell r="C3983" t="str">
            <v>km</v>
          </cell>
          <cell r="D3983">
            <v>3394842.64</v>
          </cell>
        </row>
        <row r="3984">
          <cell r="A3984" t="str">
            <v>3009260</v>
          </cell>
          <cell r="B3984" t="str">
            <v>Trilho TR68, comprimento de 240 m (TLS), sobre dormente de madeira, bitola métrica ou larga, taxa de dormentação de 1.667 un/km, tala de junção de 6 furos e fixação elástica Pandrol - posicionamento e assentamento mecanizado</v>
          </cell>
          <cell r="C3984" t="str">
            <v>km</v>
          </cell>
          <cell r="D3984">
            <v>2901269.92</v>
          </cell>
        </row>
        <row r="3985">
          <cell r="A3985" t="str">
            <v>3009268</v>
          </cell>
          <cell r="B3985" t="str">
            <v>Trilho TR68, comprimento de 240 m (TLS), sobre dormente de madeira, bitola métrica ou larga, taxa de dormentação de 1.667 un/km, tala de junção de 6 furos e fixação rígida - posicionamento e assentamento mecanizado</v>
          </cell>
          <cell r="C3985" t="str">
            <v>km</v>
          </cell>
          <cell r="D3985">
            <v>2894618.34</v>
          </cell>
        </row>
        <row r="3986">
          <cell r="A3986" t="str">
            <v>3009040</v>
          </cell>
          <cell r="B3986" t="str">
            <v>Trilho TR68, comprimento de 240 m (TLS), sobre dormente de madeira, bitola métrica ou larga, taxa de dormentação de 1.750 un/km, tala de junção de 6 furos e fixação elástica Pandrol - posicionamento e assentamento mecanizado</v>
          </cell>
          <cell r="C3986" t="str">
            <v>km</v>
          </cell>
          <cell r="D3986">
            <v>2940763.52</v>
          </cell>
        </row>
        <row r="3987">
          <cell r="A3987" t="str">
            <v>3009048</v>
          </cell>
          <cell r="B3987" t="str">
            <v>Trilho TR68, comprimento de 240 m (TLS), sobre dormente de madeira, bitola métrica ou larga, taxa de dormentação de 1.750 un/km, tala de junção de 6 furos e fixação rígida - posicionamento e assentamento mecanizado</v>
          </cell>
          <cell r="C3987" t="str">
            <v>km</v>
          </cell>
          <cell r="D3987">
            <v>2933780.58</v>
          </cell>
        </row>
        <row r="3988">
          <cell r="A3988" t="str">
            <v>3009276</v>
          </cell>
          <cell r="B3988" t="str">
            <v>Trilho TR68, comprimento de 240 m (TLS), sobre dormente de madeira, bitola mista, taxa de dormentação de 1.667 un/km, tala de junção de 6 furos e fixação elástica Pandrol - posicionamento e assentamento mecanizado</v>
          </cell>
          <cell r="C3988" t="str">
            <v>km</v>
          </cell>
          <cell r="D3988">
            <v>4352691.82</v>
          </cell>
        </row>
        <row r="3989">
          <cell r="A3989" t="str">
            <v>3009056</v>
          </cell>
          <cell r="B3989" t="str">
            <v>Trilho TR68, comprimento de 240 m (TLS), sobre dormente de madeira, bitola mista, taxa de dormentação de 1.750 un/km, tala de junção de 6 furos e fixação elástica Pandrol - posicionamento e assentamento mecanizado</v>
          </cell>
          <cell r="C3989" t="str">
            <v>km</v>
          </cell>
          <cell r="D3989">
            <v>4411976.41</v>
          </cell>
        </row>
        <row r="3990">
          <cell r="A3990" t="str">
            <v>3009237</v>
          </cell>
          <cell r="B3990" t="str">
            <v>Trilho UIC60, comprimento de 12 m, sobre dormente de concreto, bitola métrica ou larga, taxa de dormentação de 1.667 un/km, tala de junção de 6 furos e fixação elástica Pandrol - posicionamento e assentamento manual</v>
          </cell>
          <cell r="C3990" t="str">
            <v>km</v>
          </cell>
          <cell r="D3990">
            <v>2280911.4900000002</v>
          </cell>
        </row>
        <row r="3991">
          <cell r="A3991" t="str">
            <v>3009025</v>
          </cell>
          <cell r="B3991" t="str">
            <v>Trilho UIC60, comprimento de 12 m, sobre dormente de concreto, bitola métrica ou larga, taxa de dormentação de 1.750 un/km, tala de junção de 6 furos e fixação elástica Pandrol - posicionamento e assentamento manual</v>
          </cell>
          <cell r="C3991" t="str">
            <v>km</v>
          </cell>
          <cell r="D3991">
            <v>2286072.2200000002</v>
          </cell>
        </row>
        <row r="3992">
          <cell r="A3992" t="str">
            <v>3009319</v>
          </cell>
          <cell r="B3992" t="str">
            <v>Trilho UIC60, comprimento de 12 m, sobre dormente de concreto, bitola mista, taxa de dormentação de 1.667 un/km, tala de junção de 6 furos e fixação elástica Pandrol - posicionamento e assentamento manual</v>
          </cell>
          <cell r="C3992" t="str">
            <v>km</v>
          </cell>
          <cell r="D3992">
            <v>3419228.33</v>
          </cell>
        </row>
        <row r="3993">
          <cell r="A3993" t="str">
            <v>3009021</v>
          </cell>
          <cell r="B3993" t="str">
            <v>Trilho UIC60, comprimento de 12 m, sobre dormente de concreto, bitola mista, taxa de dormentação de 1.750 un/km, tala de junção de 6 furos e fixação elástica Pandrol - posicionamento e assentamento manual</v>
          </cell>
          <cell r="C3993" t="str">
            <v>km</v>
          </cell>
          <cell r="D3993">
            <v>3427319.22</v>
          </cell>
        </row>
        <row r="3994">
          <cell r="A3994" t="str">
            <v>3009291</v>
          </cell>
          <cell r="B3994" t="str">
            <v>Trilho UIC60, comprimento de 12 m, sobre dormente de madeira, bitola métrica ou larga, taxa de dormentação de 1.667 un/km, tala de junção de 6 furos e fixação rígida - posicionamento e assentamento manual</v>
          </cell>
          <cell r="C3994" t="str">
            <v>km</v>
          </cell>
          <cell r="D3994">
            <v>2927481.97</v>
          </cell>
        </row>
        <row r="3995">
          <cell r="A3995" t="str">
            <v>3009016</v>
          </cell>
          <cell r="B3995" t="str">
            <v>Trilho UIC60, comprimento de 12 m, sobre dormente de madeira, bitola métrica ou larga, taxa de dormentação de 1.750 un/km, tala de junção de 6 furos e fixação rígida - posicionamento e assentamento manual</v>
          </cell>
          <cell r="C3995" t="str">
            <v>km</v>
          </cell>
          <cell r="D3995">
            <v>2966930.72</v>
          </cell>
        </row>
        <row r="3996">
          <cell r="A3996" t="str">
            <v>3009295</v>
          </cell>
          <cell r="B3996" t="str">
            <v>Trilho UIC60, comprimento de 12 m, sobre dormente de madeira, bitola mista, taxa de dormentação de 1.667 un/km, tala de junção de 6 furos e fixação rígida - posicionamento e assentamento manual</v>
          </cell>
          <cell r="C3996" t="str">
            <v>km</v>
          </cell>
          <cell r="D3996">
            <v>4391225.96</v>
          </cell>
        </row>
        <row r="3997">
          <cell r="A3997" t="str">
            <v>3009228</v>
          </cell>
          <cell r="B3997" t="str">
            <v>Trilho UIC60, comprimento de 12 m, sobre dormente de madeira, bitola mista, taxa de dormentação de 1.750 un/km, tala de junção de 6 furos e fixação rígida - posicionamento e assentamento manual</v>
          </cell>
          <cell r="C3997" t="str">
            <v>km</v>
          </cell>
          <cell r="D3997">
            <v>4450399.3899999997</v>
          </cell>
        </row>
        <row r="3998">
          <cell r="A3998" t="str">
            <v>3009106</v>
          </cell>
          <cell r="B3998" t="str">
            <v>Trilho UIC60, comprimento de 120 m (TLS), formado por trilhos curtos de 12 m soldados por caldeamento - confecção em estaleiro</v>
          </cell>
          <cell r="C3998" t="str">
            <v>un</v>
          </cell>
          <cell r="D3998">
            <v>118636.56</v>
          </cell>
        </row>
        <row r="3999">
          <cell r="A3999" t="str">
            <v>3009299</v>
          </cell>
          <cell r="B3999" t="str">
            <v>Trilho UIC60, comprimento de 120 m (TLS), sobre dormente de concreto, bitola métrica ou larga, taxa de dormentação de 1.667 un/km, tala de junção de 6 furos e fixação elástica Pandrol - posicionamento e assentamento mecanizado</v>
          </cell>
          <cell r="C3999" t="str">
            <v>km</v>
          </cell>
          <cell r="D3999">
            <v>2141861.16</v>
          </cell>
        </row>
        <row r="4000">
          <cell r="A4000" t="str">
            <v>3009029</v>
          </cell>
          <cell r="B4000" t="str">
            <v>Trilho UIC60, comprimento de 120 m (TLS), sobre dormente de concreto, bitola métrica ou larga, taxa de dormentação de 1.750 un/km, tala de junção de 6 furos e fixação elástica Pandrol - posicionamento e assentamento mecanizado</v>
          </cell>
          <cell r="C4000" t="str">
            <v>km</v>
          </cell>
          <cell r="D4000">
            <v>2148926.42</v>
          </cell>
        </row>
        <row r="4001">
          <cell r="A4001" t="str">
            <v>3009245</v>
          </cell>
          <cell r="B4001" t="str">
            <v>Trilho UIC60, comprimento de 120 m (TLS), sobre dormente de concreto, bitola mista, taxa de dormentação de 1.667 un/km, tala de junção de 6 furos e fixação elástica Pandrol - posicionamento e assentamento mecanizado</v>
          </cell>
          <cell r="C4001" t="str">
            <v>km</v>
          </cell>
          <cell r="D4001">
            <v>3212699.48</v>
          </cell>
        </row>
        <row r="4002">
          <cell r="A4002" t="str">
            <v>3009033</v>
          </cell>
          <cell r="B4002" t="str">
            <v>Trilho UIC60, comprimento de 120 m (TLS), sobre dormente de concreto, bitola mista, taxa de dormentação de 1.750 un/km, tala de junção de 6 furos e fixação elástica Pandrol - posicionamento e assentamento mecanizado</v>
          </cell>
          <cell r="C4002" t="str">
            <v>km</v>
          </cell>
          <cell r="D4002">
            <v>3223297.18</v>
          </cell>
        </row>
        <row r="4003">
          <cell r="A4003" t="str">
            <v>3009257</v>
          </cell>
          <cell r="B4003" t="str">
            <v>Trilho UIC60, comprimento de 120 m (TLS), sobre dormente de madeira, bitola métrica ou larga, taxa de dormentação de 1.667 un/km, tala de junção de 6 furos e fixação elástica Pandrol - posicionamento e assentamento mecanizado</v>
          </cell>
          <cell r="C4003" t="str">
            <v>km</v>
          </cell>
          <cell r="D4003">
            <v>2778361.03</v>
          </cell>
        </row>
        <row r="4004">
          <cell r="A4004" t="str">
            <v>3009265</v>
          </cell>
          <cell r="B4004" t="str">
            <v>Trilho UIC60, comprimento de 120 m (TLS), sobre dormente de madeira, bitola métrica ou larga, taxa de dormentação de 1.667 un/km, tala de junção de 6 furos e fixação rígida - posicionamento e assentamento mecanizado</v>
          </cell>
          <cell r="C4004" t="str">
            <v>km</v>
          </cell>
          <cell r="D4004">
            <v>2788867.62</v>
          </cell>
        </row>
        <row r="4005">
          <cell r="A4005" t="str">
            <v>3009037</v>
          </cell>
          <cell r="B4005" t="str">
            <v>Trilho UIC60, comprimento de 120 m (TLS), sobre dormente de madeira, bitola métrica ou larga, taxa de dormentação de 1.750 un/km, tala de junção de 6 furos e fixação elástica Pandrol - posicionamento e assentamento mecanizado</v>
          </cell>
          <cell r="C4005" t="str">
            <v>km</v>
          </cell>
          <cell r="D4005">
            <v>2817432.41</v>
          </cell>
        </row>
        <row r="4006">
          <cell r="A4006" t="str">
            <v>3009045</v>
          </cell>
          <cell r="B4006" t="str">
            <v>Trilho UIC60, comprimento de 120 m (TLS), sobre dormente de madeira, bitola métrica ou larga, taxa de dormentação de 1.750 un/km, tala de junção de 6 furos e fixação rígida - posicionamento e assentamento mecanizado</v>
          </cell>
          <cell r="C4006" t="str">
            <v>km</v>
          </cell>
          <cell r="D4006">
            <v>2828461.94</v>
          </cell>
        </row>
        <row r="4007">
          <cell r="A4007" t="str">
            <v>3009273</v>
          </cell>
          <cell r="B4007" t="str">
            <v>Trilho UIC60, comprimento de 120 m (TLS), sobre dormente de madeira, bitola mista, taxa de dormentação de 1.667 un/km, tala de junção de 6 furos e fixação elástica Pandrol - posicionamento e assentamento mecanizado</v>
          </cell>
          <cell r="C4007" t="str">
            <v>km</v>
          </cell>
          <cell r="D4007">
            <v>4168326.64</v>
          </cell>
        </row>
        <row r="4008">
          <cell r="A4008" t="str">
            <v>3009053</v>
          </cell>
          <cell r="B4008" t="str">
            <v>Trilho UIC60, comprimento de 120 m (TLS), sobre dormente de madeira, bitola mista, taxa de dormentação de 1.750 un/km, tala de junção de 6 furos e fixação elástica Pandrol - posicionamento e assentamento mecanizado</v>
          </cell>
          <cell r="C4008" t="str">
            <v>km</v>
          </cell>
          <cell r="D4008">
            <v>4226977.9000000004</v>
          </cell>
        </row>
        <row r="4009">
          <cell r="A4009" t="str">
            <v>3009107</v>
          </cell>
          <cell r="B4009" t="str">
            <v>Trilho UIC60, comprimento de 240 m (TLS), formado por trilhos curtos de 12 m soldados por caldeamento - confecção em estaleiro</v>
          </cell>
          <cell r="C4009" t="str">
            <v>un</v>
          </cell>
          <cell r="D4009">
            <v>237523.95</v>
          </cell>
        </row>
        <row r="4010">
          <cell r="A4010" t="str">
            <v>3009249</v>
          </cell>
          <cell r="B4010" t="str">
            <v>Trilho UIC60, comprimento de 240 m (TLS), sobre dormente de concreto, bitola métrica ou larga, taxa de dormentação de 1.667 un/km, tala de junção de 6 furos e fixação elástica Pandrol - posicionamento e assentamento mecanizado</v>
          </cell>
          <cell r="C4010" t="str">
            <v>km</v>
          </cell>
          <cell r="D4010">
            <v>2134740.44</v>
          </cell>
        </row>
        <row r="4011">
          <cell r="A4011" t="str">
            <v>3009211</v>
          </cell>
          <cell r="B4011" t="str">
            <v>Trilho UIC60, comprimento de 240 m (TLS), sobre dormente de concreto, bitola métrica ou larga, taxa de dormentação de 1.750 un/km, tala de junção de 6 furos e fixação elástica Pandrol - posicionamento e assentamento mecanizado</v>
          </cell>
          <cell r="C4011" t="str">
            <v>km</v>
          </cell>
          <cell r="D4011">
            <v>2141805.7999999998</v>
          </cell>
        </row>
        <row r="4012">
          <cell r="A4012" t="str">
            <v>3009253</v>
          </cell>
          <cell r="B4012" t="str">
            <v>Trilho UIC60, comprimento de 240 m (TLS), sobre dormente de concreto, bitola mista, taxa de dormentação de 1.667 un/km, tala de junção de 6 furos e fixação elástica Pandrol - posicionamento e assentamento mecanizado</v>
          </cell>
          <cell r="C4012" t="str">
            <v>km</v>
          </cell>
          <cell r="D4012">
            <v>3202020.09</v>
          </cell>
        </row>
        <row r="4013">
          <cell r="A4013" t="str">
            <v>3009215</v>
          </cell>
          <cell r="B4013" t="str">
            <v>Trilho UIC60, comprimento de 240 m (TLS), sobre dormente de concreto, bitola mista, taxa de dormentação de 1.750 un/km, tala de junção de 6 furos e fixação elástica Pandrol - posicionamento e assentamento mecanizado</v>
          </cell>
          <cell r="C4013" t="str">
            <v>km</v>
          </cell>
          <cell r="D4013">
            <v>3212618.13</v>
          </cell>
        </row>
        <row r="4014">
          <cell r="A4014" t="str">
            <v>3009261</v>
          </cell>
          <cell r="B4014" t="str">
            <v>Trilho UIC60, comprimento de 240 m (TLS), sobre dormente de madeira, bitola métrica ou larga, taxa de dormentação de 1.667 un/km, tala de junção de 6 furos e fixação elástica Pandrol - posicionamento e assentamento mecanizado</v>
          </cell>
          <cell r="C4014" t="str">
            <v>km</v>
          </cell>
          <cell r="D4014">
            <v>2771306.93</v>
          </cell>
        </row>
        <row r="4015">
          <cell r="A4015" t="str">
            <v>3009269</v>
          </cell>
          <cell r="B4015" t="str">
            <v>Trilho UIC60, comprimento de 240 m (TLS), sobre dormente de madeira, bitola métrica ou larga, taxa de dormentação de 1.667 un/km, tala de junção de 6 furos e fixação rígida - posicionamento e assentamento mecanizado</v>
          </cell>
          <cell r="C4015" t="str">
            <v>km</v>
          </cell>
          <cell r="D4015">
            <v>2781813.52</v>
          </cell>
        </row>
        <row r="4016">
          <cell r="A4016" t="str">
            <v>3009041</v>
          </cell>
          <cell r="B4016" t="str">
            <v>Trilho UIC60, comprimento de 240 m (TLS), sobre dormente de madeira, bitola métrica ou larga, taxa de dormentação de 1.750 un/km, tala de junção de 6 furos e fixação elástica Pandrol - posicionamento e assentamento mecanizado</v>
          </cell>
          <cell r="C4016" t="str">
            <v>km</v>
          </cell>
          <cell r="D4016">
            <v>2810378.31</v>
          </cell>
        </row>
        <row r="4017">
          <cell r="A4017" t="str">
            <v>3009049</v>
          </cell>
          <cell r="B4017" t="str">
            <v>Trilho UIC60, comprimento de 240 m (TLS), sobre dormente de madeira, bitola métrica ou larga, taxa de dormentação de 1.750 un/km, tala de junção de 6 furos e fixação rígida - posicionamento e assentamento mecanizado</v>
          </cell>
          <cell r="C4017" t="str">
            <v>km</v>
          </cell>
          <cell r="D4017">
            <v>2821407.84</v>
          </cell>
        </row>
        <row r="4018">
          <cell r="A4018" t="str">
            <v>3009277</v>
          </cell>
          <cell r="B4018" t="str">
            <v>Trilho UIC60, comprimento de 240 m (TLS), sobre dormente de madeira, bitola mista, taxa de dormentação de 1.667 un/km, tala de junção de 6 furos e fixação elástica Pandrol - posicionamento e assentamento mecanizado</v>
          </cell>
          <cell r="C4018" t="str">
            <v>km</v>
          </cell>
          <cell r="D4018">
            <v>4157747.27</v>
          </cell>
        </row>
        <row r="4019">
          <cell r="A4019" t="str">
            <v>3009057</v>
          </cell>
          <cell r="B4019" t="str">
            <v>Trilho UIC60, comprimento de 240 m (TLS), sobre dormente de madeira, bitola mista, taxa de dormentação de 1.750 un/km, tala de junção de 6 furos e fixação elástica Pandrol - posicionamento e assentamento mecanizado</v>
          </cell>
          <cell r="C4019" t="str">
            <v>km</v>
          </cell>
          <cell r="D4019">
            <v>4216398.53</v>
          </cell>
        </row>
        <row r="4020">
          <cell r="A4020" t="str">
            <v>3108073</v>
          </cell>
          <cell r="B4020" t="str">
            <v>Confecção de fôrma metálica em chapa 1/8" para poita trapezoidal</v>
          </cell>
          <cell r="C4020" t="str">
            <v>m²</v>
          </cell>
          <cell r="D4020">
            <v>333.94</v>
          </cell>
        </row>
        <row r="4021">
          <cell r="A4021" t="str">
            <v>3107965</v>
          </cell>
          <cell r="B4021" t="str">
            <v>Confecção de forma metálica em chapa 3/16" para poita trapezoidal</v>
          </cell>
          <cell r="C4021" t="str">
            <v>m²</v>
          </cell>
          <cell r="D4021">
            <v>542.84</v>
          </cell>
        </row>
        <row r="4022">
          <cell r="A4022" t="str">
            <v>3105941</v>
          </cell>
          <cell r="B4022" t="str">
            <v>Fôrma em chapa metálica 1/8" para cabeça de tirantes - utilização de 50 vezes - confecção, instalação e retirada</v>
          </cell>
          <cell r="C4022" t="str">
            <v>m²</v>
          </cell>
          <cell r="D4022">
            <v>29.38</v>
          </cell>
        </row>
        <row r="4023">
          <cell r="A4023" t="str">
            <v>3108150</v>
          </cell>
          <cell r="B4023" t="str">
            <v>Fôrma metálica curva em chapa 3/16" reforçada com nervuras de 40 mm x 3/16" dispostas em grelhas de 40 x 60 cm - utilização de 100 vezes - confecção, instalação e retirada</v>
          </cell>
          <cell r="C4023" t="str">
            <v>m²</v>
          </cell>
          <cell r="D4023">
            <v>18.489999999999998</v>
          </cell>
        </row>
        <row r="4024">
          <cell r="A4024" t="str">
            <v>3108071</v>
          </cell>
          <cell r="B4024" t="str">
            <v>Fôrma metálica em chapa 1/8" para poita trapezoidal - utilização de 50 vezes - montagem, instalação e retirada</v>
          </cell>
          <cell r="C4024" t="str">
            <v>m²</v>
          </cell>
          <cell r="D4024">
            <v>13.92</v>
          </cell>
        </row>
        <row r="4025">
          <cell r="A4025" t="str">
            <v>3107967</v>
          </cell>
          <cell r="B4025" t="str">
            <v>Fôrma metálica em chapa 1/8" reforçada com nervuras de 40 mm x 1/8" dispostas em grelhas de 40 x 60 cm - utilização de 100 vezes - confecção, instalação e retirada</v>
          </cell>
          <cell r="C4025" t="str">
            <v>m²</v>
          </cell>
          <cell r="D4025">
            <v>10.220000000000001</v>
          </cell>
        </row>
        <row r="4026">
          <cell r="A4026" t="str">
            <v>3107966</v>
          </cell>
          <cell r="B4026" t="str">
            <v>Fôrma metálica em chapa 3/16" para poita trapezoidal - utilização de 50 vezes - montagem, instalação e retirada</v>
          </cell>
          <cell r="C4026" t="str">
            <v>m²</v>
          </cell>
          <cell r="D4026">
            <v>27.59</v>
          </cell>
        </row>
        <row r="4027">
          <cell r="A4027" t="str">
            <v>3108072</v>
          </cell>
          <cell r="B4027" t="str">
            <v>Fôrma metálica em chapa 3/16" reforçada com nervuras de 40 mm x 3/16" dispostas em grelhas de 40 x 60 cm - utilização de 100 vezes - confecção, instalação e retirada</v>
          </cell>
          <cell r="C4027" t="str">
            <v>m²</v>
          </cell>
          <cell r="D4027">
            <v>15.09</v>
          </cell>
        </row>
        <row r="4028">
          <cell r="A4028" t="str">
            <v>3117750</v>
          </cell>
          <cell r="B4028" t="str">
            <v>Fôrma metálica para aduelas de bueiros celulares de concreto pré-moldados - utilização de 100 vezes - confecção, instalação e retirada</v>
          </cell>
          <cell r="C4028" t="str">
            <v>m²</v>
          </cell>
          <cell r="D4028">
            <v>18.059999999999999</v>
          </cell>
        </row>
        <row r="4029">
          <cell r="A4029" t="str">
            <v>3117749</v>
          </cell>
          <cell r="B4029" t="str">
            <v>Fôrma metálica para guarda-corpo de concreto - utilização de 50 vezes - confecção</v>
          </cell>
          <cell r="C4029" t="str">
            <v>m²</v>
          </cell>
          <cell r="D4029">
            <v>12.82</v>
          </cell>
        </row>
        <row r="4030">
          <cell r="A4030" t="str">
            <v>3106551</v>
          </cell>
          <cell r="B4030" t="str">
            <v>Fôrma metálica para tetrápode - utilização de 100 vezes - confecção, instalação e retirada</v>
          </cell>
          <cell r="C4030" t="str">
            <v>m²</v>
          </cell>
          <cell r="D4030">
            <v>11.36</v>
          </cell>
        </row>
        <row r="4031">
          <cell r="A4031" t="str">
            <v>3106427</v>
          </cell>
          <cell r="B4031" t="str">
            <v>Fôrma metálica para viga de concreto pré-moldada protendida para OAE - utilização de 20 vezes - confecção, instalação e retirada</v>
          </cell>
          <cell r="C4031" t="str">
            <v>m²</v>
          </cell>
          <cell r="D4031">
            <v>40.549999999999997</v>
          </cell>
        </row>
        <row r="4032">
          <cell r="A4032" t="str">
            <v>3106552</v>
          </cell>
          <cell r="B4032" t="str">
            <v>Fôrma metálica para Xbloc - utilização de 100 vezes - confecção, instalação e retirada</v>
          </cell>
          <cell r="C4032" t="str">
            <v>m²</v>
          </cell>
          <cell r="D4032">
            <v>10.55</v>
          </cell>
        </row>
        <row r="4033">
          <cell r="A4033" t="str">
            <v>3107969</v>
          </cell>
          <cell r="B4033" t="str">
            <v>Fôrmas curvas de compensado plastificado 10 mm - uso geral - utilização de 2 vezes - confecção, instalação e retirada</v>
          </cell>
          <cell r="C4033" t="str">
            <v>m²</v>
          </cell>
          <cell r="D4033">
            <v>125.17</v>
          </cell>
        </row>
        <row r="4034">
          <cell r="A4034" t="str">
            <v>3107970</v>
          </cell>
          <cell r="B4034" t="str">
            <v>Fôrmas curvas de compensado resinado 10 mm - uso geral - utilização de 2 vezes - confecção, instalação e retirada</v>
          </cell>
          <cell r="C4034" t="str">
            <v>m²</v>
          </cell>
          <cell r="D4034">
            <v>118.88</v>
          </cell>
        </row>
        <row r="4035">
          <cell r="A4035" t="str">
            <v>3108007</v>
          </cell>
          <cell r="B4035" t="str">
            <v>Fôrmas de compensado plastificado 10 mm - uso geral - utilização de 1 vez - confecção, instalação e retirada</v>
          </cell>
          <cell r="C4035" t="str">
            <v>m²</v>
          </cell>
          <cell r="D4035">
            <v>133.18</v>
          </cell>
        </row>
        <row r="4036">
          <cell r="A4036" t="str">
            <v>3108008</v>
          </cell>
          <cell r="B4036" t="str">
            <v>Fôrmas de compensado plastificado 10 mm - uso geral - utilização de 2 vezes - confecção, instalação e retirada</v>
          </cell>
          <cell r="C4036" t="str">
            <v>m²</v>
          </cell>
          <cell r="D4036">
            <v>92.14</v>
          </cell>
        </row>
        <row r="4037">
          <cell r="A4037" t="str">
            <v>3108009</v>
          </cell>
          <cell r="B4037" t="str">
            <v>Fôrmas de compensado plastificado 10 mm - uso geral - utilização de 3 vezes - confecção, instalação e retirada</v>
          </cell>
          <cell r="C4037" t="str">
            <v>m²</v>
          </cell>
          <cell r="D4037">
            <v>80.25</v>
          </cell>
        </row>
        <row r="4038">
          <cell r="A4038" t="str">
            <v>3108011</v>
          </cell>
          <cell r="B4038" t="str">
            <v>Fôrmas de compensado plastificado 12 mm - uso geral - utilização de 1 vez - confecção, instalação e retirada</v>
          </cell>
          <cell r="C4038" t="str">
            <v>m²</v>
          </cell>
          <cell r="D4038">
            <v>141.5</v>
          </cell>
        </row>
        <row r="4039">
          <cell r="A4039" t="str">
            <v>3108012</v>
          </cell>
          <cell r="B4039" t="str">
            <v>Fôrmas de compensado plastificado 12 mm - uso geral - utilização de 2 vezes - confecção, instalação e retirada</v>
          </cell>
          <cell r="C4039" t="str">
            <v>m²</v>
          </cell>
          <cell r="D4039">
            <v>96.51</v>
          </cell>
        </row>
        <row r="4040">
          <cell r="A4040" t="str">
            <v>3108013</v>
          </cell>
          <cell r="B4040" t="str">
            <v>Fôrmas de compensado plastificado 12 mm - uso geral - utilização de 3 vezes - confecção, instalação e retirada</v>
          </cell>
          <cell r="C4040" t="str">
            <v>m²</v>
          </cell>
          <cell r="D4040">
            <v>83.31</v>
          </cell>
        </row>
        <row r="4041">
          <cell r="A4041" t="str">
            <v>3108015</v>
          </cell>
          <cell r="B4041" t="str">
            <v>Fôrmas de compensado plastificado 14 mm - uso geral - utilização de 1 vez - confecção, instalação e retirada</v>
          </cell>
          <cell r="C4041" t="str">
            <v>m²</v>
          </cell>
          <cell r="D4041">
            <v>151.15</v>
          </cell>
        </row>
        <row r="4042">
          <cell r="A4042" t="str">
            <v>3108016</v>
          </cell>
          <cell r="B4042" t="str">
            <v>Fôrmas de compensado plastificado 14 mm - uso geral - utilização de 2 vezes - confecção, instalação e retirada</v>
          </cell>
          <cell r="C4042" t="str">
            <v>m²</v>
          </cell>
          <cell r="D4042">
            <v>101.58</v>
          </cell>
        </row>
        <row r="4043">
          <cell r="A4043" t="str">
            <v>3108017</v>
          </cell>
          <cell r="B4043" t="str">
            <v>Fôrmas de compensado plastificado 14 mm - uso geral - utilização de 3 vezes - confecção, instalação e retirada</v>
          </cell>
          <cell r="C4043" t="str">
            <v>m²</v>
          </cell>
          <cell r="D4043">
            <v>86.85</v>
          </cell>
        </row>
        <row r="4044">
          <cell r="A4044" t="str">
            <v>3107995</v>
          </cell>
          <cell r="B4044" t="str">
            <v>Fôrmas de compensado resinado 10 mm - uso geral - utilização de 1 vez - confecção, instalação e retirada</v>
          </cell>
          <cell r="C4044" t="str">
            <v>m²</v>
          </cell>
          <cell r="D4044">
            <v>122.13</v>
          </cell>
        </row>
        <row r="4045">
          <cell r="A4045" t="str">
            <v>3107996</v>
          </cell>
          <cell r="B4045" t="str">
            <v>Fôrmas de compensado resinado 10 mm - uso geral - utilização de 2 vezes - confecção, instalação e retirada</v>
          </cell>
          <cell r="C4045" t="str">
            <v>m²</v>
          </cell>
          <cell r="D4045">
            <v>86.38</v>
          </cell>
        </row>
        <row r="4046">
          <cell r="A4046" t="str">
            <v>3107997</v>
          </cell>
          <cell r="B4046" t="str">
            <v>Fôrmas de compensado resinado 10 mm - uso geral - utilização de 3 vezes - confecção, instalação e retirada</v>
          </cell>
          <cell r="C4046" t="str">
            <v>m²</v>
          </cell>
          <cell r="D4046">
            <v>76.239999999999995</v>
          </cell>
        </row>
        <row r="4047">
          <cell r="A4047" t="str">
            <v>3107999</v>
          </cell>
          <cell r="B4047" t="str">
            <v>Fôrmas de compensado resinado 12 mm - uso geral - utilização de 1 vez - confecção, instalação e retirada</v>
          </cell>
          <cell r="C4047" t="str">
            <v>m²</v>
          </cell>
          <cell r="D4047">
            <v>131.07</v>
          </cell>
        </row>
        <row r="4048">
          <cell r="A4048" t="str">
            <v>3108000</v>
          </cell>
          <cell r="B4048" t="str">
            <v>Fôrmas de compensado resinado 12 mm - uso geral - utilização de 2 vezes - confecção, instalação e retirada</v>
          </cell>
          <cell r="C4048" t="str">
            <v>m²</v>
          </cell>
          <cell r="D4048">
            <v>91.08</v>
          </cell>
        </row>
        <row r="4049">
          <cell r="A4049" t="str">
            <v>3108001</v>
          </cell>
          <cell r="B4049" t="str">
            <v>Fôrmas de compensado resinado 12 mm - uso geral - utilização de 3 vezes - confecção, instalação e retirada</v>
          </cell>
          <cell r="C4049" t="str">
            <v>m²</v>
          </cell>
          <cell r="D4049">
            <v>79.53</v>
          </cell>
        </row>
        <row r="4050">
          <cell r="A4050" t="str">
            <v>3108003</v>
          </cell>
          <cell r="B4050" t="str">
            <v>Fôrmas de compensado resinado 14 mm - uso geral - utilização de 1 vez - confecção, instalação e retirada</v>
          </cell>
          <cell r="C4050" t="str">
            <v>m²</v>
          </cell>
          <cell r="D4050">
            <v>135.47</v>
          </cell>
        </row>
        <row r="4051">
          <cell r="A4051" t="str">
            <v>3108004</v>
          </cell>
          <cell r="B4051" t="str">
            <v>Fôrmas de compensado resinado 14 mm - uso geral - utilização de 2 vezes - confecção, instalação e retirada</v>
          </cell>
          <cell r="C4051" t="str">
            <v>m²</v>
          </cell>
          <cell r="D4051">
            <v>93.38</v>
          </cell>
        </row>
        <row r="4052">
          <cell r="A4052" t="str">
            <v>3108005</v>
          </cell>
          <cell r="B4052" t="str">
            <v>Fôrmas de compensado resinado 14 mm - uso geral - utilização de 3 vezes - confecção, instalação e retirada</v>
          </cell>
          <cell r="C4052" t="str">
            <v>m²</v>
          </cell>
          <cell r="D4052">
            <v>81.14</v>
          </cell>
        </row>
        <row r="4053">
          <cell r="A4053" t="str">
            <v>3106119</v>
          </cell>
          <cell r="B4053" t="str">
            <v>Fôrmas de tábuas de pinho - utilização de 1 vez - confecção, instalação e retirada</v>
          </cell>
          <cell r="C4053" t="str">
            <v>m²</v>
          </cell>
          <cell r="D4053">
            <v>151.55000000000001</v>
          </cell>
        </row>
        <row r="4054">
          <cell r="A4054" t="str">
            <v>3106120</v>
          </cell>
          <cell r="B4054" t="str">
            <v>Fôrmas de tábuas de pinho - utilização de 2 vezes - confecção, instalação e retirada</v>
          </cell>
          <cell r="C4054" t="str">
            <v>m²</v>
          </cell>
          <cell r="D4054">
            <v>110.21</v>
          </cell>
        </row>
        <row r="4055">
          <cell r="A4055" t="str">
            <v>3106121</v>
          </cell>
          <cell r="B4055" t="str">
            <v>Fôrmas de tábuas de pinho - utilização de 3 vezes - confecção, instalação e retirada</v>
          </cell>
          <cell r="C4055" t="str">
            <v>m²</v>
          </cell>
          <cell r="D4055">
            <v>98.53</v>
          </cell>
        </row>
        <row r="4056">
          <cell r="A4056" t="str">
            <v>3103302</v>
          </cell>
          <cell r="B4056" t="str">
            <v>Fôrmas de tábuas de pinho para dispositivos de drenagem - utilização de 3 vezes - confecção, instalação e retirada</v>
          </cell>
          <cell r="C4056" t="str">
            <v>m²</v>
          </cell>
          <cell r="D4056">
            <v>79.39</v>
          </cell>
        </row>
        <row r="4057">
          <cell r="A4057" t="str">
            <v>3103303</v>
          </cell>
          <cell r="B4057" t="str">
            <v>Fôrmas de tábuas de pinho para drenos - utilização de 5 vezes - confecção, instalação e retirada</v>
          </cell>
          <cell r="C4057" t="str">
            <v>m²</v>
          </cell>
          <cell r="D4057">
            <v>41.67</v>
          </cell>
        </row>
        <row r="4058">
          <cell r="A4058" t="str">
            <v>3106759</v>
          </cell>
          <cell r="B4058" t="str">
            <v>Fôrmas de tábuas de pinho para elementos estruturais dos arcos metálicos - utilização de 3 vezes - confecção, instalação e retirada</v>
          </cell>
          <cell r="C4058" t="str">
            <v>m²</v>
          </cell>
          <cell r="D4058">
            <v>115.09</v>
          </cell>
        </row>
        <row r="4059">
          <cell r="A4059" t="str">
            <v>3108023</v>
          </cell>
          <cell r="B4059" t="str">
            <v>Guia de madeira de 2,5 x 10,0 cm - confecção e instalação</v>
          </cell>
          <cell r="C4059" t="str">
            <v>m</v>
          </cell>
          <cell r="D4059">
            <v>4.5599999999999996</v>
          </cell>
        </row>
        <row r="4060">
          <cell r="A4060" t="str">
            <v>3108018</v>
          </cell>
          <cell r="B4060" t="str">
            <v>Guia de madeira de 2,5 x 7,0 cm - confecção e instalação</v>
          </cell>
          <cell r="C4060" t="str">
            <v>m</v>
          </cell>
          <cell r="D4060">
            <v>3.38</v>
          </cell>
        </row>
        <row r="4061">
          <cell r="A4061" t="str">
            <v>3108022</v>
          </cell>
          <cell r="B4061" t="str">
            <v>Guia de madeira de 2,5 x 8,0 cm - confecção e instalação</v>
          </cell>
          <cell r="C4061" t="str">
            <v>m</v>
          </cell>
          <cell r="D4061">
            <v>3.77</v>
          </cell>
        </row>
        <row r="4062">
          <cell r="A4062" t="str">
            <v>3205864</v>
          </cell>
          <cell r="B4062" t="str">
            <v>Gabião caixa 2 x 1 x 0,50 m - Zn/Al + PVC - D = 2,4 mm - pedra de mão comercial - fornecimento e assentamento</v>
          </cell>
          <cell r="C4062" t="str">
            <v>m³</v>
          </cell>
          <cell r="D4062">
            <v>995.08</v>
          </cell>
        </row>
        <row r="4063">
          <cell r="A4063" t="str">
            <v>3205863</v>
          </cell>
          <cell r="B4063" t="str">
            <v>Gabião caixa 2 x 1 x 0,50 m - Zn/Al + PVC - D = 2,4 mm - pedra de mão produzida - confecção e assentamento</v>
          </cell>
          <cell r="C4063" t="str">
            <v>m³</v>
          </cell>
          <cell r="D4063">
            <v>925.4</v>
          </cell>
        </row>
        <row r="4064">
          <cell r="A4064" t="str">
            <v>3205868</v>
          </cell>
          <cell r="B4064" t="str">
            <v>Gabião caixa 2 x 1 x 0,50 m Zn/Al - D = 2,7 mm - pedra de mão comercial - fornecimento e assentamento</v>
          </cell>
          <cell r="C4064" t="str">
            <v>m³</v>
          </cell>
          <cell r="D4064">
            <v>841.76</v>
          </cell>
        </row>
        <row r="4065">
          <cell r="A4065" t="str">
            <v>3205867</v>
          </cell>
          <cell r="B4065" t="str">
            <v>Gabião caixa 2 x 1 x 0,50 m Zn/Al - D = 2,7 mm - pedra de mão produzida - confecção e assentamento</v>
          </cell>
          <cell r="C4065" t="str">
            <v>m³</v>
          </cell>
          <cell r="D4065">
            <v>772.08</v>
          </cell>
        </row>
        <row r="4066">
          <cell r="A4066" t="str">
            <v>3205866</v>
          </cell>
          <cell r="B4066" t="str">
            <v>Gabião caixa 2 x 1 x 1,00 m - Zn/Al + PVC - D = 2,4 mm - pedra de mão comercial - fornecimento e assentamento</v>
          </cell>
          <cell r="C4066" t="str">
            <v>m³</v>
          </cell>
          <cell r="D4066">
            <v>759.93</v>
          </cell>
        </row>
        <row r="4067">
          <cell r="A4067" t="str">
            <v>3205865</v>
          </cell>
          <cell r="B4067" t="str">
            <v>Gabião caixa 2 x 1 x 1,00 m - Zn/Al + PVC - D = 2,4 mm - pedra de mão produzida - confecção e assentamento</v>
          </cell>
          <cell r="C4067" t="str">
            <v>m³</v>
          </cell>
          <cell r="D4067">
            <v>690.25</v>
          </cell>
        </row>
        <row r="4068">
          <cell r="A4068" t="str">
            <v>3205870</v>
          </cell>
          <cell r="B4068" t="str">
            <v>Gabião caixa 2 x 1 x 1,00 m Zn/Al - D = 2,7 mm - pedra de mão comercial - fornecimento e assentamento</v>
          </cell>
          <cell r="C4068" t="str">
            <v>m³</v>
          </cell>
          <cell r="D4068">
            <v>709.79</v>
          </cell>
        </row>
        <row r="4069">
          <cell r="A4069" t="str">
            <v>3205869</v>
          </cell>
          <cell r="B4069" t="str">
            <v>Gabião caixa 2 x 1 x 1,00 m Zn/Al - D = 2,7 mm - pedra de mão produzida - confecção e assentamento</v>
          </cell>
          <cell r="C4069" t="str">
            <v>m³</v>
          </cell>
          <cell r="D4069">
            <v>640.12</v>
          </cell>
        </row>
        <row r="4070">
          <cell r="A4070" t="str">
            <v>3205872</v>
          </cell>
          <cell r="B4070" t="str">
            <v>Gabião colchão espessura 0,17 m - Zn/Al + PVC - D = 2,0 mm - pedra de mão comercial - fornecimento e assentamento</v>
          </cell>
          <cell r="C4070" t="str">
            <v>m²</v>
          </cell>
          <cell r="D4070">
            <v>259.55</v>
          </cell>
        </row>
        <row r="4071">
          <cell r="A4071" t="str">
            <v>3205871</v>
          </cell>
          <cell r="B4071" t="str">
            <v>Gabião colchão espessura 0,17 m - Zn/Al + PVC - D = 2,0 mm - pedra de mão produzida - confecção e assentamento</v>
          </cell>
          <cell r="C4071" t="str">
            <v>m²</v>
          </cell>
          <cell r="D4071">
            <v>247.7</v>
          </cell>
        </row>
        <row r="4072">
          <cell r="A4072" t="str">
            <v>3205874</v>
          </cell>
          <cell r="B4072" t="str">
            <v>Gabião colchão espessura 0,23 m - Zn/Al + PVC - D = 2,0 mm - pedra de mão comercial - fornecimento e assentamento</v>
          </cell>
          <cell r="C4072" t="str">
            <v>m²</v>
          </cell>
          <cell r="D4072">
            <v>287.77999999999997</v>
          </cell>
        </row>
        <row r="4073">
          <cell r="A4073" t="str">
            <v>3205873</v>
          </cell>
          <cell r="B4073" t="str">
            <v>Gabião colchão espessura 0,23 m - Zn/Al + PVC - D = 2,0 mm - pedra de mão produzida - confecção e assentamento</v>
          </cell>
          <cell r="C4073" t="str">
            <v>m²</v>
          </cell>
          <cell r="D4073">
            <v>271.76</v>
          </cell>
        </row>
        <row r="4074">
          <cell r="A4074" t="str">
            <v>3205876</v>
          </cell>
          <cell r="B4074" t="str">
            <v>Gabião colchão espessura 0,30 m - Zn/Al + PVC - D = 2,0 mm - pedra de mão comercial - fornecimento e assentamento</v>
          </cell>
          <cell r="C4074" t="str">
            <v>m²</v>
          </cell>
          <cell r="D4074">
            <v>324.49</v>
          </cell>
        </row>
        <row r="4075">
          <cell r="A4075" t="str">
            <v>3205875</v>
          </cell>
          <cell r="B4075" t="str">
            <v>Gabião colchão espessura 0,30 m - Zn/Al + PVC - D = 2,0 mm - pedra de mão produzida - confecção e assentamento</v>
          </cell>
          <cell r="C4075" t="str">
            <v>m²</v>
          </cell>
          <cell r="D4075">
            <v>303.58999999999997</v>
          </cell>
        </row>
        <row r="4076">
          <cell r="A4076" t="str">
            <v>3205862</v>
          </cell>
          <cell r="B4076" t="str">
            <v>Gabião saco - diâmetro = 0,65 m - Zn/Al + PVC - D = 2,4 mm - pedra de mão comercial - fornecimento e assentamento</v>
          </cell>
          <cell r="C4076" t="str">
            <v>m³</v>
          </cell>
          <cell r="D4076">
            <v>796.02</v>
          </cell>
        </row>
        <row r="4077">
          <cell r="A4077" t="str">
            <v>3205861</v>
          </cell>
          <cell r="B4077" t="str">
            <v>Gabião saco - diâmetro = 0,65 m - Zn/Al + PVC - D = 2,4 mm - pedra de mão produzida - confecção e assentamento</v>
          </cell>
          <cell r="C4077" t="str">
            <v>m³</v>
          </cell>
          <cell r="D4077">
            <v>726.35</v>
          </cell>
        </row>
        <row r="4078">
          <cell r="A4078" t="str">
            <v>3606579</v>
          </cell>
          <cell r="B4078" t="str">
            <v>Carga, transporte e descarga de material pétreo para molhes com o uso de batelões e escavadeira hidráulica - DMT de 0 a 300 m</v>
          </cell>
          <cell r="C4078" t="str">
            <v>m³</v>
          </cell>
          <cell r="D4078">
            <v>20.75</v>
          </cell>
        </row>
        <row r="4079">
          <cell r="A4079" t="str">
            <v>3606583</v>
          </cell>
          <cell r="B4079" t="str">
            <v>Carga, transporte e descarga de material pétreo para molhes com o uso de batelões e escavadeira hidráulica - DMT de 1.200 a 1.500 m</v>
          </cell>
          <cell r="C4079" t="str">
            <v>m³</v>
          </cell>
          <cell r="D4079">
            <v>21.53</v>
          </cell>
        </row>
        <row r="4080">
          <cell r="A4080" t="str">
            <v>3606584</v>
          </cell>
          <cell r="B4080" t="str">
            <v>Carga, transporte e descarga de material pétreo para molhes com o uso de batelões e escavadeira hidráulica - DMT de 1.500 a 1.800 m</v>
          </cell>
          <cell r="C4080" t="str">
            <v>m³</v>
          </cell>
          <cell r="D4080">
            <v>21.64</v>
          </cell>
        </row>
        <row r="4081">
          <cell r="A4081" t="str">
            <v>3606585</v>
          </cell>
          <cell r="B4081" t="str">
            <v>Carga, transporte e descarga de material pétreo para molhes com o uso de batelões e escavadeira hidráulica - DMT de 1.800 a 2.100 m</v>
          </cell>
          <cell r="C4081" t="str">
            <v>m³</v>
          </cell>
          <cell r="D4081">
            <v>21.75</v>
          </cell>
        </row>
        <row r="4082">
          <cell r="A4082" t="str">
            <v>3606586</v>
          </cell>
          <cell r="B4082" t="str">
            <v>Carga, transporte e descarga de material pétreo para molhes com o uso de batelões e escavadeira hidráulica - DMT de 2.100 a 2.400 m</v>
          </cell>
          <cell r="C4082" t="str">
            <v>m³</v>
          </cell>
          <cell r="D4082">
            <v>21.97</v>
          </cell>
        </row>
        <row r="4083">
          <cell r="A4083" t="str">
            <v>3606587</v>
          </cell>
          <cell r="B4083" t="str">
            <v>Carga, transporte e descarga de material pétreo para molhes com o uso de batelões e escavadeira hidráulica - DMT de 2.400 a 2.700 m</v>
          </cell>
          <cell r="C4083" t="str">
            <v>m³</v>
          </cell>
          <cell r="D4083">
            <v>22.19</v>
          </cell>
        </row>
        <row r="4084">
          <cell r="A4084" t="str">
            <v>3606588</v>
          </cell>
          <cell r="B4084" t="str">
            <v>Carga, transporte e descarga de material pétreo para molhes com o uso de batelões e escavadeira hidráulica - DMT de 2.700 a 3.000 m</v>
          </cell>
          <cell r="C4084" t="str">
            <v>m³</v>
          </cell>
          <cell r="D4084">
            <v>22.3</v>
          </cell>
        </row>
        <row r="4085">
          <cell r="A4085" t="str">
            <v>3606589</v>
          </cell>
          <cell r="B4085" t="str">
            <v>Carga, transporte e descarga de material pétreo para molhes com o uso de batelões e escavadeira hidráulica - DMT de 3.000 m</v>
          </cell>
          <cell r="C4085" t="str">
            <v>m³</v>
          </cell>
          <cell r="D4085">
            <v>22.41</v>
          </cell>
        </row>
        <row r="4086">
          <cell r="A4086" t="str">
            <v>3606580</v>
          </cell>
          <cell r="B4086" t="str">
            <v>Carga, transporte e descarga de material pétreo para molhes com o uso de batelões e escavadeira hidráulica - DMT de 300 a 600 m</v>
          </cell>
          <cell r="C4086" t="str">
            <v>m³</v>
          </cell>
          <cell r="D4086">
            <v>20.97</v>
          </cell>
        </row>
        <row r="4087">
          <cell r="A4087" t="str">
            <v>3606581</v>
          </cell>
          <cell r="B4087" t="str">
            <v>Carga, transporte e descarga de material pétreo para molhes com o uso de batelões e escavadeira hidráulica - DMT de 600 a 900 m</v>
          </cell>
          <cell r="C4087" t="str">
            <v>m³</v>
          </cell>
          <cell r="D4087">
            <v>21.19</v>
          </cell>
        </row>
        <row r="4088">
          <cell r="A4088" t="str">
            <v>3606582</v>
          </cell>
          <cell r="B4088" t="str">
            <v>Carga, transporte e descarga de material pétreo para molhes com o uso de batelões e escavadeira hidráulica - DMT de 900 a 1.200 m</v>
          </cell>
          <cell r="C4088" t="str">
            <v>m³</v>
          </cell>
          <cell r="D4088">
            <v>21.3</v>
          </cell>
        </row>
        <row r="4089">
          <cell r="A4089" t="str">
            <v>3606527</v>
          </cell>
          <cell r="B4089" t="str">
            <v>Escavação, carga e transporte de material pétreo para a subcarapaça - caminho de serviço em leito natural - DMT de 1.000 a 1.200 m - com caminhão basculante de 8 m³</v>
          </cell>
          <cell r="C4089" t="str">
            <v>m³</v>
          </cell>
          <cell r="D4089">
            <v>51.11</v>
          </cell>
        </row>
        <row r="4090">
          <cell r="A4090" t="str">
            <v>3606528</v>
          </cell>
          <cell r="B4090" t="str">
            <v>Escavação, carga e transporte de material pétreo para a subcarapaça - caminho de serviço em leito natural - DMT de 1.200 a 1.400 m - com caminhão basculante de 8 m³</v>
          </cell>
          <cell r="C4090" t="str">
            <v>m³</v>
          </cell>
          <cell r="D4090">
            <v>51.87</v>
          </cell>
        </row>
        <row r="4091">
          <cell r="A4091" t="str">
            <v>3606529</v>
          </cell>
          <cell r="B4091" t="str">
            <v>Escavação, carga e transporte de material pétreo para a subcarapaça - caminho de serviço em leito natural - DMT de 1.400 a 1.600 m - com caminhão basculante de 8 m³</v>
          </cell>
          <cell r="C4091" t="str">
            <v>m³</v>
          </cell>
          <cell r="D4091">
            <v>52.48</v>
          </cell>
        </row>
        <row r="4092">
          <cell r="A4092" t="str">
            <v>3606530</v>
          </cell>
          <cell r="B4092" t="str">
            <v>Escavação, carga e transporte de material pétreo para a subcarapaça - caminho de serviço em leito natural - DMT de 1.600 a 1.800 m - com caminhão basculante de 8 m³</v>
          </cell>
          <cell r="C4092" t="str">
            <v>m³</v>
          </cell>
          <cell r="D4092">
            <v>53.24</v>
          </cell>
        </row>
        <row r="4093">
          <cell r="A4093" t="str">
            <v>3606531</v>
          </cell>
          <cell r="B4093" t="str">
            <v>Escavação, carga e transporte de material pétreo para a subcarapaça - caminho de serviço em leito natural - DMT de 1.800 a 2.000 m - com caminhão basculante de 8 m³</v>
          </cell>
          <cell r="C4093" t="str">
            <v>m³</v>
          </cell>
          <cell r="D4093">
            <v>54</v>
          </cell>
        </row>
        <row r="4094">
          <cell r="A4094" t="str">
            <v>3606532</v>
          </cell>
          <cell r="B4094" t="str">
            <v>Escavação, carga e transporte de material pétreo para a subcarapaça - caminho de serviço em leito natural - DMT de 2.000 a 2.500 m - com caminhão basculante de 8 m³</v>
          </cell>
          <cell r="C4094" t="str">
            <v>m³</v>
          </cell>
          <cell r="D4094">
            <v>55.22</v>
          </cell>
        </row>
        <row r="4095">
          <cell r="A4095" t="str">
            <v>3606533</v>
          </cell>
          <cell r="B4095" t="str">
            <v>Escavação, carga e transporte de material pétreo para a subcarapaça - caminho de serviço em leito natural - DMT de 2.500 a 3.000 m - com caminhão basculante de 8 m³</v>
          </cell>
          <cell r="C4095" t="str">
            <v>m³</v>
          </cell>
          <cell r="D4095">
            <v>59.49</v>
          </cell>
        </row>
        <row r="4096">
          <cell r="A4096" t="str">
            <v>3606534</v>
          </cell>
          <cell r="B4096" t="str">
            <v>Escavação, carga e transporte de material pétreo para a subcarapaça - caminho de serviço em leito natural - DMT de 3.000 m - com caminhão basculante de 8 m³</v>
          </cell>
          <cell r="C4096" t="str">
            <v>m³</v>
          </cell>
          <cell r="D4096">
            <v>60.51</v>
          </cell>
        </row>
        <row r="4097">
          <cell r="A4097" t="str">
            <v>3606535</v>
          </cell>
          <cell r="B4097" t="str">
            <v>Escavação, carga e transporte de material pétreo para a subcarapaça - caminho de serviço em revestimento primário - DMT de 1.000 a 1.200 m - com caminhão basculante de 8 m³</v>
          </cell>
          <cell r="C4097" t="str">
            <v>m³</v>
          </cell>
          <cell r="D4097">
            <v>46.58</v>
          </cell>
        </row>
        <row r="4098">
          <cell r="A4098" t="str">
            <v>3606536</v>
          </cell>
          <cell r="B4098" t="str">
            <v>Escavação, carga e transporte de material pétreo para a subcarapaça - caminho de serviço em revestimento primário - DMT de 1.200 a 1.400 m - com caminhão basculante de 8 m³</v>
          </cell>
          <cell r="C4098" t="str">
            <v>m³</v>
          </cell>
          <cell r="D4098">
            <v>46.99</v>
          </cell>
        </row>
        <row r="4099">
          <cell r="A4099" t="str">
            <v>3606537</v>
          </cell>
          <cell r="B4099" t="str">
            <v>Escavação, carga e transporte de material pétreo para a subcarapaça - caminho de serviço em revestimento primário - DMT de 1.400 a 1.600 m - com caminhão basculante de 8 m³</v>
          </cell>
          <cell r="C4099" t="str">
            <v>m³</v>
          </cell>
          <cell r="D4099">
            <v>47.49</v>
          </cell>
        </row>
        <row r="4100">
          <cell r="A4100" t="str">
            <v>3606538</v>
          </cell>
          <cell r="B4100" t="str">
            <v>Escavação, carga e transporte de material pétreo para a subcarapaça - caminho de serviço em revestimento primário - DMT de 1.600 a 1.800 m - com caminhão basculante de 8 m³</v>
          </cell>
          <cell r="C4100" t="str">
            <v>m³</v>
          </cell>
          <cell r="D4100">
            <v>47.9</v>
          </cell>
        </row>
        <row r="4101">
          <cell r="A4101" t="str">
            <v>3606539</v>
          </cell>
          <cell r="B4101" t="str">
            <v>Escavação, carga e transporte de material pétreo para a subcarapaça - caminho de serviço em revestimento primário - DMT de 1.800 a 2.000 m - com caminhão basculante de 8 m³</v>
          </cell>
          <cell r="C4101" t="str">
            <v>m³</v>
          </cell>
          <cell r="D4101">
            <v>48.41</v>
          </cell>
        </row>
        <row r="4102">
          <cell r="A4102" t="str">
            <v>3606540</v>
          </cell>
          <cell r="B4102" t="str">
            <v>Escavação, carga e transporte de material pétreo para a subcarapaça - caminho de serviço em revestimento primário - DMT de 2.000 a 2.500 m - com caminhão basculante de 8 m³</v>
          </cell>
          <cell r="C4102" t="str">
            <v>m³</v>
          </cell>
          <cell r="D4102">
            <v>51.41</v>
          </cell>
        </row>
        <row r="4103">
          <cell r="A4103" t="str">
            <v>3606541</v>
          </cell>
          <cell r="B4103" t="str">
            <v>Escavação, carga e transporte de material pétreo para a subcarapaça - caminho de serviço em revestimento primário - DMT de 2.500 a 3.000 m - com caminhão basculante de 8 m³</v>
          </cell>
          <cell r="C4103" t="str">
            <v>m³</v>
          </cell>
          <cell r="D4103">
            <v>52.78</v>
          </cell>
        </row>
        <row r="4104">
          <cell r="A4104" t="str">
            <v>3606542</v>
          </cell>
          <cell r="B4104" t="str">
            <v>Escavação, carga e transporte de material pétreo para a subcarapaça - caminho de serviço em revestimento primário - DMT de 3.000 m - com caminhão basculante de 8 m³</v>
          </cell>
          <cell r="C4104" t="str">
            <v>m³</v>
          </cell>
          <cell r="D4104">
            <v>53.39</v>
          </cell>
        </row>
        <row r="4105">
          <cell r="A4105" t="str">
            <v>3606543</v>
          </cell>
          <cell r="B4105" t="str">
            <v>Escavação, carga e transporte de material pétreo para a subcarapaça - caminho de serviço pavimentado - DMT de 1.000 a 1.200 m - com caminhão basculante de 8 m³</v>
          </cell>
          <cell r="C4105" t="str">
            <v>m³</v>
          </cell>
          <cell r="D4105">
            <v>45.87</v>
          </cell>
        </row>
        <row r="4106">
          <cell r="A4106" t="str">
            <v>3606544</v>
          </cell>
          <cell r="B4106" t="str">
            <v>Escavação, carga e transporte de material pétreo para a subcarapaça - caminho de serviço pavimentado - DMT de 1.200 a 1.400 m - com caminhão basculante de 8 m³</v>
          </cell>
          <cell r="C4106" t="str">
            <v>m³</v>
          </cell>
          <cell r="D4106">
            <v>46.17</v>
          </cell>
        </row>
        <row r="4107">
          <cell r="A4107" t="str">
            <v>3606545</v>
          </cell>
          <cell r="B4107" t="str">
            <v>Escavação, carga e transporte de material pétreo para a subcarapaça - caminho de serviço pavimentado - DMT de 1.400 a 1.600 m - com caminhão basculante de 8 m³</v>
          </cell>
          <cell r="C4107" t="str">
            <v>m³</v>
          </cell>
          <cell r="D4107">
            <v>46.58</v>
          </cell>
        </row>
        <row r="4108">
          <cell r="A4108" t="str">
            <v>3606546</v>
          </cell>
          <cell r="B4108" t="str">
            <v>Escavação, carga e transporte de material pétreo para a subcarapaça - caminho de serviço pavimentado - DMT de 1.600 a 1.800 m - com caminhão basculante de 8 m³</v>
          </cell>
          <cell r="C4108" t="str">
            <v>m³</v>
          </cell>
          <cell r="D4108">
            <v>46.99</v>
          </cell>
        </row>
        <row r="4109">
          <cell r="A4109" t="str">
            <v>3606547</v>
          </cell>
          <cell r="B4109" t="str">
            <v>Escavação, carga e transporte de material pétreo para a subcarapaça - caminho de serviço pavimentado - DMT de 1.800 a 2.000 m - com caminhão basculante de 8 m³</v>
          </cell>
          <cell r="C4109" t="str">
            <v>m³</v>
          </cell>
          <cell r="D4109">
            <v>47.29</v>
          </cell>
        </row>
        <row r="4110">
          <cell r="A4110" t="str">
            <v>3606548</v>
          </cell>
          <cell r="B4110" t="str">
            <v>Escavação, carga e transporte de material pétreo para a subcarapaça - caminho de serviço pavimentado - DMT de 2.000 a 2.500 m - com caminhão basculante de 8 m³</v>
          </cell>
          <cell r="C4110" t="str">
            <v>m³</v>
          </cell>
          <cell r="D4110">
            <v>48</v>
          </cell>
        </row>
        <row r="4111">
          <cell r="A4111" t="str">
            <v>3606549</v>
          </cell>
          <cell r="B4111" t="str">
            <v>Escavação, carga e transporte de material pétreo para a subcarapaça - caminho de serviço pavimentado - DMT de 2.500 a 3.000 m - com caminhão basculante de 8 m³</v>
          </cell>
          <cell r="C4111" t="str">
            <v>m³</v>
          </cell>
          <cell r="D4111">
            <v>51.26</v>
          </cell>
        </row>
        <row r="4112">
          <cell r="A4112" t="str">
            <v>3606550</v>
          </cell>
          <cell r="B4112" t="str">
            <v>Escavação, carga e transporte de material pétreo para a subcarapaça - caminho de serviço pavimentado - DMT de 3.000 m - com caminhão basculante de 8 m³</v>
          </cell>
          <cell r="C4112" t="str">
            <v>m³</v>
          </cell>
          <cell r="D4112">
            <v>51.87</v>
          </cell>
        </row>
        <row r="4113">
          <cell r="A4113" t="str">
            <v>3606500</v>
          </cell>
          <cell r="B4113" t="str">
            <v>Escavação, carga e transporte de material pétreo para o núcleo - caminho de serviço em leito natural - DMT de 1.000 a 1.200 m - com caminhão basculante de 8 m³</v>
          </cell>
          <cell r="C4113" t="str">
            <v>m³</v>
          </cell>
          <cell r="D4113">
            <v>47.64</v>
          </cell>
        </row>
        <row r="4114">
          <cell r="A4114" t="str">
            <v>3606501</v>
          </cell>
          <cell r="B4114" t="str">
            <v>Escavação, carga e transporte de material pétreo para o núcleo - caminho de serviço em leito natural - DMT de 1.200 a 1.400 m - com caminhão basculante de 8 m³</v>
          </cell>
          <cell r="C4114" t="str">
            <v>m³</v>
          </cell>
          <cell r="D4114">
            <v>48.4</v>
          </cell>
        </row>
        <row r="4115">
          <cell r="A4115" t="str">
            <v>3606502</v>
          </cell>
          <cell r="B4115" t="str">
            <v>Escavação, carga e transporte de material pétreo para o núcleo - caminho de serviço em leito natural - DMT de 1.400 a 1.600 m - com caminhão basculante de 8 m³</v>
          </cell>
          <cell r="C4115" t="str">
            <v>m³</v>
          </cell>
          <cell r="D4115">
            <v>49.01</v>
          </cell>
        </row>
        <row r="4116">
          <cell r="A4116" t="str">
            <v>3606503</v>
          </cell>
          <cell r="B4116" t="str">
            <v>Escavação, carga e transporte de material pétreo para o núcleo - caminho de serviço em leito natural - DMT de 1.600 a 1.800 m - com caminhão basculante de 8 m³</v>
          </cell>
          <cell r="C4116" t="str">
            <v>m³</v>
          </cell>
          <cell r="D4116">
            <v>49.77</v>
          </cell>
        </row>
        <row r="4117">
          <cell r="A4117" t="str">
            <v>3606504</v>
          </cell>
          <cell r="B4117" t="str">
            <v>Escavação, carga e transporte de material pétreo para o núcleo - caminho de serviço em leito natural - DMT de 1.800 a 2.000 m - com caminhão basculante de 8 m³</v>
          </cell>
          <cell r="C4117" t="str">
            <v>m³</v>
          </cell>
          <cell r="D4117">
            <v>50.53</v>
          </cell>
        </row>
        <row r="4118">
          <cell r="A4118" t="str">
            <v>3606505</v>
          </cell>
          <cell r="B4118" t="str">
            <v>Escavação, carga e transporte de material pétreo para o núcleo - caminho de serviço em leito natural - DMT de 2.000 a 2.500 m - com caminhão basculante de 8 m³</v>
          </cell>
          <cell r="C4118" t="str">
            <v>m³</v>
          </cell>
          <cell r="D4118">
            <v>51.75</v>
          </cell>
        </row>
        <row r="4119">
          <cell r="A4119" t="str">
            <v>3606506</v>
          </cell>
          <cell r="B4119" t="str">
            <v>Escavação, carga e transporte de material pétreo para o núcleo - caminho de serviço em leito natural - DMT de 2.500 a 3.000 m - com caminhão basculante de 8 m³</v>
          </cell>
          <cell r="C4119" t="str">
            <v>m³</v>
          </cell>
          <cell r="D4119">
            <v>55.92</v>
          </cell>
        </row>
        <row r="4120">
          <cell r="A4120" t="str">
            <v>3606507</v>
          </cell>
          <cell r="B4120" t="str">
            <v>Escavação, carga e transporte de material pétreo para o núcleo - caminho de serviço em leito natural - DMT de 3.000 m - com caminhão basculante de 8 m³</v>
          </cell>
          <cell r="C4120" t="str">
            <v>m³</v>
          </cell>
          <cell r="D4120">
            <v>57.14</v>
          </cell>
        </row>
        <row r="4121">
          <cell r="A4121" t="str">
            <v>3606509</v>
          </cell>
          <cell r="B4121" t="str">
            <v>Escavação, carga e transporte de material pétreo para o núcleo - caminho de serviço em revestimento primário - DMT de 1.000 a 1.200 m - com caminhão basculante de 8 m³</v>
          </cell>
          <cell r="C4121" t="str">
            <v>m³</v>
          </cell>
          <cell r="D4121">
            <v>43.11</v>
          </cell>
        </row>
        <row r="4122">
          <cell r="A4122" t="str">
            <v>3606510</v>
          </cell>
          <cell r="B4122" t="str">
            <v>Escavação, carga e transporte de material pétreo para o núcleo - caminho de serviço em revestimento primário - DMT de 1.200 a 1.400 m - com caminhão basculante de 8 m³</v>
          </cell>
          <cell r="C4122" t="str">
            <v>m³</v>
          </cell>
          <cell r="D4122">
            <v>43.62</v>
          </cell>
        </row>
        <row r="4123">
          <cell r="A4123" t="str">
            <v>3606511</v>
          </cell>
          <cell r="B4123" t="str">
            <v>Escavação, carga e transporte de material pétreo para o núcleo - caminho de serviço em revestimento primário - DMT de 1.400 a 1.600 m - com caminhão basculante de 8 m³</v>
          </cell>
          <cell r="C4123" t="str">
            <v>m³</v>
          </cell>
          <cell r="D4123">
            <v>44.02</v>
          </cell>
        </row>
        <row r="4124">
          <cell r="A4124" t="str">
            <v>3606512</v>
          </cell>
          <cell r="B4124" t="str">
            <v>Escavação, carga e transporte de material pétreo para o núcleo - caminho de serviço em revestimento primário - DMT de 1.600 a 1.800 m - com caminhão basculante de 8 m³</v>
          </cell>
          <cell r="C4124" t="str">
            <v>m³</v>
          </cell>
          <cell r="D4124">
            <v>44.43</v>
          </cell>
        </row>
        <row r="4125">
          <cell r="A4125" t="str">
            <v>3606513</v>
          </cell>
          <cell r="B4125" t="str">
            <v>Escavação, carga e transporte de material pétreo para o núcleo - caminho de serviço em revestimento primário - DMT de 1.800 a 2.000 m - com caminhão basculante de 8 m³</v>
          </cell>
          <cell r="C4125" t="str">
            <v>m³</v>
          </cell>
          <cell r="D4125">
            <v>47.18</v>
          </cell>
        </row>
        <row r="4126">
          <cell r="A4126" t="str">
            <v>3606514</v>
          </cell>
          <cell r="B4126" t="str">
            <v>Escavação, carga e transporte de material pétreo para o núcleo - caminho de serviço em revestimento primário - DMT de 2.000 a 2.500 m - com caminhão basculante de 8 m³</v>
          </cell>
          <cell r="C4126" t="str">
            <v>m³</v>
          </cell>
          <cell r="D4126">
            <v>48.09</v>
          </cell>
        </row>
        <row r="4127">
          <cell r="A4127" t="str">
            <v>3606515</v>
          </cell>
          <cell r="B4127" t="str">
            <v>Escavação, carga e transporte de material pétreo para o núcleo - caminho de serviço em revestimento primário - DMT de 2.500 a 3.000 m - com caminhão basculante de 8 m³</v>
          </cell>
          <cell r="C4127" t="str">
            <v>m³</v>
          </cell>
          <cell r="D4127">
            <v>49.31</v>
          </cell>
        </row>
        <row r="4128">
          <cell r="A4128" t="str">
            <v>3606516</v>
          </cell>
          <cell r="B4128" t="str">
            <v>Escavação, carga e transporte de material pétreo para o núcleo - caminho de serviço em revestimento primário - DMT de 3.000 m - com caminhão basculante de 8 m³</v>
          </cell>
          <cell r="C4128" t="str">
            <v>m³</v>
          </cell>
          <cell r="D4128">
            <v>49.92</v>
          </cell>
        </row>
        <row r="4129">
          <cell r="A4129" t="str">
            <v>3606518</v>
          </cell>
          <cell r="B4129" t="str">
            <v>Escavação, carga e transporte de material pétreo para o núcleo - caminho de serviço pavimentado - DMT de 1.000 a 1.200 m - com caminhão basculante de 8 m³</v>
          </cell>
          <cell r="C4129" t="str">
            <v>m³</v>
          </cell>
          <cell r="D4129">
            <v>42.4</v>
          </cell>
        </row>
        <row r="4130">
          <cell r="A4130" t="str">
            <v>3606519</v>
          </cell>
          <cell r="B4130" t="str">
            <v>Escavação, carga e transporte de material pétreo para o núcleo - caminho de serviço pavimentado - DMT de 1.200 a 1.400 m - com caminhão basculante de 8 m³</v>
          </cell>
          <cell r="C4130" t="str">
            <v>m³</v>
          </cell>
          <cell r="D4130">
            <v>42.81</v>
          </cell>
        </row>
        <row r="4131">
          <cell r="A4131" t="str">
            <v>3606520</v>
          </cell>
          <cell r="B4131" t="str">
            <v>Escavação, carga e transporte de material pétreo para o núcleo - caminho de serviço pavimentado - DMT de 1.400 a 1.600 m - com caminhão basculante de 8 m³</v>
          </cell>
          <cell r="C4131" t="str">
            <v>m³</v>
          </cell>
          <cell r="D4131">
            <v>43.11</v>
          </cell>
        </row>
        <row r="4132">
          <cell r="A4132" t="str">
            <v>3606521</v>
          </cell>
          <cell r="B4132" t="str">
            <v>Escavação, carga e transporte de material pétreo para o núcleo - caminho de serviço pavimentado - DMT de 1.600 a 1.800 m - com caminhão basculante de 8 m³</v>
          </cell>
          <cell r="C4132" t="str">
            <v>m³</v>
          </cell>
          <cell r="D4132">
            <v>43.52</v>
          </cell>
        </row>
        <row r="4133">
          <cell r="A4133" t="str">
            <v>3606522</v>
          </cell>
          <cell r="B4133" t="str">
            <v>Escavação, carga e transporte de material pétreo para o núcleo - caminho de serviço pavimentado - DMT de 1.800 a 2.000 m - com caminhão basculante de 8 m³</v>
          </cell>
          <cell r="C4133" t="str">
            <v>m³</v>
          </cell>
          <cell r="D4133">
            <v>43.82</v>
          </cell>
        </row>
        <row r="4134">
          <cell r="A4134" t="str">
            <v>3606523</v>
          </cell>
          <cell r="B4134" t="str">
            <v>Escavação, carga e transporte de material pétreo para o núcleo - caminho de serviço pavimentado - DMT de 2.000 a 2.500 m - com caminhão basculante de 8 m³</v>
          </cell>
          <cell r="C4134" t="str">
            <v>m³</v>
          </cell>
          <cell r="D4134">
            <v>44.53</v>
          </cell>
        </row>
        <row r="4135">
          <cell r="A4135" t="str">
            <v>3606524</v>
          </cell>
          <cell r="B4135" t="str">
            <v>Escavação, carga e transporte de material pétreo para o núcleo - caminho de serviço pavimentado - DMT de 2.500 a 3.000 m - com caminhão basculante de 8 m³</v>
          </cell>
          <cell r="C4135" t="str">
            <v>m³</v>
          </cell>
          <cell r="D4135">
            <v>47.94</v>
          </cell>
        </row>
        <row r="4136">
          <cell r="A4136" t="str">
            <v>3606525</v>
          </cell>
          <cell r="B4136" t="str">
            <v>Escavação, carga e transporte de material pétreo para o núcleo - caminho de serviço pavimentado - DMT de 3.000 m - com caminhão basculante de 8 m³</v>
          </cell>
          <cell r="C4136" t="str">
            <v>m³</v>
          </cell>
          <cell r="D4136">
            <v>48.4</v>
          </cell>
        </row>
        <row r="4137">
          <cell r="A4137" t="str">
            <v>3606577</v>
          </cell>
          <cell r="B4137" t="str">
            <v>Espalhamento e conformação de material pétreo para núcleo</v>
          </cell>
          <cell r="C4137" t="str">
            <v>m³</v>
          </cell>
          <cell r="D4137">
            <v>11.2</v>
          </cell>
        </row>
        <row r="4138">
          <cell r="A4138" t="str">
            <v>3606576</v>
          </cell>
          <cell r="B4138" t="str">
            <v>Espalhamento e conformação de material pétreo para subcarapaça</v>
          </cell>
          <cell r="C4138" t="str">
            <v>m³</v>
          </cell>
          <cell r="D4138">
            <v>4.3099999999999996</v>
          </cell>
        </row>
        <row r="4139">
          <cell r="A4139" t="str">
            <v>3606561</v>
          </cell>
          <cell r="B4139" t="str">
            <v>Fabricação de tetrápode de 10 t - concreto fck = 20 MPa - areia e brita comerciais</v>
          </cell>
          <cell r="C4139" t="str">
            <v>un</v>
          </cell>
          <cell r="D4139">
            <v>2066.89</v>
          </cell>
        </row>
        <row r="4140">
          <cell r="A4140" t="str">
            <v>3606556</v>
          </cell>
          <cell r="B4140" t="str">
            <v>Fabricação de tetrápode de 10 t - concreto fck = 20 MPa - areia extraída e brita produzida</v>
          </cell>
          <cell r="C4140" t="str">
            <v>un</v>
          </cell>
          <cell r="D4140">
            <v>1539.52</v>
          </cell>
        </row>
        <row r="4141">
          <cell r="A4141" t="str">
            <v>3606562</v>
          </cell>
          <cell r="B4141" t="str">
            <v>Fabricação de tetrápode de 11 t - concreto fck = 20 MPa - areia e brita comerciais</v>
          </cell>
          <cell r="C4141" t="str">
            <v>un</v>
          </cell>
          <cell r="D4141">
            <v>2260.08</v>
          </cell>
        </row>
        <row r="4142">
          <cell r="A4142" t="str">
            <v>3606557</v>
          </cell>
          <cell r="B4142" t="str">
            <v>Fabricação de tetrápode de 11 t - concreto fck = 20 MPa - areia extraída e brita produzida</v>
          </cell>
          <cell r="C4142" t="str">
            <v>un</v>
          </cell>
          <cell r="D4142">
            <v>1679.96</v>
          </cell>
        </row>
        <row r="4143">
          <cell r="A4143" t="str">
            <v>3606563</v>
          </cell>
          <cell r="B4143" t="str">
            <v>Fabricação de tetrápode de 12 t - concreto fck = 20 MPa - areia e brita comerciais</v>
          </cell>
          <cell r="C4143" t="str">
            <v>un</v>
          </cell>
          <cell r="D4143">
            <v>2461.63</v>
          </cell>
        </row>
        <row r="4144">
          <cell r="A4144" t="str">
            <v>3606558</v>
          </cell>
          <cell r="B4144" t="str">
            <v>Fabricação de tetrápode de 12 t - concreto fck = 20 MPa - areia extraída e brita produzida</v>
          </cell>
          <cell r="C4144" t="str">
            <v>un</v>
          </cell>
          <cell r="D4144">
            <v>1828.78</v>
          </cell>
        </row>
        <row r="4145">
          <cell r="A4145" t="str">
            <v>3606559</v>
          </cell>
          <cell r="B4145" t="str">
            <v>Fabricação de tetrápode de 8 t - concreto fck = 20 MPa - areia e brita comerciais</v>
          </cell>
          <cell r="C4145" t="str">
            <v>un</v>
          </cell>
          <cell r="D4145">
            <v>1654.81</v>
          </cell>
        </row>
        <row r="4146">
          <cell r="A4146" t="str">
            <v>3606554</v>
          </cell>
          <cell r="B4146" t="str">
            <v>Fabricação de tetrápode de 8 t - concreto fck = 20 MPa - areia extraída e brita produzida</v>
          </cell>
          <cell r="C4146" t="str">
            <v>un</v>
          </cell>
          <cell r="D4146">
            <v>1232.9100000000001</v>
          </cell>
        </row>
        <row r="4147">
          <cell r="A4147" t="str">
            <v>3606560</v>
          </cell>
          <cell r="B4147" t="str">
            <v>Fabricação de tetrápode de 9 t - concreto fck = 20 MPa - areia e brita comerciais</v>
          </cell>
          <cell r="C4147" t="str">
            <v>un</v>
          </cell>
          <cell r="D4147">
            <v>1848.87</v>
          </cell>
        </row>
        <row r="4148">
          <cell r="A4148" t="str">
            <v>3606555</v>
          </cell>
          <cell r="B4148" t="str">
            <v>Fabricação de tetrápode de 9 t - concreto fck = 20 MPa - areia extraída e brita produzida</v>
          </cell>
          <cell r="C4148" t="str">
            <v>un</v>
          </cell>
          <cell r="D4148">
            <v>1374.23</v>
          </cell>
        </row>
        <row r="4149">
          <cell r="A4149" t="str">
            <v>3606571</v>
          </cell>
          <cell r="B4149" t="str">
            <v>Fabricação de Xbloc de 10 t - concreto fck = 20 MPa - areia e brita comerciais</v>
          </cell>
          <cell r="C4149" t="str">
            <v>un</v>
          </cell>
          <cell r="D4149">
            <v>2036.71</v>
          </cell>
        </row>
        <row r="4150">
          <cell r="A4150" t="str">
            <v>3606566</v>
          </cell>
          <cell r="B4150" t="str">
            <v>Fabricação de Xbloc de 10 t - concreto fck = 20 MPa - areia extraída e brita produzida</v>
          </cell>
          <cell r="C4150" t="str">
            <v>un</v>
          </cell>
          <cell r="D4150">
            <v>1509.34</v>
          </cell>
        </row>
        <row r="4151">
          <cell r="A4151" t="str">
            <v>3606572</v>
          </cell>
          <cell r="B4151" t="str">
            <v>Fabricação de Xbloc de 11 t - concreto fck = 20 MPa - areia e brita comerciais</v>
          </cell>
          <cell r="C4151" t="str">
            <v>un</v>
          </cell>
          <cell r="D4151">
            <v>2232.69</v>
          </cell>
        </row>
        <row r="4152">
          <cell r="A4152" t="str">
            <v>3606567</v>
          </cell>
          <cell r="B4152" t="str">
            <v>Fabricação de Xbloc de 11 t - concreto fck = 20 MPa - areia extraída e brita produzida</v>
          </cell>
          <cell r="C4152" t="str">
            <v>un</v>
          </cell>
          <cell r="D4152">
            <v>1652.58</v>
          </cell>
        </row>
        <row r="4153">
          <cell r="A4153" t="str">
            <v>3606573</v>
          </cell>
          <cell r="B4153" t="str">
            <v>Fabricação de Xbloc de 12 t - concreto fck = 20 MPa - areia e brita comerciais</v>
          </cell>
          <cell r="C4153" t="str">
            <v>un</v>
          </cell>
          <cell r="D4153">
            <v>2428.23</v>
          </cell>
        </row>
        <row r="4154">
          <cell r="A4154" t="str">
            <v>3606568</v>
          </cell>
          <cell r="B4154" t="str">
            <v>Fabricação de Xbloc de 12 t - concreto fck = 20 MPa - areia extraída e brita produzida</v>
          </cell>
          <cell r="C4154" t="str">
            <v>un</v>
          </cell>
          <cell r="D4154">
            <v>1795.38</v>
          </cell>
        </row>
        <row r="4155">
          <cell r="A4155" t="str">
            <v>3606569</v>
          </cell>
          <cell r="B4155" t="str">
            <v>Fabricação de Xbloc de 8 t - concreto fck = 20 MPa - areia e brita comerciais</v>
          </cell>
          <cell r="C4155" t="str">
            <v>un</v>
          </cell>
          <cell r="D4155">
            <v>1643.19</v>
          </cell>
        </row>
        <row r="4156">
          <cell r="A4156" t="str">
            <v>3606564</v>
          </cell>
          <cell r="B4156" t="str">
            <v>Fabricação de Xbloc de 8 t - concreto fck = 20 MPa - areia extraída e brita produzida</v>
          </cell>
          <cell r="C4156" t="str">
            <v>un</v>
          </cell>
          <cell r="D4156">
            <v>1221.29</v>
          </cell>
        </row>
        <row r="4157">
          <cell r="A4157" t="str">
            <v>3606570</v>
          </cell>
          <cell r="B4157" t="str">
            <v>Fabricação de Xbloc de 9 t - concreto fck = 20 MPa - areia e brita comerciais</v>
          </cell>
          <cell r="C4157" t="str">
            <v>un</v>
          </cell>
          <cell r="D4157">
            <v>1840.24</v>
          </cell>
        </row>
        <row r="4158">
          <cell r="A4158" t="str">
            <v>3606565</v>
          </cell>
          <cell r="B4158" t="str">
            <v>Fabricação de Xbloc de 9 t - concreto fck = 20 MPa - areia extraída e brita produzida</v>
          </cell>
          <cell r="C4158" t="str">
            <v>un</v>
          </cell>
          <cell r="D4158">
            <v>1365.6</v>
          </cell>
        </row>
        <row r="4159">
          <cell r="A4159" t="str">
            <v>3606578</v>
          </cell>
          <cell r="B4159" t="str">
            <v>Lançamento de blocos artificias de concreto</v>
          </cell>
          <cell r="C4159" t="str">
            <v>un</v>
          </cell>
          <cell r="D4159">
            <v>111.82</v>
          </cell>
        </row>
        <row r="4160">
          <cell r="A4160" t="str">
            <v>3606575</v>
          </cell>
          <cell r="B4160" t="str">
            <v>Seleção de material pétreo para a carapaça e subcarapaça</v>
          </cell>
          <cell r="C4160" t="str">
            <v>m³</v>
          </cell>
          <cell r="D4160">
            <v>2.17</v>
          </cell>
        </row>
        <row r="4161">
          <cell r="A4161" t="str">
            <v>3606574</v>
          </cell>
          <cell r="B4161" t="str">
            <v>Seleção de material pétreo para o núcleo</v>
          </cell>
          <cell r="C4161" t="str">
            <v>m³</v>
          </cell>
          <cell r="D4161">
            <v>1.08</v>
          </cell>
        </row>
        <row r="4162">
          <cell r="A4162" t="str">
            <v>3713603</v>
          </cell>
          <cell r="B4162" t="str">
            <v>Ancoragem de defensa maleável dupla - fornecimento e implantação</v>
          </cell>
          <cell r="C4162" t="str">
            <v>m</v>
          </cell>
          <cell r="D4162">
            <v>1030.78</v>
          </cell>
        </row>
        <row r="4163">
          <cell r="A4163" t="str">
            <v>3713601</v>
          </cell>
          <cell r="B4163" t="str">
            <v>Ancoragem de defensa maleável simples - fornecimento e implantação</v>
          </cell>
          <cell r="C4163" t="str">
            <v>m</v>
          </cell>
          <cell r="D4163">
            <v>831.86</v>
          </cell>
        </row>
        <row r="4164">
          <cell r="A4164" t="str">
            <v>3713607</v>
          </cell>
          <cell r="B4164" t="str">
            <v>Ancoragem de defensa semimaleável dupla - fornecimento e implantação</v>
          </cell>
          <cell r="C4164" t="str">
            <v>m</v>
          </cell>
          <cell r="D4164">
            <v>781.04</v>
          </cell>
        </row>
        <row r="4165">
          <cell r="A4165" t="str">
            <v>3713605</v>
          </cell>
          <cell r="B4165" t="str">
            <v>Ancoragem de defensa semimaleável simples - fornecimento e implantação</v>
          </cell>
          <cell r="C4165" t="str">
            <v>m</v>
          </cell>
          <cell r="D4165">
            <v>556.30999999999995</v>
          </cell>
        </row>
        <row r="4166">
          <cell r="A4166" t="str">
            <v>3719530</v>
          </cell>
          <cell r="B4166" t="str">
            <v>Barreira dupla de concreto, armada, pré-moldada (perfil New Jersey) - L &gt; 3,00 m e H = 1.070 mm</v>
          </cell>
          <cell r="C4166" t="str">
            <v>m</v>
          </cell>
          <cell r="D4166">
            <v>308.83</v>
          </cell>
        </row>
        <row r="4167">
          <cell r="A4167" t="str">
            <v>3713828</v>
          </cell>
          <cell r="B4167" t="str">
            <v>Barreira dupla de concreto, armada, pré-moldada (perfil New Jersey) - L &gt; 3,00 m e H = 810 mm</v>
          </cell>
          <cell r="C4167" t="str">
            <v>m</v>
          </cell>
          <cell r="D4167">
            <v>230.88</v>
          </cell>
        </row>
        <row r="4168">
          <cell r="A4168" t="str">
            <v>3713875</v>
          </cell>
          <cell r="B4168" t="str">
            <v>Barreira dupla de concreto, não armada, moldada no local (perfil F) - H = 810 + 100 mm</v>
          </cell>
          <cell r="C4168" t="str">
            <v>m</v>
          </cell>
          <cell r="D4168">
            <v>66.290000000000006</v>
          </cell>
        </row>
        <row r="4169">
          <cell r="A4169" t="str">
            <v>3713619</v>
          </cell>
          <cell r="B4169" t="str">
            <v>Barreira dupla de concreto, não armada, moldada no local (perfil New Jersey) - H = 810 + 100 mm</v>
          </cell>
          <cell r="C4169" t="str">
            <v>m</v>
          </cell>
          <cell r="D4169">
            <v>66.72</v>
          </cell>
        </row>
        <row r="4170">
          <cell r="A4170" t="str">
            <v>3713876</v>
          </cell>
          <cell r="B4170" t="str">
            <v>Barreira dupla de concreto, não armada, moldada no local, com extrusora (perfil F) - H = 810 + 100 mm</v>
          </cell>
          <cell r="C4170" t="str">
            <v>m</v>
          </cell>
          <cell r="D4170">
            <v>86.83</v>
          </cell>
        </row>
        <row r="4171">
          <cell r="A4171" t="str">
            <v>3713827</v>
          </cell>
          <cell r="B4171" t="str">
            <v>Barreira dupla de concreto, não armada, moldada no local, com extrusora (perfil New Jersey) - H = 810 + 100 mm</v>
          </cell>
          <cell r="C4171" t="str">
            <v>m</v>
          </cell>
          <cell r="D4171">
            <v>85.38</v>
          </cell>
        </row>
        <row r="4172">
          <cell r="A4172" t="str">
            <v>3713904</v>
          </cell>
          <cell r="B4172" t="str">
            <v>Barreira simples de concreto, armada, pré-moldada (perfil New Jersey) - L &gt; 3,00 m e H = 1.070 mm</v>
          </cell>
          <cell r="C4172" t="str">
            <v>m</v>
          </cell>
          <cell r="D4172">
            <v>267.27999999999997</v>
          </cell>
        </row>
        <row r="4173">
          <cell r="A4173" t="str">
            <v>3719529</v>
          </cell>
          <cell r="B4173" t="str">
            <v>Barreira simples de concreto, armada, pré-moldada (perfil New Jersey) - L &gt; 3,00 m e H = 810 mm</v>
          </cell>
          <cell r="C4173" t="str">
            <v>m</v>
          </cell>
          <cell r="D4173">
            <v>195.41</v>
          </cell>
        </row>
        <row r="4174">
          <cell r="A4174" t="str">
            <v>3713878</v>
          </cell>
          <cell r="B4174" t="str">
            <v>Barreira simples de concreto, não armada, moldada no local (perfil F) - H = 810 + 100 mm</v>
          </cell>
          <cell r="C4174" t="str">
            <v>m</v>
          </cell>
          <cell r="D4174">
            <v>65.91</v>
          </cell>
        </row>
        <row r="4175">
          <cell r="A4175" t="str">
            <v>3713617</v>
          </cell>
          <cell r="B4175" t="str">
            <v>Barreira simples de concreto, não armada, moldada no local (perfil New Jersey) - H = 810 + 100 mm</v>
          </cell>
          <cell r="C4175" t="str">
            <v>m</v>
          </cell>
          <cell r="D4175">
            <v>66.12</v>
          </cell>
        </row>
        <row r="4176">
          <cell r="A4176" t="str">
            <v>3713879</v>
          </cell>
          <cell r="B4176" t="str">
            <v>Barreira simples de concreto, não armada, moldada no local, com extrusora (perfil F) - H = 810 + 100 mm</v>
          </cell>
          <cell r="C4176" t="str">
            <v>m</v>
          </cell>
          <cell r="D4176">
            <v>78.08</v>
          </cell>
        </row>
        <row r="4177">
          <cell r="A4177" t="str">
            <v>3713826</v>
          </cell>
          <cell r="B4177" t="str">
            <v>Barreira simples de concreto, não armada, moldada no local, com extrusora (perfil New Jersey) - H = 810 + 100 mm</v>
          </cell>
          <cell r="C4177" t="str">
            <v>m</v>
          </cell>
          <cell r="D4177">
            <v>74.55</v>
          </cell>
        </row>
        <row r="4178">
          <cell r="A4178" t="str">
            <v>3713610</v>
          </cell>
          <cell r="B4178" t="str">
            <v>Cerca com 4 fios de arame farpado e mourão de concreto de seção quadrada de 11 cm a cada 2,5 m e esticador de 15 cm a cada 50 m - areia e brita comerciais</v>
          </cell>
          <cell r="C4178" t="str">
            <v>m</v>
          </cell>
          <cell r="D4178">
            <v>36.68</v>
          </cell>
        </row>
        <row r="4179">
          <cell r="A4179" t="str">
            <v>3713609</v>
          </cell>
          <cell r="B4179" t="str">
            <v>Cerca com 4 fios de arame farpado e mourão de concreto de seção quadrada de 11 cm a cada 2,5 m e esticador de 15 cm a cada 50 m - areia extraída e brita produzida</v>
          </cell>
          <cell r="C4179" t="str">
            <v>m</v>
          </cell>
          <cell r="D4179">
            <v>35.32</v>
          </cell>
        </row>
        <row r="4180">
          <cell r="A4180" t="str">
            <v>3713612</v>
          </cell>
          <cell r="B4180" t="str">
            <v>Cerca com 4 fios de arame farpado e mourão de concreto de seção triangular de 11 cm a cada 2,5 m e esticador de 15 cm a cada 50 m - areia e brita comerciais</v>
          </cell>
          <cell r="C4180" t="str">
            <v>m</v>
          </cell>
          <cell r="D4180">
            <v>30.67</v>
          </cell>
        </row>
        <row r="4181">
          <cell r="A4181" t="str">
            <v>3713611</v>
          </cell>
          <cell r="B4181" t="str">
            <v>Cerca com 4 fios de arame farpado e mourão de concreto de seção triangular de 11 cm a cada 2,5 m e esticador de 15 cm a cada 50 m - areia extraída e brita produzida</v>
          </cell>
          <cell r="C4181" t="str">
            <v>m</v>
          </cell>
          <cell r="D4181">
            <v>30.08</v>
          </cell>
        </row>
        <row r="4182">
          <cell r="A4182" t="str">
            <v>3713608</v>
          </cell>
          <cell r="B4182" t="str">
            <v>Cerca com 4 fios de arame farpado e mourão de madeira a cada 2,5 m e esticador a cada 50 m</v>
          </cell>
          <cell r="C4182" t="str">
            <v>m</v>
          </cell>
          <cell r="D4182">
            <v>23.37</v>
          </cell>
        </row>
        <row r="4183">
          <cell r="A4183" t="str">
            <v>3713613</v>
          </cell>
          <cell r="B4183" t="str">
            <v>Cerca com 4 fios de arame liso galvanizado e mourão de madeira a cada 2,5 m e esticador a cada 50 m</v>
          </cell>
          <cell r="C4183" t="str">
            <v>m</v>
          </cell>
          <cell r="D4183">
            <v>21.67</v>
          </cell>
        </row>
        <row r="4184">
          <cell r="A4184" t="str">
            <v>3713822</v>
          </cell>
          <cell r="B4184" t="str">
            <v>Confecção de barreira dupla de concreto, armada, pré-moldada (perfil New Jersey) - L &gt; 3,00 m e H = 1.070 mm</v>
          </cell>
          <cell r="C4184" t="str">
            <v>m</v>
          </cell>
          <cell r="D4184">
            <v>301.66000000000003</v>
          </cell>
        </row>
        <row r="4185">
          <cell r="A4185" t="str">
            <v>3713824</v>
          </cell>
          <cell r="B4185" t="str">
            <v>Confecção de barreira dupla de concreto, armada, pré-moldada (perfil New Jersey) - L &gt; 3,00 m e H = 810 mm</v>
          </cell>
          <cell r="C4185" t="str">
            <v>m</v>
          </cell>
          <cell r="D4185">
            <v>223.71</v>
          </cell>
        </row>
        <row r="4186">
          <cell r="A4186" t="str">
            <v>3713825</v>
          </cell>
          <cell r="B4186" t="str">
            <v>Confecção de barreira simples de concreto, armada, pré-moldada (perfil New Jersey) - L &gt; 3,00 m e H = 1.070 mm</v>
          </cell>
          <cell r="C4186" t="str">
            <v>m</v>
          </cell>
          <cell r="D4186">
            <v>260.11</v>
          </cell>
        </row>
        <row r="4187">
          <cell r="A4187" t="str">
            <v>3713823</v>
          </cell>
          <cell r="B4187" t="str">
            <v>Confecção de barreira simples de concreto, armada, pré-moldada (perfil New Jersey) - L &gt; 3,00 m e H = 810 mm</v>
          </cell>
          <cell r="C4187" t="str">
            <v>m</v>
          </cell>
          <cell r="D4187">
            <v>188.24</v>
          </cell>
        </row>
        <row r="4188">
          <cell r="A4188" t="str">
            <v>3713602</v>
          </cell>
          <cell r="B4188" t="str">
            <v>Defensa maleável dupla - fornecimento e implantação</v>
          </cell>
          <cell r="C4188" t="str">
            <v>m</v>
          </cell>
          <cell r="D4188">
            <v>947.82</v>
          </cell>
        </row>
        <row r="4189">
          <cell r="A4189" t="str">
            <v>3713600</v>
          </cell>
          <cell r="B4189" t="str">
            <v>Defensa maleável simples - fornecimento e implantação</v>
          </cell>
          <cell r="C4189" t="str">
            <v>m</v>
          </cell>
          <cell r="D4189">
            <v>763.19</v>
          </cell>
        </row>
        <row r="4190">
          <cell r="A4190" t="str">
            <v>3713606</v>
          </cell>
          <cell r="B4190" t="str">
            <v>Defensa semimaleável dupla - fornecimento e implantação</v>
          </cell>
          <cell r="C4190" t="str">
            <v>m</v>
          </cell>
          <cell r="D4190">
            <v>698.08</v>
          </cell>
        </row>
        <row r="4191">
          <cell r="A4191" t="str">
            <v>3713604</v>
          </cell>
          <cell r="B4191" t="str">
            <v>Defensa semimaleável simples - fornecimento e implantação</v>
          </cell>
          <cell r="C4191" t="str">
            <v>m</v>
          </cell>
          <cell r="D4191">
            <v>499.48</v>
          </cell>
        </row>
        <row r="4192">
          <cell r="A4192" t="str">
            <v>3716129</v>
          </cell>
          <cell r="B4192" t="str">
            <v>Fabricação de mourão de concreto esticador - seção quadrada de 15 cm - areia e brita comerciais</v>
          </cell>
          <cell r="C4192" t="str">
            <v>un</v>
          </cell>
          <cell r="D4192">
            <v>49.64</v>
          </cell>
        </row>
        <row r="4193">
          <cell r="A4193" t="str">
            <v>3716128</v>
          </cell>
          <cell r="B4193" t="str">
            <v>Fabricação de mourão de concreto esticador - seção quadrada de 15 cm - areia extraída e brita produzida</v>
          </cell>
          <cell r="C4193" t="str">
            <v>un</v>
          </cell>
          <cell r="D4193">
            <v>43.85</v>
          </cell>
        </row>
        <row r="4194">
          <cell r="A4194" t="str">
            <v>3716133</v>
          </cell>
          <cell r="B4194" t="str">
            <v>Fabricação de mourão de concreto esticador - seção triangular de 15 cm - areia e brita comercias</v>
          </cell>
          <cell r="C4194" t="str">
            <v>un</v>
          </cell>
          <cell r="D4194">
            <v>29.43</v>
          </cell>
        </row>
        <row r="4195">
          <cell r="A4195" t="str">
            <v>3716132</v>
          </cell>
          <cell r="B4195" t="str">
            <v>Fabricação de mourão de concreto esticador - seção triangular de 15 cm - areia extraída e brita produzida</v>
          </cell>
          <cell r="C4195" t="str">
            <v>un</v>
          </cell>
          <cell r="D4195">
            <v>26.92</v>
          </cell>
        </row>
        <row r="4196">
          <cell r="A4196" t="str">
            <v>3716131</v>
          </cell>
          <cell r="B4196" t="str">
            <v>Fabricação de mourão de concreto suporte - seção quadrada de 11 cm - areia e brita comerciais</v>
          </cell>
          <cell r="C4196" t="str">
            <v>un</v>
          </cell>
          <cell r="D4196">
            <v>32.4</v>
          </cell>
        </row>
        <row r="4197">
          <cell r="A4197" t="str">
            <v>3716130</v>
          </cell>
          <cell r="B4197" t="str">
            <v>Fabricação de mourão de concreto suporte - seção quadrada de 11 cm - areia extraída e brita produzida</v>
          </cell>
          <cell r="C4197" t="str">
            <v>un</v>
          </cell>
          <cell r="D4197">
            <v>29.43</v>
          </cell>
        </row>
        <row r="4198">
          <cell r="A4198" t="str">
            <v>3716135</v>
          </cell>
          <cell r="B4198" t="str">
            <v>Fabricação de mourão de concreto suporte - seção triangular de 11 cm - areia e brita comerciais</v>
          </cell>
          <cell r="C4198" t="str">
            <v>un</v>
          </cell>
          <cell r="D4198">
            <v>20.41</v>
          </cell>
        </row>
        <row r="4199">
          <cell r="A4199" t="str">
            <v>3716134</v>
          </cell>
          <cell r="B4199" t="str">
            <v>Fabricação de mourão de concreto suporte - seção triangular de 11 cm - areia extraída e brita produzida</v>
          </cell>
          <cell r="C4199" t="str">
            <v>un</v>
          </cell>
          <cell r="D4199">
            <v>19.13</v>
          </cell>
        </row>
        <row r="4200">
          <cell r="A4200" t="str">
            <v>3713698</v>
          </cell>
          <cell r="B4200" t="str">
            <v>Fornecimento e implantação de amortecedor retrátil (v &lt;= 100 km/h) tipo TAU II afunilado - fixado em barreira de concreto, com largura de âncora traseira de 1.830 mm</v>
          </cell>
          <cell r="C4200" t="str">
            <v>un</v>
          </cell>
          <cell r="D4200">
            <v>315884.79999999999</v>
          </cell>
        </row>
        <row r="4201">
          <cell r="A4201" t="str">
            <v>3713699</v>
          </cell>
          <cell r="B4201" t="str">
            <v>Fornecimento e implantação de amortecedor retrátil (v &lt;= 100 km/h) tipo TAU II afunilado - fixado em barreira de concreto, com largura de âncora traseira de 1.980 mm</v>
          </cell>
          <cell r="C4201" t="str">
            <v>un</v>
          </cell>
          <cell r="D4201">
            <v>324558.7</v>
          </cell>
        </row>
        <row r="4202">
          <cell r="A4202" t="str">
            <v>3713700</v>
          </cell>
          <cell r="B4202" t="str">
            <v>Fornecimento e implantação de amortecedor retrátil (v &lt;= 100 km/h) tipo TAU II afunilado - fixado em barreira de concreto, com largura de âncora traseira de 2.130 mm</v>
          </cell>
          <cell r="C4202" t="str">
            <v>un</v>
          </cell>
          <cell r="D4202">
            <v>330914.53000000003</v>
          </cell>
        </row>
        <row r="4203">
          <cell r="A4203" t="str">
            <v>3713701</v>
          </cell>
          <cell r="B4203" t="str">
            <v>Fornecimento e implantação de amortecedor retrátil (v &lt;= 100 km/h) tipo TAU II afunilado - fixado em barreira de concreto, com largura de âncora traseira de 2.290 mm</v>
          </cell>
          <cell r="C4203" t="str">
            <v>un</v>
          </cell>
          <cell r="D4203">
            <v>345163.86</v>
          </cell>
        </row>
        <row r="4204">
          <cell r="A4204" t="str">
            <v>3713702</v>
          </cell>
          <cell r="B4204" t="str">
            <v>Fornecimento e implantação de amortecedor retrátil (v &lt;= 100 km/h) tipo TAU II afunilado - fixado em barreira de concreto, com largura de âncora traseira de 2.440 mm</v>
          </cell>
          <cell r="C4204" t="str">
            <v>un</v>
          </cell>
          <cell r="D4204">
            <v>364173</v>
          </cell>
        </row>
        <row r="4205">
          <cell r="A4205" t="str">
            <v>3713693</v>
          </cell>
          <cell r="B4205" t="str">
            <v>Fornecimento e implantação de amortecedor retrátil (v &lt;= 100 km/h) tipo TAU II combinado - fixado em barreira de concreto, com largura de âncora traseira de 1.060 mm</v>
          </cell>
          <cell r="C4205" t="str">
            <v>un</v>
          </cell>
          <cell r="D4205">
            <v>274031.46999999997</v>
          </cell>
        </row>
        <row r="4206">
          <cell r="A4206" t="str">
            <v>3713694</v>
          </cell>
          <cell r="B4206" t="str">
            <v>Fornecimento e implantação de amortecedor retrátil (v &lt;= 100 km/h) tipo TAU II combinado - fixado em barreira de concreto, com largura de âncora traseira de 1.220 mm</v>
          </cell>
          <cell r="C4206" t="str">
            <v>un</v>
          </cell>
          <cell r="D4206">
            <v>287797.21000000002</v>
          </cell>
        </row>
        <row r="4207">
          <cell r="A4207" t="str">
            <v>3713695</v>
          </cell>
          <cell r="B4207" t="str">
            <v>Fornecimento e implantação de amortecedor retrátil (v &lt;= 100 km/h) tipo TAU II combinado - fixado em barreira de concreto, com largura de âncora traseira de 1.370 mm</v>
          </cell>
          <cell r="C4207" t="str">
            <v>un</v>
          </cell>
          <cell r="D4207">
            <v>305493.15000000002</v>
          </cell>
        </row>
        <row r="4208">
          <cell r="A4208" t="str">
            <v>3713696</v>
          </cell>
          <cell r="B4208" t="str">
            <v>Fornecimento e implantação de amortecedor retrátil (v &lt;= 100 km/h) tipo TAU II combinado - fixado em barreira de concreto, com largura de âncora traseira de 1.520 mm</v>
          </cell>
          <cell r="C4208" t="str">
            <v>un</v>
          </cell>
          <cell r="D4208">
            <v>319017.28000000003</v>
          </cell>
        </row>
        <row r="4209">
          <cell r="A4209" t="str">
            <v>3713697</v>
          </cell>
          <cell r="B4209" t="str">
            <v>Fornecimento e implantação de amortecedor retrátil (v &lt;= 100 km/h) tipo TAU II combinado - fixado em barreira de concreto, com largura de âncora traseira de 1.680 mm</v>
          </cell>
          <cell r="C4209" t="str">
            <v>un</v>
          </cell>
          <cell r="D4209">
            <v>304739.81</v>
          </cell>
        </row>
        <row r="4210">
          <cell r="A4210" t="str">
            <v>3713692</v>
          </cell>
          <cell r="B4210" t="str">
            <v>Fornecimento e implantação de amortecedor retrátil (v &lt;= 100 km/h) tipo TAU II combinado - fixado em barreira de concreto, com largura de âncora traseira de 900 mm</v>
          </cell>
          <cell r="C4210" t="str">
            <v>un</v>
          </cell>
          <cell r="D4210">
            <v>234956.03</v>
          </cell>
        </row>
        <row r="4211">
          <cell r="A4211" t="str">
            <v>3713691</v>
          </cell>
          <cell r="B4211" t="str">
            <v>Fornecimento e implantação de amortecedor retrátil (v &lt;= 100 km/h) tipo TAU II paralelo - fixado em barreira de concreto, com largura de âncora traseira de até 700 mm</v>
          </cell>
          <cell r="C4211" t="str">
            <v>un</v>
          </cell>
          <cell r="D4211">
            <v>209129.54</v>
          </cell>
        </row>
        <row r="4212">
          <cell r="A4212" t="str">
            <v>3713873</v>
          </cell>
          <cell r="B4212" t="str">
            <v>Módulo de transição de defensa metálica para barreira rígida - fornecimento e implantação</v>
          </cell>
          <cell r="C4212" t="str">
            <v>un</v>
          </cell>
          <cell r="D4212">
            <v>6832.71</v>
          </cell>
        </row>
        <row r="4213">
          <cell r="A4213" t="str">
            <v>3713705</v>
          </cell>
          <cell r="B4213" t="str">
            <v>Remoção de defensa metálica</v>
          </cell>
          <cell r="C4213" t="str">
            <v>m</v>
          </cell>
          <cell r="D4213">
            <v>24.06</v>
          </cell>
        </row>
        <row r="4214">
          <cell r="A4214" t="str">
            <v>3713902</v>
          </cell>
          <cell r="B4214" t="str">
            <v>Terminal absorvedor de energia de abertura com nível de contenção TL3 para defensa metálica - fornecimento e implantação</v>
          </cell>
          <cell r="C4214" t="str">
            <v>un</v>
          </cell>
          <cell r="D4214">
            <v>45565.15</v>
          </cell>
        </row>
        <row r="4215">
          <cell r="A4215" t="str">
            <v>3713903</v>
          </cell>
          <cell r="B4215" t="str">
            <v>Terminal absorvedor de energia de não abertura com nível de contenção TL3 para defensa metálica - fornecimento e implantação</v>
          </cell>
          <cell r="C4215" t="str">
            <v>un</v>
          </cell>
          <cell r="D4215">
            <v>61921.08</v>
          </cell>
        </row>
        <row r="4216">
          <cell r="A4216" t="str">
            <v>3713689</v>
          </cell>
          <cell r="B4216" t="str">
            <v>Terminal aéreo de defensa metálica - tipo A - fornecimento e implantação</v>
          </cell>
          <cell r="C4216" t="str">
            <v>un</v>
          </cell>
          <cell r="D4216">
            <v>396.19</v>
          </cell>
        </row>
        <row r="4217">
          <cell r="A4217" t="str">
            <v>3713690</v>
          </cell>
          <cell r="B4217" t="str">
            <v>Terminal de ancoragem de defensa metálica em barreira New Jersey - fornecimento e implantação</v>
          </cell>
          <cell r="C4217" t="str">
            <v>un</v>
          </cell>
          <cell r="D4217">
            <v>501.04</v>
          </cell>
        </row>
        <row r="4218">
          <cell r="A4218" t="str">
            <v>3713897</v>
          </cell>
          <cell r="B4218" t="str">
            <v>Terminal de ancoragem para barreira dupla de concreto, moldada no local (perfil F) - H = 810 + 250 mm</v>
          </cell>
          <cell r="C4218" t="str">
            <v>m</v>
          </cell>
          <cell r="D4218">
            <v>285.97000000000003</v>
          </cell>
        </row>
        <row r="4219">
          <cell r="A4219" t="str">
            <v>3713893</v>
          </cell>
          <cell r="B4219" t="str">
            <v>Terminal de ancoragem para barreira dupla de concreto, moldada no local (perfil New Jersey) - H = 810 + 250 mm</v>
          </cell>
          <cell r="C4219" t="str">
            <v>m</v>
          </cell>
          <cell r="D4219">
            <v>289.89</v>
          </cell>
        </row>
        <row r="4220">
          <cell r="A4220" t="str">
            <v>3713898</v>
          </cell>
          <cell r="B4220" t="str">
            <v>Terminal de ancoragem para barreira dupla de concreto, moldada no local, com extrusora (perfil F) - H = 810 + 250 mm</v>
          </cell>
          <cell r="C4220" t="str">
            <v>m</v>
          </cell>
          <cell r="D4220">
            <v>301.52999999999997</v>
          </cell>
        </row>
        <row r="4221">
          <cell r="A4221" t="str">
            <v>3713894</v>
          </cell>
          <cell r="B4221" t="str">
            <v>Terminal de ancoragem para barreira dupla de concreto, moldada no local, com extrusora (perfil New Jersey) - H = 810 + 250 mm</v>
          </cell>
          <cell r="C4221" t="str">
            <v>m</v>
          </cell>
          <cell r="D4221">
            <v>303.08</v>
          </cell>
        </row>
        <row r="4222">
          <cell r="A4222" t="str">
            <v>3713895</v>
          </cell>
          <cell r="B4222" t="str">
            <v>Terminal de ancoragem para barreira simples de concreto, moldada no local (perfil F) - H = 810 + 250 mm</v>
          </cell>
          <cell r="C4222" t="str">
            <v>m</v>
          </cell>
          <cell r="D4222">
            <v>265.83</v>
          </cell>
        </row>
        <row r="4223">
          <cell r="A4223" t="str">
            <v>3713891</v>
          </cell>
          <cell r="B4223" t="str">
            <v>Terminal de ancoragem para barreira simples de concreto, moldada no local (perfil New Jersey) - H = 810 + 250 mm</v>
          </cell>
          <cell r="C4223" t="str">
            <v>m</v>
          </cell>
          <cell r="D4223">
            <v>264.64</v>
          </cell>
        </row>
        <row r="4224">
          <cell r="A4224" t="str">
            <v>3713896</v>
          </cell>
          <cell r="B4224" t="str">
            <v>Terminal de ancoragem para barreira simples de concreto, moldada no local, com extrusora (perfil F) - H = 810 + 250 mm</v>
          </cell>
          <cell r="C4224" t="str">
            <v>m</v>
          </cell>
          <cell r="D4224">
            <v>275.3</v>
          </cell>
        </row>
        <row r="4225">
          <cell r="A4225" t="str">
            <v>3713892</v>
          </cell>
          <cell r="B4225" t="str">
            <v>Terminal de ancoragem para barreira simples de concreto, moldada no local, com extrusora (perfil New Jersey) - H = 810 + 250 mm</v>
          </cell>
          <cell r="C4225" t="str">
            <v>m</v>
          </cell>
          <cell r="D4225">
            <v>270.43</v>
          </cell>
        </row>
        <row r="4226">
          <cell r="A4226" t="str">
            <v>3806412</v>
          </cell>
          <cell r="B4226" t="str">
            <v>Abertura de janela em estrutura de concreto existente para inspeção com espessura até 0,20 m e seção 0,49 m²</v>
          </cell>
          <cell r="C4226" t="str">
            <v>un</v>
          </cell>
          <cell r="D4226">
            <v>68.069999999999993</v>
          </cell>
        </row>
        <row r="4227">
          <cell r="A4227" t="str">
            <v>3806413</v>
          </cell>
          <cell r="B4227" t="str">
            <v>Apicoamento mecanizado de concreto</v>
          </cell>
          <cell r="C4227" t="str">
            <v>m²</v>
          </cell>
          <cell r="D4227">
            <v>23.99</v>
          </cell>
        </row>
        <row r="4228">
          <cell r="A4228" t="str">
            <v>3807863</v>
          </cell>
          <cell r="B4228" t="str">
            <v>Chumbador de expansão controlada por torque para concreto D = 12,5 mm - fornecimento e instalação</v>
          </cell>
          <cell r="C4228" t="str">
            <v>un</v>
          </cell>
          <cell r="D4228">
            <v>11.1</v>
          </cell>
        </row>
        <row r="4229">
          <cell r="A4229" t="str">
            <v>3807864</v>
          </cell>
          <cell r="B4229" t="str">
            <v>Chumbador de expansão controlada por torque para concreto D = 16 mm - fornecimento e instalação</v>
          </cell>
          <cell r="C4229" t="str">
            <v>un</v>
          </cell>
          <cell r="D4229">
            <v>14.11</v>
          </cell>
        </row>
        <row r="4230">
          <cell r="A4230" t="str">
            <v>3807865</v>
          </cell>
          <cell r="B4230" t="str">
            <v>Chumbador de expansão controlada por torque para concreto D = 20 mm - fornecimento e instalação</v>
          </cell>
          <cell r="C4230" t="str">
            <v>un</v>
          </cell>
          <cell r="D4230">
            <v>20.97</v>
          </cell>
        </row>
        <row r="4231">
          <cell r="A4231" t="str">
            <v>3807861</v>
          </cell>
          <cell r="B4231" t="str">
            <v>Chumbador de expansão controlada por torque para concreto D = 6,3 mm - fornecimento e instalação</v>
          </cell>
          <cell r="C4231" t="str">
            <v>un</v>
          </cell>
          <cell r="D4231">
            <v>3.38</v>
          </cell>
        </row>
        <row r="4232">
          <cell r="A4232" t="str">
            <v>3807862</v>
          </cell>
          <cell r="B4232" t="str">
            <v>Chumbador de expansão controlada por torque para concreto D = 8 mm - fornecimento e instalação</v>
          </cell>
          <cell r="C4232" t="str">
            <v>un</v>
          </cell>
          <cell r="D4232">
            <v>4.82</v>
          </cell>
        </row>
        <row r="4233">
          <cell r="A4233" t="str">
            <v>3807752</v>
          </cell>
          <cell r="B4233" t="str">
            <v>Corte linear em superfície de concreto para fixação de barras de aço de 10 mm - L = 12 mm e H = 12 mm</v>
          </cell>
          <cell r="C4233" t="str">
            <v>m</v>
          </cell>
          <cell r="D4233">
            <v>10.44</v>
          </cell>
        </row>
        <row r="4234">
          <cell r="A4234" t="str">
            <v>3807753</v>
          </cell>
          <cell r="B4234" t="str">
            <v>Corte linear em superfície de concreto para fixação de barras de aço de 12,5 mm - L = 15 mm e H = 15 mm</v>
          </cell>
          <cell r="C4234" t="str">
            <v>m</v>
          </cell>
          <cell r="D4234">
            <v>15.04</v>
          </cell>
        </row>
        <row r="4235">
          <cell r="A4235" t="str">
            <v>3807750</v>
          </cell>
          <cell r="B4235" t="str">
            <v>Corte linear em superfície de concreto para fixação de barras de aço de 6,3 mm - L = 8 mm e H = 8 mm</v>
          </cell>
          <cell r="C4235" t="str">
            <v>m</v>
          </cell>
          <cell r="D4235">
            <v>6.11</v>
          </cell>
        </row>
        <row r="4236">
          <cell r="A4236" t="str">
            <v>3807751</v>
          </cell>
          <cell r="B4236" t="str">
            <v>Corte linear em superfície de concreto para fixação de barras de aço de 8 mm - L = 10 mm e H = 10 mm</v>
          </cell>
          <cell r="C4236" t="str">
            <v>m</v>
          </cell>
          <cell r="D4236">
            <v>8.01</v>
          </cell>
        </row>
        <row r="4237">
          <cell r="A4237" t="str">
            <v>3806415</v>
          </cell>
          <cell r="B4237" t="str">
            <v>Demolição controlada de concreto com martelete</v>
          </cell>
          <cell r="C4237" t="str">
            <v>m³</v>
          </cell>
          <cell r="D4237">
            <v>666.28</v>
          </cell>
        </row>
        <row r="4238">
          <cell r="A4238" t="str">
            <v>3806416</v>
          </cell>
          <cell r="B4238" t="str">
            <v>Elevação de estruturas até 496 kN para substituição de aparelho de apoio com a utilização de macaco hidráulico</v>
          </cell>
          <cell r="C4238" t="str">
            <v>un</v>
          </cell>
          <cell r="D4238">
            <v>83.9</v>
          </cell>
        </row>
        <row r="4239">
          <cell r="A4239" t="str">
            <v>3806419</v>
          </cell>
          <cell r="B4239" t="str">
            <v>Elevação de estruturas de 1.390 a 1.859 kN para substituição de aparelho de apoio com a utilização de macaco hidráulico</v>
          </cell>
          <cell r="C4239" t="str">
            <v>un</v>
          </cell>
          <cell r="D4239">
            <v>111.61</v>
          </cell>
        </row>
        <row r="4240">
          <cell r="A4240" t="str">
            <v>3806417</v>
          </cell>
          <cell r="B4240" t="str">
            <v>Elevação de estruturas de 496 a 929 kN para substituição de aparelho de apoio com a utilização de macaco hidráulico</v>
          </cell>
          <cell r="C4240" t="str">
            <v>un</v>
          </cell>
          <cell r="D4240">
            <v>93.81</v>
          </cell>
        </row>
        <row r="4241">
          <cell r="A4241" t="str">
            <v>3806418</v>
          </cell>
          <cell r="B4241" t="str">
            <v>Elevação de estruturas de 929 a 1.390 kN para substituição de aparelho de apoio com a utilização de macaco hidráulico</v>
          </cell>
          <cell r="C4241" t="str">
            <v>un</v>
          </cell>
          <cell r="D4241">
            <v>110.67</v>
          </cell>
        </row>
        <row r="4242">
          <cell r="A4242" t="str">
            <v>3808207</v>
          </cell>
          <cell r="B4242" t="str">
            <v>Escada tubular multidirecional em aço galvanizado - utilização de 100 vezes - fornecimento, instalação e retirada</v>
          </cell>
          <cell r="C4242" t="str">
            <v>m</v>
          </cell>
          <cell r="D4242">
            <v>183.74</v>
          </cell>
        </row>
        <row r="4243">
          <cell r="A4243" t="str">
            <v>3806400</v>
          </cell>
          <cell r="B4243" t="str">
            <v>Fabricação de superestrutura metálica para passarela PL-15 - exceto piso de concreto</v>
          </cell>
          <cell r="C4243" t="str">
            <v>un</v>
          </cell>
          <cell r="D4243">
            <v>160080.17000000001</v>
          </cell>
        </row>
        <row r="4244">
          <cell r="A4244" t="str">
            <v>3806399</v>
          </cell>
          <cell r="B4244" t="str">
            <v>Fabricação de superestrutura metálica para passarela PL-20 - exceto piso de concreto</v>
          </cell>
          <cell r="C4244" t="str">
            <v>un</v>
          </cell>
          <cell r="D4244">
            <v>226753.48</v>
          </cell>
        </row>
        <row r="4245">
          <cell r="A4245" t="str">
            <v>3806387</v>
          </cell>
          <cell r="B4245" t="str">
            <v>Fabricação de superestrutura metálica para passarela PL-25 - exceto piso de concreto</v>
          </cell>
          <cell r="C4245" t="str">
            <v>un</v>
          </cell>
          <cell r="D4245">
            <v>284152.7</v>
          </cell>
        </row>
        <row r="4246">
          <cell r="A4246" t="str">
            <v>3806397</v>
          </cell>
          <cell r="B4246" t="str">
            <v>Fabricação de superestrutura metálica para passarela PL-30 - exceto piso de concreto</v>
          </cell>
          <cell r="C4246" t="str">
            <v>un</v>
          </cell>
          <cell r="D4246">
            <v>379316.5</v>
          </cell>
        </row>
        <row r="4247">
          <cell r="A4247" t="str">
            <v>3806396</v>
          </cell>
          <cell r="B4247" t="str">
            <v>Fabricação de superestrutura metálica para passarela PL-35 - exceto piso de concreto</v>
          </cell>
          <cell r="C4247" t="str">
            <v>un</v>
          </cell>
          <cell r="D4247">
            <v>436685.3</v>
          </cell>
        </row>
        <row r="4248">
          <cell r="A4248" t="str">
            <v>3816118</v>
          </cell>
          <cell r="B4248" t="str">
            <v>Guarda-corpo de concreto - fabricação - areia e brita comerciais</v>
          </cell>
          <cell r="C4248" t="str">
            <v>m</v>
          </cell>
          <cell r="D4248">
            <v>95.43</v>
          </cell>
        </row>
        <row r="4249">
          <cell r="A4249" t="str">
            <v>3816117</v>
          </cell>
          <cell r="B4249" t="str">
            <v>Guarda-corpo de concreto - fabricação - areia extraída e brita produzida</v>
          </cell>
          <cell r="C4249" t="str">
            <v>m</v>
          </cell>
          <cell r="D4249">
            <v>88.59</v>
          </cell>
        </row>
        <row r="4250">
          <cell r="A4250" t="str">
            <v>3806386</v>
          </cell>
          <cell r="B4250" t="str">
            <v>Guarda-corpo e corrimão metálico para passarelas para pedestres - fornecimento e instalação</v>
          </cell>
          <cell r="C4250" t="str">
            <v>m</v>
          </cell>
          <cell r="D4250">
            <v>681.26</v>
          </cell>
        </row>
        <row r="4251">
          <cell r="A4251" t="str">
            <v>3816196</v>
          </cell>
          <cell r="B4251" t="str">
            <v>Injeção de nata de cimento</v>
          </cell>
          <cell r="C4251" t="str">
            <v>m³</v>
          </cell>
          <cell r="D4251">
            <v>988.87</v>
          </cell>
        </row>
        <row r="4252">
          <cell r="A4252" t="str">
            <v>3806426</v>
          </cell>
          <cell r="B4252" t="str">
            <v>Lançamento de pré-laje com utilização de guindauto</v>
          </cell>
          <cell r="C4252" t="str">
            <v>t</v>
          </cell>
          <cell r="D4252">
            <v>64.69</v>
          </cell>
        </row>
        <row r="4253">
          <cell r="A4253" t="str">
            <v>3806401</v>
          </cell>
          <cell r="B4253" t="str">
            <v>Lançamento de superestrutura de passarela metálica de 12 a 24 t com utilização de guindaste</v>
          </cell>
          <cell r="C4253" t="str">
            <v>un</v>
          </cell>
          <cell r="D4253">
            <v>14383.16</v>
          </cell>
        </row>
        <row r="4254">
          <cell r="A4254" t="str">
            <v>3806423</v>
          </cell>
          <cell r="B4254" t="str">
            <v>Lançamento de viga pré-moldada de 1.000 a 1.250 kN com utilização de guindaste</v>
          </cell>
          <cell r="C4254" t="str">
            <v>un</v>
          </cell>
          <cell r="D4254">
            <v>10050.870000000001</v>
          </cell>
        </row>
        <row r="4255">
          <cell r="A4255" t="str">
            <v>3806421</v>
          </cell>
          <cell r="B4255" t="str">
            <v>Lançamento de viga pré-moldada de 500 a 750 kN com utilização de guindaste</v>
          </cell>
          <cell r="C4255" t="str">
            <v>un</v>
          </cell>
          <cell r="D4255">
            <v>4738.38</v>
          </cell>
        </row>
        <row r="4256">
          <cell r="A4256" t="str">
            <v>3806422</v>
          </cell>
          <cell r="B4256" t="str">
            <v>Lançamento de viga pré-moldada de 750 a 1.000 kN com utilização de guindaste</v>
          </cell>
          <cell r="C4256" t="str">
            <v>un</v>
          </cell>
          <cell r="D4256">
            <v>9045.7999999999993</v>
          </cell>
        </row>
        <row r="4257">
          <cell r="A4257" t="str">
            <v>3806425</v>
          </cell>
          <cell r="B4257" t="str">
            <v>Lançamento de viga pré-moldada de 980 a 1.225 kN com utilização de treliça lançadeira</v>
          </cell>
          <cell r="C4257" t="str">
            <v>un</v>
          </cell>
          <cell r="D4257">
            <v>3511.38</v>
          </cell>
        </row>
        <row r="4258">
          <cell r="A4258" t="str">
            <v>3806424</v>
          </cell>
          <cell r="B4258" t="str">
            <v>Lançamento de viga pré-moldada de 980 a 1.225 kN com utilização de treliça lançadeira e carrelone</v>
          </cell>
          <cell r="C4258" t="str">
            <v>un</v>
          </cell>
          <cell r="D4258">
            <v>5681.65</v>
          </cell>
        </row>
        <row r="4259">
          <cell r="A4259" t="str">
            <v>3806420</v>
          </cell>
          <cell r="B4259" t="str">
            <v>Lançamento de viga pré-moldada de até 500 kN com utilização de guindaste</v>
          </cell>
          <cell r="C4259" t="str">
            <v>un</v>
          </cell>
          <cell r="D4259">
            <v>4146.1000000000004</v>
          </cell>
        </row>
        <row r="4260">
          <cell r="A4260" t="str">
            <v>3806405</v>
          </cell>
          <cell r="B4260" t="str">
            <v>Limpeza de aparelhos de apoio em obras de arte especiais - exclusa a plataforma</v>
          </cell>
          <cell r="C4260" t="str">
            <v>un</v>
          </cell>
          <cell r="D4260">
            <v>155.35</v>
          </cell>
        </row>
        <row r="4261">
          <cell r="A4261" t="str">
            <v>3806404</v>
          </cell>
          <cell r="B4261" t="str">
            <v>Limpeza de material retido em fundações submersas de obras de arte especiais</v>
          </cell>
          <cell r="C4261" t="str">
            <v>m³</v>
          </cell>
          <cell r="D4261">
            <v>123.02</v>
          </cell>
        </row>
        <row r="4262">
          <cell r="A4262" t="str">
            <v>3806406</v>
          </cell>
          <cell r="B4262" t="str">
            <v>Limpeza em junta de dilatação</v>
          </cell>
          <cell r="C4262" t="str">
            <v>m</v>
          </cell>
          <cell r="D4262">
            <v>6.58</v>
          </cell>
        </row>
        <row r="4263">
          <cell r="A4263" t="str">
            <v>3806403</v>
          </cell>
          <cell r="B4263" t="str">
            <v>Limpeza em superfície de concreto com jateamento abrasivo com uso de granalhas de aço</v>
          </cell>
          <cell r="C4263" t="str">
            <v>m²</v>
          </cell>
          <cell r="D4263">
            <v>8.7200000000000006</v>
          </cell>
        </row>
        <row r="4264">
          <cell r="A4264" t="str">
            <v>3806402</v>
          </cell>
          <cell r="B4264" t="str">
            <v>Limpeza em superfície de concreto com jateamento d'água sob pressão</v>
          </cell>
          <cell r="C4264" t="str">
            <v>m²</v>
          </cell>
          <cell r="D4264">
            <v>2.63</v>
          </cell>
        </row>
        <row r="4265">
          <cell r="A4265" t="str">
            <v>3806407</v>
          </cell>
          <cell r="B4265" t="str">
            <v>Pingadeira de elastômero perfil 40 x 40 mm com aba inclinada e fixada com adesivo estrutural e pinos - fornecimento e instalação - exclusa a plataforma</v>
          </cell>
          <cell r="C4265" t="str">
            <v>m</v>
          </cell>
          <cell r="D4265">
            <v>182.37</v>
          </cell>
        </row>
        <row r="4266">
          <cell r="A4266" t="str">
            <v>3808043</v>
          </cell>
          <cell r="B4266" t="str">
            <v>Pintura manual com nata de cimento - 3 demãos</v>
          </cell>
          <cell r="C4266" t="str">
            <v>m²</v>
          </cell>
          <cell r="D4266">
            <v>5.36</v>
          </cell>
        </row>
        <row r="4267">
          <cell r="A4267" t="str">
            <v>3806431</v>
          </cell>
          <cell r="B4267" t="str">
            <v>Placa de aço de apoio para protensão externa em reforço de viga de OAE - confecção e instalação</v>
          </cell>
          <cell r="C4267" t="str">
            <v>un</v>
          </cell>
          <cell r="D4267">
            <v>5795.2</v>
          </cell>
        </row>
        <row r="4268">
          <cell r="A4268" t="str">
            <v>3806432</v>
          </cell>
          <cell r="B4268" t="str">
            <v>Placa de aço de desvio para protensão externa em reforço de viga de OAE - confecção e instalação</v>
          </cell>
          <cell r="C4268" t="str">
            <v>un</v>
          </cell>
          <cell r="D4268">
            <v>3032.92</v>
          </cell>
        </row>
        <row r="4269">
          <cell r="A4269" t="str">
            <v>3806429</v>
          </cell>
          <cell r="B4269" t="str">
            <v>Plataforma de trabalho em aço tubular apoiada no solo - altura de 4 a 6 m - utilização de 100 vezes - fornecimento, instalação e retirada</v>
          </cell>
          <cell r="C4269" t="str">
            <v>m³</v>
          </cell>
          <cell r="D4269">
            <v>18.16</v>
          </cell>
        </row>
        <row r="4270">
          <cell r="A4270" t="str">
            <v>3806430</v>
          </cell>
          <cell r="B4270" t="str">
            <v>Plataforma de trabalho em aço tubular apoiada no solo - altura de 6 a 8 m - utilização de 100 vezes - fornecimento, instalação e retirada</v>
          </cell>
          <cell r="C4270" t="str">
            <v>m³</v>
          </cell>
          <cell r="D4270">
            <v>11.42</v>
          </cell>
        </row>
        <row r="4271">
          <cell r="A4271" t="str">
            <v>3806428</v>
          </cell>
          <cell r="B4271" t="str">
            <v>Plataforma de trabalho em aço tubular apoiada no solo - altura de até 4 m - utilização de 100 vezes - fornecimento, instalação e retirada</v>
          </cell>
          <cell r="C4271" t="str">
            <v>m³</v>
          </cell>
          <cell r="D4271">
            <v>41.07</v>
          </cell>
        </row>
        <row r="4272">
          <cell r="A4272" t="str">
            <v>3816198</v>
          </cell>
          <cell r="B4272" t="str">
            <v>Plataforma de trabalho em madeira apoiada no solo - altura de 6 a 12 m - utilização de 5 vezes - confecção, instalação e retirada</v>
          </cell>
          <cell r="C4272" t="str">
            <v>m³</v>
          </cell>
          <cell r="D4272">
            <v>70.87</v>
          </cell>
        </row>
        <row r="4273">
          <cell r="A4273" t="str">
            <v>3816197</v>
          </cell>
          <cell r="B4273" t="str">
            <v>Plataforma de trabalho em madeira apoiada no solo - altura de até 6 m - utilização de 5 vezes - confecção, instalação e retirada</v>
          </cell>
          <cell r="C4273" t="str">
            <v>m³</v>
          </cell>
          <cell r="D4273">
            <v>63.08</v>
          </cell>
        </row>
        <row r="4274">
          <cell r="A4274" t="str">
            <v>3806410</v>
          </cell>
          <cell r="B4274" t="str">
            <v>Plataforma de trabalho suspensa sob tabuleiro de pontes com treliças metálicas e tábuas - utilização de 100 vezes - confecção, instalação e retirada</v>
          </cell>
          <cell r="C4274" t="str">
            <v>m²</v>
          </cell>
          <cell r="D4274">
            <v>62.59</v>
          </cell>
        </row>
        <row r="4275">
          <cell r="A4275" t="str">
            <v>3806411</v>
          </cell>
          <cell r="B4275" t="str">
            <v>Plataforma mecanizada de inspeção sob pontes com capacidade de 500 kg e alcance de 15 m</v>
          </cell>
          <cell r="C4275" t="str">
            <v>h</v>
          </cell>
          <cell r="D4275">
            <v>655.07000000000005</v>
          </cell>
        </row>
        <row r="4276">
          <cell r="A4276" t="str">
            <v>3815644</v>
          </cell>
          <cell r="B4276" t="str">
            <v>Recomposição de dreno em tubo de aço galvanizado D = 100 mm em OAE - fornecimento e instalação</v>
          </cell>
          <cell r="C4276" t="str">
            <v>un</v>
          </cell>
          <cell r="D4276">
            <v>105.4</v>
          </cell>
        </row>
        <row r="4277">
          <cell r="A4277" t="str">
            <v>3815643</v>
          </cell>
          <cell r="B4277" t="str">
            <v>Recomposição de dreno em tubo de aço galvanizado D = 80 mm em OAE - fornecimento e instalação</v>
          </cell>
          <cell r="C4277" t="str">
            <v>un</v>
          </cell>
          <cell r="D4277">
            <v>96.02</v>
          </cell>
        </row>
        <row r="4278">
          <cell r="A4278" t="str">
            <v>3815706</v>
          </cell>
          <cell r="B4278" t="str">
            <v>Recomposição de guarda-corpo com agregados comerciais - instalação</v>
          </cell>
          <cell r="C4278" t="str">
            <v>m</v>
          </cell>
          <cell r="D4278">
            <v>134.33000000000001</v>
          </cell>
        </row>
        <row r="4279">
          <cell r="A4279" t="str">
            <v>3815597</v>
          </cell>
          <cell r="B4279" t="str">
            <v>Recomposição de guarda-corpo com agregados produzidos - instalação</v>
          </cell>
          <cell r="C4279" t="str">
            <v>m</v>
          </cell>
          <cell r="D4279">
            <v>127.49</v>
          </cell>
        </row>
        <row r="4280">
          <cell r="A4280" t="str">
            <v>3815600</v>
          </cell>
          <cell r="B4280" t="str">
            <v>Recuperação de guarda-corpo metálico em ambiente agressivo</v>
          </cell>
          <cell r="C4280" t="str">
            <v>m²</v>
          </cell>
          <cell r="D4280">
            <v>66.459999999999994</v>
          </cell>
        </row>
        <row r="4281">
          <cell r="A4281" t="str">
            <v>3815601</v>
          </cell>
          <cell r="B4281" t="str">
            <v>Recuperação de guarda-corpo metálico em ambiente muito agressivo</v>
          </cell>
          <cell r="C4281" t="str">
            <v>m²</v>
          </cell>
          <cell r="D4281">
            <v>61.2</v>
          </cell>
        </row>
        <row r="4282">
          <cell r="A4282" t="str">
            <v>3815599</v>
          </cell>
          <cell r="B4282" t="str">
            <v>Recuperação de guarda-corpo metálico em ambiente pouco agressivo</v>
          </cell>
          <cell r="C4282" t="str">
            <v>m²</v>
          </cell>
          <cell r="D4282">
            <v>28.33</v>
          </cell>
        </row>
        <row r="4283">
          <cell r="A4283" t="str">
            <v>3806414</v>
          </cell>
          <cell r="B4283" t="str">
            <v>Remoção de concreto com jateamento d'água sob alta pressão</v>
          </cell>
          <cell r="C4283" t="str">
            <v>m³</v>
          </cell>
          <cell r="D4283">
            <v>599.91</v>
          </cell>
        </row>
        <row r="4284">
          <cell r="A4284" t="str">
            <v>3806409</v>
          </cell>
          <cell r="B4284" t="str">
            <v>Restauração de berços de apoio para junta de dilatação - fornecimento e instalação</v>
          </cell>
          <cell r="C4284" t="str">
            <v>m</v>
          </cell>
          <cell r="D4284">
            <v>66.930000000000007</v>
          </cell>
        </row>
        <row r="4285">
          <cell r="A4285" t="str">
            <v>3815602</v>
          </cell>
          <cell r="B4285" t="str">
            <v>Substituição de junta de dilatação e lábios poliméricos - fornecimento e instalação</v>
          </cell>
          <cell r="C4285" t="str">
            <v>m</v>
          </cell>
          <cell r="D4285">
            <v>35.58</v>
          </cell>
        </row>
        <row r="4286">
          <cell r="A4286" t="str">
            <v>4011444</v>
          </cell>
          <cell r="B4286" t="str">
            <v>Areia asfalto a quente - faixa A - areia comercial</v>
          </cell>
          <cell r="C4286" t="str">
            <v>t</v>
          </cell>
          <cell r="D4286">
            <v>183.11</v>
          </cell>
        </row>
        <row r="4287">
          <cell r="A4287" t="str">
            <v>4011443</v>
          </cell>
          <cell r="B4287" t="str">
            <v>Areia asfalto a quente - faixa A - areia extraída</v>
          </cell>
          <cell r="C4287" t="str">
            <v>t</v>
          </cell>
          <cell r="D4287">
            <v>119.69</v>
          </cell>
        </row>
        <row r="4288">
          <cell r="A4288" t="str">
            <v>4011446</v>
          </cell>
          <cell r="B4288" t="str">
            <v>Areia asfalto a quente - faixa B - areia comercial</v>
          </cell>
          <cell r="C4288" t="str">
            <v>t</v>
          </cell>
          <cell r="D4288">
            <v>172.82</v>
          </cell>
        </row>
        <row r="4289">
          <cell r="A4289" t="str">
            <v>4011445</v>
          </cell>
          <cell r="B4289" t="str">
            <v>Areia asfalto a quente - faixa B - areia extraída</v>
          </cell>
          <cell r="C4289" t="str">
            <v>t</v>
          </cell>
          <cell r="D4289">
            <v>108.01</v>
          </cell>
        </row>
        <row r="4290">
          <cell r="A4290" t="str">
            <v>4011448</v>
          </cell>
          <cell r="B4290" t="str">
            <v>Areia asfalto a quente com asfalto polímero - faixa A - areia comercial</v>
          </cell>
          <cell r="C4290" t="str">
            <v>t</v>
          </cell>
          <cell r="D4290">
            <v>175.4</v>
          </cell>
        </row>
        <row r="4291">
          <cell r="A4291" t="str">
            <v>4011447</v>
          </cell>
          <cell r="B4291" t="str">
            <v>Areia asfalto a quente com asfalto polímero - faixa A - areia extraída</v>
          </cell>
          <cell r="C4291" t="str">
            <v>t</v>
          </cell>
          <cell r="D4291">
            <v>108.76</v>
          </cell>
        </row>
        <row r="4292">
          <cell r="A4292" t="str">
            <v>4011450</v>
          </cell>
          <cell r="B4292" t="str">
            <v>Areia asfalto a quente com asfalto polímero - faixa B - areia comercial</v>
          </cell>
          <cell r="C4292" t="str">
            <v>t</v>
          </cell>
          <cell r="D4292">
            <v>181.22</v>
          </cell>
        </row>
        <row r="4293">
          <cell r="A4293" t="str">
            <v>4011449</v>
          </cell>
          <cell r="B4293" t="str">
            <v>Areia asfalto a quente com asfalto polímero - faixa B - areia extraída</v>
          </cell>
          <cell r="C4293" t="str">
            <v>t</v>
          </cell>
          <cell r="D4293">
            <v>115.77</v>
          </cell>
        </row>
        <row r="4294">
          <cell r="A4294" t="str">
            <v>4011452</v>
          </cell>
          <cell r="B4294" t="str">
            <v>Areia asfalto a quente com asfalto polímero - faixa C - areia comercial</v>
          </cell>
          <cell r="C4294" t="str">
            <v>t</v>
          </cell>
          <cell r="D4294">
            <v>185.01</v>
          </cell>
        </row>
        <row r="4295">
          <cell r="A4295" t="str">
            <v>4011451</v>
          </cell>
          <cell r="B4295" t="str">
            <v>Areia asfalto a quente com asfalto polímero - faixa C - areia extraída</v>
          </cell>
          <cell r="C4295" t="str">
            <v>t</v>
          </cell>
          <cell r="D4295">
            <v>120.4</v>
          </cell>
        </row>
        <row r="4296">
          <cell r="A4296" t="str">
            <v>4011219</v>
          </cell>
          <cell r="B4296" t="str">
            <v>Base de solo estabilizado granulometricamente sem mistura com material de jazida</v>
          </cell>
          <cell r="C4296" t="str">
            <v>m³</v>
          </cell>
          <cell r="D4296">
            <v>12.14</v>
          </cell>
        </row>
        <row r="4297">
          <cell r="A4297" t="str">
            <v>4011291</v>
          </cell>
          <cell r="B4297" t="str">
            <v>Base de solo melhorado com 3% de cimento e mistura em usina com material de jazida</v>
          </cell>
          <cell r="C4297" t="str">
            <v>m³</v>
          </cell>
          <cell r="D4297">
            <v>61.78</v>
          </cell>
        </row>
        <row r="4298">
          <cell r="A4298" t="str">
            <v>4011287</v>
          </cell>
          <cell r="B4298" t="str">
            <v>Base de solo melhorado com 3% de cimento e mistura na pista com material de jazida</v>
          </cell>
          <cell r="C4298" t="str">
            <v>m³</v>
          </cell>
          <cell r="D4298">
            <v>52.65</v>
          </cell>
        </row>
        <row r="4299">
          <cell r="A4299" t="str">
            <v>4011305</v>
          </cell>
          <cell r="B4299" t="str">
            <v>Base de solo-cal com 7% de cal e mistura na pista com material de jazida</v>
          </cell>
          <cell r="C4299" t="str">
            <v>m³</v>
          </cell>
          <cell r="D4299">
            <v>88.48</v>
          </cell>
        </row>
        <row r="4300">
          <cell r="A4300" t="str">
            <v>4011313</v>
          </cell>
          <cell r="B4300" t="str">
            <v>Base de solo-cimento com 7% de cimento e mistura em usina com material de jazida</v>
          </cell>
          <cell r="C4300" t="str">
            <v>m³</v>
          </cell>
          <cell r="D4300">
            <v>109.31</v>
          </cell>
        </row>
        <row r="4301">
          <cell r="A4301" t="str">
            <v>4011297</v>
          </cell>
          <cell r="B4301" t="str">
            <v>Base de solo-cimento com 7% de cimento e mistura na pista com material de jazida</v>
          </cell>
          <cell r="C4301" t="str">
            <v>m³</v>
          </cell>
          <cell r="D4301">
            <v>104.37</v>
          </cell>
        </row>
        <row r="4302">
          <cell r="A4302" t="str">
            <v>4011221</v>
          </cell>
          <cell r="B4302" t="str">
            <v>Base estabilizada granulometricamente com mistura de solos na pista com material de jazida</v>
          </cell>
          <cell r="C4302" t="str">
            <v>m³</v>
          </cell>
          <cell r="D4302">
            <v>12.95</v>
          </cell>
        </row>
        <row r="4303">
          <cell r="A4303" t="str">
            <v>4011226</v>
          </cell>
          <cell r="B4303" t="str">
            <v>Base estabilizada granulometricamente com mistura solo areia (70% - 30%) em usina com material de jazida e areia extraída</v>
          </cell>
          <cell r="C4303" t="str">
            <v>m³</v>
          </cell>
          <cell r="D4303">
            <v>31.4</v>
          </cell>
        </row>
        <row r="4304">
          <cell r="A4304" t="str">
            <v>4011240</v>
          </cell>
          <cell r="B4304" t="str">
            <v>Base estabilizada granulometricamente com mistura solo brita (70% - 30%) com 3% de cimento em usina com material de jazida e brita comercial</v>
          </cell>
          <cell r="C4304" t="str">
            <v>m³</v>
          </cell>
          <cell r="D4304">
            <v>109.99</v>
          </cell>
        </row>
        <row r="4305">
          <cell r="A4305" t="str">
            <v>4011239</v>
          </cell>
          <cell r="B4305" t="str">
            <v>Base estabilizada granulometricamente com mistura solo brita (70% - 30%) com 3% de cimento em usina com material de jazida e brita produzida</v>
          </cell>
          <cell r="C4305" t="str">
            <v>m³</v>
          </cell>
          <cell r="D4305">
            <v>86.78</v>
          </cell>
        </row>
        <row r="4306">
          <cell r="A4306" t="str">
            <v>4011268</v>
          </cell>
          <cell r="B4306" t="str">
            <v>Base estabilizada granulometricamente com mistura solo brita (70% - 30%) em usina com material de jazida e brita comercial</v>
          </cell>
          <cell r="C4306" t="str">
            <v>m³</v>
          </cell>
          <cell r="D4306">
            <v>72.650000000000006</v>
          </cell>
        </row>
        <row r="4307">
          <cell r="A4307" t="str">
            <v>4011267</v>
          </cell>
          <cell r="B4307" t="str">
            <v>Base estabilizada granulometricamente com mistura solo brita (70% - 30%) em usina com material de jazida e brita produzida</v>
          </cell>
          <cell r="C4307" t="str">
            <v>m³</v>
          </cell>
          <cell r="D4307">
            <v>48.72</v>
          </cell>
        </row>
        <row r="4308">
          <cell r="A4308" t="str">
            <v>4011256</v>
          </cell>
          <cell r="B4308" t="str">
            <v>Base estabilizada granulometricamente com mistura solo brita (70% - 30%) na pista com material de jazida e brita comercial</v>
          </cell>
          <cell r="C4308" t="str">
            <v>m³</v>
          </cell>
          <cell r="D4308">
            <v>59.35</v>
          </cell>
        </row>
        <row r="4309">
          <cell r="A4309" t="str">
            <v>4011255</v>
          </cell>
          <cell r="B4309" t="str">
            <v>Base estabilizada granulometricamente com mistura solo brita (70% - 30%) na pista com material de jazida e brita produzida</v>
          </cell>
          <cell r="C4309" t="str">
            <v>m³</v>
          </cell>
          <cell r="D4309">
            <v>35.43</v>
          </cell>
        </row>
        <row r="4310">
          <cell r="A4310" t="str">
            <v>4011276</v>
          </cell>
          <cell r="B4310" t="str">
            <v>Base ou sub-base de brita graduada com brita comercial</v>
          </cell>
          <cell r="C4310" t="str">
            <v>m³</v>
          </cell>
          <cell r="D4310">
            <v>188.68</v>
          </cell>
        </row>
        <row r="4311">
          <cell r="A4311" t="str">
            <v>4011275</v>
          </cell>
          <cell r="B4311" t="str">
            <v>Base ou sub-base de brita graduada com brita produzida</v>
          </cell>
          <cell r="C4311" t="str">
            <v>m³</v>
          </cell>
          <cell r="D4311">
            <v>109.85</v>
          </cell>
        </row>
        <row r="4312">
          <cell r="A4312" t="str">
            <v>4011549</v>
          </cell>
          <cell r="B4312" t="str">
            <v>Base ou sub-base de brita graduada executada com vibroacabadora - brita comercial</v>
          </cell>
          <cell r="C4312" t="str">
            <v>m³</v>
          </cell>
          <cell r="D4312">
            <v>191.57</v>
          </cell>
        </row>
        <row r="4313">
          <cell r="A4313" t="str">
            <v>4011548</v>
          </cell>
          <cell r="B4313" t="str">
            <v>Base ou sub-base de brita graduada executada com vibroacabadora - brita produzida</v>
          </cell>
          <cell r="C4313" t="str">
            <v>m³</v>
          </cell>
          <cell r="D4313">
            <v>112.74</v>
          </cell>
        </row>
        <row r="4314">
          <cell r="A4314" t="str">
            <v>4011278</v>
          </cell>
          <cell r="B4314" t="str">
            <v>Base ou sub-base de brita graduada tratada com cimento com brita comercial</v>
          </cell>
          <cell r="C4314" t="str">
            <v>m³</v>
          </cell>
          <cell r="D4314">
            <v>234.42</v>
          </cell>
        </row>
        <row r="4315">
          <cell r="A4315" t="str">
            <v>4011277</v>
          </cell>
          <cell r="B4315" t="str">
            <v>Base ou sub-base de brita graduada tratada com cimento com brita produzida</v>
          </cell>
          <cell r="C4315" t="str">
            <v>m³</v>
          </cell>
          <cell r="D4315">
            <v>157.34</v>
          </cell>
        </row>
        <row r="4316">
          <cell r="A4316" t="str">
            <v>4011561</v>
          </cell>
          <cell r="B4316" t="str">
            <v>Base ou sub-base de brita graduada tratada com cimento executada com vibroacabadora - brita comercial</v>
          </cell>
          <cell r="C4316" t="str">
            <v>m³</v>
          </cell>
          <cell r="D4316">
            <v>237.31</v>
          </cell>
        </row>
        <row r="4317">
          <cell r="A4317" t="str">
            <v>4011560</v>
          </cell>
          <cell r="B4317" t="str">
            <v>Base ou sub-base de brita graduada tratada com cimento executada com vibroacabadora - brita produzida</v>
          </cell>
          <cell r="C4317" t="str">
            <v>m³</v>
          </cell>
          <cell r="D4317">
            <v>160.22999999999999</v>
          </cell>
        </row>
        <row r="4318">
          <cell r="A4318" t="str">
            <v>4011282</v>
          </cell>
          <cell r="B4318" t="str">
            <v>Base ou sub-base de macadame hidráulico com brita comercial</v>
          </cell>
          <cell r="C4318" t="str">
            <v>m³</v>
          </cell>
          <cell r="D4318">
            <v>167.79</v>
          </cell>
        </row>
        <row r="4319">
          <cell r="A4319" t="str">
            <v>4011281</v>
          </cell>
          <cell r="B4319" t="str">
            <v>Base ou sub-base de macadame hidráulico com brita produzida</v>
          </cell>
          <cell r="C4319" t="str">
            <v>m³</v>
          </cell>
          <cell r="D4319">
            <v>95.15</v>
          </cell>
        </row>
        <row r="4320">
          <cell r="A4320" t="str">
            <v>4011279</v>
          </cell>
          <cell r="B4320" t="str">
            <v>Base ou sub-base de macadame seco com brita comercial</v>
          </cell>
          <cell r="C4320" t="str">
            <v>m³</v>
          </cell>
          <cell r="D4320">
            <v>162.11000000000001</v>
          </cell>
        </row>
        <row r="4321">
          <cell r="A4321" t="str">
            <v>4011280</v>
          </cell>
          <cell r="B4321" t="str">
            <v>Base ou sub-base de macadame seco com brita produzida</v>
          </cell>
          <cell r="C4321" t="str">
            <v>m³</v>
          </cell>
          <cell r="D4321">
            <v>89.46</v>
          </cell>
        </row>
        <row r="4322">
          <cell r="A4322" t="str">
            <v>4011327</v>
          </cell>
          <cell r="B4322" t="str">
            <v>Base ou sub-base estabilizada granulometricamente com mistura solo escória de aciaria (50%-50%) em usina com material de jazida</v>
          </cell>
          <cell r="C4322" t="str">
            <v>m³</v>
          </cell>
          <cell r="D4322">
            <v>36.549999999999997</v>
          </cell>
        </row>
        <row r="4323">
          <cell r="A4323" t="str">
            <v>4011325</v>
          </cell>
          <cell r="B4323" t="str">
            <v>Base ou sub-base estabilizada granulometricamente com mistura solo escória de aciaria (50%-50%) na pista com material de jazida</v>
          </cell>
          <cell r="C4323" t="str">
            <v>m³</v>
          </cell>
          <cell r="D4323">
            <v>21.41</v>
          </cell>
        </row>
        <row r="4324">
          <cell r="A4324" t="str">
            <v>4011454</v>
          </cell>
          <cell r="B4324" t="str">
            <v>Concreto asfáltico - faixa A - areia e brita comerciais</v>
          </cell>
          <cell r="C4324" t="str">
            <v>t</v>
          </cell>
          <cell r="D4324">
            <v>176.75</v>
          </cell>
        </row>
        <row r="4325">
          <cell r="A4325" t="str">
            <v>4011453</v>
          </cell>
          <cell r="B4325" t="str">
            <v>Concreto asfáltico - faixa A - areia extraída e brita produzida</v>
          </cell>
          <cell r="C4325" t="str">
            <v>t</v>
          </cell>
          <cell r="D4325">
            <v>130.22999999999999</v>
          </cell>
        </row>
        <row r="4326">
          <cell r="A4326" t="str">
            <v>4011455</v>
          </cell>
          <cell r="B4326" t="str">
            <v>Concreto asfáltico - faixa A - massa comercial</v>
          </cell>
          <cell r="C4326" t="str">
            <v>t</v>
          </cell>
          <cell r="D4326">
            <v>20.34</v>
          </cell>
        </row>
        <row r="4327">
          <cell r="A4327" t="str">
            <v>4011459</v>
          </cell>
          <cell r="B4327" t="str">
            <v>Concreto asfáltico - faixa B - areia e brita comerciais</v>
          </cell>
          <cell r="C4327" t="str">
            <v>t</v>
          </cell>
          <cell r="D4327">
            <v>180.88</v>
          </cell>
        </row>
        <row r="4328">
          <cell r="A4328" t="str">
            <v>4011458</v>
          </cell>
          <cell r="B4328" t="str">
            <v>Concreto asfáltico - faixa B - areia extraída e brita produzida</v>
          </cell>
          <cell r="C4328" t="str">
            <v>t</v>
          </cell>
          <cell r="D4328">
            <v>133</v>
          </cell>
        </row>
        <row r="4329">
          <cell r="A4329" t="str">
            <v>4011463</v>
          </cell>
          <cell r="B4329" t="str">
            <v>Concreto asfáltico - faixa C - areia e brita comerciais</v>
          </cell>
          <cell r="C4329" t="str">
            <v>t</v>
          </cell>
          <cell r="D4329">
            <v>182.96</v>
          </cell>
        </row>
        <row r="4330">
          <cell r="A4330" t="str">
            <v>4011462</v>
          </cell>
          <cell r="B4330" t="str">
            <v>Concreto asfáltico - faixa C - areia extraída e brita produzida</v>
          </cell>
          <cell r="C4330" t="str">
            <v>t</v>
          </cell>
          <cell r="D4330">
            <v>131.25</v>
          </cell>
        </row>
        <row r="4331">
          <cell r="A4331" t="str">
            <v>4011464</v>
          </cell>
          <cell r="B4331" t="str">
            <v>Concreto asfáltico - faixa C - massa comercial</v>
          </cell>
          <cell r="C4331" t="str">
            <v>t</v>
          </cell>
          <cell r="D4331">
            <v>20.34</v>
          </cell>
        </row>
        <row r="4332">
          <cell r="A4332" t="str">
            <v>4011457</v>
          </cell>
          <cell r="B4332" t="str">
            <v>Concreto asfáltico com asfalto polímero - faixa A - areia e brita comerciais</v>
          </cell>
          <cell r="C4332" t="str">
            <v>t</v>
          </cell>
          <cell r="D4332">
            <v>177.71</v>
          </cell>
        </row>
        <row r="4333">
          <cell r="A4333" t="str">
            <v>4011456</v>
          </cell>
          <cell r="B4333" t="str">
            <v>Concreto asfáltico com asfalto polímero - faixa A - areia extraída e brita produzida</v>
          </cell>
          <cell r="C4333" t="str">
            <v>t</v>
          </cell>
          <cell r="D4333">
            <v>130.47</v>
          </cell>
        </row>
        <row r="4334">
          <cell r="A4334" t="str">
            <v>4011461</v>
          </cell>
          <cell r="B4334" t="str">
            <v>Concreto asfáltico com asfalto polímero - faixa B - areia e brita comerciais</v>
          </cell>
          <cell r="C4334" t="str">
            <v>t</v>
          </cell>
          <cell r="D4334">
            <v>181.35</v>
          </cell>
        </row>
        <row r="4335">
          <cell r="A4335" t="str">
            <v>4011460</v>
          </cell>
          <cell r="B4335" t="str">
            <v>Concreto asfáltico com asfalto polímero - faixa B - areia extraída e brita produzida</v>
          </cell>
          <cell r="C4335" t="str">
            <v>t</v>
          </cell>
          <cell r="D4335">
            <v>133.25</v>
          </cell>
        </row>
        <row r="4336">
          <cell r="A4336" t="str">
            <v>4011466</v>
          </cell>
          <cell r="B4336" t="str">
            <v>Concreto asfáltico com asfalto polímero - faixa C - areia e brita comerciais</v>
          </cell>
          <cell r="C4336" t="str">
            <v>t</v>
          </cell>
          <cell r="D4336">
            <v>189.85</v>
          </cell>
        </row>
        <row r="4337">
          <cell r="A4337" t="str">
            <v>4011465</v>
          </cell>
          <cell r="B4337" t="str">
            <v>Concreto asfáltico com asfalto polímero - faixa C - areia extraída e brita produzida</v>
          </cell>
          <cell r="C4337" t="str">
            <v>t</v>
          </cell>
          <cell r="D4337">
            <v>136.05000000000001</v>
          </cell>
        </row>
        <row r="4338">
          <cell r="A4338" t="str">
            <v>4011469</v>
          </cell>
          <cell r="B4338" t="str">
            <v>Concreto asfáltico com borracha - faixa A - brita comercial</v>
          </cell>
          <cell r="C4338" t="str">
            <v>t</v>
          </cell>
          <cell r="D4338">
            <v>208.02</v>
          </cell>
        </row>
        <row r="4339">
          <cell r="A4339" t="str">
            <v>4011473</v>
          </cell>
          <cell r="B4339" t="str">
            <v>Concreto asfáltico com borracha - faixa A - brita produzida</v>
          </cell>
          <cell r="C4339" t="str">
            <v>t</v>
          </cell>
          <cell r="D4339">
            <v>175.49</v>
          </cell>
        </row>
        <row r="4340">
          <cell r="A4340" t="str">
            <v>4011470</v>
          </cell>
          <cell r="B4340" t="str">
            <v>Concreto asfáltico com borracha - faixa B - brita comercial</v>
          </cell>
          <cell r="C4340" t="str">
            <v>t</v>
          </cell>
          <cell r="D4340">
            <v>211.32</v>
          </cell>
        </row>
        <row r="4341">
          <cell r="A4341" t="str">
            <v>4011474</v>
          </cell>
          <cell r="B4341" t="str">
            <v>Concreto asfáltico com borracha - faixa B - brita produzida</v>
          </cell>
          <cell r="C4341" t="str">
            <v>t</v>
          </cell>
          <cell r="D4341">
            <v>179.71</v>
          </cell>
        </row>
        <row r="4342">
          <cell r="A4342" t="str">
            <v>4011471</v>
          </cell>
          <cell r="B4342" t="str">
            <v>Concreto asfáltico com borracha - faixa C - brita comercial</v>
          </cell>
          <cell r="C4342" t="str">
            <v>t</v>
          </cell>
          <cell r="D4342">
            <v>211.83</v>
          </cell>
        </row>
        <row r="4343">
          <cell r="A4343" t="str">
            <v>4011475</v>
          </cell>
          <cell r="B4343" t="str">
            <v>Concreto asfáltico com borracha - faixa C - brita produzida</v>
          </cell>
          <cell r="C4343" t="str">
            <v>t</v>
          </cell>
          <cell r="D4343">
            <v>181.79</v>
          </cell>
        </row>
        <row r="4344">
          <cell r="A4344" t="str">
            <v>4011472</v>
          </cell>
          <cell r="B4344" t="str">
            <v>Concreto asfáltico com borracha - faixa GAP GRADED - brita comercial</v>
          </cell>
          <cell r="C4344" t="str">
            <v>t</v>
          </cell>
          <cell r="D4344">
            <v>207.93</v>
          </cell>
        </row>
        <row r="4345">
          <cell r="A4345" t="str">
            <v>4011476</v>
          </cell>
          <cell r="B4345" t="str">
            <v>Concreto asfáltico com borracha - faixa GAP GRADED - brita produzida</v>
          </cell>
          <cell r="C4345" t="str">
            <v>t</v>
          </cell>
          <cell r="D4345">
            <v>175.17</v>
          </cell>
        </row>
        <row r="4346">
          <cell r="A4346" t="str">
            <v>4011478</v>
          </cell>
          <cell r="B4346" t="str">
            <v>Concreto asfáltico reciclado em usina com adição de asfalto - brita comercial</v>
          </cell>
          <cell r="C4346" t="str">
            <v>t</v>
          </cell>
          <cell r="D4346">
            <v>159.19</v>
          </cell>
        </row>
        <row r="4347">
          <cell r="A4347" t="str">
            <v>4011477</v>
          </cell>
          <cell r="B4347" t="str">
            <v>Concreto asfáltico reciclado em usina com adição de asfalto - brita produzida</v>
          </cell>
          <cell r="C4347" t="str">
            <v>t</v>
          </cell>
          <cell r="D4347">
            <v>136.03</v>
          </cell>
        </row>
        <row r="4348">
          <cell r="A4348" t="str">
            <v>4011538</v>
          </cell>
          <cell r="B4348" t="str">
            <v>Cura com pintura asfáltica para pavimento de concreto compactado com rolo</v>
          </cell>
          <cell r="C4348" t="str">
            <v>m²</v>
          </cell>
          <cell r="D4348">
            <v>0.16</v>
          </cell>
        </row>
        <row r="4349">
          <cell r="A4349" t="str">
            <v>4016096</v>
          </cell>
          <cell r="B4349" t="str">
            <v>Escavação e carga de material de jazida com escavadeira hidráulica de 1,56 m³</v>
          </cell>
          <cell r="C4349" t="str">
            <v>m³</v>
          </cell>
          <cell r="D4349">
            <v>1.38</v>
          </cell>
        </row>
        <row r="4350">
          <cell r="A4350" t="str">
            <v>4016008</v>
          </cell>
          <cell r="B4350" t="str">
            <v>Escavação e carga de material de jazida com trator de 127 kW e carregadeira de 3,4 m³</v>
          </cell>
          <cell r="C4350" t="str">
            <v>m³</v>
          </cell>
          <cell r="D4350">
            <v>4.2300000000000004</v>
          </cell>
        </row>
        <row r="4351">
          <cell r="A4351" t="str">
            <v>4016007</v>
          </cell>
          <cell r="B4351" t="str">
            <v>Escavação e carga de material de jazida com trator de 97 kW e carregadeira de 1,72 m³</v>
          </cell>
          <cell r="C4351" t="str">
            <v>m³</v>
          </cell>
          <cell r="D4351">
            <v>4.99</v>
          </cell>
        </row>
        <row r="4352">
          <cell r="A4352" t="str">
            <v>4015612</v>
          </cell>
          <cell r="B4352" t="str">
            <v>Execução de revestimento primário com material de jazida</v>
          </cell>
          <cell r="C4352" t="str">
            <v>m³</v>
          </cell>
          <cell r="D4352">
            <v>11.95</v>
          </cell>
        </row>
        <row r="4353">
          <cell r="A4353" t="str">
            <v>4011562</v>
          </cell>
          <cell r="B4353" t="str">
            <v>Geogrelha bidirecional com resistência à tração de 30 kN/m - deformação &lt; 5% - malha de 36 x 34 mm - para reforço de base granular</v>
          </cell>
          <cell r="C4353" t="str">
            <v>m²</v>
          </cell>
          <cell r="D4353">
            <v>33.19</v>
          </cell>
        </row>
        <row r="4354">
          <cell r="A4354" t="str">
            <v>4011351</v>
          </cell>
          <cell r="B4354" t="str">
            <v>Imprimação com asfalto diluído</v>
          </cell>
          <cell r="C4354" t="str">
            <v>m²</v>
          </cell>
          <cell r="D4354">
            <v>0.38</v>
          </cell>
        </row>
        <row r="4355">
          <cell r="A4355" t="str">
            <v>4011352</v>
          </cell>
          <cell r="B4355" t="str">
            <v>Imprimação com emulsão asfáltica</v>
          </cell>
          <cell r="C4355" t="str">
            <v>m²</v>
          </cell>
          <cell r="D4355">
            <v>0.41</v>
          </cell>
        </row>
        <row r="4356">
          <cell r="A4356" t="str">
            <v>4011402</v>
          </cell>
          <cell r="B4356" t="str">
            <v>Lama asfáltica - faixa I - areia e brita comerciais</v>
          </cell>
          <cell r="C4356" t="str">
            <v>m²</v>
          </cell>
          <cell r="D4356">
            <v>0.83</v>
          </cell>
        </row>
        <row r="4357">
          <cell r="A4357" t="str">
            <v>4011401</v>
          </cell>
          <cell r="B4357" t="str">
            <v>Lama asfáltica - faixa I - areia extraída e brita produzida</v>
          </cell>
          <cell r="C4357" t="str">
            <v>m²</v>
          </cell>
          <cell r="D4357">
            <v>0.6</v>
          </cell>
        </row>
        <row r="4358">
          <cell r="A4358" t="str">
            <v>4011404</v>
          </cell>
          <cell r="B4358" t="str">
            <v>Lama asfáltica - faixa II - areia e brita comerciais</v>
          </cell>
          <cell r="C4358" t="str">
            <v>m²</v>
          </cell>
          <cell r="D4358">
            <v>0.59</v>
          </cell>
        </row>
        <row r="4359">
          <cell r="A4359" t="str">
            <v>4011403</v>
          </cell>
          <cell r="B4359" t="str">
            <v>Lama asfáltica - faixa II - areia extraída e brita produzida</v>
          </cell>
          <cell r="C4359" t="str">
            <v>m²</v>
          </cell>
          <cell r="D4359">
            <v>0.41</v>
          </cell>
        </row>
        <row r="4360">
          <cell r="A4360" t="str">
            <v>4011406</v>
          </cell>
          <cell r="B4360" t="str">
            <v>Lama asfáltica - faixa III - areia e brita comerciais</v>
          </cell>
          <cell r="C4360" t="str">
            <v>m²</v>
          </cell>
          <cell r="D4360">
            <v>1.08</v>
          </cell>
        </row>
        <row r="4361">
          <cell r="A4361" t="str">
            <v>4011405</v>
          </cell>
          <cell r="B4361" t="str">
            <v>Lama asfáltica - faixa III - areia extraída e brita produzida</v>
          </cell>
          <cell r="C4361" t="str">
            <v>m²</v>
          </cell>
          <cell r="D4361">
            <v>0.79</v>
          </cell>
        </row>
        <row r="4362">
          <cell r="A4362" t="str">
            <v>4011392</v>
          </cell>
          <cell r="B4362" t="str">
            <v>Macadame betuminoso por penetração - faixa A - brita comercial</v>
          </cell>
          <cell r="C4362" t="str">
            <v>m³</v>
          </cell>
          <cell r="D4362">
            <v>199.18</v>
          </cell>
        </row>
        <row r="4363">
          <cell r="A4363" t="str">
            <v>4011391</v>
          </cell>
          <cell r="B4363" t="str">
            <v>Macadame betuminoso por penetração - faixa A - brita produzida</v>
          </cell>
          <cell r="C4363" t="str">
            <v>m³</v>
          </cell>
          <cell r="D4363">
            <v>127.17</v>
          </cell>
        </row>
        <row r="4364">
          <cell r="A4364" t="str">
            <v>4011394</v>
          </cell>
          <cell r="B4364" t="str">
            <v>Macadame betuminoso por penetração - faixa B - brita comercial</v>
          </cell>
          <cell r="C4364" t="str">
            <v>m³</v>
          </cell>
          <cell r="D4364">
            <v>199.8</v>
          </cell>
        </row>
        <row r="4365">
          <cell r="A4365" t="str">
            <v>4011393</v>
          </cell>
          <cell r="B4365" t="str">
            <v>Macadame betuminoso por penetração - faixa B - brita produzida</v>
          </cell>
          <cell r="C4365" t="str">
            <v>m³</v>
          </cell>
          <cell r="D4365">
            <v>127.81</v>
          </cell>
        </row>
        <row r="4366">
          <cell r="A4366" t="str">
            <v>4011396</v>
          </cell>
          <cell r="B4366" t="str">
            <v>Macadame betuminoso por penetração - faixa C - brita comercial</v>
          </cell>
          <cell r="C4366" t="str">
            <v>m³</v>
          </cell>
          <cell r="D4366">
            <v>203.06</v>
          </cell>
        </row>
        <row r="4367">
          <cell r="A4367" t="str">
            <v>4011395</v>
          </cell>
          <cell r="B4367" t="str">
            <v>Macadame betuminoso por penetração - faixa C - brita produzida</v>
          </cell>
          <cell r="C4367" t="str">
            <v>m³</v>
          </cell>
          <cell r="D4367">
            <v>128.53</v>
          </cell>
        </row>
        <row r="4368">
          <cell r="A4368" t="str">
            <v>4011398</v>
          </cell>
          <cell r="B4368" t="str">
            <v>Macadame betuminoso por penetração - faixa D - brita comercial</v>
          </cell>
          <cell r="C4368" t="str">
            <v>m³</v>
          </cell>
          <cell r="D4368">
            <v>203.96</v>
          </cell>
        </row>
        <row r="4369">
          <cell r="A4369" t="str">
            <v>4011397</v>
          </cell>
          <cell r="B4369" t="str">
            <v>Macadame betuminoso por penetração - faixa D - brita produzida</v>
          </cell>
          <cell r="C4369" t="str">
            <v>m³</v>
          </cell>
          <cell r="D4369">
            <v>128.83000000000001</v>
          </cell>
        </row>
        <row r="4370">
          <cell r="A4370" t="str">
            <v>4011400</v>
          </cell>
          <cell r="B4370" t="str">
            <v>Macadame betuminoso por penetração com asfalto com polímero - faixa A - brita comercial</v>
          </cell>
          <cell r="C4370" t="str">
            <v>m³</v>
          </cell>
          <cell r="D4370">
            <v>216.92</v>
          </cell>
        </row>
        <row r="4371">
          <cell r="A4371" t="str">
            <v>4011399</v>
          </cell>
          <cell r="B4371" t="str">
            <v>Macadame betuminoso por penetração com asfalto com polímero - faixa A - brita produzida</v>
          </cell>
          <cell r="C4371" t="str">
            <v>m³</v>
          </cell>
          <cell r="D4371">
            <v>147.25</v>
          </cell>
        </row>
        <row r="4372">
          <cell r="A4372" t="str">
            <v>4011490</v>
          </cell>
          <cell r="B4372" t="str">
            <v>Manta sintética para recapeamento asfáltico com geotêxtil RT - 09 - fornecimento e aplicação</v>
          </cell>
          <cell r="C4372" t="str">
            <v>m²</v>
          </cell>
          <cell r="D4372">
            <v>5.25</v>
          </cell>
        </row>
        <row r="4373">
          <cell r="A4373" t="str">
            <v>4011536</v>
          </cell>
          <cell r="B4373" t="str">
            <v>Membrana plástica isolante e impermeabilizante com espessura de 0,2 mm - fornecimento e instalação</v>
          </cell>
          <cell r="C4373" t="str">
            <v>m²</v>
          </cell>
          <cell r="D4373">
            <v>1.72</v>
          </cell>
        </row>
        <row r="4374">
          <cell r="A4374" t="str">
            <v>4011415</v>
          </cell>
          <cell r="B4374" t="str">
            <v>Micro pré-misturado a quente com asfalto polímero - brita comercial</v>
          </cell>
          <cell r="C4374" t="str">
            <v>t</v>
          </cell>
          <cell r="D4374">
            <v>162.13999999999999</v>
          </cell>
        </row>
        <row r="4375">
          <cell r="A4375" t="str">
            <v>4011416</v>
          </cell>
          <cell r="B4375" t="str">
            <v>Micro pré-misturado a quente com asfalto polímero - brita produzida</v>
          </cell>
          <cell r="C4375" t="str">
            <v>t</v>
          </cell>
          <cell r="D4375">
            <v>132.97999999999999</v>
          </cell>
        </row>
        <row r="4376">
          <cell r="A4376" t="str">
            <v>4011408</v>
          </cell>
          <cell r="B4376" t="str">
            <v>Microrrevestimento a frio com emulsão modificada com polímero de 0,8 cm - faixa II - brita comercial</v>
          </cell>
          <cell r="C4376" t="str">
            <v>m²</v>
          </cell>
          <cell r="D4376">
            <v>2.14</v>
          </cell>
        </row>
        <row r="4377">
          <cell r="A4377" t="str">
            <v>4011407</v>
          </cell>
          <cell r="B4377" t="str">
            <v>Microrrevestimento a frio com emulsão modificada com polímero de 0,8 cm - faixa II - brita produzida</v>
          </cell>
          <cell r="C4377" t="str">
            <v>m²</v>
          </cell>
          <cell r="D4377">
            <v>1.77</v>
          </cell>
        </row>
        <row r="4378">
          <cell r="A4378" t="str">
            <v>4011410</v>
          </cell>
          <cell r="B4378" t="str">
            <v>Microrrevestimento a frio com emulsão modificada com polímero de 1,5 cm - faixa III - brita comercial</v>
          </cell>
          <cell r="C4378" t="str">
            <v>m²</v>
          </cell>
          <cell r="D4378">
            <v>4.16</v>
          </cell>
        </row>
        <row r="4379">
          <cell r="A4379" t="str">
            <v>4011409</v>
          </cell>
          <cell r="B4379" t="str">
            <v>Microrrevestimento a frio com emulsão modificada com polímero de 1,5 cm - faixa III - brita produzida</v>
          </cell>
          <cell r="C4379" t="str">
            <v>m²</v>
          </cell>
          <cell r="D4379">
            <v>3.45</v>
          </cell>
        </row>
        <row r="4380">
          <cell r="A4380" t="str">
            <v>4011412</v>
          </cell>
          <cell r="B4380" t="str">
            <v>Microrrevestimento a frio com emulsão modificada com polímero de 2,0 cm - faixa III - brita comercial</v>
          </cell>
          <cell r="C4380" t="str">
            <v>m²</v>
          </cell>
          <cell r="D4380">
            <v>5.54</v>
          </cell>
        </row>
        <row r="4381">
          <cell r="A4381" t="str">
            <v>4011411</v>
          </cell>
          <cell r="B4381" t="str">
            <v>Microrrevestimento a frio com emulsão modificada com polímero de 2,0 cm - faixa III - brita produzida</v>
          </cell>
          <cell r="C4381" t="str">
            <v>m²</v>
          </cell>
          <cell r="D4381">
            <v>4.5999999999999996</v>
          </cell>
        </row>
        <row r="4382">
          <cell r="A4382" t="str">
            <v>4011520</v>
          </cell>
          <cell r="B4382" t="str">
            <v>Pavimento de concreto com equipamento de pequeno porte - areia e brita comerciais</v>
          </cell>
          <cell r="C4382" t="str">
            <v>m³</v>
          </cell>
          <cell r="D4382">
            <v>534.6</v>
          </cell>
        </row>
        <row r="4383">
          <cell r="A4383" t="str">
            <v>4011507</v>
          </cell>
          <cell r="B4383" t="str">
            <v>Pavimento de concreto com equipamento de pequeno porte - areia extraída e brita produzida</v>
          </cell>
          <cell r="C4383" t="str">
            <v>m³</v>
          </cell>
          <cell r="D4383">
            <v>414.05</v>
          </cell>
        </row>
        <row r="4384">
          <cell r="A4384" t="str">
            <v>4011535</v>
          </cell>
          <cell r="B4384" t="str">
            <v>Pavimento de concreto com equipamento fôrma-trilho - areia e brita comerciais</v>
          </cell>
          <cell r="C4384" t="str">
            <v>m³</v>
          </cell>
          <cell r="D4384">
            <v>397.52</v>
          </cell>
        </row>
        <row r="4385">
          <cell r="A4385" t="str">
            <v>4011534</v>
          </cell>
          <cell r="B4385" t="str">
            <v>Pavimento de concreto com equipamento fôrma-trilho - areia extraída e brita produzida</v>
          </cell>
          <cell r="C4385" t="str">
            <v>m³</v>
          </cell>
          <cell r="D4385">
            <v>300.56</v>
          </cell>
        </row>
        <row r="4386">
          <cell r="A4386" t="str">
            <v>4011533</v>
          </cell>
          <cell r="B4386" t="str">
            <v>Pavimento de concreto com fôrmas deslizantes - areia e brita comerciais</v>
          </cell>
          <cell r="C4386" t="str">
            <v>m³</v>
          </cell>
          <cell r="D4386">
            <v>403.53</v>
          </cell>
        </row>
        <row r="4387">
          <cell r="A4387" t="str">
            <v>4011532</v>
          </cell>
          <cell r="B4387" t="str">
            <v>Pavimento de concreto com fôrmas deslizantes - areia extraída e brita produzida</v>
          </cell>
          <cell r="C4387" t="str">
            <v>m³</v>
          </cell>
          <cell r="D4387">
            <v>306.57</v>
          </cell>
        </row>
        <row r="4388">
          <cell r="A4388" t="str">
            <v>4011492</v>
          </cell>
          <cell r="B4388" t="str">
            <v>Pavimento de concreto compactado com rolo - brita comercial</v>
          </cell>
          <cell r="C4388" t="str">
            <v>m³</v>
          </cell>
          <cell r="D4388">
            <v>305.33999999999997</v>
          </cell>
        </row>
        <row r="4389">
          <cell r="A4389" t="str">
            <v>4011491</v>
          </cell>
          <cell r="B4389" t="str">
            <v>Pavimento de concreto compactado com rolo - brita produzida</v>
          </cell>
          <cell r="C4389" t="str">
            <v>m³</v>
          </cell>
          <cell r="D4389">
            <v>228.92</v>
          </cell>
        </row>
        <row r="4390">
          <cell r="A4390" t="str">
            <v>4011353</v>
          </cell>
          <cell r="B4390" t="str">
            <v>Pintura de ligação</v>
          </cell>
          <cell r="C4390" t="str">
            <v>m²</v>
          </cell>
          <cell r="D4390">
            <v>0.28000000000000003</v>
          </cell>
        </row>
        <row r="4391">
          <cell r="A4391" t="str">
            <v>4011354</v>
          </cell>
          <cell r="B4391" t="str">
            <v>Pintura de ligação - emulsão com polímero</v>
          </cell>
          <cell r="C4391" t="str">
            <v>m²</v>
          </cell>
          <cell r="D4391">
            <v>0.28000000000000003</v>
          </cell>
        </row>
        <row r="4392">
          <cell r="A4392" t="str">
            <v>4011418</v>
          </cell>
          <cell r="B4392" t="str">
            <v>Pré-misturado a frio - faixa A - areia e brita comerciais</v>
          </cell>
          <cell r="C4392" t="str">
            <v>m³</v>
          </cell>
          <cell r="D4392">
            <v>301.02999999999997</v>
          </cell>
        </row>
        <row r="4393">
          <cell r="A4393" t="str">
            <v>4011417</v>
          </cell>
          <cell r="B4393" t="str">
            <v>Pré-misturado a frio - faixa A - areia extraída e brita produzida</v>
          </cell>
          <cell r="C4393" t="str">
            <v>m³</v>
          </cell>
          <cell r="D4393">
            <v>200.72</v>
          </cell>
        </row>
        <row r="4394">
          <cell r="A4394" t="str">
            <v>4011420</v>
          </cell>
          <cell r="B4394" t="str">
            <v>Pré-misturado a frio - faixa B - areia e brita comerciais</v>
          </cell>
          <cell r="C4394" t="str">
            <v>m³</v>
          </cell>
          <cell r="D4394">
            <v>303.11</v>
          </cell>
        </row>
        <row r="4395">
          <cell r="A4395" t="str">
            <v>4011419</v>
          </cell>
          <cell r="B4395" t="str">
            <v>Pré-misturado a frio - faixa B - areia extraída e brita produzida</v>
          </cell>
          <cell r="C4395" t="str">
            <v>m³</v>
          </cell>
          <cell r="D4395">
            <v>197.59</v>
          </cell>
        </row>
        <row r="4396">
          <cell r="A4396" t="str">
            <v>4011422</v>
          </cell>
          <cell r="B4396" t="str">
            <v>Pré-misturado a frio - faixa C - areia e brita comerciais</v>
          </cell>
          <cell r="C4396" t="str">
            <v>m³</v>
          </cell>
          <cell r="D4396">
            <v>316.08</v>
          </cell>
        </row>
        <row r="4397">
          <cell r="A4397" t="str">
            <v>4011421</v>
          </cell>
          <cell r="B4397" t="str">
            <v>Pré-misturado a frio - faixa C - areia extraída e brita produzida</v>
          </cell>
          <cell r="C4397" t="str">
            <v>m³</v>
          </cell>
          <cell r="D4397">
            <v>212.57</v>
          </cell>
        </row>
        <row r="4398">
          <cell r="A4398" t="str">
            <v>4011424</v>
          </cell>
          <cell r="B4398" t="str">
            <v>Pré-misturado a frio - faixa D - areia e brita comerciais</v>
          </cell>
          <cell r="C4398" t="str">
            <v>m³</v>
          </cell>
          <cell r="D4398">
            <v>318.33</v>
          </cell>
        </row>
        <row r="4399">
          <cell r="A4399" t="str">
            <v>4011423</v>
          </cell>
          <cell r="B4399" t="str">
            <v>Pré-misturado a frio - faixa D - areia extraída e brita produzida</v>
          </cell>
          <cell r="C4399" t="str">
            <v>m³</v>
          </cell>
          <cell r="D4399">
            <v>209.44</v>
          </cell>
        </row>
        <row r="4400">
          <cell r="A4400" t="str">
            <v>4011426</v>
          </cell>
          <cell r="B4400" t="str">
            <v>Pré-misturado a frio com emulsão asfáltica com polímero - faixa A - areia e brita comerciais</v>
          </cell>
          <cell r="C4400" t="str">
            <v>m³</v>
          </cell>
          <cell r="D4400">
            <v>301.02999999999997</v>
          </cell>
        </row>
        <row r="4401">
          <cell r="A4401" t="str">
            <v>4011425</v>
          </cell>
          <cell r="B4401" t="str">
            <v>Pré-misturado a frio com emulsão asfáltica com polímero - faixa A - areia extraída e brita produzida</v>
          </cell>
          <cell r="C4401" t="str">
            <v>m³</v>
          </cell>
          <cell r="D4401">
            <v>200.72</v>
          </cell>
        </row>
        <row r="4402">
          <cell r="A4402" t="str">
            <v>4011428</v>
          </cell>
          <cell r="B4402" t="str">
            <v>Pré-misturado a frio com emulsão asfáltica com polímero - faixa B - areia e brita comerciais</v>
          </cell>
          <cell r="C4402" t="str">
            <v>m³</v>
          </cell>
          <cell r="D4402">
            <v>303.11</v>
          </cell>
        </row>
        <row r="4403">
          <cell r="A4403" t="str">
            <v>4011427</v>
          </cell>
          <cell r="B4403" t="str">
            <v>Pré-misturado a frio com emulsão asfáltica com polímero - faixa B - areia extraída e brita produzida</v>
          </cell>
          <cell r="C4403" t="str">
            <v>m³</v>
          </cell>
          <cell r="D4403">
            <v>197.59</v>
          </cell>
        </row>
        <row r="4404">
          <cell r="A4404" t="str">
            <v>4011430</v>
          </cell>
          <cell r="B4404" t="str">
            <v>Pré-misturado a frio com emulsão asfáltica com polímero - faixa C - areia e brita comerciais</v>
          </cell>
          <cell r="C4404" t="str">
            <v>m³</v>
          </cell>
          <cell r="D4404">
            <v>315.05</v>
          </cell>
        </row>
        <row r="4405">
          <cell r="A4405" t="str">
            <v>4011429</v>
          </cell>
          <cell r="B4405" t="str">
            <v>Pré-misturado a frio com emulsão asfáltica com polímero - faixa C - areia extraída e brita produzida</v>
          </cell>
          <cell r="C4405" t="str">
            <v>m³</v>
          </cell>
          <cell r="D4405">
            <v>212.02</v>
          </cell>
        </row>
        <row r="4406">
          <cell r="A4406" t="str">
            <v>4011432</v>
          </cell>
          <cell r="B4406" t="str">
            <v>Pré-misturado a frio com emulsão asfáltica com polímero - faixa D - areia e brita comerciais</v>
          </cell>
          <cell r="C4406" t="str">
            <v>m³</v>
          </cell>
          <cell r="D4406">
            <v>317.29000000000002</v>
          </cell>
        </row>
        <row r="4407">
          <cell r="A4407" t="str">
            <v>4011431</v>
          </cell>
          <cell r="B4407" t="str">
            <v>Pré-misturado a frio com emulsão asfáltica com polímero - faixa D - areia extraída e brita produzida</v>
          </cell>
          <cell r="C4407" t="str">
            <v>m³</v>
          </cell>
          <cell r="D4407">
            <v>208.91</v>
          </cell>
        </row>
        <row r="4408">
          <cell r="A4408" t="str">
            <v>4011434</v>
          </cell>
          <cell r="B4408" t="str">
            <v>Pré-misturado a quente com asfalto polímero - faixa I - camada porosa de atrito - areia e brita comerciais</v>
          </cell>
          <cell r="C4408" t="str">
            <v>t</v>
          </cell>
          <cell r="D4408">
            <v>174.56</v>
          </cell>
        </row>
        <row r="4409">
          <cell r="A4409" t="str">
            <v>4011433</v>
          </cell>
          <cell r="B4409" t="str">
            <v>Pré-misturado a quente com asfalto polímero - faixa I - camada porosa de atrito - areia extraída e brita produzida</v>
          </cell>
          <cell r="C4409" t="str">
            <v>t</v>
          </cell>
          <cell r="D4409">
            <v>129.58000000000001</v>
          </cell>
        </row>
        <row r="4410">
          <cell r="A4410" t="str">
            <v>4011436</v>
          </cell>
          <cell r="B4410" t="str">
            <v>Pré-misturado a quente com asfalto polímero - faixa II - camada porosa de atrito - areia e brita comerciais</v>
          </cell>
          <cell r="C4410" t="str">
            <v>t</v>
          </cell>
          <cell r="D4410">
            <v>166.5</v>
          </cell>
        </row>
        <row r="4411">
          <cell r="A4411" t="str">
            <v>4011435</v>
          </cell>
          <cell r="B4411" t="str">
            <v>Pré-misturado a quente com asfalto polímero - faixa II - camada porosa de atrito - areia extraída e brita produzida</v>
          </cell>
          <cell r="C4411" t="str">
            <v>t</v>
          </cell>
          <cell r="D4411">
            <v>119.97</v>
          </cell>
        </row>
        <row r="4412">
          <cell r="A4412" t="str">
            <v>4011438</v>
          </cell>
          <cell r="B4412" t="str">
            <v>Pré-misturado a quente com asfalto polímero - faixa III - camada porosa de atrito - areia e brita comerciais</v>
          </cell>
          <cell r="C4412" t="str">
            <v>t</v>
          </cell>
          <cell r="D4412">
            <v>177.49</v>
          </cell>
        </row>
        <row r="4413">
          <cell r="A4413" t="str">
            <v>4011437</v>
          </cell>
          <cell r="B4413" t="str">
            <v>Pré-misturado a quente com asfalto polímero - faixa III - camada porosa de atrito - areia extraída e brita produzida</v>
          </cell>
          <cell r="C4413" t="str">
            <v>t</v>
          </cell>
          <cell r="D4413">
            <v>127.88</v>
          </cell>
        </row>
        <row r="4414">
          <cell r="A4414" t="str">
            <v>4011440</v>
          </cell>
          <cell r="B4414" t="str">
            <v>Pré-misturado a quente com asfalto polímero - faixa IV - camada porosa de atrito - areia e brita comerciais</v>
          </cell>
          <cell r="C4414" t="str">
            <v>t</v>
          </cell>
          <cell r="D4414">
            <v>176.5</v>
          </cell>
        </row>
        <row r="4415">
          <cell r="A4415" t="str">
            <v>4011439</v>
          </cell>
          <cell r="B4415" t="str">
            <v>Pré-misturado a quente com asfalto polímero - faixa IV - camada porosa de atrito - areia extraída e brita produzida</v>
          </cell>
          <cell r="C4415" t="str">
            <v>t</v>
          </cell>
          <cell r="D4415">
            <v>134</v>
          </cell>
        </row>
        <row r="4416">
          <cell r="A4416" t="str">
            <v>4011442</v>
          </cell>
          <cell r="B4416" t="str">
            <v>Pré-misturado a quente com asfalto polímero - faixa V - camada porosa de atrito - areia e brita comerciais</v>
          </cell>
          <cell r="C4416" t="str">
            <v>t</v>
          </cell>
          <cell r="D4416">
            <v>176.53</v>
          </cell>
        </row>
        <row r="4417">
          <cell r="A4417" t="str">
            <v>4011441</v>
          </cell>
          <cell r="B4417" t="str">
            <v>Pré-misturado a quente com asfalto polímero - faixa V - camada porosa de atrito - areia extraída e brita produzida</v>
          </cell>
          <cell r="C4417" t="str">
            <v>t</v>
          </cell>
          <cell r="D4417">
            <v>133.6</v>
          </cell>
        </row>
        <row r="4418">
          <cell r="A4418" t="str">
            <v>4011482</v>
          </cell>
          <cell r="B4418" t="str">
            <v>Reciclagem com adição de 3% de cimento e incorporação do revestimento asfáltico à base</v>
          </cell>
          <cell r="C4418" t="str">
            <v>m³</v>
          </cell>
          <cell r="D4418">
            <v>72.010000000000005</v>
          </cell>
        </row>
        <row r="4419">
          <cell r="A4419" t="str">
            <v>4011484</v>
          </cell>
          <cell r="B4419" t="str">
            <v>Reciclagem com adição de brita comercial e incorporação do revestimento asfáltico à base</v>
          </cell>
          <cell r="C4419" t="str">
            <v>m³</v>
          </cell>
          <cell r="D4419">
            <v>63.82</v>
          </cell>
        </row>
        <row r="4420">
          <cell r="A4420" t="str">
            <v>4011483</v>
          </cell>
          <cell r="B4420" t="str">
            <v>Reciclagem com adição de brita produzida e incorporação do revestimento asfáltico à base</v>
          </cell>
          <cell r="C4420" t="str">
            <v>m³</v>
          </cell>
          <cell r="D4420">
            <v>49.33</v>
          </cell>
        </row>
        <row r="4421">
          <cell r="A4421" t="str">
            <v>4011488</v>
          </cell>
          <cell r="B4421" t="str">
            <v>Reciclagem com espuma asfáltica e incorporação do revestimento asfáltico à base com adição de cimento</v>
          </cell>
          <cell r="C4421" t="str">
            <v>m³</v>
          </cell>
          <cell r="D4421">
            <v>53.23</v>
          </cell>
        </row>
        <row r="4422">
          <cell r="A4422" t="str">
            <v>4011487</v>
          </cell>
          <cell r="B4422" t="str">
            <v>Reciclagem com espuma asfáltica e incorporação do revestimento asfáltico à base com adição de pó de pedra comercial e cimento</v>
          </cell>
          <cell r="C4422" t="str">
            <v>m³</v>
          </cell>
          <cell r="D4422">
            <v>76.67</v>
          </cell>
        </row>
        <row r="4423">
          <cell r="A4423" t="str">
            <v>4011486</v>
          </cell>
          <cell r="B4423" t="str">
            <v>Reciclagem com incorporação do revestimento asfáltico à base com adição de 3% de cimento e de brita comercial</v>
          </cell>
          <cell r="C4423" t="str">
            <v>m³</v>
          </cell>
          <cell r="D4423">
            <v>104.45</v>
          </cell>
        </row>
        <row r="4424">
          <cell r="A4424" t="str">
            <v>4011485</v>
          </cell>
          <cell r="B4424" t="str">
            <v>Reciclagem com incorporação do revestimento asfáltico à base com adição de 3% de cimento e de brita produzida</v>
          </cell>
          <cell r="C4424" t="str">
            <v>m³</v>
          </cell>
          <cell r="D4424">
            <v>89.95</v>
          </cell>
        </row>
        <row r="4425">
          <cell r="A4425" t="str">
            <v>4011489</v>
          </cell>
          <cell r="B4425" t="str">
            <v>Reciclagem de revestimento asfáltico em usina com adição de espuma asfáltica, pó de pedra comercial e cimento</v>
          </cell>
          <cell r="C4425" t="str">
            <v>m³</v>
          </cell>
          <cell r="D4425">
            <v>129.34</v>
          </cell>
        </row>
        <row r="4426">
          <cell r="A4426" t="str">
            <v>4011493</v>
          </cell>
          <cell r="B4426" t="str">
            <v>Reciclagem de revestimento asfáltico em usina com adição de espuma asfáltica, pó de pedra produzido e cimento</v>
          </cell>
          <cell r="C4426" t="str">
            <v>m³</v>
          </cell>
          <cell r="D4426">
            <v>104.71</v>
          </cell>
        </row>
        <row r="4427">
          <cell r="A4427" t="str">
            <v>4011481</v>
          </cell>
          <cell r="B4427" t="str">
            <v>Reciclagem simples com incorporação do revestimento asfáltico à base</v>
          </cell>
          <cell r="C4427" t="str">
            <v>m³</v>
          </cell>
          <cell r="D4427">
            <v>31.39</v>
          </cell>
        </row>
        <row r="4428">
          <cell r="A4428" t="str">
            <v>4011347</v>
          </cell>
          <cell r="B4428" t="str">
            <v>Reestabilização de camada de base com adição de 3% de cimento</v>
          </cell>
          <cell r="C4428" t="str">
            <v>m³</v>
          </cell>
          <cell r="D4428">
            <v>60.19</v>
          </cell>
        </row>
        <row r="4429">
          <cell r="A4429" t="str">
            <v>4011342</v>
          </cell>
          <cell r="B4429" t="str">
            <v>Reestabilização de camada de base com adição de 30% de brita comercial</v>
          </cell>
          <cell r="C4429" t="str">
            <v>m³</v>
          </cell>
          <cell r="D4429">
            <v>73.14</v>
          </cell>
        </row>
        <row r="4430">
          <cell r="A4430" t="str">
            <v>4011344</v>
          </cell>
          <cell r="B4430" t="str">
            <v>Reestabilização de camada de base com adição de 30% de brita produzida</v>
          </cell>
          <cell r="C4430" t="str">
            <v>m³</v>
          </cell>
          <cell r="D4430">
            <v>49.22</v>
          </cell>
        </row>
        <row r="4431">
          <cell r="A4431" t="str">
            <v>4011341</v>
          </cell>
          <cell r="B4431" t="str">
            <v>Reestabilização de camada de base com adição de 30% de material fresado retirado da pista</v>
          </cell>
          <cell r="C4431" t="str">
            <v>m³</v>
          </cell>
          <cell r="D4431">
            <v>12.47</v>
          </cell>
        </row>
        <row r="4432">
          <cell r="A4432" t="str">
            <v>4011346</v>
          </cell>
          <cell r="B4432" t="str">
            <v>Reestabilização de camada de base sem adição de material</v>
          </cell>
          <cell r="C4432" t="str">
            <v>m³</v>
          </cell>
          <cell r="D4432">
            <v>8.7100000000000009</v>
          </cell>
        </row>
        <row r="4433">
          <cell r="A4433" t="str">
            <v>4011211</v>
          </cell>
          <cell r="B4433" t="str">
            <v>Reforço do subleito com material de jazida</v>
          </cell>
          <cell r="C4433" t="str">
            <v>m³</v>
          </cell>
          <cell r="D4433">
            <v>11.4</v>
          </cell>
        </row>
        <row r="4434">
          <cell r="A4434" t="str">
            <v>4011304</v>
          </cell>
          <cell r="B4434" t="str">
            <v>Reforço do subleito de solo melhorado com 4% de cal e mistura na pista com material de jazida</v>
          </cell>
          <cell r="C4434" t="str">
            <v>m³</v>
          </cell>
          <cell r="D4434">
            <v>56.14</v>
          </cell>
        </row>
        <row r="4435">
          <cell r="A4435" t="str">
            <v>4011209</v>
          </cell>
          <cell r="B4435" t="str">
            <v>Regularização do subleito</v>
          </cell>
          <cell r="C4435" t="str">
            <v>m²</v>
          </cell>
          <cell r="D4435">
            <v>1.1499999999999999</v>
          </cell>
        </row>
        <row r="4436">
          <cell r="A4436" t="str">
            <v>4011210</v>
          </cell>
          <cell r="B4436" t="str">
            <v>Regularização do subleito com fresagem corte e controle automático de greide</v>
          </cell>
          <cell r="C4436" t="str">
            <v>m²</v>
          </cell>
          <cell r="D4436">
            <v>1.22</v>
          </cell>
        </row>
        <row r="4437">
          <cell r="A4437" t="str">
            <v>4011537</v>
          </cell>
          <cell r="B4437" t="str">
            <v>Serragem de juntas em pavimento de concreto, limpeza e enchimento com selante a frio</v>
          </cell>
          <cell r="C4437" t="str">
            <v>m</v>
          </cell>
          <cell r="D4437">
            <v>20.94</v>
          </cell>
        </row>
        <row r="4438">
          <cell r="A4438" t="str">
            <v>4011218</v>
          </cell>
          <cell r="B4438" t="str">
            <v>Sub-base de concreto adensado por vibração - areia e brita comerciais</v>
          </cell>
          <cell r="C4438" t="str">
            <v>m³</v>
          </cell>
          <cell r="D4438">
            <v>414.36</v>
          </cell>
        </row>
        <row r="4439">
          <cell r="A4439" t="str">
            <v>4011217</v>
          </cell>
          <cell r="B4439" t="str">
            <v>Sub-base de concreto adensado por vibração - areia extraída e brita produzida</v>
          </cell>
          <cell r="C4439" t="str">
            <v>m³</v>
          </cell>
          <cell r="D4439">
            <v>282.08</v>
          </cell>
        </row>
        <row r="4440">
          <cell r="A4440" t="str">
            <v>4011214</v>
          </cell>
          <cell r="B4440" t="str">
            <v>Sub-base de concreto compactado com rolo - brita comercial</v>
          </cell>
          <cell r="C4440" t="str">
            <v>m³</v>
          </cell>
          <cell r="D4440">
            <v>254.83</v>
          </cell>
        </row>
        <row r="4441">
          <cell r="A4441" t="str">
            <v>4011213</v>
          </cell>
          <cell r="B4441" t="str">
            <v>Sub-base de concreto compactado com rolo - brita produzida</v>
          </cell>
          <cell r="C4441" t="str">
            <v>m³</v>
          </cell>
          <cell r="D4441">
            <v>174.94</v>
          </cell>
        </row>
        <row r="4442">
          <cell r="A4442" t="str">
            <v>4011227</v>
          </cell>
          <cell r="B4442" t="str">
            <v>Sub-base de solo estabilizado granulometricamente sem mistura com material de jazida</v>
          </cell>
          <cell r="C4442" t="str">
            <v>m³</v>
          </cell>
          <cell r="D4442">
            <v>11.4</v>
          </cell>
        </row>
        <row r="4443">
          <cell r="A4443" t="str">
            <v>4011302</v>
          </cell>
          <cell r="B4443" t="str">
            <v>Sub-base de solo melhorado com 3% de cimento e mistura em usina com material de jazida</v>
          </cell>
          <cell r="C4443" t="str">
            <v>m³</v>
          </cell>
          <cell r="D4443">
            <v>61.42</v>
          </cell>
        </row>
        <row r="4444">
          <cell r="A4444" t="str">
            <v>4011300</v>
          </cell>
          <cell r="B4444" t="str">
            <v>Sub-base de solo melhorado com 3% de cimento e mistura na pista com material de jazida</v>
          </cell>
          <cell r="C4444" t="str">
            <v>m³</v>
          </cell>
          <cell r="D4444">
            <v>52.29</v>
          </cell>
        </row>
        <row r="4445">
          <cell r="A4445" t="str">
            <v>4011306</v>
          </cell>
          <cell r="B4445" t="str">
            <v>Sub-base de solo-cal com 7% de cal e mistura na pista com material de jazida</v>
          </cell>
          <cell r="C4445" t="str">
            <v>m³</v>
          </cell>
          <cell r="D4445">
            <v>88.11</v>
          </cell>
        </row>
        <row r="4446">
          <cell r="A4446" t="str">
            <v>4011303</v>
          </cell>
          <cell r="B4446" t="str">
            <v>Sub-base de solo-cimento com 7% de cimento e mistura em usina com material de jazida</v>
          </cell>
          <cell r="C4446" t="str">
            <v>m³</v>
          </cell>
          <cell r="D4446">
            <v>108.95</v>
          </cell>
        </row>
        <row r="4447">
          <cell r="A4447" t="str">
            <v>4011301</v>
          </cell>
          <cell r="B4447" t="str">
            <v>Sub-base de solo-cimento com 7% de cimento e mistura na pista com material de jazida</v>
          </cell>
          <cell r="C4447" t="str">
            <v>m³</v>
          </cell>
          <cell r="D4447">
            <v>104</v>
          </cell>
        </row>
        <row r="4448">
          <cell r="A4448" t="str">
            <v>4011228</v>
          </cell>
          <cell r="B4448" t="str">
            <v>Sub-base estabilizada granulometricamente com mistura de solos na pista com material de jazida</v>
          </cell>
          <cell r="C4448" t="str">
            <v>m³</v>
          </cell>
          <cell r="D4448">
            <v>12.59</v>
          </cell>
        </row>
        <row r="4449">
          <cell r="A4449" t="str">
            <v>4011229</v>
          </cell>
          <cell r="B4449" t="str">
            <v>Sub-base estabilizada granulometricamente com mistura solo areia (70% - 30%) em usina com material de jazida e areia extraída</v>
          </cell>
          <cell r="C4449" t="str">
            <v>m³</v>
          </cell>
          <cell r="D4449">
            <v>31.04</v>
          </cell>
        </row>
        <row r="4450">
          <cell r="A4450" t="str">
            <v>4011231</v>
          </cell>
          <cell r="B4450" t="str">
            <v>Sub-base estabilizada granulometricamente com mistura solo brita (70% - 30%) com 3% de cimento em usina com material de jazida e brita comercial</v>
          </cell>
          <cell r="C4450" t="str">
            <v>m³</v>
          </cell>
          <cell r="D4450">
            <v>109.63</v>
          </cell>
        </row>
        <row r="4451">
          <cell r="A4451" t="str">
            <v>4011230</v>
          </cell>
          <cell r="B4451" t="str">
            <v>Sub-base estabilizada granulometricamente com mistura solo brita (70% - 30%) com 3% de cimento em usina com material de jazida e brita produzida</v>
          </cell>
          <cell r="C4451" t="str">
            <v>m³</v>
          </cell>
          <cell r="D4451">
            <v>86.42</v>
          </cell>
        </row>
        <row r="4452">
          <cell r="A4452" t="str">
            <v>4011235</v>
          </cell>
          <cell r="B4452" t="str">
            <v>Sub-base estabilizada granulometricamente com mistura solo brita (70% - 30%) em usina com material de jazida e brita comercial</v>
          </cell>
          <cell r="C4452" t="str">
            <v>m³</v>
          </cell>
          <cell r="D4452">
            <v>72.290000000000006</v>
          </cell>
        </row>
        <row r="4453">
          <cell r="A4453" t="str">
            <v>4011234</v>
          </cell>
          <cell r="B4453" t="str">
            <v>Sub-base estabilizada granulometricamente com mistura solo brita (70% - 30%) em usina com material de jazida e brita produzida</v>
          </cell>
          <cell r="C4453" t="str">
            <v>m³</v>
          </cell>
          <cell r="D4453">
            <v>48.36</v>
          </cell>
        </row>
        <row r="4454">
          <cell r="A4454" t="str">
            <v>4011233</v>
          </cell>
          <cell r="B4454" t="str">
            <v>Sub-base estabilizada granulometricamente com mistura solo brita (70% - 30%) na pista com material de jazida e brita comercial</v>
          </cell>
          <cell r="C4454" t="str">
            <v>m³</v>
          </cell>
          <cell r="D4454">
            <v>58.99</v>
          </cell>
        </row>
        <row r="4455">
          <cell r="A4455" t="str">
            <v>4011232</v>
          </cell>
          <cell r="B4455" t="str">
            <v>Sub-base estabilizada granulometricamente com mistura solo brita (70% - 30%) na pista com material de jazida e brita produzida</v>
          </cell>
          <cell r="C4455" t="str">
            <v>m³</v>
          </cell>
          <cell r="D4455">
            <v>35.06</v>
          </cell>
        </row>
        <row r="4456">
          <cell r="A4456" t="str">
            <v>4011372</v>
          </cell>
          <cell r="B4456" t="str">
            <v>Tratamento superficial duplo com banho diluído - brita comercial</v>
          </cell>
          <cell r="C4456" t="str">
            <v>m²</v>
          </cell>
          <cell r="D4456">
            <v>5.47</v>
          </cell>
        </row>
        <row r="4457">
          <cell r="A4457" t="str">
            <v>4011371</v>
          </cell>
          <cell r="B4457" t="str">
            <v>Tratamento superficial duplo com banho diluído - brita produzida</v>
          </cell>
          <cell r="C4457" t="str">
            <v>m²</v>
          </cell>
          <cell r="D4457">
            <v>4.1399999999999997</v>
          </cell>
        </row>
        <row r="4458">
          <cell r="A4458" t="str">
            <v>4011378</v>
          </cell>
          <cell r="B4458" t="str">
            <v>Tratamento superficial duplo com banho diluído com emulsão com polímero - brita comercial</v>
          </cell>
          <cell r="C4458" t="str">
            <v>m²</v>
          </cell>
          <cell r="D4458">
            <v>5.47</v>
          </cell>
        </row>
        <row r="4459">
          <cell r="A4459" t="str">
            <v>4011377</v>
          </cell>
          <cell r="B4459" t="str">
            <v>Tratamento superficial duplo com banho diluído com emulsão com polímero - brita produzida</v>
          </cell>
          <cell r="C4459" t="str">
            <v>m²</v>
          </cell>
          <cell r="D4459">
            <v>4.1399999999999997</v>
          </cell>
        </row>
        <row r="4460">
          <cell r="A4460" t="str">
            <v>4011368</v>
          </cell>
          <cell r="B4460" t="str">
            <v>Tratamento superficial duplo com CAP - brita comercial</v>
          </cell>
          <cell r="C4460" t="str">
            <v>m²</v>
          </cell>
          <cell r="D4460">
            <v>4.26</v>
          </cell>
        </row>
        <row r="4461">
          <cell r="A4461" t="str">
            <v>4011367</v>
          </cell>
          <cell r="B4461" t="str">
            <v>Tratamento superficial duplo com CAP - brita produzida</v>
          </cell>
          <cell r="C4461" t="str">
            <v>m²</v>
          </cell>
          <cell r="D4461">
            <v>2.94</v>
          </cell>
        </row>
        <row r="4462">
          <cell r="A4462" t="str">
            <v>4011374</v>
          </cell>
          <cell r="B4462" t="str">
            <v>Tratamento superficial duplo com CAP com polímero - brita comercial</v>
          </cell>
          <cell r="C4462" t="str">
            <v>m²</v>
          </cell>
          <cell r="D4462">
            <v>4.26</v>
          </cell>
        </row>
        <row r="4463">
          <cell r="A4463" t="str">
            <v>4011373</v>
          </cell>
          <cell r="B4463" t="str">
            <v>Tratamento superficial duplo com CAP com polímero - brita produzida</v>
          </cell>
          <cell r="C4463" t="str">
            <v>m²</v>
          </cell>
          <cell r="D4463">
            <v>2.94</v>
          </cell>
        </row>
        <row r="4464">
          <cell r="A4464" t="str">
            <v>4011370</v>
          </cell>
          <cell r="B4464" t="str">
            <v>Tratamento superficial duplo com emulsão - brita comercial</v>
          </cell>
          <cell r="C4464" t="str">
            <v>m²</v>
          </cell>
          <cell r="D4464">
            <v>4.92</v>
          </cell>
        </row>
        <row r="4465">
          <cell r="A4465" t="str">
            <v>4011369</v>
          </cell>
          <cell r="B4465" t="str">
            <v>Tratamento superficial duplo com emulsão - brita produzida</v>
          </cell>
          <cell r="C4465" t="str">
            <v>m²</v>
          </cell>
          <cell r="D4465">
            <v>3.59</v>
          </cell>
        </row>
        <row r="4466">
          <cell r="A4466" t="str">
            <v>4011376</v>
          </cell>
          <cell r="B4466" t="str">
            <v>Tratamento superficial duplo com emulsão com polímero - brita comercial</v>
          </cell>
          <cell r="C4466" t="str">
            <v>m²</v>
          </cell>
          <cell r="D4466">
            <v>4.92</v>
          </cell>
        </row>
        <row r="4467">
          <cell r="A4467" t="str">
            <v>4011375</v>
          </cell>
          <cell r="B4467" t="str">
            <v>Tratamento superficial duplo com emulsão com polímero - brita produzida</v>
          </cell>
          <cell r="C4467" t="str">
            <v>m²</v>
          </cell>
          <cell r="D4467">
            <v>3.59</v>
          </cell>
        </row>
        <row r="4468">
          <cell r="A4468" t="str">
            <v>4011360</v>
          </cell>
          <cell r="B4468" t="str">
            <v>Tratamento superficial simples com banho diluído - brita comercial</v>
          </cell>
          <cell r="C4468" t="str">
            <v>m²</v>
          </cell>
          <cell r="D4468">
            <v>1.93</v>
          </cell>
        </row>
        <row r="4469">
          <cell r="A4469" t="str">
            <v>4011359</v>
          </cell>
          <cell r="B4469" t="str">
            <v>Tratamento superficial simples com banho diluído - brita produzida</v>
          </cell>
          <cell r="C4469" t="str">
            <v>m²</v>
          </cell>
          <cell r="D4469">
            <v>1.52</v>
          </cell>
        </row>
        <row r="4470">
          <cell r="A4470" t="str">
            <v>4011366</v>
          </cell>
          <cell r="B4470" t="str">
            <v>Tratamento superficial simples com banho diluído com emulsão com polímero - brita comercial</v>
          </cell>
          <cell r="C4470" t="str">
            <v>m²</v>
          </cell>
          <cell r="D4470">
            <v>1.93</v>
          </cell>
        </row>
        <row r="4471">
          <cell r="A4471" t="str">
            <v>4011365</v>
          </cell>
          <cell r="B4471" t="str">
            <v>Tratamento superficial simples com banho diluído com emulsão com polímero - brita produzida</v>
          </cell>
          <cell r="C4471" t="str">
            <v>m²</v>
          </cell>
          <cell r="D4471">
            <v>1.52</v>
          </cell>
        </row>
        <row r="4472">
          <cell r="A4472" t="str">
            <v>4011356</v>
          </cell>
          <cell r="B4472" t="str">
            <v>Tratamento superficial simples com CAP - brita comercial</v>
          </cell>
          <cell r="C4472" t="str">
            <v>m²</v>
          </cell>
          <cell r="D4472">
            <v>1.43</v>
          </cell>
        </row>
        <row r="4473">
          <cell r="A4473" t="str">
            <v>4011355</v>
          </cell>
          <cell r="B4473" t="str">
            <v>Tratamento superficial simples com CAP - brita produzida</v>
          </cell>
          <cell r="C4473" t="str">
            <v>m²</v>
          </cell>
          <cell r="D4473">
            <v>1.02</v>
          </cell>
        </row>
        <row r="4474">
          <cell r="A4474" t="str">
            <v>4011362</v>
          </cell>
          <cell r="B4474" t="str">
            <v>Tratamento superficial simples com CAP com polímero - brita comercial</v>
          </cell>
          <cell r="C4474" t="str">
            <v>m²</v>
          </cell>
          <cell r="D4474">
            <v>1.43</v>
          </cell>
        </row>
        <row r="4475">
          <cell r="A4475" t="str">
            <v>4011361</v>
          </cell>
          <cell r="B4475" t="str">
            <v>Tratamento superficial simples com CAP com polímero - brita produzida</v>
          </cell>
          <cell r="C4475" t="str">
            <v>m²</v>
          </cell>
          <cell r="D4475">
            <v>1.02</v>
          </cell>
        </row>
        <row r="4476">
          <cell r="A4476" t="str">
            <v>4011358</v>
          </cell>
          <cell r="B4476" t="str">
            <v>Tratamento superficial simples com emulsão - brita comercial</v>
          </cell>
          <cell r="C4476" t="str">
            <v>m²</v>
          </cell>
          <cell r="D4476">
            <v>1.69</v>
          </cell>
        </row>
        <row r="4477">
          <cell r="A4477" t="str">
            <v>4011357</v>
          </cell>
          <cell r="B4477" t="str">
            <v>Tratamento superficial simples com emulsão - brita produzida</v>
          </cell>
          <cell r="C4477" t="str">
            <v>m²</v>
          </cell>
          <cell r="D4477">
            <v>1.28</v>
          </cell>
        </row>
        <row r="4478">
          <cell r="A4478" t="str">
            <v>4011364</v>
          </cell>
          <cell r="B4478" t="str">
            <v>Tratamento superficial simples com emulsão com polímero - brita comercial</v>
          </cell>
          <cell r="C4478" t="str">
            <v>m²</v>
          </cell>
          <cell r="D4478">
            <v>1.69</v>
          </cell>
        </row>
        <row r="4479">
          <cell r="A4479" t="str">
            <v>4011363</v>
          </cell>
          <cell r="B4479" t="str">
            <v>Tratamento superficial simples com emulsão com polímero - brita produzida</v>
          </cell>
          <cell r="C4479" t="str">
            <v>m²</v>
          </cell>
          <cell r="D4479">
            <v>1.28</v>
          </cell>
        </row>
        <row r="4480">
          <cell r="A4480" t="str">
            <v>4011384</v>
          </cell>
          <cell r="B4480" t="str">
            <v>Tratamento superficial triplo com banho diluído - brita comercial</v>
          </cell>
          <cell r="C4480" t="str">
            <v>m²</v>
          </cell>
          <cell r="D4480">
            <v>5.99</v>
          </cell>
        </row>
        <row r="4481">
          <cell r="A4481" t="str">
            <v>4011383</v>
          </cell>
          <cell r="B4481" t="str">
            <v>Tratamento superficial triplo com banho diluído - brita produzida</v>
          </cell>
          <cell r="C4481" t="str">
            <v>m²</v>
          </cell>
          <cell r="D4481">
            <v>4.5199999999999996</v>
          </cell>
        </row>
        <row r="4482">
          <cell r="A4482" t="str">
            <v>4011390</v>
          </cell>
          <cell r="B4482" t="str">
            <v>Tratamento superficial triplo com banho diluído - emulsão com polímero - brita comercial</v>
          </cell>
          <cell r="C4482" t="str">
            <v>m²</v>
          </cell>
          <cell r="D4482">
            <v>5.99</v>
          </cell>
        </row>
        <row r="4483">
          <cell r="A4483" t="str">
            <v>4011389</v>
          </cell>
          <cell r="B4483" t="str">
            <v>Tratamento superficial triplo com banho diluído - emulsão com polímero - brita produzida</v>
          </cell>
          <cell r="C4483" t="str">
            <v>m²</v>
          </cell>
          <cell r="D4483">
            <v>4.5199999999999996</v>
          </cell>
        </row>
        <row r="4484">
          <cell r="A4484" t="str">
            <v>4011380</v>
          </cell>
          <cell r="B4484" t="str">
            <v>Tratamento superficial triplo com CAP - brita comercial</v>
          </cell>
          <cell r="C4484" t="str">
            <v>m²</v>
          </cell>
          <cell r="D4484">
            <v>4.79</v>
          </cell>
        </row>
        <row r="4485">
          <cell r="A4485" t="str">
            <v>4011379</v>
          </cell>
          <cell r="B4485" t="str">
            <v>Tratamento superficial triplo com CAP - brita produzida</v>
          </cell>
          <cell r="C4485" t="str">
            <v>m²</v>
          </cell>
          <cell r="D4485">
            <v>3.31</v>
          </cell>
        </row>
        <row r="4486">
          <cell r="A4486" t="str">
            <v>4011386</v>
          </cell>
          <cell r="B4486" t="str">
            <v>Tratamento superficial triplo com CAP com polímero - brita comercial</v>
          </cell>
          <cell r="C4486" t="str">
            <v>m²</v>
          </cell>
          <cell r="D4486">
            <v>4.79</v>
          </cell>
        </row>
        <row r="4487">
          <cell r="A4487" t="str">
            <v>4011385</v>
          </cell>
          <cell r="B4487" t="str">
            <v>Tratamento superficial triplo com CAP com polímero - brita produzida</v>
          </cell>
          <cell r="C4487" t="str">
            <v>m²</v>
          </cell>
          <cell r="D4487">
            <v>3.31</v>
          </cell>
        </row>
        <row r="4488">
          <cell r="A4488" t="str">
            <v>4011382</v>
          </cell>
          <cell r="B4488" t="str">
            <v>Tratamento superficial triplo com emulsão - brita comercial</v>
          </cell>
          <cell r="C4488" t="str">
            <v>m²</v>
          </cell>
          <cell r="D4488">
            <v>5.44</v>
          </cell>
        </row>
        <row r="4489">
          <cell r="A4489" t="str">
            <v>4011381</v>
          </cell>
          <cell r="B4489" t="str">
            <v>Tratamento superficial triplo com emulsão - brita produzida</v>
          </cell>
          <cell r="C4489" t="str">
            <v>m²</v>
          </cell>
          <cell r="D4489">
            <v>3.97</v>
          </cell>
        </row>
        <row r="4490">
          <cell r="A4490" t="str">
            <v>4011388</v>
          </cell>
          <cell r="B4490" t="str">
            <v>Tratamento superficial triplo com emulsão com polímero - brita comercial</v>
          </cell>
          <cell r="C4490" t="str">
            <v>m²</v>
          </cell>
          <cell r="D4490">
            <v>5.44</v>
          </cell>
        </row>
        <row r="4491">
          <cell r="A4491" t="str">
            <v>4011387</v>
          </cell>
          <cell r="B4491" t="str">
            <v>Tratamento superficial triplo com emulsão com polímero - brita produzida</v>
          </cell>
          <cell r="C4491" t="str">
            <v>m²</v>
          </cell>
          <cell r="D4491">
            <v>3.97</v>
          </cell>
        </row>
        <row r="4492">
          <cell r="A4492" t="str">
            <v>4011212</v>
          </cell>
          <cell r="B4492" t="str">
            <v>Varredura da superfície para execução de revestimento asfáltico</v>
          </cell>
          <cell r="C4492" t="str">
            <v>m²</v>
          </cell>
          <cell r="D4492">
            <v>0.06</v>
          </cell>
        </row>
        <row r="4493">
          <cell r="A4493" t="str">
            <v>4208197</v>
          </cell>
          <cell r="B4493" t="str">
            <v>Ancoragem fixa para estais de 12 cordoalhas D = 15,7 mm - inclusive injeção de cera</v>
          </cell>
          <cell r="C4493" t="str">
            <v>un</v>
          </cell>
          <cell r="D4493">
            <v>13371.67</v>
          </cell>
        </row>
        <row r="4494">
          <cell r="A4494" t="str">
            <v>4208158</v>
          </cell>
          <cell r="B4494" t="str">
            <v>Ancoragem fixa para estais de 19 cordoalhas D = 15,7 mm - inclusive injeção de cera</v>
          </cell>
          <cell r="C4494" t="str">
            <v>un</v>
          </cell>
          <cell r="D4494">
            <v>17800.900000000001</v>
          </cell>
        </row>
        <row r="4495">
          <cell r="A4495" t="str">
            <v>4208198</v>
          </cell>
          <cell r="B4495" t="str">
            <v>Ancoragem fixa para estais de 22 cordoalhas D = 15,7 mm - inclusive injeção de cera</v>
          </cell>
          <cell r="C4495" t="str">
            <v>un</v>
          </cell>
          <cell r="D4495">
            <v>18839.759999999998</v>
          </cell>
        </row>
        <row r="4496">
          <cell r="A4496" t="str">
            <v>4208159</v>
          </cell>
          <cell r="B4496" t="str">
            <v>Ancoragem fixa para estais de 31 cordoalhas D = 15,7 mm - inclusive injeção de cera</v>
          </cell>
          <cell r="C4496" t="str">
            <v>un</v>
          </cell>
          <cell r="D4496">
            <v>28486.22</v>
          </cell>
        </row>
        <row r="4497">
          <cell r="A4497" t="str">
            <v>4208160</v>
          </cell>
          <cell r="B4497" t="str">
            <v>Ancoragem fixa para estais de 37 cordoalhas D = 15,7 mm - inclusive injeção de cera</v>
          </cell>
          <cell r="C4497" t="str">
            <v>un</v>
          </cell>
          <cell r="D4497">
            <v>33805.58</v>
          </cell>
        </row>
        <row r="4498">
          <cell r="A4498" t="str">
            <v>4208199</v>
          </cell>
          <cell r="B4498" t="str">
            <v>Ancoragem fixa para estais de 43 cordoalhas D = 15,7 mm - inclusive injeção de cera</v>
          </cell>
          <cell r="C4498" t="str">
            <v>un</v>
          </cell>
          <cell r="D4498">
            <v>39108.17</v>
          </cell>
        </row>
        <row r="4499">
          <cell r="A4499" t="str">
            <v>4208161</v>
          </cell>
          <cell r="B4499" t="str">
            <v>Ancoragem fixa para estais de 55 cordoalhas D = 15,7 mm - inclusive injeção de cera</v>
          </cell>
          <cell r="C4499" t="str">
            <v>un</v>
          </cell>
          <cell r="D4499">
            <v>49480.57</v>
          </cell>
        </row>
        <row r="4500">
          <cell r="A4500" t="str">
            <v>4208162</v>
          </cell>
          <cell r="B4500" t="str">
            <v>Ancoragem fixa para estais de 61 cordoalhas D = 15,7 mm - inclusive injeção de cera</v>
          </cell>
          <cell r="C4500" t="str">
            <v>un</v>
          </cell>
          <cell r="D4500">
            <v>54781.71</v>
          </cell>
        </row>
        <row r="4501">
          <cell r="A4501" t="str">
            <v>4208163</v>
          </cell>
          <cell r="B4501" t="str">
            <v>Ancoragem fixa para estais de 73 cordoalhas D = 15,7 mm - inclusive injeção de cera</v>
          </cell>
          <cell r="C4501" t="str">
            <v>un</v>
          </cell>
          <cell r="D4501">
            <v>69425.539999999994</v>
          </cell>
        </row>
        <row r="4502">
          <cell r="A4502" t="str">
            <v>4208200</v>
          </cell>
          <cell r="B4502" t="str">
            <v>Ancoragem fixa para estais de 85 cordoalhas D = 15,7 mm - inclusive injeção de cera</v>
          </cell>
          <cell r="C4502" t="str">
            <v>un</v>
          </cell>
          <cell r="D4502">
            <v>75644.88</v>
          </cell>
        </row>
        <row r="4503">
          <cell r="A4503" t="str">
            <v>4208164</v>
          </cell>
          <cell r="B4503" t="str">
            <v>Ancoragem fixa para estais de 91 cordoalhas D = 15,7 mm - inclusive injeção de cera</v>
          </cell>
          <cell r="C4503" t="str">
            <v>un</v>
          </cell>
          <cell r="D4503">
            <v>89150.41</v>
          </cell>
        </row>
        <row r="4504">
          <cell r="A4504" t="str">
            <v>4208201</v>
          </cell>
          <cell r="B4504" t="str">
            <v>Ancoragem regulável para estais de 12 cordoalhas D = 15,7 mm - inclusive protensão, injeção de cera e regulagem final</v>
          </cell>
          <cell r="C4504" t="str">
            <v>un</v>
          </cell>
          <cell r="D4504">
            <v>21332.44</v>
          </cell>
        </row>
        <row r="4505">
          <cell r="A4505" t="str">
            <v>4208151</v>
          </cell>
          <cell r="B4505" t="str">
            <v>Ancoragem regulável para estais de 19 cordoalhas D = 15,7 mm - inclusive protensão, injeção de cera e regulagem final</v>
          </cell>
          <cell r="C4505" t="str">
            <v>un</v>
          </cell>
          <cell r="D4505">
            <v>29392.28</v>
          </cell>
        </row>
        <row r="4506">
          <cell r="A4506" t="str">
            <v>4208202</v>
          </cell>
          <cell r="B4506" t="str">
            <v>Ancoragem regulável para estais de 22 cordoalhas D = 15,7 mm - inclusive protensão, injeção de cera e regulagem final</v>
          </cell>
          <cell r="C4506" t="str">
            <v>un</v>
          </cell>
          <cell r="D4506">
            <v>32581.03</v>
          </cell>
        </row>
        <row r="4507">
          <cell r="A4507" t="str">
            <v>4208152</v>
          </cell>
          <cell r="B4507" t="str">
            <v>Ancoragem regulável para estais de 31 cordoalhas D = 15,7 mm - inclusive protensão, injeção de cera e regulagem final</v>
          </cell>
          <cell r="C4507" t="str">
            <v>un</v>
          </cell>
          <cell r="D4507">
            <v>46749.25</v>
          </cell>
        </row>
        <row r="4508">
          <cell r="A4508" t="str">
            <v>4208153</v>
          </cell>
          <cell r="B4508" t="str">
            <v>Ancoragem regulável para estais de 37 cordoalhas D = 15,7 mm - inclusive protensão, injeção de cera e regulagem final</v>
          </cell>
          <cell r="C4508" t="str">
            <v>un</v>
          </cell>
          <cell r="D4508">
            <v>55390.18</v>
          </cell>
        </row>
        <row r="4509">
          <cell r="A4509" t="str">
            <v>4208203</v>
          </cell>
          <cell r="B4509" t="str">
            <v>Ancoragem regulável para estais de 43 cordoalhas D = 15,7 mm - inclusive protensão, injeção de cera e regulagem final</v>
          </cell>
          <cell r="C4509" t="str">
            <v>un</v>
          </cell>
          <cell r="D4509">
            <v>64131.09</v>
          </cell>
        </row>
        <row r="4510">
          <cell r="A4510" t="str">
            <v>4208154</v>
          </cell>
          <cell r="B4510" t="str">
            <v>Ancoragem regulável para estais de 55 cordoalhas D = 15,7 mm - inclusive protensão, injeção de cera e regulagem final</v>
          </cell>
          <cell r="C4510" t="str">
            <v>un</v>
          </cell>
          <cell r="D4510">
            <v>80836.789999999994</v>
          </cell>
        </row>
        <row r="4511">
          <cell r="A4511" t="str">
            <v>4208155</v>
          </cell>
          <cell r="B4511" t="str">
            <v>Ancoragem regulável para estais de 61 cordoalhas D = 15,7 mm - inclusive protensão, injeção de cera e regulagem final</v>
          </cell>
          <cell r="C4511" t="str">
            <v>un</v>
          </cell>
          <cell r="D4511">
            <v>89726.95</v>
          </cell>
        </row>
        <row r="4512">
          <cell r="A4512" t="str">
            <v>4208156</v>
          </cell>
          <cell r="B4512" t="str">
            <v>Ancoragem regulável para estais de 73 cordoalhas D = 15,7 mm - inclusive protensão, injeção de cera e regulagem final</v>
          </cell>
          <cell r="C4512" t="str">
            <v>un</v>
          </cell>
          <cell r="D4512">
            <v>106788.33</v>
          </cell>
        </row>
        <row r="4513">
          <cell r="A4513" t="str">
            <v>4208204</v>
          </cell>
          <cell r="B4513" t="str">
            <v>Ancoragem regulável para estais de 85 cordoalhas D = 15,7 mm - inclusive protensão, injeção de cera e regulagem final</v>
          </cell>
          <cell r="C4513" t="str">
            <v>un</v>
          </cell>
          <cell r="D4513">
            <v>124098.53</v>
          </cell>
        </row>
        <row r="4514">
          <cell r="A4514" t="str">
            <v>4208157</v>
          </cell>
          <cell r="B4514" t="str">
            <v>Ancoragem regulável para estais de 91 cordoalhas D = 15,7 mm - inclusive protensão, injeção de cera e regulagem final</v>
          </cell>
          <cell r="C4514" t="str">
            <v>un</v>
          </cell>
          <cell r="D4514">
            <v>132593.16</v>
          </cell>
        </row>
        <row r="4515">
          <cell r="A4515" t="str">
            <v>4208127</v>
          </cell>
          <cell r="B4515" t="str">
            <v>Cordoalha para estais CP 177 RB D = 15,7 mm - fornecimento, preparo e colocação</v>
          </cell>
          <cell r="C4515" t="str">
            <v>kg</v>
          </cell>
          <cell r="D4515">
            <v>27.85</v>
          </cell>
        </row>
        <row r="4516">
          <cell r="A4516" t="str">
            <v>4208196</v>
          </cell>
          <cell r="B4516" t="str">
            <v>Elevador de cremalheira - ascensão e ancoragem da torre a partir de 16 m com cada elevação de até 9 m - utilização de 50 vezes - inclusive desmontagem</v>
          </cell>
          <cell r="C4516" t="str">
            <v>un</v>
          </cell>
          <cell r="D4516">
            <v>2706.1</v>
          </cell>
        </row>
        <row r="4517">
          <cell r="A4517" t="str">
            <v>4208209</v>
          </cell>
          <cell r="B4517" t="str">
            <v>Elevador de cremalheira - montagem e desmontagem até a altura de 16 m - exceto fundações</v>
          </cell>
          <cell r="C4517" t="str">
            <v>un</v>
          </cell>
          <cell r="D4517">
            <v>10689.07</v>
          </cell>
        </row>
        <row r="4518">
          <cell r="A4518" t="str">
            <v>4208206</v>
          </cell>
          <cell r="B4518" t="str">
            <v>Elevador de cremalheira com cabine simples, com capacidade de 1.500 kg e altura de até 100 m - operação</v>
          </cell>
          <cell r="C4518" t="str">
            <v>h</v>
          </cell>
          <cell r="D4518">
            <v>124.86</v>
          </cell>
        </row>
        <row r="4519">
          <cell r="A4519" t="str">
            <v>4208210</v>
          </cell>
          <cell r="B4519" t="str">
            <v>Grua fixa - montagem e desmontagem até a altura de 60 m - exceto fundações</v>
          </cell>
          <cell r="C4519" t="str">
            <v>un</v>
          </cell>
          <cell r="D4519">
            <v>24424.53</v>
          </cell>
        </row>
        <row r="4520">
          <cell r="A4520" t="str">
            <v>4208195</v>
          </cell>
          <cell r="B4520" t="str">
            <v>Grua fixa - telescopagem e ancoragem da torre a partir de 60 m com cada elevação de até 18 m - inclusive desmontagem</v>
          </cell>
          <cell r="C4520" t="str">
            <v>un</v>
          </cell>
          <cell r="D4520">
            <v>12890.7</v>
          </cell>
        </row>
        <row r="4521">
          <cell r="A4521" t="str">
            <v>4208208</v>
          </cell>
          <cell r="B4521" t="str">
            <v>Grua fixa com altura de 60 a 102 m, com alcance de 60 m e capacidade de 1.500 kg na ponta da lança - operação</v>
          </cell>
          <cell r="C4521" t="str">
            <v>h</v>
          </cell>
          <cell r="D4521">
            <v>543.13</v>
          </cell>
        </row>
        <row r="4522">
          <cell r="A4522" t="str">
            <v>4208135</v>
          </cell>
          <cell r="B4522" t="str">
            <v>Tubo antivandalismo em aço galvanizado para estais de 12 cordoalhas D = 15,7 mm - fornecimento e instalação</v>
          </cell>
          <cell r="C4522" t="str">
            <v>m</v>
          </cell>
          <cell r="D4522">
            <v>2028.98</v>
          </cell>
        </row>
        <row r="4523">
          <cell r="A4523" t="str">
            <v>4208136</v>
          </cell>
          <cell r="B4523" t="str">
            <v>Tubo antivandalismo em aço galvanizado para estais de 19 cordoalhas D = 15,7 mm - fornecimento e instalação</v>
          </cell>
          <cell r="C4523" t="str">
            <v>m</v>
          </cell>
          <cell r="D4523">
            <v>2309.73</v>
          </cell>
        </row>
        <row r="4524">
          <cell r="A4524" t="str">
            <v>4208137</v>
          </cell>
          <cell r="B4524" t="str">
            <v>Tubo antivandalismo em aço galvanizado para estais de 22 cordoalhas D = 15,7 mm - fornecimento e instalação</v>
          </cell>
          <cell r="C4524" t="str">
            <v>m</v>
          </cell>
          <cell r="D4524">
            <v>2500.9299999999998</v>
          </cell>
        </row>
        <row r="4525">
          <cell r="A4525" t="str">
            <v>4208138</v>
          </cell>
          <cell r="B4525" t="str">
            <v>Tubo antivandalismo em aço galvanizado para estais de 31 cordoalhas D = 15,7 mm - fornecimento e instalação</v>
          </cell>
          <cell r="C4525" t="str">
            <v>m</v>
          </cell>
          <cell r="D4525">
            <v>2980.43</v>
          </cell>
        </row>
        <row r="4526">
          <cell r="A4526" t="str">
            <v>4208139</v>
          </cell>
          <cell r="B4526" t="str">
            <v>Tubo antivandalismo em aço galvanizado para estais de 37 cordoalhas D = 15,7 mm - fornecimento e instalação</v>
          </cell>
          <cell r="C4526" t="str">
            <v>m</v>
          </cell>
          <cell r="D4526">
            <v>2983.27</v>
          </cell>
        </row>
        <row r="4527">
          <cell r="A4527" t="str">
            <v>4208140</v>
          </cell>
          <cell r="B4527" t="str">
            <v>Tubo antivandalismo em aço galvanizado para estais de 43 cordoalhas D = 15,7 mm - fornecimento e instalação</v>
          </cell>
          <cell r="C4527" t="str">
            <v>m</v>
          </cell>
          <cell r="D4527">
            <v>3705.43</v>
          </cell>
        </row>
        <row r="4528">
          <cell r="A4528" t="str">
            <v>4208141</v>
          </cell>
          <cell r="B4528" t="str">
            <v>Tubo antivandalismo em aço galvanizado para estais de 55 cordoalhas D = 15,7 mm - fornecimento e instalação</v>
          </cell>
          <cell r="C4528" t="str">
            <v>m</v>
          </cell>
          <cell r="D4528">
            <v>3713.23</v>
          </cell>
        </row>
        <row r="4529">
          <cell r="A4529" t="str">
            <v>4208212</v>
          </cell>
          <cell r="B4529" t="str">
            <v>Tubo antivandalismo em aço galvanizado para estais de 61 cordoalhas D = 15,7 mm - fornecimento e instalação</v>
          </cell>
          <cell r="C4529" t="str">
            <v>m</v>
          </cell>
          <cell r="D4529">
            <v>3715.32</v>
          </cell>
        </row>
        <row r="4530">
          <cell r="A4530" t="str">
            <v>4208213</v>
          </cell>
          <cell r="B4530" t="str">
            <v>Tubo antivandalismo em aço galvanizado para estais de 73 cordoalhas D = 15,7 mm - fornecimento e instalação</v>
          </cell>
          <cell r="C4530" t="str">
            <v>m</v>
          </cell>
          <cell r="D4530">
            <v>4274.51</v>
          </cell>
        </row>
        <row r="4531">
          <cell r="A4531" t="str">
            <v>4208214</v>
          </cell>
          <cell r="B4531" t="str">
            <v>Tubo antivandalismo em aço galvanizado para estais de 85 cordoalhas D = 15,7 mm - fornecimento e instalação</v>
          </cell>
          <cell r="C4531" t="str">
            <v>m</v>
          </cell>
          <cell r="D4531">
            <v>4832.2299999999996</v>
          </cell>
        </row>
        <row r="4532">
          <cell r="A4532" t="str">
            <v>4208215</v>
          </cell>
          <cell r="B4532" t="str">
            <v>Tubo antivandalismo em aço galvanizado para estais de 91 cordoalhas D = 15,7 mm - fornecimento e instalação</v>
          </cell>
          <cell r="C4532" t="str">
            <v>m</v>
          </cell>
          <cell r="D4532">
            <v>4836.07</v>
          </cell>
        </row>
        <row r="4533">
          <cell r="A4533" t="str">
            <v>4208216</v>
          </cell>
          <cell r="B4533" t="str">
            <v>Tubo fôrma lado fixo em aço galvanizado para estais de 12 cordoalhas D = 15,7 mm - fornecimento e instalação</v>
          </cell>
          <cell r="C4533" t="str">
            <v>m</v>
          </cell>
          <cell r="D4533">
            <v>2187.9699999999998</v>
          </cell>
        </row>
        <row r="4534">
          <cell r="A4534" t="str">
            <v>4208217</v>
          </cell>
          <cell r="B4534" t="str">
            <v>Tubo fôrma lado fixo em aço galvanizado para estais de 19 cordoalhas D = 15,7 mm - fornecimento e instalação</v>
          </cell>
          <cell r="C4534" t="str">
            <v>m</v>
          </cell>
          <cell r="D4534">
            <v>2484.0700000000002</v>
          </cell>
        </row>
        <row r="4535">
          <cell r="A4535" t="str">
            <v>4208218</v>
          </cell>
          <cell r="B4535" t="str">
            <v>Tubo fôrma lado fixo em aço galvanizado para estais de 22 cordoalhas D = 15,7 mm - fornecimento e instalação</v>
          </cell>
          <cell r="C4535" t="str">
            <v>m</v>
          </cell>
          <cell r="D4535">
            <v>3146.91</v>
          </cell>
        </row>
        <row r="4536">
          <cell r="A4536" t="str">
            <v>4208219</v>
          </cell>
          <cell r="B4536" t="str">
            <v>Tubo fôrma lado fixo em aço galvanizado para estais de 31 cordoalhas D = 15,7 mm - fornecimento e instalação</v>
          </cell>
          <cell r="C4536" t="str">
            <v>m</v>
          </cell>
          <cell r="D4536">
            <v>4186.6400000000003</v>
          </cell>
        </row>
        <row r="4537">
          <cell r="A4537" t="str">
            <v>4208220</v>
          </cell>
          <cell r="B4537" t="str">
            <v>Tubo fôrma lado fixo em aço galvanizado para estais de 37 cordoalhas D = 15,7 mm - fornecimento e instalação</v>
          </cell>
          <cell r="C4537" t="str">
            <v>m</v>
          </cell>
          <cell r="D4537">
            <v>4431.95</v>
          </cell>
        </row>
        <row r="4538">
          <cell r="A4538" t="str">
            <v>4208221</v>
          </cell>
          <cell r="B4538" t="str">
            <v>Tubo fôrma lado fixo em aço galvanizado para estais de 43 cordoalhas D = 15,7 mm - fornecimento e instalação</v>
          </cell>
          <cell r="C4538" t="str">
            <v>m</v>
          </cell>
          <cell r="D4538">
            <v>5832.51</v>
          </cell>
        </row>
        <row r="4539">
          <cell r="A4539" t="str">
            <v>4208222</v>
          </cell>
          <cell r="B4539" t="str">
            <v>Tubo fôrma lado fixo em aço galvanizado para estais de 55 cordoalhas D = 15,7 mm - fornecimento e instalação</v>
          </cell>
          <cell r="C4539" t="str">
            <v>m</v>
          </cell>
          <cell r="D4539">
            <v>7354.07</v>
          </cell>
        </row>
        <row r="4540">
          <cell r="A4540" t="str">
            <v>4208223</v>
          </cell>
          <cell r="B4540" t="str">
            <v>Tubo fôrma lado fixo em aço galvanizado para estais de 61 cordoalhas D = 15,7 mm - fornecimento e instalação</v>
          </cell>
          <cell r="C4540" t="str">
            <v>m</v>
          </cell>
          <cell r="D4540">
            <v>7357.13</v>
          </cell>
        </row>
        <row r="4541">
          <cell r="A4541" t="str">
            <v>4208224</v>
          </cell>
          <cell r="B4541" t="str">
            <v>Tubo fôrma lado fixo em aço galvanizado para estais de 73 cordoalhas D = 15,7 mm - fornecimento e instalação</v>
          </cell>
          <cell r="C4541" t="str">
            <v>m</v>
          </cell>
          <cell r="D4541">
            <v>8579.85</v>
          </cell>
        </row>
        <row r="4542">
          <cell r="A4542" t="str">
            <v>4208225</v>
          </cell>
          <cell r="B4542" t="str">
            <v>Tubo fôrma lado fixo em aço galvanizado para estais de 85 cordoalhas D = 15,7 mm - fornecimento e instalação</v>
          </cell>
          <cell r="C4542" t="str">
            <v>m</v>
          </cell>
          <cell r="D4542">
            <v>9474.42</v>
          </cell>
        </row>
        <row r="4543">
          <cell r="A4543" t="str">
            <v>4208226</v>
          </cell>
          <cell r="B4543" t="str">
            <v>Tubo fôrma lado fixo em aço galvanizado para estais de 91 cordoalhas D = 15,7 mm - fornecimento e instalação</v>
          </cell>
          <cell r="C4543" t="str">
            <v>m</v>
          </cell>
          <cell r="D4543">
            <v>9811.19</v>
          </cell>
        </row>
        <row r="4544">
          <cell r="A4544" t="str">
            <v>4208227</v>
          </cell>
          <cell r="B4544" t="str">
            <v>Tubo fôrma lado regulável em aço galvanizado para estais de 12 cordoalhas D = 15,7 mm - fornecimento e instalação</v>
          </cell>
          <cell r="C4544" t="str">
            <v>m</v>
          </cell>
          <cell r="D4544">
            <v>1909.5</v>
          </cell>
        </row>
        <row r="4545">
          <cell r="A4545" t="str">
            <v>4208228</v>
          </cell>
          <cell r="B4545" t="str">
            <v>Tubo fôrma lado regulável em aço galvanizado para estais de 19 cordoalhas D = 15,7 mm - fornecimento e instalação</v>
          </cell>
          <cell r="C4545" t="str">
            <v>m</v>
          </cell>
          <cell r="D4545">
            <v>2168.21</v>
          </cell>
        </row>
        <row r="4546">
          <cell r="A4546" t="str">
            <v>4208229</v>
          </cell>
          <cell r="B4546" t="str">
            <v>Tubo fôrma lado regulável em aço galvanizado para estais de 22 cordoalhas D = 15,7 mm - fornecimento e instalação</v>
          </cell>
          <cell r="C4546" t="str">
            <v>m</v>
          </cell>
          <cell r="D4546">
            <v>2740.67</v>
          </cell>
        </row>
        <row r="4547">
          <cell r="A4547" t="str">
            <v>4208230</v>
          </cell>
          <cell r="B4547" t="str">
            <v>Tubo fôrma lado regulável em aço galvanizado para estais de 31 cordoalhas D = 15,7 mm - fornecimento e instalação</v>
          </cell>
          <cell r="C4547" t="str">
            <v>m</v>
          </cell>
          <cell r="D4547">
            <v>3650.22</v>
          </cell>
        </row>
        <row r="4548">
          <cell r="A4548" t="str">
            <v>4208231</v>
          </cell>
          <cell r="B4548" t="str">
            <v>Tubo fôrma lado regulável em aço galvanizado para estais de 37 cordoalhas D = 15,7 mm - fornecimento e instalação</v>
          </cell>
          <cell r="C4548" t="str">
            <v>m</v>
          </cell>
          <cell r="D4548">
            <v>3865.32</v>
          </cell>
        </row>
        <row r="4549">
          <cell r="A4549" t="str">
            <v>4208232</v>
          </cell>
          <cell r="B4549" t="str">
            <v>Tubo fôrma lado regulável em aço galvanizado para estais de 43 cordoalhas D = 15,7 mm - fornecimento e instalação</v>
          </cell>
          <cell r="C4549" t="str">
            <v>m</v>
          </cell>
          <cell r="D4549">
            <v>5082.8599999999997</v>
          </cell>
        </row>
        <row r="4550">
          <cell r="A4550" t="str">
            <v>4208233</v>
          </cell>
          <cell r="B4550" t="str">
            <v>Tubo fôrma lado regulável em aço galvanizado para estais de 55 cordoalhas D = 15,7 mm - fornecimento e instalação</v>
          </cell>
          <cell r="C4550" t="str">
            <v>m</v>
          </cell>
          <cell r="D4550">
            <v>6406.47</v>
          </cell>
        </row>
        <row r="4551">
          <cell r="A4551" t="str">
            <v>4208234</v>
          </cell>
          <cell r="B4551" t="str">
            <v>Tubo fôrma lado regulável em aço galvanizado para estais de 61 cordoalhas D = 15,7 mm - fornecimento e instalação</v>
          </cell>
          <cell r="C4551" t="str">
            <v>m</v>
          </cell>
          <cell r="D4551">
            <v>6409.32</v>
          </cell>
        </row>
        <row r="4552">
          <cell r="A4552" t="str">
            <v>4208235</v>
          </cell>
          <cell r="B4552" t="str">
            <v>Tubo fôrma lado regulável em aço galvanizado para estais de 73 cordoalhas D = 15,7 mm - fornecimento e instalação</v>
          </cell>
          <cell r="C4552" t="str">
            <v>m</v>
          </cell>
          <cell r="D4552">
            <v>7474.17</v>
          </cell>
        </row>
        <row r="4553">
          <cell r="A4553" t="str">
            <v>4208236</v>
          </cell>
          <cell r="B4553" t="str">
            <v>Tubo fôrma lado regulável em aço galvanizado para estais de 85 cordoalhas D = 15,7 mm - fornecimento e instalação</v>
          </cell>
          <cell r="C4553" t="str">
            <v>m</v>
          </cell>
          <cell r="D4553">
            <v>8532.7900000000009</v>
          </cell>
        </row>
        <row r="4554">
          <cell r="A4554" t="str">
            <v>4208237</v>
          </cell>
          <cell r="B4554" t="str">
            <v>Tubo fôrma lado regulável em aço galvanizado para estais de 91 cordoalhas D = 15,7 mm - fornecimento e instalação</v>
          </cell>
          <cell r="C4554" t="str">
            <v>m</v>
          </cell>
          <cell r="D4554">
            <v>8547.5300000000007</v>
          </cell>
        </row>
        <row r="4555">
          <cell r="A4555" t="str">
            <v>4208128</v>
          </cell>
          <cell r="B4555" t="str">
            <v>Tubo PEAD para estais - D = 110 mm - fornecimento e instalação</v>
          </cell>
          <cell r="C4555" t="str">
            <v>m</v>
          </cell>
          <cell r="D4555">
            <v>229.96</v>
          </cell>
        </row>
        <row r="4556">
          <cell r="A4556" t="str">
            <v>4208129</v>
          </cell>
          <cell r="B4556" t="str">
            <v>Tubo PEAD para estais - D = 140 mm - fornecimento e instalação</v>
          </cell>
          <cell r="C4556" t="str">
            <v>m</v>
          </cell>
          <cell r="D4556">
            <v>253.86</v>
          </cell>
        </row>
        <row r="4557">
          <cell r="A4557" t="str">
            <v>4208130</v>
          </cell>
          <cell r="B4557" t="str">
            <v>Tubo PEAD para estais - D = 160 mm - fornecimento e instalação</v>
          </cell>
          <cell r="C4557" t="str">
            <v>m</v>
          </cell>
          <cell r="D4557">
            <v>297.11</v>
          </cell>
        </row>
        <row r="4558">
          <cell r="A4558" t="str">
            <v>4208131</v>
          </cell>
          <cell r="B4558" t="str">
            <v>Tubo PEAD para estais - D = 180 mm - fornecimento e instalação</v>
          </cell>
          <cell r="C4558" t="str">
            <v>m</v>
          </cell>
          <cell r="D4558">
            <v>346.18</v>
          </cell>
        </row>
        <row r="4559">
          <cell r="A4559" t="str">
            <v>4208132</v>
          </cell>
          <cell r="B4559" t="str">
            <v>Tubo PEAD para estais - D = 200 mm - fornecimento e instalação</v>
          </cell>
          <cell r="C4559" t="str">
            <v>m</v>
          </cell>
          <cell r="D4559">
            <v>394.95</v>
          </cell>
        </row>
        <row r="4560">
          <cell r="A4560" t="str">
            <v>4208133</v>
          </cell>
          <cell r="B4560" t="str">
            <v>Tubo PEAD para estais - D = 225 mm - fornecimento e instalação</v>
          </cell>
          <cell r="C4560" t="str">
            <v>m</v>
          </cell>
          <cell r="D4560">
            <v>443.79</v>
          </cell>
        </row>
        <row r="4561">
          <cell r="A4561" t="str">
            <v>4208134</v>
          </cell>
          <cell r="B4561" t="str">
            <v>Tubo PEAD para estais - D = 250 mm - fornecimento e instalação</v>
          </cell>
          <cell r="C4561" t="str">
            <v>m</v>
          </cell>
          <cell r="D4561">
            <v>493.71</v>
          </cell>
        </row>
        <row r="4562">
          <cell r="A4562" t="str">
            <v>4208238</v>
          </cell>
          <cell r="B4562" t="str">
            <v>Tubo PEAD para estais - D = 280 mm - fornecimento e instalação</v>
          </cell>
          <cell r="C4562" t="str">
            <v>m</v>
          </cell>
          <cell r="D4562">
            <v>524.66</v>
          </cell>
        </row>
        <row r="4563">
          <cell r="A4563" t="str">
            <v>4208239</v>
          </cell>
          <cell r="B4563" t="str">
            <v>Tubo PEAD para estais - D = 315 mm - fornecimento e instalação</v>
          </cell>
          <cell r="C4563" t="str">
            <v>m</v>
          </cell>
          <cell r="D4563">
            <v>562.70000000000005</v>
          </cell>
        </row>
        <row r="4564">
          <cell r="A4564" t="str">
            <v>4413920</v>
          </cell>
          <cell r="B4564" t="str">
            <v>Adubação de cobertura por equipamento de hidrossemeadura em áreas de semeadura via seca ou de hidrossemeadura</v>
          </cell>
          <cell r="C4564" t="str">
            <v>m²</v>
          </cell>
          <cell r="D4564">
            <v>0.52</v>
          </cell>
        </row>
        <row r="4565">
          <cell r="A4565" t="str">
            <v>4413024</v>
          </cell>
          <cell r="B4565" t="str">
            <v>Adubação manual de cobertura em áreas de enleivamento ou de plantio de mudas de gramíneas</v>
          </cell>
          <cell r="C4565" t="str">
            <v>m²</v>
          </cell>
          <cell r="D4565">
            <v>0.44</v>
          </cell>
        </row>
        <row r="4566">
          <cell r="A4566" t="str">
            <v>4413022</v>
          </cell>
          <cell r="B4566" t="str">
            <v>Adubação manual de cobertura em áreas de semeadura via seca ou de hidrossemeadura</v>
          </cell>
          <cell r="C4566" t="str">
            <v>m²</v>
          </cell>
          <cell r="D4566">
            <v>0.64</v>
          </cell>
        </row>
        <row r="4567">
          <cell r="A4567" t="str">
            <v>4413020</v>
          </cell>
          <cell r="B4567" t="str">
            <v>Barreira arbórea para tratamento acústico das áreas lindeiras da faixa de domínio – densidade de plantio de 1,0 m entre mudas</v>
          </cell>
          <cell r="C4567" t="str">
            <v>m</v>
          </cell>
          <cell r="D4567">
            <v>39.42</v>
          </cell>
        </row>
        <row r="4568">
          <cell r="A4568" t="str">
            <v>4413013</v>
          </cell>
          <cell r="B4568" t="str">
            <v>Cerca de passagem de fauna com tela de alambrado sobre mureta de blocos de concreto - H = 20 cm - mourões de madeira a cada 2,5 m e esticador a cada 50 m</v>
          </cell>
          <cell r="C4568" t="str">
            <v>m</v>
          </cell>
          <cell r="D4568">
            <v>86.32</v>
          </cell>
        </row>
        <row r="4569">
          <cell r="A4569" t="str">
            <v>4413019</v>
          </cell>
          <cell r="B4569" t="str">
            <v>Cerca viva para tratamento acústico das áreas lindeiras da faixa de domínio – densidade de plantio de 1,0 m entre mudas</v>
          </cell>
          <cell r="C4569" t="str">
            <v>m</v>
          </cell>
          <cell r="D4569">
            <v>33.53</v>
          </cell>
        </row>
        <row r="4570">
          <cell r="A4570" t="str">
            <v>4413026</v>
          </cell>
          <cell r="B4570" t="str">
            <v>Dique de bambu para controle de erosão de taludes</v>
          </cell>
          <cell r="C4570" t="str">
            <v>m²</v>
          </cell>
          <cell r="D4570">
            <v>239.82</v>
          </cell>
        </row>
        <row r="4571">
          <cell r="A4571" t="str">
            <v>4413996</v>
          </cell>
          <cell r="B4571" t="str">
            <v>Enleivamento</v>
          </cell>
          <cell r="C4571" t="str">
            <v>m²</v>
          </cell>
          <cell r="D4571">
            <v>10.99</v>
          </cell>
        </row>
        <row r="4572">
          <cell r="A4572" t="str">
            <v>4413942</v>
          </cell>
          <cell r="B4572" t="str">
            <v>Espalhamento de material em bota-fora</v>
          </cell>
          <cell r="C4572" t="str">
            <v>m³</v>
          </cell>
          <cell r="D4572">
            <v>1.87</v>
          </cell>
        </row>
        <row r="4573">
          <cell r="A4573" t="str">
            <v>4413018</v>
          </cell>
          <cell r="B4573" t="str">
            <v>Fixação de tela eletrossoldada em talude para lançamento de argamassa ou concreto projetado</v>
          </cell>
          <cell r="C4573" t="str">
            <v>kg</v>
          </cell>
          <cell r="D4573">
            <v>12.8</v>
          </cell>
        </row>
        <row r="4574">
          <cell r="A4574" t="str">
            <v>4413905</v>
          </cell>
          <cell r="B4574" t="str">
            <v>Hidrossemeadura</v>
          </cell>
          <cell r="C4574" t="str">
            <v>m²</v>
          </cell>
          <cell r="D4574">
            <v>6.5</v>
          </cell>
        </row>
        <row r="4575">
          <cell r="A4575" t="str">
            <v>4413987</v>
          </cell>
          <cell r="B4575" t="str">
            <v>Irrigação de área plantada para proteção vegetal do corpo estradal</v>
          </cell>
          <cell r="C4575" t="str">
            <v>m²</v>
          </cell>
          <cell r="D4575">
            <v>0.35</v>
          </cell>
        </row>
        <row r="4576">
          <cell r="A4576" t="str">
            <v>4413995</v>
          </cell>
          <cell r="B4576" t="str">
            <v>Obtenção de grama para replantio</v>
          </cell>
          <cell r="C4576" t="str">
            <v>m²</v>
          </cell>
          <cell r="D4576">
            <v>3.39</v>
          </cell>
        </row>
        <row r="4577">
          <cell r="A4577" t="str">
            <v>4413994</v>
          </cell>
          <cell r="B4577" t="str">
            <v>Passagem aérea de animais com rede de cabos de aço e sisal apoiadas em 6 postes de concreto de 15 m - extensão total de 100 m</v>
          </cell>
          <cell r="C4577" t="str">
            <v>m</v>
          </cell>
          <cell r="D4577">
            <v>638.15</v>
          </cell>
        </row>
        <row r="4578">
          <cell r="A4578" t="str">
            <v>4413200</v>
          </cell>
          <cell r="B4578" t="str">
            <v>Plantio de grama comercial em placas</v>
          </cell>
          <cell r="C4578" t="str">
            <v>m²</v>
          </cell>
          <cell r="D4578">
            <v>16.489999999999998</v>
          </cell>
        </row>
        <row r="4579">
          <cell r="A4579" t="str">
            <v>4413990</v>
          </cell>
          <cell r="B4579" t="str">
            <v>Plantio de muda de arbusto com altura até 0,50 m em cova de 0,40 x 0,40 x 0,40 m</v>
          </cell>
          <cell r="C4579" t="str">
            <v>un</v>
          </cell>
          <cell r="D4579">
            <v>33.53</v>
          </cell>
        </row>
        <row r="4580">
          <cell r="A4580" t="str">
            <v>4413989</v>
          </cell>
          <cell r="B4580" t="str">
            <v>Plantio de muda de árvore com altura de 0,30 a 0,80 m em cova de 0,60 x 0,60 x 0,60 m</v>
          </cell>
          <cell r="C4580" t="str">
            <v>un</v>
          </cell>
          <cell r="D4580">
            <v>39.42</v>
          </cell>
        </row>
        <row r="4581">
          <cell r="A4581" t="str">
            <v>4413951</v>
          </cell>
          <cell r="B4581" t="str">
            <v>Plantio de muda de árvore frutífera com altura até 1,00 m em cova de 0,60 x 0,60 x 0,60 m</v>
          </cell>
          <cell r="C4581" t="str">
            <v>un</v>
          </cell>
          <cell r="D4581">
            <v>61.73</v>
          </cell>
        </row>
        <row r="4582">
          <cell r="A4582" t="str">
            <v>4413950</v>
          </cell>
          <cell r="B4582" t="str">
            <v>Plantio de muda de árvore frutífera com altura de 1,00 a 2,00 m em cova de 0,60 x 0,60 x 0,60 m</v>
          </cell>
          <cell r="C4582" t="str">
            <v>un</v>
          </cell>
          <cell r="D4582">
            <v>114.88</v>
          </cell>
        </row>
        <row r="4583">
          <cell r="A4583" t="str">
            <v>4413949</v>
          </cell>
          <cell r="B4583" t="str">
            <v>Plantio de muda de árvore frutífera com altura de 2,00 a 3,00 m em cova de 0,60 x 0,60 x 0,60 m</v>
          </cell>
          <cell r="C4583" t="str">
            <v>un</v>
          </cell>
          <cell r="D4583">
            <v>233.29</v>
          </cell>
        </row>
        <row r="4584">
          <cell r="A4584" t="str">
            <v>4413948</v>
          </cell>
          <cell r="B4584" t="str">
            <v>Plantio de muda de árvore ornamental com altura até 1,00 m em cova de 0,60 x 0,60 x 0,60 m</v>
          </cell>
          <cell r="C4584" t="str">
            <v>un</v>
          </cell>
          <cell r="D4584">
            <v>53.61</v>
          </cell>
        </row>
        <row r="4585">
          <cell r="A4585" t="str">
            <v>4413947</v>
          </cell>
          <cell r="B4585" t="str">
            <v>Plantio de muda de árvore ornamental com altura de 1,00 a 2,00 m em cova de 0,60 x 0,60 x 0,60 m</v>
          </cell>
          <cell r="C4585" t="str">
            <v>un</v>
          </cell>
          <cell r="D4585">
            <v>104.84</v>
          </cell>
        </row>
        <row r="4586">
          <cell r="A4586" t="str">
            <v>4413946</v>
          </cell>
          <cell r="B4586" t="str">
            <v>Plantio de muda de árvore ornamental com altura de 2,00 a 3,00 m em cova de 0,60 x 0,60 x 0,60 m</v>
          </cell>
          <cell r="C4586" t="str">
            <v>un</v>
          </cell>
          <cell r="D4586">
            <v>131.29</v>
          </cell>
        </row>
        <row r="4587">
          <cell r="A4587" t="str">
            <v>4413952</v>
          </cell>
          <cell r="B4587" t="str">
            <v>Plantio de tapete de floríferas com altura até 0,50 m</v>
          </cell>
          <cell r="C4587" t="str">
            <v>m²</v>
          </cell>
          <cell r="D4587">
            <v>75.39</v>
          </cell>
        </row>
        <row r="4588">
          <cell r="A4588" t="str">
            <v>4413012</v>
          </cell>
          <cell r="B4588" t="str">
            <v>Preenchimento de erosão em talude com terra vegetal e sementes de gramíneas ensacadas</v>
          </cell>
          <cell r="C4588" t="str">
            <v>m³</v>
          </cell>
          <cell r="D4588">
            <v>393.48</v>
          </cell>
        </row>
        <row r="4589">
          <cell r="A4589" t="str">
            <v>4413014</v>
          </cell>
          <cell r="B4589" t="str">
            <v>Recuperação ambiental de pedreiras ou áreas degradadas com biomanta vegetal de fibras de coco</v>
          </cell>
          <cell r="C4589" t="str">
            <v>m²</v>
          </cell>
          <cell r="D4589">
            <v>18.170000000000002</v>
          </cell>
        </row>
        <row r="4590">
          <cell r="A4590" t="str">
            <v>4413016</v>
          </cell>
          <cell r="B4590" t="str">
            <v>Recuperação ambiental de pedreiras ou áreas degradadas com biomanta vegetal de fibras de palha em áreas com inclinação máxima de 1:1,5</v>
          </cell>
          <cell r="C4590" t="str">
            <v>m²</v>
          </cell>
          <cell r="D4590">
            <v>10.59</v>
          </cell>
        </row>
        <row r="4591">
          <cell r="A4591" t="str">
            <v>4413984</v>
          </cell>
          <cell r="B4591" t="str">
            <v>Regularização de bota-fora com espalhamento e compactação</v>
          </cell>
          <cell r="C4591" t="str">
            <v>m³</v>
          </cell>
          <cell r="D4591">
            <v>3.83</v>
          </cell>
        </row>
        <row r="4592">
          <cell r="A4592" t="str">
            <v>4413986</v>
          </cell>
          <cell r="B4592" t="str">
            <v>Regularização de superfície com motoniveladora</v>
          </cell>
          <cell r="C4592" t="str">
            <v>m²</v>
          </cell>
          <cell r="D4592">
            <v>7.0000000000000007E-2</v>
          </cell>
        </row>
        <row r="4593">
          <cell r="A4593" t="str">
            <v>4413985</v>
          </cell>
          <cell r="B4593" t="str">
            <v>Regularização manual de taludes de cortes e aterros</v>
          </cell>
          <cell r="C4593" t="str">
            <v>m²</v>
          </cell>
          <cell r="D4593">
            <v>27.58</v>
          </cell>
        </row>
        <row r="4594">
          <cell r="A4594" t="str">
            <v>4413017</v>
          </cell>
          <cell r="B4594" t="str">
            <v>Retentores de sedimentos em fibras vegetais - D = 20 cm</v>
          </cell>
          <cell r="C4594" t="str">
            <v>m</v>
          </cell>
          <cell r="D4594">
            <v>57.59</v>
          </cell>
        </row>
        <row r="4595">
          <cell r="A4595" t="str">
            <v>4415673</v>
          </cell>
          <cell r="B4595" t="str">
            <v>Revestimento vegetal com grama em mudas em superfícies inclinadas</v>
          </cell>
          <cell r="C4595" t="str">
            <v>m²</v>
          </cell>
          <cell r="D4595">
            <v>9.68</v>
          </cell>
        </row>
        <row r="4596">
          <cell r="A4596" t="str">
            <v>4415684</v>
          </cell>
          <cell r="B4596" t="str">
            <v>Revestimento vegetal com grama em mudas em superfícies planas</v>
          </cell>
          <cell r="C4596" t="str">
            <v>m²</v>
          </cell>
          <cell r="D4596">
            <v>5.4</v>
          </cell>
        </row>
        <row r="4597">
          <cell r="A4597" t="str">
            <v>4413993</v>
          </cell>
          <cell r="B4597" t="str">
            <v>Revestimento vegetal por semeadura a lanço manual de gramíneas e leguminosas</v>
          </cell>
          <cell r="C4597" t="str">
            <v>m²</v>
          </cell>
          <cell r="D4597">
            <v>0.56999999999999995</v>
          </cell>
        </row>
        <row r="4598">
          <cell r="A4598" t="str">
            <v>4507754</v>
          </cell>
          <cell r="B4598" t="str">
            <v>Ancoragem ativa com 10 cordoalhas aderentes D = 12,7 mm - fornecimento e instalação</v>
          </cell>
          <cell r="C4598" t="str">
            <v>un</v>
          </cell>
          <cell r="D4598">
            <v>867.92</v>
          </cell>
        </row>
        <row r="4599">
          <cell r="A4599" t="str">
            <v>4507738</v>
          </cell>
          <cell r="B4599" t="str">
            <v>Ancoragem ativa com 10 cordoalhas aderentes D = 15,2 mm - fornecimento e instalação</v>
          </cell>
          <cell r="C4599" t="str">
            <v>un</v>
          </cell>
          <cell r="D4599">
            <v>1167.54</v>
          </cell>
        </row>
        <row r="4600">
          <cell r="A4600" t="str">
            <v>4507755</v>
          </cell>
          <cell r="B4600" t="str">
            <v>Ancoragem ativa com 12 cordoalhas aderentes D = 12,7 mm - fornecimento e instalação</v>
          </cell>
          <cell r="C4600" t="str">
            <v>un</v>
          </cell>
          <cell r="D4600">
            <v>1092.53</v>
          </cell>
        </row>
        <row r="4601">
          <cell r="A4601" t="str">
            <v>4507756</v>
          </cell>
          <cell r="B4601" t="str">
            <v>Ancoragem ativa com 12 cordoalhas aderentes D = 15,2 mm - fornecimento e instalação</v>
          </cell>
          <cell r="C4601" t="str">
            <v>un</v>
          </cell>
          <cell r="D4601">
            <v>1425.72</v>
          </cell>
        </row>
        <row r="4602">
          <cell r="A4602" t="str">
            <v>4507757</v>
          </cell>
          <cell r="B4602" t="str">
            <v>Ancoragem ativa com 15 cordoalhas aderentes D = 12,7 mm - fornecimento e instalação</v>
          </cell>
          <cell r="C4602" t="str">
            <v>un</v>
          </cell>
          <cell r="D4602">
            <v>1512.47</v>
          </cell>
        </row>
        <row r="4603">
          <cell r="A4603" t="str">
            <v>4507758</v>
          </cell>
          <cell r="B4603" t="str">
            <v>Ancoragem ativa com 15 cordoalhas aderentes D = 15,2 mm - fornecimento e instalação</v>
          </cell>
          <cell r="C4603" t="str">
            <v>un</v>
          </cell>
          <cell r="D4603">
            <v>1852.37</v>
          </cell>
        </row>
        <row r="4604">
          <cell r="A4604" t="str">
            <v>4507759</v>
          </cell>
          <cell r="B4604" t="str">
            <v>Ancoragem ativa com 19 cordoalhas aderentes D = 12,7 mm - fornecimento e instalação</v>
          </cell>
          <cell r="C4604" t="str">
            <v>un</v>
          </cell>
          <cell r="D4604">
            <v>1912.21</v>
          </cell>
        </row>
        <row r="4605">
          <cell r="A4605" t="str">
            <v>4507760</v>
          </cell>
          <cell r="B4605" t="str">
            <v>Ancoragem ativa com 19 cordoalhas aderentes D = 15,2 mm - fornecimento e instalação</v>
          </cell>
          <cell r="C4605" t="str">
            <v>un</v>
          </cell>
          <cell r="D4605">
            <v>2402.8200000000002</v>
          </cell>
        </row>
        <row r="4606">
          <cell r="A4606" t="str">
            <v>4507761</v>
          </cell>
          <cell r="B4606" t="str">
            <v>Ancoragem ativa com 22 cordoalhas aderentes D = 12,7 mm - fornecimento e instalação</v>
          </cell>
          <cell r="C4606" t="str">
            <v>un</v>
          </cell>
          <cell r="D4606">
            <v>2454.3000000000002</v>
          </cell>
        </row>
        <row r="4607">
          <cell r="A4607" t="str">
            <v>4507762</v>
          </cell>
          <cell r="B4607" t="str">
            <v>Ancoragem ativa com 22 cordoalhas aderentes D = 15,2 mm - fornecimento e instalação</v>
          </cell>
          <cell r="C4607" t="str">
            <v>un</v>
          </cell>
          <cell r="D4607">
            <v>3068.69</v>
          </cell>
        </row>
        <row r="4608">
          <cell r="A4608" t="str">
            <v>4507763</v>
          </cell>
          <cell r="B4608" t="str">
            <v>Ancoragem ativa com 27 cordoalhas aderentes D = 12,7 mm - fornecimento e instalação</v>
          </cell>
          <cell r="C4608" t="str">
            <v>un</v>
          </cell>
          <cell r="D4608">
            <v>2921.88</v>
          </cell>
        </row>
        <row r="4609">
          <cell r="A4609" t="str">
            <v>4507764</v>
          </cell>
          <cell r="B4609" t="str">
            <v>Ancoragem ativa com 27 cordoalhas aderentes D = 15,2 mm - fornecimento e instalação</v>
          </cell>
          <cell r="C4609" t="str">
            <v>un</v>
          </cell>
          <cell r="D4609">
            <v>4010.81</v>
          </cell>
        </row>
        <row r="4610">
          <cell r="A4610" t="str">
            <v>4507765</v>
          </cell>
          <cell r="B4610" t="str">
            <v>Ancoragem ativa com 31 cordoalhas aderentes D = 12,7 mm - fornecimento e instalação</v>
          </cell>
          <cell r="C4610" t="str">
            <v>un</v>
          </cell>
          <cell r="D4610">
            <v>3169.68</v>
          </cell>
        </row>
        <row r="4611">
          <cell r="A4611" t="str">
            <v>4508192</v>
          </cell>
          <cell r="B4611" t="str">
            <v>Ancoragem ativa com 31 cordoalhas aderentes D = 15,2 mm - fornecimento e instalação</v>
          </cell>
          <cell r="C4611" t="str">
            <v>un</v>
          </cell>
          <cell r="D4611">
            <v>5889.33</v>
          </cell>
        </row>
        <row r="4612">
          <cell r="A4612" t="str">
            <v>4507766</v>
          </cell>
          <cell r="B4612" t="str">
            <v>Ancoragem ativa com 4 cordoalhas aderentes D = 12,7 mm - fornecimento e instalação</v>
          </cell>
          <cell r="C4612" t="str">
            <v>un</v>
          </cell>
          <cell r="D4612">
            <v>425.45</v>
          </cell>
        </row>
        <row r="4613">
          <cell r="A4613" t="str">
            <v>4507767</v>
          </cell>
          <cell r="B4613" t="str">
            <v>Ancoragem ativa com 4 cordoalhas aderentes D = 15,2 mm - fornecimento e instalação</v>
          </cell>
          <cell r="C4613" t="str">
            <v>un</v>
          </cell>
          <cell r="D4613">
            <v>509.44</v>
          </cell>
        </row>
        <row r="4614">
          <cell r="A4614" t="str">
            <v>4507768</v>
          </cell>
          <cell r="B4614" t="str">
            <v>Ancoragem ativa com 6 cordoalhas aderentes D = 12,7 mm - fornecimento e instalação</v>
          </cell>
          <cell r="C4614" t="str">
            <v>un</v>
          </cell>
          <cell r="D4614">
            <v>530.73</v>
          </cell>
        </row>
        <row r="4615">
          <cell r="A4615" t="str">
            <v>4507769</v>
          </cell>
          <cell r="B4615" t="str">
            <v>Ancoragem ativa com 6 cordoalhas aderentes D = 15,2 mm - fornecimento e instalação</v>
          </cell>
          <cell r="C4615" t="str">
            <v>un</v>
          </cell>
          <cell r="D4615">
            <v>657.98</v>
          </cell>
        </row>
        <row r="4616">
          <cell r="A4616" t="str">
            <v>4507770</v>
          </cell>
          <cell r="B4616" t="str">
            <v>Ancoragem ativa com 7 cordoalhas aderentes D = 12,7 mm - fornecimento e instalação</v>
          </cell>
          <cell r="C4616" t="str">
            <v>un</v>
          </cell>
          <cell r="D4616">
            <v>609.19000000000005</v>
          </cell>
        </row>
        <row r="4617">
          <cell r="A4617" t="str">
            <v>4507771</v>
          </cell>
          <cell r="B4617" t="str">
            <v>Ancoragem ativa com 7 cordoalhas aderentes D = 15,2 mm - fornecimento e instalação</v>
          </cell>
          <cell r="C4617" t="str">
            <v>un</v>
          </cell>
          <cell r="D4617">
            <v>771.32</v>
          </cell>
        </row>
        <row r="4618">
          <cell r="A4618" t="str">
            <v>4507772</v>
          </cell>
          <cell r="B4618" t="str">
            <v>Ancoragem ativa com 8 cordoalhas aderentes D = 12,7 mm - fornecimento e instalação</v>
          </cell>
          <cell r="C4618" t="str">
            <v>un</v>
          </cell>
          <cell r="D4618">
            <v>713.89</v>
          </cell>
        </row>
        <row r="4619">
          <cell r="A4619" t="str">
            <v>4508193</v>
          </cell>
          <cell r="B4619" t="str">
            <v>Ancoragem ativa com 8 cordoalhas aderentes D = 15,2 mm - fornecimento e instalação</v>
          </cell>
          <cell r="C4619" t="str">
            <v>un</v>
          </cell>
          <cell r="D4619">
            <v>893.06</v>
          </cell>
        </row>
        <row r="4620">
          <cell r="A4620" t="str">
            <v>4507773</v>
          </cell>
          <cell r="B4620" t="str">
            <v>Ancoragem ativa com 9 cordoalhas aderentes D = 12,7 mm - fornecimento e instalação</v>
          </cell>
          <cell r="C4620" t="str">
            <v>un</v>
          </cell>
          <cell r="D4620">
            <v>802.09</v>
          </cell>
        </row>
        <row r="4621">
          <cell r="A4621" t="str">
            <v>4507774</v>
          </cell>
          <cell r="B4621" t="str">
            <v>Ancoragem ativa com 9 cordoalhas aderentes D = 15,2 mm - fornecimento e instalação</v>
          </cell>
          <cell r="C4621" t="str">
            <v>un</v>
          </cell>
          <cell r="D4621">
            <v>1040.75</v>
          </cell>
        </row>
        <row r="4622">
          <cell r="A4622" t="str">
            <v>4507775</v>
          </cell>
          <cell r="B4622" t="str">
            <v>Ancoragem ativa para lajes com 1 cordoalha aderente D = 12,7 mm - fornecimento e instalação</v>
          </cell>
          <cell r="C4622" t="str">
            <v>un</v>
          </cell>
          <cell r="D4622">
            <v>102.23</v>
          </cell>
        </row>
        <row r="4623">
          <cell r="A4623" t="str">
            <v>4507776</v>
          </cell>
          <cell r="B4623" t="str">
            <v>Ancoragem ativa para lajes com 1 cordoalha aderente D = 15,2 mm - fornecimento e instalação</v>
          </cell>
          <cell r="C4623" t="str">
            <v>un</v>
          </cell>
          <cell r="D4623">
            <v>113.83</v>
          </cell>
        </row>
        <row r="4624">
          <cell r="A4624" t="str">
            <v>4507783</v>
          </cell>
          <cell r="B4624" t="str">
            <v>Ancoragem ativa para lajes com 1 cordoalha engraxada D = 12,7 mm - fornecimento e instalação</v>
          </cell>
          <cell r="C4624" t="str">
            <v>un</v>
          </cell>
          <cell r="D4624">
            <v>81.99</v>
          </cell>
        </row>
        <row r="4625">
          <cell r="A4625" t="str">
            <v>4507784</v>
          </cell>
          <cell r="B4625" t="str">
            <v>Ancoragem ativa para lajes com 1 cordoalha engraxada D = 15,2 mm - fornecimento e instalação</v>
          </cell>
          <cell r="C4625" t="str">
            <v>un</v>
          </cell>
          <cell r="D4625">
            <v>114.26</v>
          </cell>
        </row>
        <row r="4626">
          <cell r="A4626" t="str">
            <v>4507777</v>
          </cell>
          <cell r="B4626" t="str">
            <v>Ancoragem ativa para lajes com 2 cordoalhas aderentes D = 12,7 mm - fornecimento e instalação</v>
          </cell>
          <cell r="C4626" t="str">
            <v>un</v>
          </cell>
          <cell r="D4626">
            <v>194.21</v>
          </cell>
        </row>
        <row r="4627">
          <cell r="A4627" t="str">
            <v>4507778</v>
          </cell>
          <cell r="B4627" t="str">
            <v>Ancoragem ativa para lajes com 2 cordoalhas aderentes D = 15,2 mm - fornecimento e instalação</v>
          </cell>
          <cell r="C4627" t="str">
            <v>un</v>
          </cell>
          <cell r="D4627">
            <v>245.5</v>
          </cell>
        </row>
        <row r="4628">
          <cell r="A4628" t="str">
            <v>4507779</v>
          </cell>
          <cell r="B4628" t="str">
            <v>Ancoragem ativa para lajes com 3 cordoalhas aderentes D = 12,7 mm - fornecimento e instalação</v>
          </cell>
          <cell r="C4628" t="str">
            <v>un</v>
          </cell>
          <cell r="D4628">
            <v>263.52999999999997</v>
          </cell>
        </row>
        <row r="4629">
          <cell r="A4629" t="str">
            <v>4507780</v>
          </cell>
          <cell r="B4629" t="str">
            <v>Ancoragem ativa para lajes com 3 cordoalhas aderentes D = 15,2 mm - fornecimento e instalação</v>
          </cell>
          <cell r="C4629" t="str">
            <v>un</v>
          </cell>
          <cell r="D4629">
            <v>314.98</v>
          </cell>
        </row>
        <row r="4630">
          <cell r="A4630" t="str">
            <v>4507781</v>
          </cell>
          <cell r="B4630" t="str">
            <v>Ancoragem ativa para lajes com 4 cordoalhas aderentes D = 12,7 mm - fornecimento e instalação</v>
          </cell>
          <cell r="C4630" t="str">
            <v>un</v>
          </cell>
          <cell r="D4630">
            <v>343.21</v>
          </cell>
        </row>
        <row r="4631">
          <cell r="A4631" t="str">
            <v>4507782</v>
          </cell>
          <cell r="B4631" t="str">
            <v>Ancoragem ativa para lajes com 4 cordoalhas aderentes D = 15,2 mm - fornecimento e instalação</v>
          </cell>
          <cell r="C4631" t="str">
            <v>un</v>
          </cell>
          <cell r="D4631">
            <v>409.38</v>
          </cell>
        </row>
        <row r="4632">
          <cell r="A4632" t="str">
            <v>4507785</v>
          </cell>
          <cell r="B4632" t="str">
            <v>Ancoragem passiva com 10 cordoalhas aderentes D = 12,7 mm - fornecimento e instalação</v>
          </cell>
          <cell r="C4632" t="str">
            <v>un</v>
          </cell>
          <cell r="D4632">
            <v>136.88999999999999</v>
          </cell>
        </row>
        <row r="4633">
          <cell r="A4633" t="str">
            <v>4508194</v>
          </cell>
          <cell r="B4633" t="str">
            <v>Ancoragem passiva com 10 cordoalhas aderentes D = 15,2 mm - fornecimento e instalação</v>
          </cell>
          <cell r="C4633" t="str">
            <v>un</v>
          </cell>
          <cell r="D4633">
            <v>138.37</v>
          </cell>
        </row>
        <row r="4634">
          <cell r="A4634" t="str">
            <v>4507786</v>
          </cell>
          <cell r="B4634" t="str">
            <v>Ancoragem passiva com 12 cordoalhas aderentes D = 12,7 mm - fornecimento e instalação</v>
          </cell>
          <cell r="C4634" t="str">
            <v>un</v>
          </cell>
          <cell r="D4634">
            <v>160.62</v>
          </cell>
        </row>
        <row r="4635">
          <cell r="A4635" t="str">
            <v>4507787</v>
          </cell>
          <cell r="B4635" t="str">
            <v>Ancoragem passiva com 12 cordoalhas aderentes D = 15,2 mm - fornecimento e instalação</v>
          </cell>
          <cell r="C4635" t="str">
            <v>un</v>
          </cell>
          <cell r="D4635">
            <v>162.18</v>
          </cell>
        </row>
        <row r="4636">
          <cell r="A4636" t="str">
            <v>4507788</v>
          </cell>
          <cell r="B4636" t="str">
            <v>Ancoragem passiva com 15 cordoalhas aderentes D = 12,7 mm - fornecimento e instalação</v>
          </cell>
          <cell r="C4636" t="str">
            <v>un</v>
          </cell>
          <cell r="D4636">
            <v>212.61</v>
          </cell>
        </row>
        <row r="4637">
          <cell r="A4637" t="str">
            <v>4507789</v>
          </cell>
          <cell r="B4637" t="str">
            <v>Ancoragem passiva com 15 cordoalhas aderentes D = 15,2 mm - fornecimento e instalação</v>
          </cell>
          <cell r="C4637" t="str">
            <v>un</v>
          </cell>
          <cell r="D4637">
            <v>215.6</v>
          </cell>
        </row>
        <row r="4638">
          <cell r="A4638" t="str">
            <v>4507790</v>
          </cell>
          <cell r="B4638" t="str">
            <v>Ancoragem passiva com 19 cordoalhas aderentes D = 12,7 mm - fornecimento e instalação</v>
          </cell>
          <cell r="C4638" t="str">
            <v>un</v>
          </cell>
          <cell r="D4638">
            <v>262.41000000000003</v>
          </cell>
        </row>
        <row r="4639">
          <cell r="A4639" t="str">
            <v>4507791</v>
          </cell>
          <cell r="B4639" t="str">
            <v>Ancoragem passiva com 19 cordoalhas aderentes D = 15,2 mm - fornecimento e instalação</v>
          </cell>
          <cell r="C4639" t="str">
            <v>un</v>
          </cell>
          <cell r="D4639">
            <v>266.18</v>
          </cell>
        </row>
        <row r="4640">
          <cell r="A4640" t="str">
            <v>4507792</v>
          </cell>
          <cell r="B4640" t="str">
            <v>Ancoragem passiva com 22 cordoalhas aderentes D = 12,7 mm - fornecimento e instalação</v>
          </cell>
          <cell r="C4640" t="str">
            <v>un</v>
          </cell>
          <cell r="D4640">
            <v>332.41</v>
          </cell>
        </row>
        <row r="4641">
          <cell r="A4641" t="str">
            <v>4507793</v>
          </cell>
          <cell r="B4641" t="str">
            <v>Ancoragem passiva com 22 cordoalhas aderentes D = 15,2 mm - fornecimento e instalação</v>
          </cell>
          <cell r="C4641" t="str">
            <v>un</v>
          </cell>
          <cell r="D4641">
            <v>304.87</v>
          </cell>
        </row>
        <row r="4642">
          <cell r="A4642" t="str">
            <v>4507794</v>
          </cell>
          <cell r="B4642" t="str">
            <v>Ancoragem passiva com 27 cordoalhas aderentes D = 12,7 mm - fornecimento e instalação</v>
          </cell>
          <cell r="C4642" t="str">
            <v>un</v>
          </cell>
          <cell r="D4642">
            <v>417.13</v>
          </cell>
        </row>
        <row r="4643">
          <cell r="A4643" t="str">
            <v>4507795</v>
          </cell>
          <cell r="B4643" t="str">
            <v>Ancoragem passiva com 27 cordoalhas aderentes D = 15,2 mm - fornecimento e instalação</v>
          </cell>
          <cell r="C4643" t="str">
            <v>un</v>
          </cell>
          <cell r="D4643">
            <v>383.43</v>
          </cell>
        </row>
        <row r="4644">
          <cell r="A4644" t="str">
            <v>4507796</v>
          </cell>
          <cell r="B4644" t="str">
            <v>Ancoragem passiva com 31 cordoalhas aderentes D = 12,7 mm - fornecimento e instalação</v>
          </cell>
          <cell r="C4644" t="str">
            <v>un</v>
          </cell>
          <cell r="D4644">
            <v>478.73</v>
          </cell>
        </row>
        <row r="4645">
          <cell r="A4645" t="str">
            <v>4508190</v>
          </cell>
          <cell r="B4645" t="str">
            <v>Ancoragem passiva com 31 cordoalhas aderentes D = 15,2 mm - fornecimento e instalação</v>
          </cell>
          <cell r="C4645" t="str">
            <v>un</v>
          </cell>
          <cell r="D4645">
            <v>445.51</v>
          </cell>
        </row>
        <row r="4646">
          <cell r="A4646" t="str">
            <v>4507797</v>
          </cell>
          <cell r="B4646" t="str">
            <v>Ancoragem passiva com 4 cordoalhas aderentes D = 12,7 mm - fornecimento e instalação</v>
          </cell>
          <cell r="C4646" t="str">
            <v>un</v>
          </cell>
          <cell r="D4646">
            <v>65.47</v>
          </cell>
        </row>
        <row r="4647">
          <cell r="A4647" t="str">
            <v>4507798</v>
          </cell>
          <cell r="B4647" t="str">
            <v>Ancoragem passiva com 4 cordoalhas aderentes D = 15,2 mm - fornecimento e instalação</v>
          </cell>
          <cell r="C4647" t="str">
            <v>un</v>
          </cell>
          <cell r="D4647">
            <v>65.66</v>
          </cell>
        </row>
        <row r="4648">
          <cell r="A4648" t="str">
            <v>4507799</v>
          </cell>
          <cell r="B4648" t="str">
            <v>Ancoragem passiva com 6 cordoalhas aderentes D = 12,7 mm - fornecimento e instalação</v>
          </cell>
          <cell r="C4648" t="str">
            <v>un</v>
          </cell>
          <cell r="D4648">
            <v>90.68</v>
          </cell>
        </row>
        <row r="4649">
          <cell r="A4649" t="str">
            <v>4507800</v>
          </cell>
          <cell r="B4649" t="str">
            <v>Ancoragem passiva com 6 cordoalhas aderentes D = 15,2 mm - fornecimento e instalação</v>
          </cell>
          <cell r="C4649" t="str">
            <v>un</v>
          </cell>
          <cell r="D4649">
            <v>91.3</v>
          </cell>
        </row>
        <row r="4650">
          <cell r="A4650" t="str">
            <v>4507801</v>
          </cell>
          <cell r="B4650" t="str">
            <v>Ancoragem passiva com 7 cordoalhas aderentes D = 12,7 mm - fornecimento e instalação</v>
          </cell>
          <cell r="C4650" t="str">
            <v>un</v>
          </cell>
          <cell r="D4650">
            <v>109.92</v>
          </cell>
        </row>
        <row r="4651">
          <cell r="A4651" t="str">
            <v>4507802</v>
          </cell>
          <cell r="B4651" t="str">
            <v>Ancoragem passiva com 7 cordoalhas aderentes D = 15,2 mm - fornecimento e instalação</v>
          </cell>
          <cell r="C4651" t="str">
            <v>un</v>
          </cell>
          <cell r="D4651">
            <v>110.54</v>
          </cell>
        </row>
        <row r="4652">
          <cell r="A4652" t="str">
            <v>4507803</v>
          </cell>
          <cell r="B4652" t="str">
            <v>Ancoragem passiva com 8 cordoalhas aderentes D = 12,7 mm - fornecimento e instalação</v>
          </cell>
          <cell r="C4652" t="str">
            <v>un</v>
          </cell>
          <cell r="D4652">
            <v>110.4</v>
          </cell>
        </row>
        <row r="4653">
          <cell r="A4653" t="str">
            <v>4508191</v>
          </cell>
          <cell r="B4653" t="str">
            <v>Ancoragem passiva com 8 cordoalhas aderentes D = 15,2 mm - fornecimento e instalação</v>
          </cell>
          <cell r="C4653" t="str">
            <v>un</v>
          </cell>
          <cell r="D4653">
            <v>111.03</v>
          </cell>
        </row>
        <row r="4654">
          <cell r="A4654" t="str">
            <v>4507804</v>
          </cell>
          <cell r="B4654" t="str">
            <v>Ancoragem passiva com 9 cordoalhas aderentes D = 12,7 mm - fornecimento e instalação</v>
          </cell>
          <cell r="C4654" t="str">
            <v>un</v>
          </cell>
          <cell r="D4654">
            <v>135.69</v>
          </cell>
        </row>
        <row r="4655">
          <cell r="A4655" t="str">
            <v>4507805</v>
          </cell>
          <cell r="B4655" t="str">
            <v>Ancoragem passiva com 9 cordoalhas aderentes D = 15,2 mm - fornecimento e instalação</v>
          </cell>
          <cell r="C4655" t="str">
            <v>un</v>
          </cell>
          <cell r="D4655">
            <v>136.63999999999999</v>
          </cell>
        </row>
        <row r="4656">
          <cell r="A4656" t="str">
            <v>4507806</v>
          </cell>
          <cell r="B4656" t="str">
            <v>Ancoragem passiva para lajes com 1 cordoalha aderente D = 12,7 mm - fornecimento e instalação</v>
          </cell>
          <cell r="C4656" t="str">
            <v>un</v>
          </cell>
          <cell r="D4656">
            <v>26.85</v>
          </cell>
        </row>
        <row r="4657">
          <cell r="A4657" t="str">
            <v>4507807</v>
          </cell>
          <cell r="B4657" t="str">
            <v>Ancoragem passiva para lajes com 1 cordoalha aderente D = 15,2 mm - fornecimento e instalação</v>
          </cell>
          <cell r="C4657" t="str">
            <v>un</v>
          </cell>
          <cell r="D4657">
            <v>32.369999999999997</v>
          </cell>
        </row>
        <row r="4658">
          <cell r="A4658" t="str">
            <v>4507866</v>
          </cell>
          <cell r="B4658" t="str">
            <v>Ancoragem passiva para lajes com 1 cordoalha engraxada D = 12,7 mm - fornecimento e instalação</v>
          </cell>
          <cell r="C4658" t="str">
            <v>un</v>
          </cell>
          <cell r="D4658">
            <v>76.78</v>
          </cell>
        </row>
        <row r="4659">
          <cell r="A4659" t="str">
            <v>4507867</v>
          </cell>
          <cell r="B4659" t="str">
            <v>Ancoragem passiva para lajes com 1 cordoalha engraxada D = 15,2 mm - fornecimento e instalação</v>
          </cell>
          <cell r="C4659" t="str">
            <v>un</v>
          </cell>
          <cell r="D4659">
            <v>109.04</v>
          </cell>
        </row>
        <row r="4660">
          <cell r="A4660" t="str">
            <v>4507808</v>
          </cell>
          <cell r="B4660" t="str">
            <v>Ancoragem passiva para lajes com 2 cordoalhas aderentes D = 12,7 mm - fornecimento e instalação</v>
          </cell>
          <cell r="C4660" t="str">
            <v>un</v>
          </cell>
          <cell r="D4660">
            <v>30.51</v>
          </cell>
        </row>
        <row r="4661">
          <cell r="A4661" t="str">
            <v>4507809</v>
          </cell>
          <cell r="B4661" t="str">
            <v>Ancoragem passiva para lajes com 2 cordoalhas aderentes D = 15,2 mm - fornecimento e instalação</v>
          </cell>
          <cell r="C4661" t="str">
            <v>un</v>
          </cell>
          <cell r="D4661">
            <v>37.94</v>
          </cell>
        </row>
        <row r="4662">
          <cell r="A4662" t="str">
            <v>4507810</v>
          </cell>
          <cell r="B4662" t="str">
            <v>Ancoragem passiva para lajes com 3 cordoalhas aderentes D = 12,7 mm - fornecimento e instalação</v>
          </cell>
          <cell r="C4662" t="str">
            <v>un</v>
          </cell>
          <cell r="D4662">
            <v>49.95</v>
          </cell>
        </row>
        <row r="4663">
          <cell r="A4663" t="str">
            <v>4507811</v>
          </cell>
          <cell r="B4663" t="str">
            <v>Ancoragem passiva para lajes com 3 cordoalhas aderentes D = 15,2 mm - fornecimento e instalação</v>
          </cell>
          <cell r="C4663" t="str">
            <v>un</v>
          </cell>
          <cell r="D4663">
            <v>50.1</v>
          </cell>
        </row>
        <row r="4664">
          <cell r="A4664" t="str">
            <v>4507812</v>
          </cell>
          <cell r="B4664" t="str">
            <v>Ancoragem passiva para lajes com 4 cordoalhas aderentes D = 12,7 mm - fornecimento e instalação</v>
          </cell>
          <cell r="C4664" t="str">
            <v>un</v>
          </cell>
          <cell r="D4664">
            <v>57.58</v>
          </cell>
        </row>
        <row r="4665">
          <cell r="A4665" t="str">
            <v>4507813</v>
          </cell>
          <cell r="B4665" t="str">
            <v>Ancoragem passiva para lajes com 4 cordoalhas aderentes D = 15,2 mm - fornecimento e instalação</v>
          </cell>
          <cell r="C4665" t="str">
            <v>un</v>
          </cell>
          <cell r="D4665">
            <v>69.36</v>
          </cell>
        </row>
        <row r="4666">
          <cell r="A4666" t="str">
            <v>4507851</v>
          </cell>
          <cell r="B4666" t="str">
            <v>Bainha metálica ovalizada seção 19 x 36 mm para 1 cordoalha D = 12,7 mm - fornecimento, instalação e injeção de nata de cimento</v>
          </cell>
          <cell r="C4666" t="str">
            <v>m</v>
          </cell>
          <cell r="D4666">
            <v>31.62</v>
          </cell>
        </row>
        <row r="4667">
          <cell r="A4667" t="str">
            <v>4507852</v>
          </cell>
          <cell r="B4667" t="str">
            <v>Bainha metálica ovalizada seção 19 x 36 mm para 2 cordoalhas D = 12,7 mm - fornecimento, instalação e injeção de nata de cimento</v>
          </cell>
          <cell r="C4667" t="str">
            <v>m</v>
          </cell>
          <cell r="D4667">
            <v>31.49</v>
          </cell>
        </row>
        <row r="4668">
          <cell r="A4668" t="str">
            <v>4507853</v>
          </cell>
          <cell r="B4668" t="str">
            <v>Bainha metálica ovalizada seção 19 x 48 mm para 3 cordoalhas D = 12,7 mm - fornecimento, instalação e injeção de nata de cimento</v>
          </cell>
          <cell r="C4668" t="str">
            <v>m</v>
          </cell>
          <cell r="D4668">
            <v>34.6</v>
          </cell>
        </row>
        <row r="4669">
          <cell r="A4669" t="str">
            <v>4507854</v>
          </cell>
          <cell r="B4669" t="str">
            <v>Bainha metálica ovalizada seção 19 x 62 mm para 4 cordoalhas D = 12,7 mm - fornecimento, instalação e injeção de nata de cimento</v>
          </cell>
          <cell r="C4669" t="str">
            <v>m</v>
          </cell>
          <cell r="D4669">
            <v>37.840000000000003</v>
          </cell>
        </row>
        <row r="4670">
          <cell r="A4670" t="str">
            <v>4507855</v>
          </cell>
          <cell r="B4670" t="str">
            <v>Bainha metálica ovalizada seção 22 x 32 mm para 1 cordoalha D = 15,2 mm - fornecimento, instalação e injeção de nata de cimento</v>
          </cell>
          <cell r="C4670" t="str">
            <v>m</v>
          </cell>
          <cell r="D4670">
            <v>30.63</v>
          </cell>
        </row>
        <row r="4671">
          <cell r="A4671" t="str">
            <v>4507856</v>
          </cell>
          <cell r="B4671" t="str">
            <v>Bainha metálica ovalizada seção 22 x 32 mm para 2 cordoalhas D = 15,2 mm - fornecimento, instalação e injeção de nata de cimento</v>
          </cell>
          <cell r="C4671" t="str">
            <v>m</v>
          </cell>
          <cell r="D4671">
            <v>30.44</v>
          </cell>
        </row>
        <row r="4672">
          <cell r="A4672" t="str">
            <v>4507857</v>
          </cell>
          <cell r="B4672" t="str">
            <v>Bainha metálica ovalizada seção 22 x 55 mm para 3 cordoalhas D = 15,2 mm - fornecimento, instalação e injeção de nata de cimento</v>
          </cell>
          <cell r="C4672" t="str">
            <v>m</v>
          </cell>
          <cell r="D4672">
            <v>36.26</v>
          </cell>
        </row>
        <row r="4673">
          <cell r="A4673" t="str">
            <v>4507858</v>
          </cell>
          <cell r="B4673" t="str">
            <v>Bainha metálica ovalizada seção 22 x 73 mm para 4 cordoalhas D = 15,2 mm - fornecimento, instalação e injeção de nata de cimento</v>
          </cell>
          <cell r="C4673" t="str">
            <v>m</v>
          </cell>
          <cell r="D4673">
            <v>40.82</v>
          </cell>
        </row>
        <row r="4674">
          <cell r="A4674" t="str">
            <v>4508177</v>
          </cell>
          <cell r="B4674" t="str">
            <v>Bainha metálica redonda D = 100 mm para 21 cordoalhas D = 15,2 mm - fornecimento, instalação e injeção de nata de cimento</v>
          </cell>
          <cell r="C4674" t="str">
            <v>m</v>
          </cell>
          <cell r="D4674">
            <v>74.11</v>
          </cell>
        </row>
        <row r="4675">
          <cell r="A4675" t="str">
            <v>4508178</v>
          </cell>
          <cell r="B4675" t="str">
            <v>Bainha metálica redonda D = 100 mm para 22 cordoalhas D = 15,2 mm - fornecimento, instalação e injeção de nata de cimento</v>
          </cell>
          <cell r="C4675" t="str">
            <v>m</v>
          </cell>
          <cell r="D4675">
            <v>73.91</v>
          </cell>
        </row>
        <row r="4676">
          <cell r="A4676" t="str">
            <v>4507821</v>
          </cell>
          <cell r="B4676" t="str">
            <v>Bainha metálica redonda D = 100 mm para 24 cordoalhas D = 15,2 mm - fornecimento, instalação e injeção de nata de cimento</v>
          </cell>
          <cell r="C4676" t="str">
            <v>m</v>
          </cell>
          <cell r="D4676">
            <v>73.53</v>
          </cell>
        </row>
        <row r="4677">
          <cell r="A4677" t="str">
            <v>4507822</v>
          </cell>
          <cell r="B4677" t="str">
            <v>Bainha metálica redonda D = 100 mm para 25 cordoalhas D = 15,2 mm - fornecimento, instalação e injeção de nata de cimento</v>
          </cell>
          <cell r="C4677" t="str">
            <v>m</v>
          </cell>
          <cell r="D4677">
            <v>73.33</v>
          </cell>
        </row>
        <row r="4678">
          <cell r="A4678" t="str">
            <v>4507823</v>
          </cell>
          <cell r="B4678" t="str">
            <v>Bainha metálica redonda D = 100 mm para 30 cordoalhas D = 12,7 mm - fornecimento, instalação e injeção de nata de cimento</v>
          </cell>
          <cell r="C4678" t="str">
            <v>m</v>
          </cell>
          <cell r="D4678">
            <v>74.12</v>
          </cell>
        </row>
        <row r="4679">
          <cell r="A4679" t="str">
            <v>4508188</v>
          </cell>
          <cell r="B4679" t="str">
            <v>Bainha metálica redonda D = 100 mm para 31 cordoalhas D = 12,7 mm - fornecimento, instalação e injeção de nata de cimento</v>
          </cell>
          <cell r="C4679" t="str">
            <v>m</v>
          </cell>
          <cell r="D4679">
            <v>73.98</v>
          </cell>
        </row>
        <row r="4680">
          <cell r="A4680" t="str">
            <v>4507824</v>
          </cell>
          <cell r="B4680" t="str">
            <v>Bainha metálica redonda D = 110 mm para 27 cordoalhas D = 15,2 mm - fornecimento, instalação e injeção de nata de cimento</v>
          </cell>
          <cell r="C4680" t="str">
            <v>m</v>
          </cell>
          <cell r="D4680">
            <v>81.599999999999994</v>
          </cell>
        </row>
        <row r="4681">
          <cell r="A4681" t="str">
            <v>4507825</v>
          </cell>
          <cell r="B4681" t="str">
            <v>Bainha metálica redonda D = 110 mm para 37 cordoalhas D = 12,7 mm - fornecimento, instalação e injeção de nata de cimento</v>
          </cell>
          <cell r="C4681" t="str">
            <v>m</v>
          </cell>
          <cell r="D4681">
            <v>81.83</v>
          </cell>
        </row>
        <row r="4682">
          <cell r="A4682" t="str">
            <v>4507826</v>
          </cell>
          <cell r="B4682" t="str">
            <v>Bainha metálica redonda D = 120 mm para 30 cordoalhas D = 15,2 mm - fornecimento, instalação e injeção de nata de cimento</v>
          </cell>
          <cell r="C4682" t="str">
            <v>m</v>
          </cell>
          <cell r="D4682">
            <v>86.99</v>
          </cell>
        </row>
        <row r="4683">
          <cell r="A4683" t="str">
            <v>4508179</v>
          </cell>
          <cell r="B4683" t="str">
            <v>Bainha metálica redonda D = 120 mm para 31 cordoalhas D = 15,2 mm - fornecimento, instalação e injeção de nata de cimento</v>
          </cell>
          <cell r="C4683" t="str">
            <v>m</v>
          </cell>
          <cell r="D4683">
            <v>86.8</v>
          </cell>
        </row>
        <row r="4684">
          <cell r="A4684" t="str">
            <v>4507827</v>
          </cell>
          <cell r="B4684" t="str">
            <v>Bainha metálica redonda D = 130 mm para 37 cordoalhas D = 15,2 mm - fornecimento, instalação e injeção de nata de cimento</v>
          </cell>
          <cell r="C4684" t="str">
            <v>m</v>
          </cell>
          <cell r="D4684">
            <v>91.17</v>
          </cell>
        </row>
        <row r="4685">
          <cell r="A4685" t="str">
            <v>4508180</v>
          </cell>
          <cell r="B4685" t="str">
            <v>Bainha metálica redonda D = 30 mm para 2 cordoalhas D = 12,7 mm - fornecimento, instalação e injeção de nata de cimento</v>
          </cell>
          <cell r="C4685" t="str">
            <v>m</v>
          </cell>
          <cell r="D4685">
            <v>29.74</v>
          </cell>
        </row>
        <row r="4686">
          <cell r="A4686" t="str">
            <v>4507739</v>
          </cell>
          <cell r="B4686" t="str">
            <v>Bainha metálica redonda D = 35 mm para 2 cordoalhas D = 15,2 mm - fornecimento, instalação e injeção de nata de cimento</v>
          </cell>
          <cell r="C4686" t="str">
            <v>m</v>
          </cell>
          <cell r="D4686">
            <v>31.28</v>
          </cell>
        </row>
        <row r="4687">
          <cell r="A4687" t="str">
            <v>4508181</v>
          </cell>
          <cell r="B4687" t="str">
            <v>Bainha metálica redonda D = 35 mm para 3 cordoalhas D = 12,7 mm - fornecimento, instalação e injeção de nata de cimento</v>
          </cell>
          <cell r="C4687" t="str">
            <v>m</v>
          </cell>
          <cell r="D4687">
            <v>31.26</v>
          </cell>
        </row>
        <row r="4688">
          <cell r="A4688" t="str">
            <v>4508125</v>
          </cell>
          <cell r="B4688" t="str">
            <v>Bainha metálica redonda D = 40 mm para 3 cordoalhas D = 15,2 mm - fornecimento, instalação e injeção de nata de cimento</v>
          </cell>
          <cell r="C4688" t="str">
            <v>m</v>
          </cell>
          <cell r="D4688">
            <v>33.78</v>
          </cell>
        </row>
        <row r="4689">
          <cell r="A4689" t="str">
            <v>4507828</v>
          </cell>
          <cell r="B4689" t="str">
            <v>Bainha metálica redonda D = 40 mm para 4 cordoalhas D = 12,7 mm - fornecimento, instalação e injeção de nata de cimento</v>
          </cell>
          <cell r="C4689" t="str">
            <v>m</v>
          </cell>
          <cell r="D4689">
            <v>33.82</v>
          </cell>
        </row>
        <row r="4690">
          <cell r="A4690" t="str">
            <v>4507829</v>
          </cell>
          <cell r="B4690" t="str">
            <v>Bainha metálica redonda D = 45 mm para 4 cordoalhas D = 15,2 mm - fornecimento, instalação e injeção de nata de cimento</v>
          </cell>
          <cell r="C4690" t="str">
            <v>m</v>
          </cell>
          <cell r="D4690">
            <v>36.549999999999997</v>
          </cell>
        </row>
        <row r="4691">
          <cell r="A4691" t="str">
            <v>4508182</v>
          </cell>
          <cell r="B4691" t="str">
            <v>Bainha metálica redonda D = 45 mm para 5 cordoalhas D = 12,7 mm - fornecimento, instalação e injeção de nata de cimento</v>
          </cell>
          <cell r="C4691" t="str">
            <v>m</v>
          </cell>
          <cell r="D4691">
            <v>36.65</v>
          </cell>
        </row>
        <row r="4692">
          <cell r="A4692" t="str">
            <v>4508092</v>
          </cell>
          <cell r="B4692" t="str">
            <v>Bainha metálica redonda D = 50 mm para 5 cordoalhas D = 15,2 mm - fornecimento, instalação e injeção de nata de cimento</v>
          </cell>
          <cell r="C4692" t="str">
            <v>m</v>
          </cell>
          <cell r="D4692">
            <v>39.01</v>
          </cell>
        </row>
        <row r="4693">
          <cell r="A4693" t="str">
            <v>4507830</v>
          </cell>
          <cell r="B4693" t="str">
            <v>Bainha metálica redonda D = 50 mm para 6 cordoalhas D = 12,7 mm - fornecimento, instalação e injeção de nata de cimento</v>
          </cell>
          <cell r="C4693" t="str">
            <v>m</v>
          </cell>
          <cell r="D4693">
            <v>39.17</v>
          </cell>
        </row>
        <row r="4694">
          <cell r="A4694" t="str">
            <v>4508183</v>
          </cell>
          <cell r="B4694" t="str">
            <v>Bainha metálica redonda D = 55 mm para 7 cordoalhas D = 12,7 mm - fornecimento, instalação e injeção de nata de cimento</v>
          </cell>
          <cell r="C4694" t="str">
            <v>m</v>
          </cell>
          <cell r="D4694">
            <v>46.01</v>
          </cell>
        </row>
        <row r="4695">
          <cell r="A4695" t="str">
            <v>4507831</v>
          </cell>
          <cell r="B4695" t="str">
            <v>Bainha metálica redonda D = 55 mm para 8 cordoalhas D = 12,7 mm - fornecimento, instalação e injeção de nata de cimento</v>
          </cell>
          <cell r="C4695" t="str">
            <v>m</v>
          </cell>
          <cell r="D4695">
            <v>42.01</v>
          </cell>
        </row>
        <row r="4696">
          <cell r="A4696" t="str">
            <v>4507832</v>
          </cell>
          <cell r="B4696" t="str">
            <v>Bainha metálica redonda D = 60 mm para 6 cordoalhas D = 15,2 mm - fornecimento, instalação e injeção de nata de cimento</v>
          </cell>
          <cell r="C4696" t="str">
            <v>m</v>
          </cell>
          <cell r="D4696">
            <v>46.7</v>
          </cell>
        </row>
        <row r="4697">
          <cell r="A4697" t="str">
            <v>4507833</v>
          </cell>
          <cell r="B4697" t="str">
            <v>Bainha metálica redonda D = 60 mm para 9 cordoalhas D = 12,7 mm - fornecimento, instalação e injeção de nata de cimento</v>
          </cell>
          <cell r="C4697" t="str">
            <v>m</v>
          </cell>
          <cell r="D4697">
            <v>46.64</v>
          </cell>
        </row>
        <row r="4698">
          <cell r="A4698" t="str">
            <v>4507834</v>
          </cell>
          <cell r="B4698" t="str">
            <v>Bainha metálica redonda D = 65 mm para 10 cordoalhas D = 12,7 mm - fornecimento, instalação e injeção de nata de cimento</v>
          </cell>
          <cell r="C4698" t="str">
            <v>m</v>
          </cell>
          <cell r="D4698">
            <v>48.65</v>
          </cell>
        </row>
        <row r="4699">
          <cell r="A4699" t="str">
            <v>4508184</v>
          </cell>
          <cell r="B4699" t="str">
            <v>Bainha metálica redonda D = 65 mm para 11 cordoalhas D = 12,7 mm - fornecimento, instalação e injeção de nata de cimento</v>
          </cell>
          <cell r="C4699" t="str">
            <v>m</v>
          </cell>
          <cell r="D4699">
            <v>48.51</v>
          </cell>
        </row>
        <row r="4700">
          <cell r="A4700" t="str">
            <v>4507835</v>
          </cell>
          <cell r="B4700" t="str">
            <v>Bainha metálica redonda D = 65 mm para 12 cordoalhas D = 12,7 mm - fornecimento, instalação e injeção de nata de cimento</v>
          </cell>
          <cell r="C4700" t="str">
            <v>m</v>
          </cell>
          <cell r="D4700">
            <v>48.38</v>
          </cell>
        </row>
        <row r="4701">
          <cell r="A4701" t="str">
            <v>4508174</v>
          </cell>
          <cell r="B4701" t="str">
            <v>Bainha metálica redonda D = 65 mm para 7 cordoalhas D = 15,2 mm - fornecimento, instalação e injeção de nata de cimento</v>
          </cell>
          <cell r="C4701" t="str">
            <v>m</v>
          </cell>
          <cell r="D4701">
            <v>48.64</v>
          </cell>
        </row>
        <row r="4702">
          <cell r="A4702" t="str">
            <v>4507836</v>
          </cell>
          <cell r="B4702" t="str">
            <v>Bainha metálica redonda D = 65 mm para 8 cordoalhas D = 15,2 mm - fornecimento, instalação e injeção de nata de cimento</v>
          </cell>
          <cell r="C4702" t="str">
            <v>m</v>
          </cell>
          <cell r="D4702">
            <v>48.45</v>
          </cell>
        </row>
        <row r="4703">
          <cell r="A4703" t="str">
            <v>4507837</v>
          </cell>
          <cell r="B4703" t="str">
            <v>Bainha metálica redonda D = 70 mm para 15 cordoalhas D = 12,7 mm - fornecimento, instalação e injeção de nata de cimento</v>
          </cell>
          <cell r="C4703" t="str">
            <v>m</v>
          </cell>
          <cell r="D4703">
            <v>51.72</v>
          </cell>
        </row>
        <row r="4704">
          <cell r="A4704" t="str">
            <v>4507838</v>
          </cell>
          <cell r="B4704" t="str">
            <v>Bainha metálica redonda D = 70 mm para 9 cordoalhas D = 15,2 mm - fornecimento, instalação e injeção de nata de cimento</v>
          </cell>
          <cell r="C4704" t="str">
            <v>m</v>
          </cell>
          <cell r="D4704">
            <v>52</v>
          </cell>
        </row>
        <row r="4705">
          <cell r="A4705" t="str">
            <v>4507839</v>
          </cell>
          <cell r="B4705" t="str">
            <v>Bainha metálica redonda D = 75 mm para 10 cordoalhas D = 15,2 mm - fornecimento, instalação e injeção de nata de cimento</v>
          </cell>
          <cell r="C4705" t="str">
            <v>m</v>
          </cell>
          <cell r="D4705">
            <v>53.98</v>
          </cell>
        </row>
        <row r="4706">
          <cell r="A4706" t="str">
            <v>4508175</v>
          </cell>
          <cell r="B4706" t="str">
            <v>Bainha metálica redonda D = 75 mm para 11 cordoalhas D = 15,2 mm - fornecimento, instalação e injeção de nata de cimento</v>
          </cell>
          <cell r="C4706" t="str">
            <v>m</v>
          </cell>
          <cell r="D4706">
            <v>53.79</v>
          </cell>
        </row>
        <row r="4707">
          <cell r="A4707" t="str">
            <v>4507840</v>
          </cell>
          <cell r="B4707" t="str">
            <v>Bainha metálica redonda D = 75 mm para 16 cordoalhas D = 12,7 mm - fornecimento, instalação e injeção de nata de cimento</v>
          </cell>
          <cell r="C4707" t="str">
            <v>m</v>
          </cell>
          <cell r="D4707">
            <v>53.76</v>
          </cell>
        </row>
        <row r="4708">
          <cell r="A4708" t="str">
            <v>4507841</v>
          </cell>
          <cell r="B4708" t="str">
            <v>Bainha metálica redonda D = 75 mm para 18 cordoalhas D = 12,7 mm - fornecimento, instalação e injeção de nata de cimento</v>
          </cell>
          <cell r="C4708" t="str">
            <v>m</v>
          </cell>
          <cell r="D4708">
            <v>53.49</v>
          </cell>
        </row>
        <row r="4709">
          <cell r="A4709" t="str">
            <v>4507842</v>
          </cell>
          <cell r="B4709" t="str">
            <v>Bainha metálica redonda D = 80 mm para 12 cordoalhas D = 15,2 mm - fornecimento, instalação e injeção de nata de cimento</v>
          </cell>
          <cell r="C4709" t="str">
            <v>m</v>
          </cell>
          <cell r="D4709">
            <v>57.92</v>
          </cell>
        </row>
        <row r="4710">
          <cell r="A4710" t="str">
            <v>4508185</v>
          </cell>
          <cell r="B4710" t="str">
            <v>Bainha metálica redonda D = 80 mm para 19 cordoalhas D = 12,7 mm - fornecimento, instalação e injeção de nata de cimento</v>
          </cell>
          <cell r="C4710" t="str">
            <v>m</v>
          </cell>
          <cell r="D4710">
            <v>57.68</v>
          </cell>
        </row>
        <row r="4711">
          <cell r="A4711" t="str">
            <v>4507843</v>
          </cell>
          <cell r="B4711" t="str">
            <v>Bainha metálica redonda D = 80 mm para 20 cordoalhas D = 12,7 mm - fornecimento, instalação e injeção de nata de cimento</v>
          </cell>
          <cell r="C4711" t="str">
            <v>m</v>
          </cell>
          <cell r="D4711">
            <v>57.54</v>
          </cell>
        </row>
        <row r="4712">
          <cell r="A4712" t="str">
            <v>4507844</v>
          </cell>
          <cell r="B4712" t="str">
            <v>Bainha metálica redonda D = 85 mm para 15 cordoalhas D = 15,2 mm - fornecimento, instalação e injeção de nata de cimento</v>
          </cell>
          <cell r="C4712" t="str">
            <v>m</v>
          </cell>
          <cell r="D4712">
            <v>60.82</v>
          </cell>
        </row>
        <row r="4713">
          <cell r="A4713" t="str">
            <v>4508186</v>
          </cell>
          <cell r="B4713" t="str">
            <v>Bainha metálica redonda D = 85 mm para 21 cordoalhas D = 12,7 mm - fornecimento, instalação e injeção de nata de cimento</v>
          </cell>
          <cell r="C4713" t="str">
            <v>m</v>
          </cell>
          <cell r="D4713">
            <v>60.88</v>
          </cell>
        </row>
        <row r="4714">
          <cell r="A4714" t="str">
            <v>4508187</v>
          </cell>
          <cell r="B4714" t="str">
            <v>Bainha metálica redonda D = 85 mm para 22 cordoalhas D = 12,7 mm - fornecimento, instalação e injeção de nata de cimento</v>
          </cell>
          <cell r="C4714" t="str">
            <v>m</v>
          </cell>
          <cell r="D4714">
            <v>60.75</v>
          </cell>
        </row>
        <row r="4715">
          <cell r="A4715" t="str">
            <v>4507845</v>
          </cell>
          <cell r="B4715" t="str">
            <v>Bainha metálica redonda D = 85 mm para 24 cordoalhas D = 12,7 mm - fornecimento, instalação e injeção de nata de cimento</v>
          </cell>
          <cell r="C4715" t="str">
            <v>m</v>
          </cell>
          <cell r="D4715">
            <v>60.48</v>
          </cell>
        </row>
        <row r="4716">
          <cell r="A4716" t="str">
            <v>4507846</v>
          </cell>
          <cell r="B4716" t="str">
            <v>Bainha metálica redonda D = 85 mm para 25 cordoalhas D = 12,7 mm - fornecimento, instalação e injeção de nata de cimento</v>
          </cell>
          <cell r="C4716" t="str">
            <v>m</v>
          </cell>
          <cell r="D4716">
            <v>60.34</v>
          </cell>
        </row>
        <row r="4717">
          <cell r="A4717" t="str">
            <v>4507847</v>
          </cell>
          <cell r="B4717" t="str">
            <v>Bainha metálica redonda D = 90 mm para 16 cordoalhas D = 15,2 mm - fornecimento, instalação e injeção de nata de cimento</v>
          </cell>
          <cell r="C4717" t="str">
            <v>m</v>
          </cell>
          <cell r="D4717">
            <v>68.349999999999994</v>
          </cell>
        </row>
        <row r="4718">
          <cell r="A4718" t="str">
            <v>4507848</v>
          </cell>
          <cell r="B4718" t="str">
            <v>Bainha metálica redonda D = 90 mm para 18 cordoalhas D = 15,2 mm - fornecimento, instalação e injeção de nata de cimento</v>
          </cell>
          <cell r="C4718" t="str">
            <v>m</v>
          </cell>
          <cell r="D4718">
            <v>67.959999999999994</v>
          </cell>
        </row>
        <row r="4719">
          <cell r="A4719" t="str">
            <v>4507849</v>
          </cell>
          <cell r="B4719" t="str">
            <v>Bainha metálica redonda D = 90 mm para 27 cordoalhas D = 12,7 mm - fornecimento, instalação e injeção de nata de cimento</v>
          </cell>
          <cell r="C4719" t="str">
            <v>m</v>
          </cell>
          <cell r="D4719">
            <v>67.8</v>
          </cell>
        </row>
        <row r="4720">
          <cell r="A4720" t="str">
            <v>4508176</v>
          </cell>
          <cell r="B4720" t="str">
            <v>Bainha metálica redonda D = 95 mm para 19 cordoalhas D = 15,2 mm - fornecimento, instalação e injeção de nata de cimento</v>
          </cell>
          <cell r="C4720" t="str">
            <v>m</v>
          </cell>
          <cell r="D4720">
            <v>71.260000000000005</v>
          </cell>
        </row>
        <row r="4721">
          <cell r="A4721" t="str">
            <v>4507850</v>
          </cell>
          <cell r="B4721" t="str">
            <v>Bainha metálica redonda D = 95 mm para 20 cordoalhas D = 15,2 mm - fornecimento, instalação e injeção de nata de cimento</v>
          </cell>
          <cell r="C4721" t="str">
            <v>m</v>
          </cell>
          <cell r="D4721">
            <v>71.06</v>
          </cell>
        </row>
        <row r="4722">
          <cell r="A4722" t="str">
            <v>4507956</v>
          </cell>
          <cell r="B4722" t="str">
            <v>Cordoalha CP 190 RB D = 12,7 mm - fornecimento e instalação</v>
          </cell>
          <cell r="C4722" t="str">
            <v>kg</v>
          </cell>
          <cell r="D4722">
            <v>11.58</v>
          </cell>
        </row>
        <row r="4723">
          <cell r="A4723" t="str">
            <v>4507957</v>
          </cell>
          <cell r="B4723" t="str">
            <v>Cordoalha CP 190 RB D = 15,2 mm - fornecimento e instalação</v>
          </cell>
          <cell r="C4723" t="str">
            <v>kg</v>
          </cell>
          <cell r="D4723">
            <v>11.57</v>
          </cell>
        </row>
        <row r="4724">
          <cell r="A4724" t="str">
            <v>4507958</v>
          </cell>
          <cell r="B4724" t="str">
            <v>Cordoalha engraxada CP 190 RB D = 12,7 mm - fornecimento e instalação</v>
          </cell>
          <cell r="C4724" t="str">
            <v>kg</v>
          </cell>
          <cell r="D4724">
            <v>14.78</v>
          </cell>
        </row>
        <row r="4725">
          <cell r="A4725" t="str">
            <v>4507959</v>
          </cell>
          <cell r="B4725" t="str">
            <v>Cordoalha engraxada CP 190 RB D = 15,2 mm - fornecimento e instalação</v>
          </cell>
          <cell r="C4725" t="str">
            <v>kg</v>
          </cell>
          <cell r="D4725">
            <v>14.78</v>
          </cell>
        </row>
        <row r="4726">
          <cell r="A4726" t="str">
            <v>4516138</v>
          </cell>
          <cell r="B4726" t="str">
            <v>Gaiola metálica em cantoneira para armazenamento e manipulação de cordoalha - confecção</v>
          </cell>
          <cell r="C4726" t="str">
            <v>kg</v>
          </cell>
          <cell r="D4726">
            <v>10.53</v>
          </cell>
        </row>
        <row r="4727">
          <cell r="A4727" t="str">
            <v>4516137</v>
          </cell>
          <cell r="B4727" t="str">
            <v>Nicho de madeira para dispositivo de ancoragem de protensão - confecção e instalação</v>
          </cell>
          <cell r="C4727" t="str">
            <v>m²</v>
          </cell>
          <cell r="D4727">
            <v>154.13999999999999</v>
          </cell>
        </row>
        <row r="4728">
          <cell r="A4728" t="str">
            <v>4805755</v>
          </cell>
          <cell r="B4728" t="str">
            <v>Apiloamento manual</v>
          </cell>
          <cell r="C4728" t="str">
            <v>m³</v>
          </cell>
          <cell r="D4728">
            <v>40.11</v>
          </cell>
        </row>
        <row r="4729">
          <cell r="A4729" t="str">
            <v>4805756</v>
          </cell>
          <cell r="B4729" t="str">
            <v>Apiloamento manual de superfície com espessura de 15 cm</v>
          </cell>
          <cell r="C4729" t="str">
            <v>m²</v>
          </cell>
          <cell r="D4729">
            <v>6.02</v>
          </cell>
        </row>
        <row r="4730">
          <cell r="A4730" t="str">
            <v>4816020</v>
          </cell>
          <cell r="B4730" t="str">
            <v>Areia extraída com draga de sucção tipo bomba</v>
          </cell>
          <cell r="C4730" t="str">
            <v>m³</v>
          </cell>
          <cell r="D4730">
            <v>12.28</v>
          </cell>
        </row>
        <row r="4731">
          <cell r="A4731" t="str">
            <v>4816019</v>
          </cell>
          <cell r="B4731" t="str">
            <v>Areia extraída com escavadeira hidráulica de longo alcance</v>
          </cell>
          <cell r="C4731" t="str">
            <v>m³</v>
          </cell>
          <cell r="D4731">
            <v>7.47</v>
          </cell>
        </row>
        <row r="4732">
          <cell r="A4732" t="str">
            <v>4816018</v>
          </cell>
          <cell r="B4732" t="str">
            <v>Areia extraída com trator e carregadeira</v>
          </cell>
          <cell r="C4732" t="str">
            <v>m³</v>
          </cell>
          <cell r="D4732">
            <v>5.1100000000000003</v>
          </cell>
        </row>
        <row r="4733">
          <cell r="A4733" t="str">
            <v>4816012</v>
          </cell>
          <cell r="B4733" t="str">
            <v>Brita produzida em central de britagem de 80 m³/h</v>
          </cell>
          <cell r="C4733" t="str">
            <v>m³</v>
          </cell>
          <cell r="D4733">
            <v>54.26</v>
          </cell>
        </row>
        <row r="4734">
          <cell r="A4734" t="str">
            <v>4815805</v>
          </cell>
          <cell r="B4734" t="str">
            <v>Calandragem de chapa metálica com espessura de 3 mm</v>
          </cell>
          <cell r="C4734" t="str">
            <v>m²</v>
          </cell>
          <cell r="D4734">
            <v>13.81</v>
          </cell>
        </row>
        <row r="4735">
          <cell r="A4735" t="str">
            <v>4815802</v>
          </cell>
          <cell r="B4735" t="str">
            <v>Calandragem de chapa metálica com espessura de 5 mm</v>
          </cell>
          <cell r="C4735" t="str">
            <v>m²</v>
          </cell>
          <cell r="D4735">
            <v>20.39</v>
          </cell>
        </row>
        <row r="4736">
          <cell r="A4736" t="str">
            <v>4805754</v>
          </cell>
          <cell r="B4736" t="str">
            <v>Compactação manual com soquete vibratório</v>
          </cell>
          <cell r="C4736" t="str">
            <v>m³</v>
          </cell>
          <cell r="D4736">
            <v>7.89</v>
          </cell>
        </row>
        <row r="4737">
          <cell r="A4737" t="str">
            <v>4816145</v>
          </cell>
          <cell r="B4737" t="str">
            <v>Confecção de canaleta meia cana D = 0,30 m - areia e brita comerciais</v>
          </cell>
          <cell r="C4737" t="str">
            <v>m</v>
          </cell>
          <cell r="D4737">
            <v>29.45</v>
          </cell>
        </row>
        <row r="4738">
          <cell r="A4738" t="str">
            <v>4816144</v>
          </cell>
          <cell r="B4738" t="str">
            <v>Confecção de canaleta meia cana D = 0,30 m - areia extraída e brita produzida</v>
          </cell>
          <cell r="C4738" t="str">
            <v>m</v>
          </cell>
          <cell r="D4738">
            <v>27.4</v>
          </cell>
        </row>
        <row r="4739">
          <cell r="A4739" t="str">
            <v>4816147</v>
          </cell>
          <cell r="B4739" t="str">
            <v>Confecção de canaleta meia cana D = 0,40 m - areia e brita comerciais</v>
          </cell>
          <cell r="C4739" t="str">
            <v>m</v>
          </cell>
          <cell r="D4739">
            <v>40.82</v>
          </cell>
        </row>
        <row r="4740">
          <cell r="A4740" t="str">
            <v>4816146</v>
          </cell>
          <cell r="B4740" t="str">
            <v>Confecção de canaleta meia cana D = 0,40 m - areia extraída e brita produzida</v>
          </cell>
          <cell r="C4740" t="str">
            <v>m</v>
          </cell>
          <cell r="D4740">
            <v>37.130000000000003</v>
          </cell>
        </row>
        <row r="4741">
          <cell r="A4741" t="str">
            <v>4816121</v>
          </cell>
          <cell r="B4741" t="str">
            <v>Confecção de tubos de concreto D = 0,20 m - areia e brita comerciais</v>
          </cell>
          <cell r="C4741" t="str">
            <v>m</v>
          </cell>
          <cell r="D4741">
            <v>32.520000000000003</v>
          </cell>
        </row>
        <row r="4742">
          <cell r="A4742" t="str">
            <v>4816120</v>
          </cell>
          <cell r="B4742" t="str">
            <v>Confecção de tubos de concreto D = 0,20 m - areia extraída e brita produzida</v>
          </cell>
          <cell r="C4742" t="str">
            <v>m</v>
          </cell>
          <cell r="D4742">
            <v>29.65</v>
          </cell>
        </row>
        <row r="4743">
          <cell r="A4743" t="str">
            <v>4816123</v>
          </cell>
          <cell r="B4743" t="str">
            <v>Confecção de tubos de concreto D = 0,30 m - areia e brita comerciais</v>
          </cell>
          <cell r="C4743" t="str">
            <v>m</v>
          </cell>
          <cell r="D4743">
            <v>43.42</v>
          </cell>
        </row>
        <row r="4744">
          <cell r="A4744" t="str">
            <v>4816122</v>
          </cell>
          <cell r="B4744" t="str">
            <v>Confecção de tubos de concreto D = 0,30 m - areia extraída e brita produzida</v>
          </cell>
          <cell r="C4744" t="str">
            <v>m</v>
          </cell>
          <cell r="D4744">
            <v>39.32</v>
          </cell>
        </row>
        <row r="4745">
          <cell r="A4745" t="str">
            <v>4816125</v>
          </cell>
          <cell r="B4745" t="str">
            <v>Confecção de tubos de concreto D = 0,40 m - areia e brita comerciais</v>
          </cell>
          <cell r="C4745" t="str">
            <v>m</v>
          </cell>
          <cell r="D4745">
            <v>61.38</v>
          </cell>
        </row>
        <row r="4746">
          <cell r="A4746" t="str">
            <v>4816124</v>
          </cell>
          <cell r="B4746" t="str">
            <v>Confecção de tubos de concreto D = 0,40 m - areia extraída e brita produzida</v>
          </cell>
          <cell r="C4746" t="str">
            <v>m</v>
          </cell>
          <cell r="D4746">
            <v>54</v>
          </cell>
        </row>
        <row r="4747">
          <cell r="A4747" t="str">
            <v>4816022</v>
          </cell>
          <cell r="B4747" t="str">
            <v>Confecção de tubos de concreto D = 0,50 m - areia e brita comerciais</v>
          </cell>
          <cell r="C4747" t="str">
            <v>m</v>
          </cell>
          <cell r="D4747">
            <v>81.95</v>
          </cell>
        </row>
        <row r="4748">
          <cell r="A4748" t="str">
            <v>4816021</v>
          </cell>
          <cell r="B4748" t="str">
            <v>Confecção de tubos de concreto D = 0,50 m - areia extraída e brita produzida</v>
          </cell>
          <cell r="C4748" t="str">
            <v>m</v>
          </cell>
          <cell r="D4748">
            <v>70.53</v>
          </cell>
        </row>
        <row r="4749">
          <cell r="A4749" t="str">
            <v>4816106</v>
          </cell>
          <cell r="B4749" t="str">
            <v>Confecção de tubos de concreto perfurado D = 0,20 m - areia e brita comerciais</v>
          </cell>
          <cell r="C4749" t="str">
            <v>m</v>
          </cell>
          <cell r="D4749">
            <v>33.86</v>
          </cell>
        </row>
        <row r="4750">
          <cell r="A4750" t="str">
            <v>4816105</v>
          </cell>
          <cell r="B4750" t="str">
            <v>Confecção de tubos de concreto perfurado D = 0,20 m - areia extraída e brita produzida</v>
          </cell>
          <cell r="C4750" t="str">
            <v>m</v>
          </cell>
          <cell r="D4750">
            <v>30.99</v>
          </cell>
        </row>
        <row r="4751">
          <cell r="A4751" t="str">
            <v>4816108</v>
          </cell>
          <cell r="B4751" t="str">
            <v>Confecção de tubos de concreto perfurado D = 0,30 m - areia e brita comerciais</v>
          </cell>
          <cell r="C4751" t="str">
            <v>m</v>
          </cell>
          <cell r="D4751">
            <v>44.75</v>
          </cell>
        </row>
        <row r="4752">
          <cell r="A4752" t="str">
            <v>4816107</v>
          </cell>
          <cell r="B4752" t="str">
            <v>Confecção de tubos de concreto perfurado D = 0,30 m - areia extraída e brita produzida</v>
          </cell>
          <cell r="C4752" t="str">
            <v>m</v>
          </cell>
          <cell r="D4752">
            <v>40.65</v>
          </cell>
        </row>
        <row r="4753">
          <cell r="A4753" t="str">
            <v>4816110</v>
          </cell>
          <cell r="B4753" t="str">
            <v>Confecção de tubos de concreto perfurado D = 0,40 m - areia e brita comerciais</v>
          </cell>
          <cell r="C4753" t="str">
            <v>m</v>
          </cell>
          <cell r="D4753">
            <v>62.72</v>
          </cell>
        </row>
        <row r="4754">
          <cell r="A4754" t="str">
            <v>4816109</v>
          </cell>
          <cell r="B4754" t="str">
            <v>Confecção de tubos de concreto perfurado D = 0,40 m - areia extraída e brita produzida</v>
          </cell>
          <cell r="C4754" t="str">
            <v>m</v>
          </cell>
          <cell r="D4754">
            <v>55.34</v>
          </cell>
        </row>
        <row r="4755">
          <cell r="A4755" t="str">
            <v>4816100</v>
          </cell>
          <cell r="B4755" t="str">
            <v>Confecção de tubos de concreto poroso D = 0,20 m - areia e brita comerciais</v>
          </cell>
          <cell r="C4755" t="str">
            <v>m</v>
          </cell>
          <cell r="D4755">
            <v>33.21</v>
          </cell>
        </row>
        <row r="4756">
          <cell r="A4756" t="str">
            <v>4816099</v>
          </cell>
          <cell r="B4756" t="str">
            <v>Confecção de tubos de concreto poroso D = 0,20 m - areia extraída e brita produzida</v>
          </cell>
          <cell r="C4756" t="str">
            <v>m</v>
          </cell>
          <cell r="D4756">
            <v>31.69</v>
          </cell>
        </row>
        <row r="4757">
          <cell r="A4757" t="str">
            <v>4816102</v>
          </cell>
          <cell r="B4757" t="str">
            <v>Confecção de tubos de concreto poroso D = 0,30 m - areia e brita comerciais</v>
          </cell>
          <cell r="C4757" t="str">
            <v>m</v>
          </cell>
          <cell r="D4757">
            <v>42.89</v>
          </cell>
        </row>
        <row r="4758">
          <cell r="A4758" t="str">
            <v>4816101</v>
          </cell>
          <cell r="B4758" t="str">
            <v>Confecção de tubos de concreto poroso D = 0,30 m - areia extraída e brita produzida</v>
          </cell>
          <cell r="C4758" t="str">
            <v>m</v>
          </cell>
          <cell r="D4758">
            <v>41.65</v>
          </cell>
        </row>
        <row r="4759">
          <cell r="A4759" t="str">
            <v>4816104</v>
          </cell>
          <cell r="B4759" t="str">
            <v>Confecção de tubos de concreto poroso D = 0,40 m - areia e brita comerciais</v>
          </cell>
          <cell r="C4759" t="str">
            <v>m</v>
          </cell>
          <cell r="D4759">
            <v>60.31</v>
          </cell>
        </row>
        <row r="4760">
          <cell r="A4760" t="str">
            <v>4816103</v>
          </cell>
          <cell r="B4760" t="str">
            <v>Confecção de tubos de concreto poroso D = 0,40 m - areia extraída e brita produzida</v>
          </cell>
          <cell r="C4760" t="str">
            <v>m</v>
          </cell>
          <cell r="D4760">
            <v>56.41</v>
          </cell>
        </row>
        <row r="4761">
          <cell r="A4761" t="str">
            <v>4815804</v>
          </cell>
          <cell r="B4761" t="str">
            <v>Dobramento de chapas de alumínio com espessura de 1,5 mm e comprimento de dobra de até 500 mm</v>
          </cell>
          <cell r="C4761" t="str">
            <v>un</v>
          </cell>
          <cell r="D4761">
            <v>0.57999999999999996</v>
          </cell>
        </row>
        <row r="4762">
          <cell r="A4762" t="str">
            <v>4816002</v>
          </cell>
          <cell r="B4762" t="str">
            <v>Escavação de tunnel liner em material de 3ª categoria</v>
          </cell>
          <cell r="C4762" t="str">
            <v>m³</v>
          </cell>
          <cell r="D4762">
            <v>1453.4</v>
          </cell>
        </row>
        <row r="4763">
          <cell r="A4763" t="str">
            <v>4805765</v>
          </cell>
          <cell r="B4763" t="str">
            <v>Escavação de vala em material de 3ª categoria</v>
          </cell>
          <cell r="C4763" t="str">
            <v>m³</v>
          </cell>
          <cell r="D4763">
            <v>199.77</v>
          </cell>
        </row>
        <row r="4764">
          <cell r="A4764" t="str">
            <v>4816000</v>
          </cell>
          <cell r="B4764" t="str">
            <v>Escavação manual de tunnel liner em material de 1ª categoria</v>
          </cell>
          <cell r="C4764" t="str">
            <v>m³</v>
          </cell>
          <cell r="D4764">
            <v>573.35</v>
          </cell>
        </row>
        <row r="4765">
          <cell r="A4765" t="str">
            <v>4816001</v>
          </cell>
          <cell r="B4765" t="str">
            <v>Escavação manual de tunnel liner em material de 2ª categoria</v>
          </cell>
          <cell r="C4765" t="str">
            <v>m³</v>
          </cell>
          <cell r="D4765">
            <v>899.66</v>
          </cell>
        </row>
        <row r="4766">
          <cell r="A4766" t="str">
            <v>4805749</v>
          </cell>
          <cell r="B4766" t="str">
            <v>Escavação manual de vala em material de 1ª categoria</v>
          </cell>
          <cell r="C4766" t="str">
            <v>m³</v>
          </cell>
          <cell r="D4766">
            <v>91.93</v>
          </cell>
        </row>
        <row r="4767">
          <cell r="A4767" t="str">
            <v>4805751</v>
          </cell>
          <cell r="B4767" t="str">
            <v>Escavação manual em material de 1ª categoria na profundidade de 1 a 2 m</v>
          </cell>
          <cell r="C4767" t="str">
            <v>m³</v>
          </cell>
          <cell r="D4767">
            <v>68.95</v>
          </cell>
        </row>
        <row r="4768">
          <cell r="A4768" t="str">
            <v>4805752</v>
          </cell>
          <cell r="B4768" t="str">
            <v>Escavação manual em material de 1ª categoria na profundidade de 2 a 3 m</v>
          </cell>
          <cell r="C4768" t="str">
            <v>m³</v>
          </cell>
          <cell r="D4768">
            <v>82.74</v>
          </cell>
        </row>
        <row r="4769">
          <cell r="A4769" t="str">
            <v>4805753</v>
          </cell>
          <cell r="B4769" t="str">
            <v>Escavação manual em material de 1ª categoria na profundidade de 3 a 4 m</v>
          </cell>
          <cell r="C4769" t="str">
            <v>m³</v>
          </cell>
          <cell r="D4769">
            <v>96.53</v>
          </cell>
        </row>
        <row r="4770">
          <cell r="A4770" t="str">
            <v>4805750</v>
          </cell>
          <cell r="B4770" t="str">
            <v>Escavação manual em material de 1ª categoria na profundidade de até 1 m</v>
          </cell>
          <cell r="C4770" t="str">
            <v>m³</v>
          </cell>
          <cell r="D4770">
            <v>55.16</v>
          </cell>
        </row>
        <row r="4771">
          <cell r="A4771" t="str">
            <v>4805767</v>
          </cell>
          <cell r="B4771" t="str">
            <v>Escavação manual em material de 2ª categoria na profundidade de 1 a 2 m</v>
          </cell>
          <cell r="C4771" t="str">
            <v>m³</v>
          </cell>
          <cell r="D4771">
            <v>94.57</v>
          </cell>
        </row>
        <row r="4772">
          <cell r="A4772" t="str">
            <v>4805769</v>
          </cell>
          <cell r="B4772" t="str">
            <v>Escavação manual em material de 2ª categoria na profundidade de 2 a 3 m</v>
          </cell>
          <cell r="C4772" t="str">
            <v>m³</v>
          </cell>
          <cell r="D4772">
            <v>112.58</v>
          </cell>
        </row>
        <row r="4773">
          <cell r="A4773" t="str">
            <v>4805770</v>
          </cell>
          <cell r="B4773" t="str">
            <v>Escavação manual em material de 2ª categoria na profundidade de 3 a 4 m</v>
          </cell>
          <cell r="C4773" t="str">
            <v>m³</v>
          </cell>
          <cell r="D4773">
            <v>130.59</v>
          </cell>
        </row>
        <row r="4774">
          <cell r="A4774" t="str">
            <v>4805760</v>
          </cell>
          <cell r="B4774" t="str">
            <v>Escavação manual em material de 2ª categoria na profundidade de até 1 m</v>
          </cell>
          <cell r="C4774" t="str">
            <v>m³</v>
          </cell>
          <cell r="D4774">
            <v>76.55</v>
          </cell>
        </row>
        <row r="4775">
          <cell r="A4775" t="str">
            <v>4805757</v>
          </cell>
          <cell r="B4775" t="str">
            <v>Escavação mecânica de vala em material de 1ª categoria</v>
          </cell>
          <cell r="C4775" t="str">
            <v>m³</v>
          </cell>
          <cell r="D4775">
            <v>6.99</v>
          </cell>
        </row>
        <row r="4776">
          <cell r="A4776" t="str">
            <v>4805762</v>
          </cell>
          <cell r="B4776" t="str">
            <v>Escavação mecânica de vala em material de 2ª categoria</v>
          </cell>
          <cell r="C4776" t="str">
            <v>m³</v>
          </cell>
          <cell r="D4776">
            <v>8.5500000000000007</v>
          </cell>
        </row>
        <row r="4777">
          <cell r="A4777" t="str">
            <v>4806395</v>
          </cell>
          <cell r="B4777" t="str">
            <v>Fixação de parafuso em estrutura metálica</v>
          </cell>
          <cell r="C4777" t="str">
            <v>un</v>
          </cell>
          <cell r="D4777">
            <v>5.9</v>
          </cell>
        </row>
        <row r="4778">
          <cell r="A4778" t="str">
            <v>4816003</v>
          </cell>
          <cell r="B4778" t="str">
            <v>Iluminação provisória para tunnel liner</v>
          </cell>
          <cell r="C4778" t="str">
            <v>m</v>
          </cell>
          <cell r="D4778">
            <v>37.93</v>
          </cell>
        </row>
        <row r="4779">
          <cell r="A4779" t="str">
            <v>4816017</v>
          </cell>
          <cell r="B4779" t="str">
            <v>Material pétreo produzido em britador de mandíbulas móvel - camada final de aterro em rocha</v>
          </cell>
          <cell r="C4779" t="str">
            <v>m³</v>
          </cell>
          <cell r="D4779">
            <v>21.28</v>
          </cell>
        </row>
        <row r="4780">
          <cell r="A4780" t="str">
            <v>4816023</v>
          </cell>
          <cell r="B4780" t="str">
            <v>Operação de mergulho autônomo em profundidade de até 20 m</v>
          </cell>
          <cell r="C4780" t="str">
            <v>h</v>
          </cell>
          <cell r="D4780">
            <v>239.45</v>
          </cell>
        </row>
        <row r="4781">
          <cell r="A4781" t="str">
            <v>4816025</v>
          </cell>
          <cell r="B4781" t="str">
            <v>Operação de mergulho dependente em profundidade de 30 a 50 m - inclusive descompressão</v>
          </cell>
          <cell r="C4781" t="str">
            <v>h</v>
          </cell>
          <cell r="D4781">
            <v>431.95</v>
          </cell>
        </row>
        <row r="4782">
          <cell r="A4782" t="str">
            <v>4816024</v>
          </cell>
          <cell r="B4782" t="str">
            <v>Operação de mergulho dependente em profundidade de até 30 m - inclusive descompressão</v>
          </cell>
          <cell r="C4782" t="str">
            <v>h</v>
          </cell>
          <cell r="D4782">
            <v>298.57</v>
          </cell>
        </row>
        <row r="4783">
          <cell r="A4783" t="str">
            <v>4816005</v>
          </cell>
          <cell r="B4783" t="str">
            <v>Pedra de mão produzida manualmente</v>
          </cell>
          <cell r="C4783" t="str">
            <v>m³</v>
          </cell>
          <cell r="D4783">
            <v>101.25</v>
          </cell>
        </row>
        <row r="4784">
          <cell r="A4784" t="str">
            <v>4800400</v>
          </cell>
          <cell r="B4784" t="str">
            <v>Preparo e regularização de terreno em desnível</v>
          </cell>
          <cell r="C4784" t="str">
            <v>m²</v>
          </cell>
          <cell r="D4784">
            <v>6.41</v>
          </cell>
        </row>
        <row r="4785">
          <cell r="A4785" t="str">
            <v>4816016</v>
          </cell>
          <cell r="B4785" t="str">
            <v>Rachão ou pedra de mão produzida</v>
          </cell>
          <cell r="C4785" t="str">
            <v>m³</v>
          </cell>
          <cell r="D4785">
            <v>40.82</v>
          </cell>
        </row>
        <row r="4786">
          <cell r="A4786" t="str">
            <v>4800412</v>
          </cell>
          <cell r="B4786" t="str">
            <v>Raspagem e limpeza de terreno plano</v>
          </cell>
          <cell r="C4786" t="str">
            <v>m²</v>
          </cell>
          <cell r="D4786">
            <v>5.52</v>
          </cell>
        </row>
        <row r="4787">
          <cell r="A4787" t="str">
            <v>4815671</v>
          </cell>
          <cell r="B4787" t="str">
            <v>Reaterro e compactação com soquete vibratório</v>
          </cell>
          <cell r="C4787" t="str">
            <v>m³</v>
          </cell>
          <cell r="D4787">
            <v>20.07</v>
          </cell>
        </row>
        <row r="4788">
          <cell r="A4788" t="str">
            <v>4815803</v>
          </cell>
          <cell r="B4788" t="str">
            <v>Rebordeamento de chapa metálica com espessura de 5 mm</v>
          </cell>
          <cell r="C4788" t="str">
            <v>m</v>
          </cell>
          <cell r="D4788">
            <v>8.49</v>
          </cell>
        </row>
        <row r="4789">
          <cell r="A4789" t="str">
            <v>4816011</v>
          </cell>
          <cell r="B4789" t="str">
            <v>Recarga de cilindro com ar respirável para atividades de mergulho</v>
          </cell>
          <cell r="C4789" t="str">
            <v>m³</v>
          </cell>
          <cell r="D4789">
            <v>1654.57</v>
          </cell>
        </row>
        <row r="4790">
          <cell r="A4790" t="str">
            <v>4816014</v>
          </cell>
          <cell r="B4790" t="str">
            <v>Rocha para britagem com perfuratriz manual</v>
          </cell>
          <cell r="C4790" t="str">
            <v>m³</v>
          </cell>
          <cell r="D4790">
            <v>50.85</v>
          </cell>
        </row>
        <row r="4791">
          <cell r="A4791" t="str">
            <v>4816010</v>
          </cell>
          <cell r="B4791" t="str">
            <v>Rocha para britagem com perfuratriz sobre esteira</v>
          </cell>
          <cell r="C4791" t="str">
            <v>m³</v>
          </cell>
          <cell r="D4791">
            <v>36.17</v>
          </cell>
        </row>
        <row r="4792">
          <cell r="A4792" t="str">
            <v>4816015</v>
          </cell>
          <cell r="B4792" t="str">
            <v>Rocha para britagem com perfuratriz sobre esteira - camada final de aterro em rocha</v>
          </cell>
          <cell r="C4792" t="str">
            <v>m³</v>
          </cell>
          <cell r="D4792">
            <v>21.21</v>
          </cell>
        </row>
        <row r="4793">
          <cell r="A4793" t="str">
            <v>4816119</v>
          </cell>
          <cell r="B4793" t="str">
            <v>Selo de argila apiloado (solo local)</v>
          </cell>
          <cell r="C4793" t="str">
            <v>m³</v>
          </cell>
          <cell r="D4793">
            <v>45.46</v>
          </cell>
        </row>
        <row r="4794">
          <cell r="A4794" t="str">
            <v>4816004</v>
          </cell>
          <cell r="B4794" t="str">
            <v>Ventilação provisória para tunnel liner</v>
          </cell>
          <cell r="C4794" t="str">
            <v>m</v>
          </cell>
          <cell r="D4794">
            <v>48.42</v>
          </cell>
        </row>
        <row r="4795">
          <cell r="A4795" t="str">
            <v>4915652</v>
          </cell>
          <cell r="B4795" t="str">
            <v>Bico de adesão para injeção de adesivo estrutural à base de resina epóxi - fornecimento, instalação e retirada</v>
          </cell>
          <cell r="C4795" t="str">
            <v>un</v>
          </cell>
          <cell r="D4795">
            <v>8.0500000000000007</v>
          </cell>
        </row>
        <row r="4796">
          <cell r="A4796" t="str">
            <v>4915651</v>
          </cell>
          <cell r="B4796" t="str">
            <v>Bico de perfuração para injeção de adesivo estrutural à base de resina epóxi - fornecimento, instalação e retirada</v>
          </cell>
          <cell r="C4796" t="str">
            <v>un</v>
          </cell>
          <cell r="D4796">
            <v>9.52</v>
          </cell>
        </row>
        <row r="4797">
          <cell r="A4797" t="str">
            <v>4915723</v>
          </cell>
          <cell r="B4797" t="str">
            <v>Caiação manual com fixador de cal</v>
          </cell>
          <cell r="C4797" t="str">
            <v>m²</v>
          </cell>
          <cell r="D4797">
            <v>3.73</v>
          </cell>
        </row>
        <row r="4798">
          <cell r="A4798" t="str">
            <v>4915724</v>
          </cell>
          <cell r="B4798" t="str">
            <v>Caiação mecanizada com fixador de cal</v>
          </cell>
          <cell r="C4798" t="str">
            <v>m²</v>
          </cell>
          <cell r="D4798">
            <v>1.87</v>
          </cell>
        </row>
        <row r="4799">
          <cell r="A4799" t="str">
            <v>4915637</v>
          </cell>
          <cell r="B4799" t="str">
            <v>Capa selante - areia comercial</v>
          </cell>
          <cell r="C4799" t="str">
            <v>m²</v>
          </cell>
          <cell r="D4799">
            <v>0.99</v>
          </cell>
        </row>
        <row r="4800">
          <cell r="A4800" t="str">
            <v>4915779</v>
          </cell>
          <cell r="B4800" t="str">
            <v>Capa selante - areia extraída</v>
          </cell>
          <cell r="C4800" t="str">
            <v>m²</v>
          </cell>
          <cell r="D4800">
            <v>0.67</v>
          </cell>
        </row>
        <row r="4801">
          <cell r="A4801" t="str">
            <v>4915638</v>
          </cell>
          <cell r="B4801" t="str">
            <v>Capa selante - brita produzida</v>
          </cell>
          <cell r="C4801" t="str">
            <v>m²</v>
          </cell>
          <cell r="D4801">
            <v>0.79</v>
          </cell>
        </row>
        <row r="4802">
          <cell r="A4802" t="str">
            <v>4915636</v>
          </cell>
          <cell r="B4802" t="str">
            <v>Capa selante - pedrisco comercial</v>
          </cell>
          <cell r="C4802" t="str">
            <v>m²</v>
          </cell>
          <cell r="D4802">
            <v>0.96</v>
          </cell>
        </row>
        <row r="4803">
          <cell r="A4803" t="str">
            <v>4915744</v>
          </cell>
          <cell r="B4803" t="str">
            <v>Capina manual</v>
          </cell>
          <cell r="C4803" t="str">
            <v>m²</v>
          </cell>
          <cell r="D4803">
            <v>0.92</v>
          </cell>
        </row>
        <row r="4804">
          <cell r="A4804" t="str">
            <v>4915700</v>
          </cell>
          <cell r="B4804" t="str">
            <v>Combate à exsudação - areia comercial</v>
          </cell>
          <cell r="C4804" t="str">
            <v>m²</v>
          </cell>
          <cell r="D4804">
            <v>1.17</v>
          </cell>
        </row>
        <row r="4805">
          <cell r="A4805" t="str">
            <v>4915590</v>
          </cell>
          <cell r="B4805" t="str">
            <v>Combate à exsudação - areia extraída</v>
          </cell>
          <cell r="C4805" t="str">
            <v>m²</v>
          </cell>
          <cell r="D4805">
            <v>0.84</v>
          </cell>
        </row>
        <row r="4806">
          <cell r="A4806" t="str">
            <v>4915591</v>
          </cell>
          <cell r="B4806" t="str">
            <v>Combate à exsudação - brita produzida</v>
          </cell>
          <cell r="C4806" t="str">
            <v>m²</v>
          </cell>
          <cell r="D4806">
            <v>0.97</v>
          </cell>
        </row>
        <row r="4807">
          <cell r="A4807" t="str">
            <v>4915701</v>
          </cell>
          <cell r="B4807" t="str">
            <v>Combate à exsudação - pedrisco comercial</v>
          </cell>
          <cell r="C4807" t="str">
            <v>m²</v>
          </cell>
          <cell r="D4807">
            <v>1.1399999999999999</v>
          </cell>
        </row>
        <row r="4808">
          <cell r="A4808" t="str">
            <v>4915703</v>
          </cell>
          <cell r="B4808" t="str">
            <v>Correção de defeitos com mistura betuminosa</v>
          </cell>
          <cell r="C4808" t="str">
            <v>m³</v>
          </cell>
          <cell r="D4808">
            <v>122.76</v>
          </cell>
        </row>
        <row r="4809">
          <cell r="A4809" t="str">
            <v>4915705</v>
          </cell>
          <cell r="B4809" t="str">
            <v>Correção de defeitos por fresagem descontínua do revestimento asfáltico - espessura de 5 cm</v>
          </cell>
          <cell r="C4809" t="str">
            <v>m³</v>
          </cell>
          <cell r="D4809">
            <v>130.16999999999999</v>
          </cell>
        </row>
        <row r="4810">
          <cell r="A4810" t="str">
            <v>4915743</v>
          </cell>
          <cell r="B4810" t="str">
            <v>Corte e limpeza de áreas gramadas</v>
          </cell>
          <cell r="C4810" t="str">
            <v>m²</v>
          </cell>
          <cell r="D4810">
            <v>0.1</v>
          </cell>
        </row>
        <row r="4811">
          <cell r="A4811" t="str">
            <v>4915768</v>
          </cell>
          <cell r="B4811" t="str">
            <v>Corte e remoção de árvores</v>
          </cell>
          <cell r="C4811" t="str">
            <v>m³</v>
          </cell>
          <cell r="D4811">
            <v>16.440000000000001</v>
          </cell>
        </row>
        <row r="4812">
          <cell r="A4812" t="str">
            <v>4915713</v>
          </cell>
          <cell r="B4812" t="str">
            <v>Desobstrução de bueiro</v>
          </cell>
          <cell r="C4812" t="str">
            <v>m³</v>
          </cell>
          <cell r="D4812">
            <v>80.22</v>
          </cell>
        </row>
        <row r="4813">
          <cell r="A4813" t="str">
            <v>4915655</v>
          </cell>
          <cell r="B4813" t="str">
            <v>Fresagem contínua de revestimento asfáltico - espessura de 3 cm</v>
          </cell>
          <cell r="C4813" t="str">
            <v>m³</v>
          </cell>
          <cell r="D4813">
            <v>85.16</v>
          </cell>
        </row>
        <row r="4814">
          <cell r="A4814" t="str">
            <v>4915656</v>
          </cell>
          <cell r="B4814" t="str">
            <v>Fresagem contínua de revestimento asfáltico - espessura de 4 cm</v>
          </cell>
          <cell r="C4814" t="str">
            <v>m³</v>
          </cell>
          <cell r="D4814">
            <v>66.959999999999994</v>
          </cell>
        </row>
        <row r="4815">
          <cell r="A4815" t="str">
            <v>4915657</v>
          </cell>
          <cell r="B4815" t="str">
            <v>Fresagem contínua de revestimento asfáltico - espessura de 5 cm</v>
          </cell>
          <cell r="C4815" t="str">
            <v>m³</v>
          </cell>
          <cell r="D4815">
            <v>56.01</v>
          </cell>
        </row>
        <row r="4816">
          <cell r="A4816" t="str">
            <v>4915658</v>
          </cell>
          <cell r="B4816" t="str">
            <v>Fresagem contínua de revestimento asfáltico - espessura de 6 cm</v>
          </cell>
          <cell r="C4816" t="str">
            <v>m³</v>
          </cell>
          <cell r="D4816">
            <v>48.85</v>
          </cell>
        </row>
        <row r="4817">
          <cell r="A4817" t="str">
            <v>4915659</v>
          </cell>
          <cell r="B4817" t="str">
            <v>Fresagem contínua de revestimento asfáltico - espessura de 7 cm</v>
          </cell>
          <cell r="C4817" t="str">
            <v>m³</v>
          </cell>
          <cell r="D4817">
            <v>43.87</v>
          </cell>
        </row>
        <row r="4818">
          <cell r="A4818" t="str">
            <v>4915660</v>
          </cell>
          <cell r="B4818" t="str">
            <v>Fresagem contínua de revestimento asfáltico - espessura de 8 cm</v>
          </cell>
          <cell r="C4818" t="str">
            <v>m³</v>
          </cell>
          <cell r="D4818">
            <v>40.299999999999997</v>
          </cell>
        </row>
        <row r="4819">
          <cell r="A4819" t="str">
            <v>4915661</v>
          </cell>
          <cell r="B4819" t="str">
            <v>Fresagem descontínua de revestimento asfáltico - espessura de 3 cm</v>
          </cell>
          <cell r="C4819" t="str">
            <v>m³</v>
          </cell>
          <cell r="D4819">
            <v>110.72</v>
          </cell>
        </row>
        <row r="4820">
          <cell r="A4820" t="str">
            <v>4915662</v>
          </cell>
          <cell r="B4820" t="str">
            <v>Fresagem descontínua de revestimento asfáltico - espessura de 4 cm</v>
          </cell>
          <cell r="C4820" t="str">
            <v>m³</v>
          </cell>
          <cell r="D4820">
            <v>87.51</v>
          </cell>
        </row>
        <row r="4821">
          <cell r="A4821" t="str">
            <v>4915663</v>
          </cell>
          <cell r="B4821" t="str">
            <v>Fresagem descontínua de revestimento asfáltico - espessura de 5 cm</v>
          </cell>
          <cell r="C4821" t="str">
            <v>m³</v>
          </cell>
          <cell r="D4821">
            <v>72.42</v>
          </cell>
        </row>
        <row r="4822">
          <cell r="A4822" t="str">
            <v>4915664</v>
          </cell>
          <cell r="B4822" t="str">
            <v>Fresagem descontínua de revestimento asfáltico - espessura de 6 cm</v>
          </cell>
          <cell r="C4822" t="str">
            <v>m³</v>
          </cell>
          <cell r="D4822">
            <v>63.69</v>
          </cell>
        </row>
        <row r="4823">
          <cell r="A4823" t="str">
            <v>4915665</v>
          </cell>
          <cell r="B4823" t="str">
            <v>Fresagem descontínua de revestimento asfáltico - espessura de 7 cm</v>
          </cell>
          <cell r="C4823" t="str">
            <v>m³</v>
          </cell>
          <cell r="D4823">
            <v>57.7</v>
          </cell>
        </row>
        <row r="4824">
          <cell r="A4824" t="str">
            <v>4915666</v>
          </cell>
          <cell r="B4824" t="str">
            <v>Fresagem descontínua de revestimento asfáltico - espessura de 8 cm</v>
          </cell>
          <cell r="C4824" t="str">
            <v>m³</v>
          </cell>
          <cell r="D4824">
            <v>53.4</v>
          </cell>
        </row>
        <row r="4825">
          <cell r="A4825" t="str">
            <v>4915650</v>
          </cell>
          <cell r="B4825" t="str">
            <v>Injeção de adesivo estrutural à base de resina epóxi de baixa viscosidade para tratamento de fissuras em estruturas de concreto - fornecimento e aplicação manual</v>
          </cell>
          <cell r="C4825" t="str">
            <v>kg</v>
          </cell>
          <cell r="D4825">
            <v>315.58</v>
          </cell>
        </row>
        <row r="4826">
          <cell r="A4826" t="str">
            <v>4915645</v>
          </cell>
          <cell r="B4826" t="str">
            <v>Injeção de adesivo estrutural à base de resina epóxi de baixa viscosidade para tratamento de fissuras em estruturas de concreto - fornecimento e aplicação mecanizada</v>
          </cell>
          <cell r="C4826" t="str">
            <v>kg</v>
          </cell>
          <cell r="D4826">
            <v>225.92</v>
          </cell>
        </row>
        <row r="4827">
          <cell r="A4827" t="str">
            <v>4915712</v>
          </cell>
          <cell r="B4827" t="str">
            <v>Limpeza de bueiro</v>
          </cell>
          <cell r="C4827" t="str">
            <v>m³</v>
          </cell>
          <cell r="D4827">
            <v>26.74</v>
          </cell>
        </row>
        <row r="4828">
          <cell r="A4828" t="str">
            <v>4915711</v>
          </cell>
          <cell r="B4828" t="str">
            <v>Limpeza de descida d'água</v>
          </cell>
          <cell r="C4828" t="str">
            <v>m</v>
          </cell>
          <cell r="D4828">
            <v>1.78</v>
          </cell>
        </row>
        <row r="4829">
          <cell r="A4829" t="str">
            <v>4915790</v>
          </cell>
          <cell r="B4829" t="str">
            <v>Limpeza de emulsão asfáltica ou asfalto diluído derramados na pista - remoção com minicarregadeira com vassoura e descarga livre</v>
          </cell>
          <cell r="C4829" t="str">
            <v>t</v>
          </cell>
          <cell r="D4829">
            <v>237.63</v>
          </cell>
        </row>
        <row r="4830">
          <cell r="A4830" t="str">
            <v>4915793</v>
          </cell>
          <cell r="B4830" t="str">
            <v>Limpeza de líquidos combustíveis derramados na pista - remoção com minicarregadeira com vassoura e descarga livre</v>
          </cell>
          <cell r="C4830" t="str">
            <v>t</v>
          </cell>
          <cell r="D4830">
            <v>183.64</v>
          </cell>
        </row>
        <row r="4831">
          <cell r="A4831" t="str">
            <v>4915792</v>
          </cell>
          <cell r="B4831" t="str">
            <v>Limpeza de material asfáltico derramado fora da pista - remoção com escavadeira hidráulica e caminhão basculante</v>
          </cell>
          <cell r="C4831" t="str">
            <v>t</v>
          </cell>
          <cell r="D4831">
            <v>74.37</v>
          </cell>
        </row>
        <row r="4832">
          <cell r="A4832" t="str">
            <v>4915718</v>
          </cell>
          <cell r="B4832" t="str">
            <v>Limpeza de placa de sinalização</v>
          </cell>
          <cell r="C4832" t="str">
            <v>m²</v>
          </cell>
          <cell r="D4832">
            <v>10.220000000000001</v>
          </cell>
        </row>
        <row r="4833">
          <cell r="A4833" t="str">
            <v>4915672</v>
          </cell>
          <cell r="B4833" t="str">
            <v>Limpeza de ponte</v>
          </cell>
          <cell r="C4833" t="str">
            <v>m</v>
          </cell>
          <cell r="D4833">
            <v>5.35</v>
          </cell>
        </row>
        <row r="4834">
          <cell r="A4834" t="str">
            <v>4915708</v>
          </cell>
          <cell r="B4834" t="str">
            <v>Limpeza de sarjeta e meio-fio</v>
          </cell>
          <cell r="C4834" t="str">
            <v>m</v>
          </cell>
          <cell r="D4834">
            <v>0.89</v>
          </cell>
        </row>
        <row r="4835">
          <cell r="A4835" t="str">
            <v>4915710</v>
          </cell>
          <cell r="B4835" t="str">
            <v>Limpeza de vala de drenagem</v>
          </cell>
          <cell r="C4835" t="str">
            <v>m</v>
          </cell>
          <cell r="D4835">
            <v>5.35</v>
          </cell>
        </row>
        <row r="4836">
          <cell r="A4836" t="str">
            <v>4915709</v>
          </cell>
          <cell r="B4836" t="str">
            <v>Limpeza de valeta de corte</v>
          </cell>
          <cell r="C4836" t="str">
            <v>m</v>
          </cell>
          <cell r="D4836">
            <v>1.34</v>
          </cell>
        </row>
        <row r="4837">
          <cell r="A4837" t="str">
            <v>4915686</v>
          </cell>
          <cell r="B4837" t="str">
            <v>Limpeza e desobstrução de dispositivos de drenagem em OAE</v>
          </cell>
          <cell r="C4837" t="str">
            <v>un</v>
          </cell>
          <cell r="D4837">
            <v>5.35</v>
          </cell>
        </row>
        <row r="4838">
          <cell r="A4838" t="str">
            <v>4915687</v>
          </cell>
          <cell r="B4838" t="str">
            <v>Limpeza e desobstrução de drenos de obras de contenção</v>
          </cell>
          <cell r="C4838" t="str">
            <v>un</v>
          </cell>
          <cell r="D4838">
            <v>3.34</v>
          </cell>
        </row>
        <row r="4839">
          <cell r="A4839" t="str">
            <v>4915634</v>
          </cell>
          <cell r="B4839" t="str">
            <v>Limpeza e desobstrução mecanizada de bueiros com diâmetro acima de 1,00 até 1,50 m</v>
          </cell>
          <cell r="C4839" t="str">
            <v>m</v>
          </cell>
          <cell r="D4839">
            <v>62.71</v>
          </cell>
        </row>
        <row r="4840">
          <cell r="A4840" t="str">
            <v>4915633</v>
          </cell>
          <cell r="B4840" t="str">
            <v>Limpeza e desobstrução mecanizada de bueiros com diâmetro de até 1,00 m</v>
          </cell>
          <cell r="C4840" t="str">
            <v>m</v>
          </cell>
          <cell r="D4840">
            <v>20.69</v>
          </cell>
        </row>
        <row r="4841">
          <cell r="A4841" t="str">
            <v>4915714</v>
          </cell>
          <cell r="B4841" t="str">
            <v>Limpeza e enchimento com resina epóxi de fissuras niveladas com abertura máxima de 0,4 mm e profundidade de 20 mm em pavimento de concreto que não atravessam toda a espessura da placa</v>
          </cell>
          <cell r="C4841" t="str">
            <v>m</v>
          </cell>
          <cell r="D4841">
            <v>3.28</v>
          </cell>
        </row>
        <row r="4842">
          <cell r="A4842" t="str">
            <v>4915759</v>
          </cell>
          <cell r="B4842" t="str">
            <v>Limpeza e remoção de vegetação junto aos aparelhos de apoio de OAE com o uso de herbicida</v>
          </cell>
          <cell r="C4842" t="str">
            <v>un</v>
          </cell>
          <cell r="D4842">
            <v>8.99</v>
          </cell>
        </row>
        <row r="4843">
          <cell r="A4843" t="str">
            <v>4915758</v>
          </cell>
          <cell r="B4843" t="str">
            <v>Limpeza e remoção de vegetação nas juntas de dilatação com o uso de herbicida</v>
          </cell>
          <cell r="C4843" t="str">
            <v>m</v>
          </cell>
          <cell r="D4843">
            <v>5.37</v>
          </cell>
        </row>
        <row r="4844">
          <cell r="A4844" t="str">
            <v>4915640</v>
          </cell>
          <cell r="B4844" t="str">
            <v>Limpeza e remoção manual de material retido em terra firme em OAE</v>
          </cell>
          <cell r="C4844" t="str">
            <v>m³</v>
          </cell>
          <cell r="D4844">
            <v>26.74</v>
          </cell>
        </row>
        <row r="4845">
          <cell r="A4845" t="str">
            <v>4915639</v>
          </cell>
          <cell r="B4845" t="str">
            <v>Limpeza em superfície de concreto com escova de aço</v>
          </cell>
          <cell r="C4845" t="str">
            <v>m²</v>
          </cell>
          <cell r="D4845">
            <v>5.35</v>
          </cell>
        </row>
        <row r="4846">
          <cell r="A4846" t="str">
            <v>4915695</v>
          </cell>
          <cell r="B4846" t="str">
            <v>Limpeza, serragem e enchimento de fissuras niveladas com abertura entre 0,4 mm e 1,0 mm e profundidade de 25 mm em pavimento de concreto com CAP</v>
          </cell>
          <cell r="C4846" t="str">
            <v>m</v>
          </cell>
          <cell r="D4846">
            <v>7.06</v>
          </cell>
        </row>
        <row r="4847">
          <cell r="A4847" t="str">
            <v>4915696</v>
          </cell>
          <cell r="B4847" t="str">
            <v>Limpeza, serragem e enchimento de fissuras niveladas com abertura entre 0,4 mm e 1,0 mm e profundidade de 25 mm em pavimento de concreto com CAP com polímero</v>
          </cell>
          <cell r="C4847" t="str">
            <v>m</v>
          </cell>
          <cell r="D4847">
            <v>7.06</v>
          </cell>
        </row>
        <row r="4848">
          <cell r="A4848" t="str">
            <v>4915694</v>
          </cell>
          <cell r="B4848" t="str">
            <v>Limpeza, serragem e enchimento de fissuras niveladas com abertura entre 0,4 mm e 1,0 mm e profundidade de 25 mm em pavimento de concreto com selante elástico a frio</v>
          </cell>
          <cell r="C4848" t="str">
            <v>m</v>
          </cell>
          <cell r="D4848">
            <v>30.52</v>
          </cell>
        </row>
        <row r="4849">
          <cell r="A4849" t="str">
            <v>4915654</v>
          </cell>
          <cell r="B4849" t="str">
            <v>Lixamento mecanizado em superfície de concreto</v>
          </cell>
          <cell r="C4849" t="str">
            <v>m²</v>
          </cell>
          <cell r="D4849">
            <v>12</v>
          </cell>
        </row>
        <row r="4850">
          <cell r="A4850" t="str">
            <v>4900001</v>
          </cell>
          <cell r="B4850" t="str">
            <v>Material de base</v>
          </cell>
          <cell r="C4850" t="str">
            <v>m³</v>
          </cell>
          <cell r="D4850">
            <v>0</v>
          </cell>
        </row>
        <row r="4851">
          <cell r="A4851" t="str">
            <v>4915801</v>
          </cell>
          <cell r="B4851" t="str">
            <v>Mistura betuminosa</v>
          </cell>
          <cell r="C4851" t="str">
            <v>m³</v>
          </cell>
          <cell r="D4851">
            <v>0</v>
          </cell>
        </row>
        <row r="4852">
          <cell r="A4852" t="str">
            <v>4916290</v>
          </cell>
          <cell r="B4852" t="str">
            <v>Mistura betuminosa a frio executada em betoneira - faixa C - areia e brita comerciais</v>
          </cell>
          <cell r="C4852" t="str">
            <v>m³</v>
          </cell>
          <cell r="D4852">
            <v>322.24</v>
          </cell>
        </row>
        <row r="4853">
          <cell r="A4853" t="str">
            <v>4915765</v>
          </cell>
          <cell r="B4853" t="str">
            <v>Poda de árvores com 5,0 m a 7,5 m de altura</v>
          </cell>
          <cell r="C4853" t="str">
            <v>m³</v>
          </cell>
          <cell r="D4853">
            <v>210.88</v>
          </cell>
        </row>
        <row r="4854">
          <cell r="A4854" t="str">
            <v>4915766</v>
          </cell>
          <cell r="B4854" t="str">
            <v>Poda de árvores com 7,5 m a 10 m de altura</v>
          </cell>
          <cell r="C4854" t="str">
            <v>m³</v>
          </cell>
          <cell r="D4854">
            <v>123.78</v>
          </cell>
        </row>
        <row r="4855">
          <cell r="A4855" t="str">
            <v>4915764</v>
          </cell>
          <cell r="B4855" t="str">
            <v>Poda de árvores com até 5 m de altura</v>
          </cell>
          <cell r="C4855" t="str">
            <v>m³</v>
          </cell>
          <cell r="D4855">
            <v>379.59</v>
          </cell>
        </row>
        <row r="4856">
          <cell r="A4856" t="str">
            <v>4915767</v>
          </cell>
          <cell r="B4856" t="str">
            <v>Poda de árvores com mais de 10 m de altura</v>
          </cell>
          <cell r="C4856" t="str">
            <v>m³</v>
          </cell>
          <cell r="D4856">
            <v>81.34</v>
          </cell>
        </row>
        <row r="4857">
          <cell r="A4857" t="str">
            <v>4915777</v>
          </cell>
          <cell r="B4857" t="str">
            <v>Reassentamento manual de meio-fio com material arrancado da pista</v>
          </cell>
          <cell r="C4857" t="str">
            <v>m</v>
          </cell>
          <cell r="D4857">
            <v>17.43</v>
          </cell>
        </row>
        <row r="4858">
          <cell r="A4858" t="str">
            <v>4915618</v>
          </cell>
          <cell r="B4858" t="str">
            <v>Recomposição de camada granular do pavimento com material de jazida</v>
          </cell>
          <cell r="C4858" t="str">
            <v>m²</v>
          </cell>
          <cell r="D4858">
            <v>3.2</v>
          </cell>
        </row>
        <row r="4859">
          <cell r="A4859" t="str">
            <v>4915774</v>
          </cell>
          <cell r="B4859" t="str">
            <v>Recomposição de erosão em corte ou aterro com material de jazida</v>
          </cell>
          <cell r="C4859" t="str">
            <v>m³</v>
          </cell>
          <cell r="D4859">
            <v>27.58</v>
          </cell>
        </row>
        <row r="4860">
          <cell r="A4860" t="str">
            <v>4915719</v>
          </cell>
          <cell r="B4860" t="str">
            <v>Recomposição de placa de sinalização</v>
          </cell>
          <cell r="C4860" t="str">
            <v>m²</v>
          </cell>
          <cell r="D4860">
            <v>38.46</v>
          </cell>
        </row>
        <row r="4861">
          <cell r="A4861" t="str">
            <v>4915611</v>
          </cell>
          <cell r="B4861" t="str">
            <v>Recomposição de revestimento primário com material de jazida</v>
          </cell>
          <cell r="C4861" t="str">
            <v>m³</v>
          </cell>
          <cell r="D4861">
            <v>10.96</v>
          </cell>
        </row>
        <row r="4862">
          <cell r="A4862" t="str">
            <v>4915733</v>
          </cell>
          <cell r="B4862" t="str">
            <v>Recomposição manual de aterro com material de jazida</v>
          </cell>
          <cell r="C4862" t="str">
            <v>m³</v>
          </cell>
          <cell r="D4862">
            <v>47.19</v>
          </cell>
        </row>
        <row r="4863">
          <cell r="A4863" t="str">
            <v>4915734</v>
          </cell>
          <cell r="B4863" t="str">
            <v>Recomposição mecanizada de aterro com material de jazida</v>
          </cell>
          <cell r="C4863" t="str">
            <v>m³</v>
          </cell>
          <cell r="D4863">
            <v>12.05</v>
          </cell>
        </row>
        <row r="4864">
          <cell r="A4864" t="str">
            <v>4915727</v>
          </cell>
          <cell r="B4864" t="str">
            <v>Recomposição parcial de cerca com mourão de concreto - arame</v>
          </cell>
          <cell r="C4864" t="str">
            <v>m</v>
          </cell>
          <cell r="D4864">
            <v>11.84</v>
          </cell>
        </row>
        <row r="4865">
          <cell r="A4865" t="str">
            <v>4915726</v>
          </cell>
          <cell r="B4865" t="str">
            <v>Recomposição parcial de cerca com mourão de concreto seção quadrada - mourão - areia e brita comerciais</v>
          </cell>
          <cell r="C4865" t="str">
            <v>m</v>
          </cell>
          <cell r="D4865">
            <v>26.28</v>
          </cell>
        </row>
        <row r="4866">
          <cell r="A4866" t="str">
            <v>4915594</v>
          </cell>
          <cell r="B4866" t="str">
            <v>Recomposição parcial de cerca com mourão de concreto seção quadrada - mourão - areia extraída e brita produzida</v>
          </cell>
          <cell r="C4866" t="str">
            <v>m</v>
          </cell>
          <cell r="D4866">
            <v>24.92</v>
          </cell>
        </row>
        <row r="4867">
          <cell r="A4867" t="str">
            <v>4915729</v>
          </cell>
          <cell r="B4867" t="str">
            <v>Recomposição parcial de cerca com mourão de concreto seção triangular - mourão - areia e brita comerciais</v>
          </cell>
          <cell r="C4867" t="str">
            <v>m</v>
          </cell>
          <cell r="D4867">
            <v>20.84</v>
          </cell>
        </row>
        <row r="4868">
          <cell r="A4868" t="str">
            <v>4915596</v>
          </cell>
          <cell r="B4868" t="str">
            <v>Recomposição parcial de cerca com mourão de concreto seção triangular - mourão - areia extraída e brita comercial</v>
          </cell>
          <cell r="C4868" t="str">
            <v>m</v>
          </cell>
          <cell r="D4868">
            <v>20.25</v>
          </cell>
        </row>
        <row r="4869">
          <cell r="A4869" t="str">
            <v>4915732</v>
          </cell>
          <cell r="B4869" t="str">
            <v>Recomposição parcial de cerca com mourão de madeira - arame</v>
          </cell>
          <cell r="C4869" t="str">
            <v>m</v>
          </cell>
          <cell r="D4869">
            <v>8.8800000000000008</v>
          </cell>
        </row>
        <row r="4870">
          <cell r="A4870" t="str">
            <v>4915731</v>
          </cell>
          <cell r="B4870" t="str">
            <v>Recomposição parcial de cerca com mourão de madeira - mourão</v>
          </cell>
          <cell r="C4870" t="str">
            <v>m</v>
          </cell>
          <cell r="D4870">
            <v>18.829999999999998</v>
          </cell>
        </row>
        <row r="4871">
          <cell r="A4871" t="str">
            <v>4915725</v>
          </cell>
          <cell r="B4871" t="str">
            <v>Recomposição total de cerca com mourão de concreto seção quadrada - areia e brita comerciais</v>
          </cell>
          <cell r="C4871" t="str">
            <v>m</v>
          </cell>
          <cell r="D4871">
            <v>31.51</v>
          </cell>
        </row>
        <row r="4872">
          <cell r="A4872" t="str">
            <v>4915593</v>
          </cell>
          <cell r="B4872" t="str">
            <v>Recomposição total de cerca com mourão de concreto seção quadrada - areia extraída e brita produzida</v>
          </cell>
          <cell r="C4872" t="str">
            <v>m</v>
          </cell>
          <cell r="D4872">
            <v>30.15</v>
          </cell>
        </row>
        <row r="4873">
          <cell r="A4873" t="str">
            <v>4915728</v>
          </cell>
          <cell r="B4873" t="str">
            <v>Recomposição total de cerca com mourão de concreto seção triangular - areia e brita comerciais</v>
          </cell>
          <cell r="C4873" t="str">
            <v>m</v>
          </cell>
          <cell r="D4873">
            <v>32.299999999999997</v>
          </cell>
        </row>
        <row r="4874">
          <cell r="A4874" t="str">
            <v>4915595</v>
          </cell>
          <cell r="B4874" t="str">
            <v>Recomposição total de cerca com mourão de concreto seção triangular - areia extraída e brita produzida</v>
          </cell>
          <cell r="C4874" t="str">
            <v>m</v>
          </cell>
          <cell r="D4874">
            <v>31.72</v>
          </cell>
        </row>
        <row r="4875">
          <cell r="A4875" t="str">
            <v>4915730</v>
          </cell>
          <cell r="B4875" t="str">
            <v>Recomposição total de cerca com mourão de madeira</v>
          </cell>
          <cell r="C4875" t="str">
            <v>m</v>
          </cell>
          <cell r="D4875">
            <v>26.81</v>
          </cell>
        </row>
        <row r="4876">
          <cell r="A4876" t="str">
            <v>4915598</v>
          </cell>
          <cell r="B4876" t="str">
            <v>Reconformação da plataforma</v>
          </cell>
          <cell r="C4876" t="str">
            <v>m²</v>
          </cell>
          <cell r="D4876">
            <v>0.1</v>
          </cell>
        </row>
        <row r="4877">
          <cell r="A4877" t="str">
            <v>4915748</v>
          </cell>
          <cell r="B4877" t="str">
            <v>Recuperação de desgaste superficial em pavimentos de concreto</v>
          </cell>
          <cell r="C4877" t="str">
            <v>m²</v>
          </cell>
          <cell r="D4877">
            <v>212.06</v>
          </cell>
        </row>
        <row r="4878">
          <cell r="A4878" t="str">
            <v>4915608</v>
          </cell>
          <cell r="B4878" t="str">
            <v>Regularização de taludes e valas com soquete vibratório</v>
          </cell>
          <cell r="C4878" t="str">
            <v>m²</v>
          </cell>
          <cell r="D4878">
            <v>3.1</v>
          </cell>
        </row>
        <row r="4879">
          <cell r="A4879" t="str">
            <v>4915613</v>
          </cell>
          <cell r="B4879" t="str">
            <v>Regularização mecânica da faixa de domínio</v>
          </cell>
          <cell r="C4879" t="str">
            <v>m²</v>
          </cell>
          <cell r="D4879">
            <v>0.17</v>
          </cell>
        </row>
        <row r="4880">
          <cell r="A4880" t="str">
            <v>4915692</v>
          </cell>
          <cell r="B4880" t="str">
            <v>Remendo profundo com imprimação com asfalto diluído - demolição manual</v>
          </cell>
          <cell r="C4880" t="str">
            <v>m³</v>
          </cell>
          <cell r="D4880">
            <v>440.23</v>
          </cell>
        </row>
        <row r="4881">
          <cell r="A4881" t="str">
            <v>4915746</v>
          </cell>
          <cell r="B4881" t="str">
            <v>Remendo profundo com imprimação com asfalto diluído - demolição mecânica e corte com serra</v>
          </cell>
          <cell r="C4881" t="str">
            <v>m³</v>
          </cell>
          <cell r="D4881">
            <v>322.33999999999997</v>
          </cell>
        </row>
        <row r="4882">
          <cell r="A4882" t="str">
            <v>4915630</v>
          </cell>
          <cell r="B4882" t="str">
            <v>Remendo profundo com imprimação com emulsão asfáltica - demolição manual</v>
          </cell>
          <cell r="C4882" t="str">
            <v>m³</v>
          </cell>
          <cell r="D4882">
            <v>440.23</v>
          </cell>
        </row>
        <row r="4883">
          <cell r="A4883" t="str">
            <v>4915631</v>
          </cell>
          <cell r="B4883" t="str">
            <v>Remendo profundo com imprimação com emulsão asfáltica - demolição mecânica e corte com serra</v>
          </cell>
          <cell r="C4883" t="str">
            <v>m³</v>
          </cell>
          <cell r="D4883">
            <v>322.33999999999997</v>
          </cell>
        </row>
        <row r="4884">
          <cell r="A4884" t="str">
            <v>4915785</v>
          </cell>
          <cell r="B4884" t="str">
            <v>Remoção de animais de grande porte mortos em rodovia - carga e descarga com guindauto</v>
          </cell>
          <cell r="C4884" t="str">
            <v>t</v>
          </cell>
          <cell r="D4884">
            <v>406.43</v>
          </cell>
        </row>
        <row r="4885">
          <cell r="A4885" t="str">
            <v>4915786</v>
          </cell>
          <cell r="B4885" t="str">
            <v>Remoção de animais de pequeno porte mortos em rodovia - carga manual</v>
          </cell>
          <cell r="C4885" t="str">
            <v>t</v>
          </cell>
          <cell r="D4885">
            <v>204.67</v>
          </cell>
        </row>
        <row r="4886">
          <cell r="A4886" t="str">
            <v>4915795</v>
          </cell>
          <cell r="B4886" t="str">
            <v>Remoção de emborrachados de pneus em rodovia</v>
          </cell>
          <cell r="C4886" t="str">
            <v>t</v>
          </cell>
          <cell r="D4886">
            <v>366.33</v>
          </cell>
        </row>
        <row r="4887">
          <cell r="A4887" t="str">
            <v>4915800</v>
          </cell>
          <cell r="B4887" t="str">
            <v>Remoção de espécimes arbóreos de 20 a 40 m tombados na pista</v>
          </cell>
          <cell r="C4887" t="str">
            <v>t</v>
          </cell>
          <cell r="D4887">
            <v>58.47</v>
          </cell>
        </row>
        <row r="4888">
          <cell r="A4888" t="str">
            <v>4915799</v>
          </cell>
          <cell r="B4888" t="str">
            <v>Remoção de espécimes arbóreos de até 20 m tombados na pista</v>
          </cell>
          <cell r="C4888" t="str">
            <v>t</v>
          </cell>
          <cell r="D4888">
            <v>44.89</v>
          </cell>
        </row>
        <row r="4889">
          <cell r="A4889" t="str">
            <v>4915698</v>
          </cell>
          <cell r="B4889" t="str">
            <v>Remoção de grãos, agregados e solos derramados na pista em rodovias</v>
          </cell>
          <cell r="C4889" t="str">
            <v>t</v>
          </cell>
          <cell r="D4889">
            <v>19.29</v>
          </cell>
        </row>
        <row r="4890">
          <cell r="A4890" t="str">
            <v>4915794</v>
          </cell>
          <cell r="B4890" t="str">
            <v>Remoção de sucatas derramadas em rodovia - cinta com utilização de 100 vezes</v>
          </cell>
          <cell r="C4890" t="str">
            <v>t</v>
          </cell>
          <cell r="D4890">
            <v>641.04</v>
          </cell>
        </row>
        <row r="4891">
          <cell r="A4891" t="str">
            <v>4915789</v>
          </cell>
          <cell r="B4891" t="str">
            <v>Remoção de veículos de grande porte incendiados em rodovia - carga e descarga com guindaste - cinta com utilização de 100 vezes</v>
          </cell>
          <cell r="C4891" t="str">
            <v>un</v>
          </cell>
          <cell r="D4891">
            <v>1745.63</v>
          </cell>
        </row>
        <row r="4892">
          <cell r="A4892" t="str">
            <v>4915798</v>
          </cell>
          <cell r="B4892" t="str">
            <v>Remoção de veículos de grande porte tombados em rodovia - cinta com utilização de 100 vezes</v>
          </cell>
          <cell r="C4892" t="str">
            <v>un</v>
          </cell>
          <cell r="D4892">
            <v>1625.98</v>
          </cell>
        </row>
        <row r="4893">
          <cell r="A4893" t="str">
            <v>4915788</v>
          </cell>
          <cell r="B4893" t="str">
            <v>Remoção de veículos de médio porte incendiados em rodovia - carga e descarga com guindaste - cinta com utilização de 100 vezes</v>
          </cell>
          <cell r="C4893" t="str">
            <v>un</v>
          </cell>
          <cell r="D4893">
            <v>1583.21</v>
          </cell>
        </row>
        <row r="4894">
          <cell r="A4894" t="str">
            <v>4915797</v>
          </cell>
          <cell r="B4894" t="str">
            <v>Remoção de veículos de médio porte tombados em rodovia - cinta com utilização de 100 vezes</v>
          </cell>
          <cell r="C4894" t="str">
            <v>un</v>
          </cell>
          <cell r="D4894">
            <v>822.82</v>
          </cell>
        </row>
        <row r="4895">
          <cell r="A4895" t="str">
            <v>4915787</v>
          </cell>
          <cell r="B4895" t="str">
            <v>Remoção de veículos de pequeno porte incendiados em rodovia - carga e descarga com guindauto - cinta com utilização de 100 vezes</v>
          </cell>
          <cell r="C4895" t="str">
            <v>un</v>
          </cell>
          <cell r="D4895">
            <v>940.98</v>
          </cell>
        </row>
        <row r="4896">
          <cell r="A4896" t="str">
            <v>4915796</v>
          </cell>
          <cell r="B4896" t="str">
            <v>Remoção de veículos de pequeno porte tombados em rodovia - cinta com utilização de 100 vezes</v>
          </cell>
          <cell r="C4896" t="str">
            <v>un</v>
          </cell>
          <cell r="D4896">
            <v>333.56</v>
          </cell>
        </row>
        <row r="4897">
          <cell r="A4897" t="str">
            <v>4915760</v>
          </cell>
          <cell r="B4897" t="str">
            <v>Remoção de vestígios de óleo ou graxa na superfície do revestimento do pavimento</v>
          </cell>
          <cell r="C4897" t="str">
            <v>m²</v>
          </cell>
          <cell r="D4897">
            <v>55.69</v>
          </cell>
        </row>
        <row r="4898">
          <cell r="A4898" t="str">
            <v>4915699</v>
          </cell>
          <cell r="B4898" t="str">
            <v>Remoção de vidros, caixas e engradados derramados na pista em rodovia</v>
          </cell>
          <cell r="C4898" t="str">
            <v>t</v>
          </cell>
          <cell r="D4898">
            <v>29.86</v>
          </cell>
        </row>
        <row r="4899">
          <cell r="A4899" t="str">
            <v>4915736</v>
          </cell>
          <cell r="B4899" t="str">
            <v>Remoção manual de barreira em rocha</v>
          </cell>
          <cell r="C4899" t="str">
            <v>m³</v>
          </cell>
          <cell r="D4899">
            <v>20.16</v>
          </cell>
        </row>
        <row r="4900">
          <cell r="A4900" t="str">
            <v>4915735</v>
          </cell>
          <cell r="B4900" t="str">
            <v>Remoção manual de barreira em solo</v>
          </cell>
          <cell r="C4900" t="str">
            <v>m³</v>
          </cell>
          <cell r="D4900">
            <v>16.55</v>
          </cell>
        </row>
        <row r="4901">
          <cell r="A4901" t="str">
            <v>4915670</v>
          </cell>
          <cell r="B4901" t="str">
            <v>Remoção manual de camada granular do pavimento</v>
          </cell>
          <cell r="C4901" t="str">
            <v>m³</v>
          </cell>
          <cell r="D4901">
            <v>229.77</v>
          </cell>
        </row>
        <row r="4902">
          <cell r="A4902" t="str">
            <v>4915668</v>
          </cell>
          <cell r="B4902" t="str">
            <v>Remoção manual de revestimento asfáltico</v>
          </cell>
          <cell r="C4902" t="str">
            <v>m³</v>
          </cell>
          <cell r="D4902">
            <v>357.85</v>
          </cell>
        </row>
        <row r="4903">
          <cell r="A4903" t="str">
            <v>4915761</v>
          </cell>
          <cell r="B4903" t="str">
            <v>Remoção manual de vegetação daninha</v>
          </cell>
          <cell r="C4903" t="str">
            <v>m²</v>
          </cell>
          <cell r="D4903">
            <v>5.35</v>
          </cell>
        </row>
        <row r="4904">
          <cell r="A4904" t="str">
            <v>4915762</v>
          </cell>
          <cell r="B4904" t="str">
            <v>Remoção manual de vegetação daninha em frestas</v>
          </cell>
          <cell r="C4904" t="str">
            <v>m</v>
          </cell>
          <cell r="D4904">
            <v>2.67</v>
          </cell>
        </row>
        <row r="4905">
          <cell r="A4905" t="str">
            <v>4915738</v>
          </cell>
          <cell r="B4905" t="str">
            <v>Remoção mecanizada de barreira em rocha</v>
          </cell>
          <cell r="C4905" t="str">
            <v>m³</v>
          </cell>
          <cell r="D4905">
            <v>5.77</v>
          </cell>
        </row>
        <row r="4906">
          <cell r="A4906" t="str">
            <v>4915737</v>
          </cell>
          <cell r="B4906" t="str">
            <v>Remoção mecanizada de barreira em solo</v>
          </cell>
          <cell r="C4906" t="str">
            <v>m³</v>
          </cell>
          <cell r="D4906">
            <v>4.8600000000000003</v>
          </cell>
        </row>
        <row r="4907">
          <cell r="A4907" t="str">
            <v>4915669</v>
          </cell>
          <cell r="B4907" t="str">
            <v>Remoção mecanizada de camada granular do pavimento</v>
          </cell>
          <cell r="C4907" t="str">
            <v>m³</v>
          </cell>
          <cell r="D4907">
            <v>7.67</v>
          </cell>
        </row>
        <row r="4908">
          <cell r="A4908" t="str">
            <v>4915667</v>
          </cell>
          <cell r="B4908" t="str">
            <v>Remoção mecanizada de revestimento asfáltico</v>
          </cell>
          <cell r="C4908" t="str">
            <v>m³</v>
          </cell>
          <cell r="D4908">
            <v>12.3</v>
          </cell>
        </row>
        <row r="4909">
          <cell r="A4909" t="str">
            <v>4915632</v>
          </cell>
          <cell r="B4909" t="str">
            <v>Reparo localizado com pintura de ligação - demolição mecânica e corte com serra</v>
          </cell>
          <cell r="C4909" t="str">
            <v>m³</v>
          </cell>
          <cell r="D4909">
            <v>441.68</v>
          </cell>
        </row>
        <row r="4910">
          <cell r="A4910" t="str">
            <v>4915753</v>
          </cell>
          <cell r="B4910" t="str">
            <v>Reparo no interior de placa de pavimento de concreto</v>
          </cell>
          <cell r="C4910" t="str">
            <v>m³</v>
          </cell>
          <cell r="D4910">
            <v>1320.42</v>
          </cell>
        </row>
        <row r="4911">
          <cell r="A4911" t="str">
            <v>4915776</v>
          </cell>
          <cell r="B4911" t="str">
            <v>Roçada com roçadeira costal</v>
          </cell>
          <cell r="C4911" t="str">
            <v>ha</v>
          </cell>
          <cell r="D4911">
            <v>915.11</v>
          </cell>
        </row>
        <row r="4912">
          <cell r="A4912" t="str">
            <v>4915740</v>
          </cell>
          <cell r="B4912" t="str">
            <v>Roçada manual</v>
          </cell>
          <cell r="C4912" t="str">
            <v>ha</v>
          </cell>
          <cell r="D4912">
            <v>2298.1799999999998</v>
          </cell>
        </row>
        <row r="4913">
          <cell r="A4913" t="str">
            <v>4915741</v>
          </cell>
          <cell r="B4913" t="str">
            <v>Roçada manual de capim colonião</v>
          </cell>
          <cell r="C4913" t="str">
            <v>ha</v>
          </cell>
          <cell r="D4913">
            <v>5515.63</v>
          </cell>
        </row>
        <row r="4914">
          <cell r="A4914" t="str">
            <v>4915775</v>
          </cell>
          <cell r="B4914" t="str">
            <v>Roçada mecanizada com roçadeira articulada</v>
          </cell>
          <cell r="C4914" t="str">
            <v>ha</v>
          </cell>
          <cell r="D4914">
            <v>749.65</v>
          </cell>
        </row>
        <row r="4915">
          <cell r="A4915" t="str">
            <v>4915742</v>
          </cell>
          <cell r="B4915" t="str">
            <v>Roçada mecanizada com roçadeira de arraste</v>
          </cell>
          <cell r="C4915" t="str">
            <v>ha</v>
          </cell>
          <cell r="D4915">
            <v>467.8</v>
          </cell>
        </row>
        <row r="4916">
          <cell r="A4916" t="str">
            <v>4915626</v>
          </cell>
          <cell r="B4916" t="str">
            <v>Selagem de trincas mecanizada em pavimento flexível com emulsão - areia comercial</v>
          </cell>
          <cell r="C4916" t="str">
            <v>m</v>
          </cell>
          <cell r="D4916">
            <v>2.21</v>
          </cell>
        </row>
        <row r="4917">
          <cell r="A4917" t="str">
            <v>4915653</v>
          </cell>
          <cell r="B4917" t="str">
            <v>Selagem superficial de fissuras com adesivo estrutural à base de resina epóxi de alta viscosidade, inclusive limpeza superficial - fornecimento e aplicação</v>
          </cell>
          <cell r="C4917" t="str">
            <v>kg</v>
          </cell>
          <cell r="D4917">
            <v>78.03</v>
          </cell>
        </row>
        <row r="4918">
          <cell r="A4918" t="str">
            <v>4915623</v>
          </cell>
          <cell r="B4918" t="str">
            <v>Solo brita para base de remendo profundo - brita comercial</v>
          </cell>
          <cell r="C4918" t="str">
            <v>m³</v>
          </cell>
          <cell r="D4918">
            <v>51.44</v>
          </cell>
        </row>
        <row r="4919">
          <cell r="A4919" t="str">
            <v>4915625</v>
          </cell>
          <cell r="B4919" t="str">
            <v>Solo melhorado com cimento para base de remendo profundo</v>
          </cell>
          <cell r="C4919" t="str">
            <v>m³</v>
          </cell>
          <cell r="D4919">
            <v>43.31</v>
          </cell>
        </row>
        <row r="4920">
          <cell r="A4920" t="str">
            <v>4915621</v>
          </cell>
          <cell r="B4920" t="str">
            <v>Solo para base de remendo profundo</v>
          </cell>
          <cell r="C4920" t="str">
            <v>m³</v>
          </cell>
          <cell r="D4920">
            <v>4.67</v>
          </cell>
        </row>
        <row r="4921">
          <cell r="A4921" t="str">
            <v>4915720</v>
          </cell>
          <cell r="B4921" t="str">
            <v>Substituição de balizador - areia e brita comerciais</v>
          </cell>
          <cell r="C4921" t="str">
            <v>un</v>
          </cell>
          <cell r="D4921">
            <v>32.880000000000003</v>
          </cell>
        </row>
        <row r="4922">
          <cell r="A4922" t="str">
            <v>4915592</v>
          </cell>
          <cell r="B4922" t="str">
            <v>Substituição de balizador - areia extraída e brita produzida</v>
          </cell>
          <cell r="C4922" t="str">
            <v>un</v>
          </cell>
          <cell r="D4922">
            <v>32.24</v>
          </cell>
        </row>
        <row r="4923">
          <cell r="A4923" t="str">
            <v>4913703</v>
          </cell>
          <cell r="B4923" t="str">
            <v>Substituição de cartucho de absorção de energia tipo A - fornecimento e instalação, e reposicionamento do amortecedor retrátil</v>
          </cell>
          <cell r="C4923" t="str">
            <v>un</v>
          </cell>
          <cell r="D4923">
            <v>5577.47</v>
          </cell>
        </row>
        <row r="4924">
          <cell r="A4924" t="str">
            <v>4913704</v>
          </cell>
          <cell r="B4924" t="str">
            <v>Substituição de cartucho de absorção de energia tipo B - fornecimento, instalação e reposicionamento do amortecedor retrátil</v>
          </cell>
          <cell r="C4924" t="str">
            <v>un</v>
          </cell>
          <cell r="D4924">
            <v>5457.51</v>
          </cell>
        </row>
        <row r="4925">
          <cell r="A4925" t="str">
            <v>4915757</v>
          </cell>
          <cell r="B4925" t="str">
            <v>Tapa buraco com pintura de ligação - demolição com serra corta piso</v>
          </cell>
          <cell r="C4925" t="str">
            <v>m³</v>
          </cell>
          <cell r="D4925">
            <v>488.06</v>
          </cell>
        </row>
        <row r="4926">
          <cell r="A4926" t="str">
            <v>4915678</v>
          </cell>
          <cell r="B4926" t="str">
            <v>Tapa buraco com pintura de ligação - demolição manual</v>
          </cell>
          <cell r="C4926" t="str">
            <v>m³</v>
          </cell>
          <cell r="D4926">
            <v>444.54</v>
          </cell>
        </row>
        <row r="4927">
          <cell r="A4927" t="str">
            <v>4919547</v>
          </cell>
          <cell r="B4927" t="str">
            <v>Tela de proteção para roçada em tubo galvanizado 4,0 X 1,5 m - confecção</v>
          </cell>
          <cell r="C4927" t="str">
            <v>un</v>
          </cell>
          <cell r="D4927">
            <v>488.28</v>
          </cell>
        </row>
        <row r="4928">
          <cell r="A4928" t="str">
            <v>4915716</v>
          </cell>
          <cell r="B4928" t="str">
            <v>Tratamento de fissuras do tipo rendilhado em pavimentos de concreto</v>
          </cell>
          <cell r="C4928" t="str">
            <v>m²</v>
          </cell>
          <cell r="D4928">
            <v>13.24</v>
          </cell>
        </row>
        <row r="4929">
          <cell r="A4929" t="str">
            <v>4915750</v>
          </cell>
          <cell r="B4929" t="str">
            <v>Tratamento de fissuras transversais com abertura maior que 1,0 mm em pavimentos de concreto</v>
          </cell>
          <cell r="C4929" t="str">
            <v>m</v>
          </cell>
          <cell r="D4929">
            <v>195.7</v>
          </cell>
        </row>
        <row r="4930">
          <cell r="A4930" t="str">
            <v>4915769</v>
          </cell>
          <cell r="B4930" t="str">
            <v>Trituração de galhos e troncos com diâmetro de até 350 mm</v>
          </cell>
          <cell r="C4930" t="str">
            <v>m³</v>
          </cell>
          <cell r="D4930">
            <v>32.42</v>
          </cell>
        </row>
        <row r="4931">
          <cell r="A4931" t="str">
            <v>5213836</v>
          </cell>
          <cell r="B4931" t="str">
            <v>Balizador cônico refletivo em polietileno semiflexível de 114 x 11 x 40 cm - utilização de 150 ciclos - fornecimento, 01 implantação e 01 retirada diária</v>
          </cell>
          <cell r="C4931" t="str">
            <v>un.dia</v>
          </cell>
          <cell r="D4931">
            <v>1.1399999999999999</v>
          </cell>
        </row>
        <row r="4932">
          <cell r="A4932" t="str">
            <v>5213368</v>
          </cell>
          <cell r="B4932" t="str">
            <v>Balizador de concreto - areia e brita comerciais - fornecimento e implantação</v>
          </cell>
          <cell r="C4932" t="str">
            <v>un</v>
          </cell>
          <cell r="D4932">
            <v>19.809999999999999</v>
          </cell>
        </row>
        <row r="4933">
          <cell r="A4933" t="str">
            <v>5213367</v>
          </cell>
          <cell r="B4933" t="str">
            <v>Balizador de concreto - areia extraída e brita produzida - fornecimento e implantação</v>
          </cell>
          <cell r="C4933" t="str">
            <v>un</v>
          </cell>
          <cell r="D4933">
            <v>18.690000000000001</v>
          </cell>
        </row>
        <row r="4934">
          <cell r="A4934" t="str">
            <v>5213385</v>
          </cell>
          <cell r="B4934" t="str">
            <v>Barreira de sinalização tipo I de direcionamento ou bloqueio - confecção</v>
          </cell>
          <cell r="C4934" t="str">
            <v>un</v>
          </cell>
          <cell r="D4934">
            <v>325.27999999999997</v>
          </cell>
        </row>
        <row r="4935">
          <cell r="A4935" t="str">
            <v>5213343</v>
          </cell>
          <cell r="B4935" t="str">
            <v>Barreira de sinalização tipo I de direcionamento ou bloqueio - utilização de 150 ciclos - fornecimento, 01 implantação e 01 retirada diária</v>
          </cell>
          <cell r="C4935" t="str">
            <v>un.dia</v>
          </cell>
          <cell r="D4935">
            <v>3.81</v>
          </cell>
        </row>
        <row r="4936">
          <cell r="A4936" t="str">
            <v>5213390</v>
          </cell>
          <cell r="B4936" t="str">
            <v>Barreira de sinalização tipo I de direcionamento ou bloqueio contínua - confecção</v>
          </cell>
          <cell r="C4936" t="str">
            <v>m</v>
          </cell>
          <cell r="D4936">
            <v>279.01</v>
          </cell>
        </row>
        <row r="4937">
          <cell r="A4937" t="str">
            <v>5213344</v>
          </cell>
          <cell r="B4937" t="str">
            <v>Barreira de sinalização tipo I de direcionamento ou bloqueio contínua - utilização de 150 ciclos - fornecimento, 01 implantação e 01 retirada diária</v>
          </cell>
          <cell r="C4937" t="str">
            <v>m.dia</v>
          </cell>
          <cell r="D4937">
            <v>3.34</v>
          </cell>
        </row>
        <row r="4938">
          <cell r="A4938" t="str">
            <v>5213386</v>
          </cell>
          <cell r="B4938" t="str">
            <v>Barreira de sinalização tipo II de direcionamento ou bloqueio - confecção</v>
          </cell>
          <cell r="C4938" t="str">
            <v>un</v>
          </cell>
          <cell r="D4938">
            <v>533.84</v>
          </cell>
        </row>
        <row r="4939">
          <cell r="A4939" t="str">
            <v>5213345</v>
          </cell>
          <cell r="B4939" t="str">
            <v>Barreira de sinalização tipo II de direcionamento ou bloqueio - utilização de 150 ciclos - fornecimento, 01 implantação e 01 retirada diária</v>
          </cell>
          <cell r="C4939" t="str">
            <v>un.dia</v>
          </cell>
          <cell r="D4939">
            <v>5.58</v>
          </cell>
        </row>
        <row r="4940">
          <cell r="A4940" t="str">
            <v>5213387</v>
          </cell>
          <cell r="B4940" t="str">
            <v>Barreira de sinalização tipo III de direcionamento ou bloqueio - confecção</v>
          </cell>
          <cell r="C4940" t="str">
            <v>un</v>
          </cell>
          <cell r="D4940">
            <v>765.01</v>
          </cell>
        </row>
        <row r="4941">
          <cell r="A4941" t="str">
            <v>5213346</v>
          </cell>
          <cell r="B4941" t="str">
            <v>Barreira de sinalização tipo III de direcionamento ou bloqueio - utilização de 150 ciclos - fornecimento, 01 implantação e 01 retirada diária</v>
          </cell>
          <cell r="C4941" t="str">
            <v>un.dia</v>
          </cell>
          <cell r="D4941">
            <v>7.79</v>
          </cell>
        </row>
        <row r="4942">
          <cell r="A4942" t="str">
            <v>5213843</v>
          </cell>
          <cell r="B4942" t="str">
            <v>Barreira plástica articulável modular 240 x 100 cm na cor amarela - utilização de 600 ciclos - fornecimento, 01 implantação e 01 retirada diária</v>
          </cell>
          <cell r="C4942" t="str">
            <v>m.dia</v>
          </cell>
          <cell r="D4942">
            <v>1.01</v>
          </cell>
        </row>
        <row r="4943">
          <cell r="A4943" t="str">
            <v>5213833</v>
          </cell>
          <cell r="B4943" t="str">
            <v>Barreira plástica monobloco para canalização de trânsito - 101 x 50 x 55 cm - utilização de 600 ciclos - fornecimento, 01 implantação e 01 retirada diária</v>
          </cell>
          <cell r="C4943" t="str">
            <v>un.dia</v>
          </cell>
          <cell r="D4943">
            <v>10.78</v>
          </cell>
        </row>
        <row r="4944">
          <cell r="A4944" t="str">
            <v>5213834</v>
          </cell>
          <cell r="B4944" t="str">
            <v>Barreira plástica para canalização de trânsito - 60 x 45 x 60 cm - utilização de 600 ciclos - fornecimento, 01 implantação e 01 retirada diária</v>
          </cell>
          <cell r="C4944" t="str">
            <v>un.dia</v>
          </cell>
          <cell r="D4944">
            <v>7.02</v>
          </cell>
        </row>
        <row r="4945">
          <cell r="A4945" t="str">
            <v>5219544</v>
          </cell>
          <cell r="B4945" t="str">
            <v>Cavalete em perfil metálico para placa de sinalização - 1,00 m x 1,00 m - confecção</v>
          </cell>
          <cell r="C4945" t="str">
            <v>un</v>
          </cell>
          <cell r="D4945">
            <v>230.01</v>
          </cell>
        </row>
        <row r="4946">
          <cell r="A4946" t="str">
            <v>5213383</v>
          </cell>
          <cell r="B4946" t="str">
            <v>Cavalete em polietileno zebrado com faixa refletiva - H = 1,00 m - utilização de 600 ciclos - fornecimento, 01 implantação e 01 retirada diária</v>
          </cell>
          <cell r="C4946" t="str">
            <v>un.dia</v>
          </cell>
          <cell r="D4946">
            <v>0.83</v>
          </cell>
        </row>
        <row r="4947">
          <cell r="A4947" t="str">
            <v>5213380</v>
          </cell>
          <cell r="B4947" t="str">
            <v>Cavalete em polietileno zebrado com faixa refletiva e com sinalizador a LED com bateria - H = 1,00 m - utilização de 600 ciclos - fornecimento, 01 implantação e 01 retirada diária</v>
          </cell>
          <cell r="C4947" t="str">
            <v>un.dia</v>
          </cell>
          <cell r="D4947">
            <v>1.91</v>
          </cell>
        </row>
        <row r="4948">
          <cell r="A4948" t="str">
            <v>5213838</v>
          </cell>
          <cell r="B4948" t="str">
            <v>Cilindro canalizador de tráfego com base quadrada de 111 x 56 x 56 cm - utilização de 600 ciclos - fornecimento, 01 implantação e 01 retirada diária</v>
          </cell>
          <cell r="C4948" t="str">
            <v>un.dia</v>
          </cell>
          <cell r="D4948">
            <v>4.8</v>
          </cell>
        </row>
        <row r="4949">
          <cell r="A4949" t="str">
            <v>5213837</v>
          </cell>
          <cell r="B4949" t="str">
            <v>Cilindro flexível delimitador de tráfego com duas faixas refletivas e chumbador - D = 20 cm e H = 80 cm</v>
          </cell>
          <cell r="C4949" t="str">
            <v>un</v>
          </cell>
          <cell r="D4949">
            <v>184.31</v>
          </cell>
        </row>
        <row r="4950">
          <cell r="A4950" t="str">
            <v>5213835</v>
          </cell>
          <cell r="B4950" t="str">
            <v>Cone plástico para canalização de trânsito - utilização de 150 ciclos - fornecimento, 01 implantação e 01 retirada diária</v>
          </cell>
          <cell r="C4950" t="str">
            <v>un.dia</v>
          </cell>
          <cell r="D4950">
            <v>0.9</v>
          </cell>
        </row>
        <row r="4951">
          <cell r="A4951" t="str">
            <v>5213839</v>
          </cell>
          <cell r="B4951" t="str">
            <v>Dispositivo de direcionamento ou bloqueio tipo tapume - confecção</v>
          </cell>
          <cell r="C4951" t="str">
            <v>m²</v>
          </cell>
          <cell r="D4951">
            <v>308.18</v>
          </cell>
        </row>
        <row r="4952">
          <cell r="A4952" t="str">
            <v>5213347</v>
          </cell>
          <cell r="B4952" t="str">
            <v>Dispositivo de direcionamento ou bloqueio tipo tapume - utilização de 150 ciclos - fornecimento, 01 implantação e 01 retirada diária</v>
          </cell>
          <cell r="C4952" t="str">
            <v>m².dia</v>
          </cell>
          <cell r="D4952">
            <v>8.26</v>
          </cell>
        </row>
        <row r="4953">
          <cell r="A4953" t="str">
            <v>5213840</v>
          </cell>
          <cell r="B4953" t="str">
            <v>Dispositivo de direcionamento ou bloqueio tipo tela plástica com suporte fixo - confecção</v>
          </cell>
          <cell r="C4953" t="str">
            <v>m²</v>
          </cell>
          <cell r="D4953">
            <v>36.130000000000003</v>
          </cell>
        </row>
        <row r="4954">
          <cell r="A4954" t="str">
            <v>5213349</v>
          </cell>
          <cell r="B4954" t="str">
            <v>Dispositivo de direcionamento ou bloqueio tipo tela plástica com suporte fixo - utilização de 150 ciclos - fornecimento, 01 implantação e 01 retirada diária</v>
          </cell>
          <cell r="C4954" t="str">
            <v>m².dia</v>
          </cell>
          <cell r="D4954">
            <v>0.72</v>
          </cell>
        </row>
        <row r="4955">
          <cell r="A4955" t="str">
            <v>5213841</v>
          </cell>
          <cell r="B4955" t="str">
            <v>Dispositivo de direcionamento ou bloqueio tipo tela plástica com suporte móvel afixado em bloco de concreto - confecção</v>
          </cell>
          <cell r="C4955" t="str">
            <v>m²</v>
          </cell>
          <cell r="D4955">
            <v>66.73</v>
          </cell>
        </row>
        <row r="4956">
          <cell r="A4956" t="str">
            <v>5213348</v>
          </cell>
          <cell r="B4956" t="str">
            <v>Dispositivo de direcionamento ou bloqueio tipo tela plástica com suporte móvel afixado em bloco de concreto - utilização de 150 ciclos - fornecimento, 01 implantação e 01 retirada diária</v>
          </cell>
          <cell r="C4956" t="str">
            <v>m².dia</v>
          </cell>
          <cell r="D4956">
            <v>0.82</v>
          </cell>
        </row>
        <row r="4957">
          <cell r="A4957" t="str">
            <v>5216116</v>
          </cell>
          <cell r="B4957" t="str">
            <v>Fabricação de balizador de concreto - seção circular de 10 cm - areia e brita comerciais</v>
          </cell>
          <cell r="C4957" t="str">
            <v>un</v>
          </cell>
          <cell r="D4957">
            <v>16.93</v>
          </cell>
        </row>
        <row r="4958">
          <cell r="A4958" t="str">
            <v>5216115</v>
          </cell>
          <cell r="B4958" t="str">
            <v>Fabricação de balizador de concreto - seção circular de 10 cm - areia extraída e brita produzida</v>
          </cell>
          <cell r="C4958" t="str">
            <v>un</v>
          </cell>
          <cell r="D4958">
            <v>16.29</v>
          </cell>
        </row>
        <row r="4959">
          <cell r="A4959" t="str">
            <v>5213842</v>
          </cell>
          <cell r="B4959" t="str">
            <v>Fita zebrada para dispositivos de canalização de trânsito - fornecimento, implantação e retirada</v>
          </cell>
          <cell r="C4959" t="str">
            <v>m</v>
          </cell>
          <cell r="D4959">
            <v>0.13</v>
          </cell>
        </row>
        <row r="4960">
          <cell r="A4960" t="str">
            <v>5213358</v>
          </cell>
          <cell r="B4960" t="str">
            <v>Laminado elastoplástico para sinalização horizontal - espessura de 1,5 mm - fornecimento e implantação</v>
          </cell>
          <cell r="C4960" t="str">
            <v>m²</v>
          </cell>
          <cell r="D4960">
            <v>232.09</v>
          </cell>
        </row>
        <row r="4961">
          <cell r="A4961" t="str">
            <v>5213848</v>
          </cell>
          <cell r="B4961" t="str">
            <v>Luz de advertência e bateria para dispositivos de sinalização - utilização de 200 ciclos - fornecimento, 01 implantação e 01 retirada diária</v>
          </cell>
          <cell r="C4961" t="str">
            <v>un.dia</v>
          </cell>
          <cell r="D4961">
            <v>1.08</v>
          </cell>
        </row>
        <row r="4962">
          <cell r="A4962" t="str">
            <v>5214012</v>
          </cell>
          <cell r="B4962" t="str">
            <v>Manutenção/recomposição de sinalização - pintura de faixa com tinta acrílica - espessura de 0,4 mm</v>
          </cell>
          <cell r="C4962" t="str">
            <v>m²</v>
          </cell>
          <cell r="D4962">
            <v>25.31</v>
          </cell>
        </row>
        <row r="4963">
          <cell r="A4963" t="str">
            <v>5213356</v>
          </cell>
          <cell r="B4963" t="str">
            <v>Manutenção/recomposição de sinalização - pintura de faixa com tinta acrílica - espessura de 0,6 mm</v>
          </cell>
          <cell r="C4963" t="str">
            <v>m²</v>
          </cell>
          <cell r="D4963">
            <v>35.409999999999997</v>
          </cell>
        </row>
        <row r="4964">
          <cell r="A4964" t="str">
            <v>5214011</v>
          </cell>
          <cell r="B4964" t="str">
            <v>Manutenção/recomposição de sinalização - pintura de faixa com tinta acrílica emulsionada em água - espessura de 0,3 mm</v>
          </cell>
          <cell r="C4964" t="str">
            <v>m²</v>
          </cell>
          <cell r="D4964">
            <v>12.75</v>
          </cell>
        </row>
        <row r="4965">
          <cell r="A4965" t="str">
            <v>5213354</v>
          </cell>
          <cell r="B4965" t="str">
            <v>Manutenção/recomposição de sinalização - pintura de faixa com tinta acrílica emulsionada em água - espessura de 0,4 mm</v>
          </cell>
          <cell r="C4965" t="str">
            <v>m²</v>
          </cell>
          <cell r="D4965">
            <v>15.23</v>
          </cell>
        </row>
        <row r="4966">
          <cell r="A4966" t="str">
            <v>5213355</v>
          </cell>
          <cell r="B4966" t="str">
            <v>Manutenção/recomposição de sinalização - pintura de faixa com tinta acrílica emulsionada em água - espessura de 0,5 mm</v>
          </cell>
          <cell r="C4966" t="str">
            <v>m²</v>
          </cell>
          <cell r="D4966">
            <v>17.739999999999998</v>
          </cell>
        </row>
        <row r="4967">
          <cell r="A4967" t="str">
            <v>5213850</v>
          </cell>
          <cell r="B4967" t="str">
            <v>Operação de sinalização por bandeirola de tecido ou com placa metálica</v>
          </cell>
          <cell r="C4967" t="str">
            <v>h</v>
          </cell>
          <cell r="D4967">
            <v>26.74</v>
          </cell>
        </row>
        <row r="4968">
          <cell r="A4968" t="str">
            <v>5213846</v>
          </cell>
          <cell r="B4968" t="str">
            <v>Painel com seta luminosa montado em chassi de caminhão com prancha</v>
          </cell>
          <cell r="C4968" t="str">
            <v>h</v>
          </cell>
          <cell r="D4968">
            <v>5.33</v>
          </cell>
        </row>
        <row r="4969">
          <cell r="A4969" t="str">
            <v>5213847</v>
          </cell>
          <cell r="B4969" t="str">
            <v>Painel com seta luminosa montado em chassi de caminhão com prancha e amortecedor retrátil</v>
          </cell>
          <cell r="C4969" t="str">
            <v>h</v>
          </cell>
          <cell r="D4969">
            <v>89.09</v>
          </cell>
        </row>
        <row r="4970">
          <cell r="A4970" t="str">
            <v>5213845</v>
          </cell>
          <cell r="B4970" t="str">
            <v>Painel de mensagens variáveis, portátil móvel, LED, com banco fotovoltaico de energia e montado em chassi com engate</v>
          </cell>
          <cell r="C4970" t="str">
            <v>h</v>
          </cell>
          <cell r="D4970">
            <v>22.91</v>
          </cell>
        </row>
        <row r="4971">
          <cell r="A4971" t="str">
            <v>5213412</v>
          </cell>
          <cell r="B4971" t="str">
            <v>Pintura de faixa com plástico a frio bicomponente à base de resinas metacrílicas por dispersão (estrutura)</v>
          </cell>
          <cell r="C4971" t="str">
            <v>m²</v>
          </cell>
          <cell r="D4971">
            <v>112.33</v>
          </cell>
        </row>
        <row r="4972">
          <cell r="A4972" t="str">
            <v>5213411</v>
          </cell>
          <cell r="B4972" t="str">
            <v>Pintura de faixa com plástico a frio bicomponente à base de resinas metacrílicas por extrusão (alto relevo)</v>
          </cell>
          <cell r="C4972" t="str">
            <v>m²</v>
          </cell>
          <cell r="D4972">
            <v>198.37</v>
          </cell>
        </row>
        <row r="4973">
          <cell r="A4973" t="str">
            <v>5214009</v>
          </cell>
          <cell r="B4973" t="str">
            <v>Pintura de faixa com plástico a frio bicomponente à base de resinas metacrílicas por extrusão (plano) - espessura de 1,5 mm</v>
          </cell>
          <cell r="C4973" t="str">
            <v>m²</v>
          </cell>
          <cell r="D4973">
            <v>112.33</v>
          </cell>
        </row>
        <row r="4974">
          <cell r="A4974" t="str">
            <v>5214010</v>
          </cell>
          <cell r="B4974" t="str">
            <v>Pintura de faixa com plástico a frio bicomponente à base de resinas metacrílicas por extrusão (plano) - espessura de 3,0 mm</v>
          </cell>
          <cell r="C4974" t="str">
            <v>m²</v>
          </cell>
          <cell r="D4974">
            <v>205.85</v>
          </cell>
        </row>
        <row r="4975">
          <cell r="A4975" t="str">
            <v>5213413</v>
          </cell>
          <cell r="B4975" t="str">
            <v>Pintura de faixa com plástico a frio tricomponente à base de resinas metacrílicas por aspersão - espessura de 0,6 mm</v>
          </cell>
          <cell r="C4975" t="str">
            <v>m²</v>
          </cell>
          <cell r="D4975">
            <v>69.790000000000006</v>
          </cell>
        </row>
        <row r="4976">
          <cell r="A4976" t="str">
            <v>5213410</v>
          </cell>
          <cell r="B4976" t="str">
            <v>Pintura de faixa com termoplástico em alto relevo tipo I por extrusão - relevo duplo com base</v>
          </cell>
          <cell r="C4976" t="str">
            <v>m²</v>
          </cell>
          <cell r="D4976">
            <v>144.16999999999999</v>
          </cell>
        </row>
        <row r="4977">
          <cell r="A4977" t="str">
            <v>5214004</v>
          </cell>
          <cell r="B4977" t="str">
            <v>Pintura de faixa com termoplástico em alto relevo tipo II por extrusão - relevo simples ranhurado com base</v>
          </cell>
          <cell r="C4977" t="str">
            <v>m²</v>
          </cell>
          <cell r="D4977">
            <v>173.06</v>
          </cell>
        </row>
        <row r="4978">
          <cell r="A4978" t="str">
            <v>5214005</v>
          </cell>
          <cell r="B4978" t="str">
            <v>Pintura de faixa com termoplástico em alto relevo tipo III por extrusão - relevo simples com base</v>
          </cell>
          <cell r="C4978" t="str">
            <v>m²</v>
          </cell>
          <cell r="D4978">
            <v>155.26</v>
          </cell>
        </row>
        <row r="4979">
          <cell r="A4979" t="str">
            <v>5214006</v>
          </cell>
          <cell r="B4979" t="str">
            <v>Pintura de faixa com termoplástico em alto relevo tipo IV por extrusão - relevo simples sem base</v>
          </cell>
          <cell r="C4979" t="str">
            <v>m²</v>
          </cell>
          <cell r="D4979">
            <v>100.06</v>
          </cell>
        </row>
        <row r="4980">
          <cell r="A4980" t="str">
            <v>5214007</v>
          </cell>
          <cell r="B4980" t="str">
            <v>Pintura de faixa com termoplástico em alto relevo tipo V por extrusão - relevo multipontos sem base (gotas)</v>
          </cell>
          <cell r="C4980" t="str">
            <v>m²</v>
          </cell>
          <cell r="D4980">
            <v>85.62</v>
          </cell>
        </row>
        <row r="4981">
          <cell r="A4981" t="str">
            <v>5214008</v>
          </cell>
          <cell r="B4981" t="str">
            <v>Pintura de faixa com termoplástico em alto relevo tipo VI por extrusão - relevo multipontos sem base (calotas)</v>
          </cell>
          <cell r="C4981" t="str">
            <v>m²</v>
          </cell>
          <cell r="D4981">
            <v>84.07</v>
          </cell>
        </row>
        <row r="4982">
          <cell r="A4982" t="str">
            <v>5213408</v>
          </cell>
          <cell r="B4982" t="str">
            <v>Pintura de faixa com termoplástico por aspersão - espessura de 1,5 mm</v>
          </cell>
          <cell r="C4982" t="str">
            <v>m²</v>
          </cell>
          <cell r="D4982">
            <v>48.75</v>
          </cell>
        </row>
        <row r="4983">
          <cell r="A4983" t="str">
            <v>5213400</v>
          </cell>
          <cell r="B4983" t="str">
            <v>Pintura de faixa com tinta acrílica - espessura de 0,4 mm</v>
          </cell>
          <cell r="C4983" t="str">
            <v>m²</v>
          </cell>
          <cell r="D4983">
            <v>25.63</v>
          </cell>
        </row>
        <row r="4984">
          <cell r="A4984" t="str">
            <v>5213401</v>
          </cell>
          <cell r="B4984" t="str">
            <v>Pintura de faixa com tinta acrílica - espessura de 0,6 mm</v>
          </cell>
          <cell r="C4984" t="str">
            <v>m²</v>
          </cell>
          <cell r="D4984">
            <v>35.78</v>
          </cell>
        </row>
        <row r="4985">
          <cell r="A4985" t="str">
            <v>5214001</v>
          </cell>
          <cell r="B4985" t="str">
            <v>Pintura de faixa com tinta acrílica emulsionada em água - espessura de 0,3 mm</v>
          </cell>
          <cell r="C4985" t="str">
            <v>m²</v>
          </cell>
          <cell r="D4985">
            <v>13.05</v>
          </cell>
        </row>
        <row r="4986">
          <cell r="A4986" t="str">
            <v>5213402</v>
          </cell>
          <cell r="B4986" t="str">
            <v>Pintura de faixa com tinta acrílica emulsionada em água - espessura de 0,4 mm</v>
          </cell>
          <cell r="C4986" t="str">
            <v>m²</v>
          </cell>
          <cell r="D4986">
            <v>15.55</v>
          </cell>
        </row>
        <row r="4987">
          <cell r="A4987" t="str">
            <v>5213403</v>
          </cell>
          <cell r="B4987" t="str">
            <v>Pintura de faixa com tinta acrílica emulsionada em água - espessura de 0,5 mm</v>
          </cell>
          <cell r="C4987" t="str">
            <v>m²</v>
          </cell>
          <cell r="D4987">
            <v>18.09</v>
          </cell>
        </row>
        <row r="4988">
          <cell r="A4988" t="str">
            <v>5214003</v>
          </cell>
          <cell r="B4988" t="str">
            <v>Pintura de setas e zebrados com termoplástico por aspersão - espessura de 1,5 mm</v>
          </cell>
          <cell r="C4988" t="str">
            <v>m²</v>
          </cell>
          <cell r="D4988">
            <v>59.47</v>
          </cell>
        </row>
        <row r="4989">
          <cell r="A4989" t="str">
            <v>5213409</v>
          </cell>
          <cell r="B4989" t="str">
            <v>Pintura de setas e zebrados com termoplástico por extrusão - espessura de 3,0 mm</v>
          </cell>
          <cell r="C4989" t="str">
            <v>m²</v>
          </cell>
          <cell r="D4989">
            <v>99.68</v>
          </cell>
        </row>
        <row r="4990">
          <cell r="A4990" t="str">
            <v>5213404</v>
          </cell>
          <cell r="B4990" t="str">
            <v>Pintura de setas e zebrados com tinta acrílica - espessura de 0,4 mm</v>
          </cell>
          <cell r="C4990" t="str">
            <v>m²</v>
          </cell>
          <cell r="D4990">
            <v>39.619999999999997</v>
          </cell>
        </row>
        <row r="4991">
          <cell r="A4991" t="str">
            <v>5213405</v>
          </cell>
          <cell r="B4991" t="str">
            <v>Pintura de setas e zebrados com tinta acrílica - espessura de 0,6 mm</v>
          </cell>
          <cell r="C4991" t="str">
            <v>m²</v>
          </cell>
          <cell r="D4991">
            <v>49.24</v>
          </cell>
        </row>
        <row r="4992">
          <cell r="A4992" t="str">
            <v>5214002</v>
          </cell>
          <cell r="B4992" t="str">
            <v>Pintura de setas e zebrados com tinta acrílica emulsionada em água - espessura de 0,3 mm</v>
          </cell>
          <cell r="C4992" t="str">
            <v>m²</v>
          </cell>
          <cell r="D4992">
            <v>27.25</v>
          </cell>
        </row>
        <row r="4993">
          <cell r="A4993" t="str">
            <v>5213406</v>
          </cell>
          <cell r="B4993" t="str">
            <v>Pintura de setas e zebrados com tinta acrílica emulsionada em água - espessura de 0,4 mm</v>
          </cell>
          <cell r="C4993" t="str">
            <v>m²</v>
          </cell>
          <cell r="D4993">
            <v>29.54</v>
          </cell>
        </row>
        <row r="4994">
          <cell r="A4994" t="str">
            <v>5213407</v>
          </cell>
          <cell r="B4994" t="str">
            <v>Pintura de setas e zebrados com tinta acrílica emulsionada em água - espessura de 0,5 mm</v>
          </cell>
          <cell r="C4994" t="str">
            <v>m²</v>
          </cell>
          <cell r="D4994">
            <v>31.84</v>
          </cell>
        </row>
        <row r="4995">
          <cell r="A4995" t="str">
            <v>5212552</v>
          </cell>
          <cell r="B4995" t="str">
            <v>Pintura eletrostática a pó com tinta poliéster em chapa de aço</v>
          </cell>
          <cell r="C4995" t="str">
            <v>m²</v>
          </cell>
          <cell r="D4995">
            <v>15.34</v>
          </cell>
        </row>
        <row r="4996">
          <cell r="A4996" t="str">
            <v>5213464</v>
          </cell>
          <cell r="B4996" t="str">
            <v>Placa de advertência em aço, lado de 0,60 m - película retrorrefletiva tipo I + SI - fornecimento e implantação</v>
          </cell>
          <cell r="C4996" t="str">
            <v>un</v>
          </cell>
          <cell r="D4996">
            <v>251.03</v>
          </cell>
        </row>
        <row r="4997">
          <cell r="A4997" t="str">
            <v>5213465</v>
          </cell>
          <cell r="B4997" t="str">
            <v>Placa de advertência em aço, lado de 0,80 m - película retrorrefletiva tipo I + SI - fornecimento e implantação</v>
          </cell>
          <cell r="C4997" t="str">
            <v>un</v>
          </cell>
          <cell r="D4997">
            <v>425.02</v>
          </cell>
        </row>
        <row r="4998">
          <cell r="A4998" t="str">
            <v>5213466</v>
          </cell>
          <cell r="B4998" t="str">
            <v>Placa de advertência em aço, lado de 1,00 m - película retrorrefletiva tipo I + SI - fornecimento e implantação</v>
          </cell>
          <cell r="C4998" t="str">
            <v>un</v>
          </cell>
          <cell r="D4998">
            <v>592.88</v>
          </cell>
        </row>
        <row r="4999">
          <cell r="A4999" t="str">
            <v>5213467</v>
          </cell>
          <cell r="B4999" t="str">
            <v>Placa de advertência em aço, lado de 1,20 m - película retrorrefletiva tipo III + SI - fornecimento e implantação</v>
          </cell>
          <cell r="C4999" t="str">
            <v>un</v>
          </cell>
          <cell r="D4999">
            <v>960.32</v>
          </cell>
        </row>
        <row r="5000">
          <cell r="A5000" t="str">
            <v>5213468</v>
          </cell>
          <cell r="B5000" t="str">
            <v>Placa de advertência em fibra, lado de 0,60 m - película retrorrefletiva tipo I + SI - fornecimento e implantação</v>
          </cell>
          <cell r="C5000" t="str">
            <v>un</v>
          </cell>
          <cell r="D5000">
            <v>243.78</v>
          </cell>
        </row>
        <row r="5001">
          <cell r="A5001" t="str">
            <v>5213469</v>
          </cell>
          <cell r="B5001" t="str">
            <v>Placa de advertência em fibra, lado de 0,80 m - película retrorrefletiva tipo I + SI - fornecimento e implantação</v>
          </cell>
          <cell r="C5001" t="str">
            <v>un</v>
          </cell>
          <cell r="D5001">
            <v>411.2</v>
          </cell>
        </row>
        <row r="5002">
          <cell r="A5002" t="str">
            <v>5213470</v>
          </cell>
          <cell r="B5002" t="str">
            <v>Placa de advertência em fibra, lado de 1,00 m - película retrorrefletiva tipo I + SI - fornecimento e implantação</v>
          </cell>
          <cell r="C5002" t="str">
            <v>un</v>
          </cell>
          <cell r="D5002">
            <v>572.72</v>
          </cell>
        </row>
        <row r="5003">
          <cell r="A5003" t="str">
            <v>5213471</v>
          </cell>
          <cell r="B5003" t="str">
            <v>Placa de advertência em fibra, lado de 1,20 m - película retrorrefletiva tipo III + SI - fornecimento e implantação</v>
          </cell>
          <cell r="C5003" t="str">
            <v>un</v>
          </cell>
          <cell r="D5003">
            <v>931.29</v>
          </cell>
        </row>
        <row r="5004">
          <cell r="A5004" t="str">
            <v>5212560</v>
          </cell>
          <cell r="B5004" t="str">
            <v>Placa de advertência para sinalização de obras montada em suporte metálico móvel, lado 1,00 m - utilização de 600 ciclos - fornecimento, 01 implantação e 01 retirada diária</v>
          </cell>
          <cell r="C5004" t="str">
            <v>un.dia</v>
          </cell>
          <cell r="D5004">
            <v>4.1500000000000004</v>
          </cell>
        </row>
        <row r="5005">
          <cell r="A5005" t="str">
            <v>5213472</v>
          </cell>
          <cell r="B5005" t="str">
            <v>Placa de marco quilométrico em aço - 0,60 x 0,865 m - película retrorrefletiva tipo I + I - fornecimento e implantação</v>
          </cell>
          <cell r="C5005" t="str">
            <v>un</v>
          </cell>
          <cell r="D5005">
            <v>299.33999999999997</v>
          </cell>
        </row>
        <row r="5006">
          <cell r="A5006" t="str">
            <v>5213473</v>
          </cell>
          <cell r="B5006" t="str">
            <v>Placa de marco quilométrico em aço - 0,70 x 1,00 m - película retrorrefletiva tipo I + III - fornecimento e implantação</v>
          </cell>
          <cell r="C5006" t="str">
            <v>un</v>
          </cell>
          <cell r="D5006">
            <v>393.41</v>
          </cell>
        </row>
        <row r="5007">
          <cell r="A5007" t="str">
            <v>5213474</v>
          </cell>
          <cell r="B5007" t="str">
            <v>Placa de marco quilométrico em fibra - 0,60 x 0,865 m - película retrorrefletiva tipo I + I - fornecimento e implantação</v>
          </cell>
          <cell r="C5007" t="str">
            <v>un</v>
          </cell>
          <cell r="D5007">
            <v>287.24</v>
          </cell>
        </row>
        <row r="5008">
          <cell r="A5008" t="str">
            <v>5213475</v>
          </cell>
          <cell r="B5008" t="str">
            <v>Placa de marco quilométrico em fibra - 0,70 x 1,00 m - película retrorrefletiva tipo I + III - fornecimento e implantação</v>
          </cell>
          <cell r="C5008" t="str">
            <v>un</v>
          </cell>
          <cell r="D5008">
            <v>378.29</v>
          </cell>
        </row>
        <row r="5009">
          <cell r="A5009" t="str">
            <v>5213440</v>
          </cell>
          <cell r="B5009" t="str">
            <v>Placa de regulamentação em aço D = 0,60 m - película retrorrefletiva tipo I + SI - fornecimento e implantação</v>
          </cell>
          <cell r="C5009" t="str">
            <v>un</v>
          </cell>
          <cell r="D5009">
            <v>251</v>
          </cell>
        </row>
        <row r="5010">
          <cell r="A5010" t="str">
            <v>5213441</v>
          </cell>
          <cell r="B5010" t="str">
            <v>Placa de regulamentação em aço D = 0,80 m - película retrorrefletiva tipo I + SI - fornecimento e implantação</v>
          </cell>
          <cell r="C5010" t="str">
            <v>un</v>
          </cell>
          <cell r="D5010">
            <v>425.06</v>
          </cell>
        </row>
        <row r="5011">
          <cell r="A5011" t="str">
            <v>5213442</v>
          </cell>
          <cell r="B5011" t="str">
            <v>Placa de regulamentação em aço D = 1,00 m - película retrorrefletiva tipo I + SI - fornecimento e implantação</v>
          </cell>
          <cell r="C5011" t="str">
            <v>un</v>
          </cell>
          <cell r="D5011">
            <v>592.88</v>
          </cell>
        </row>
        <row r="5012">
          <cell r="A5012" t="str">
            <v>5213443</v>
          </cell>
          <cell r="B5012" t="str">
            <v>Placa de regulamentação em aço D = 1,20 m - película retrorrefletiva tipo III + SI - fornecimento e implantação</v>
          </cell>
          <cell r="C5012" t="str">
            <v>un</v>
          </cell>
          <cell r="D5012">
            <v>960.34</v>
          </cell>
        </row>
        <row r="5013">
          <cell r="A5013" t="str">
            <v>5213444</v>
          </cell>
          <cell r="B5013" t="str">
            <v>Placa de regulamentação em aço, R1 lado 0,248 m - película retrorrefletiva tipo I + SI - fornecimento e implantação</v>
          </cell>
          <cell r="C5013" t="str">
            <v>un</v>
          </cell>
          <cell r="D5013">
            <v>251.05</v>
          </cell>
        </row>
        <row r="5014">
          <cell r="A5014" t="str">
            <v>5213445</v>
          </cell>
          <cell r="B5014" t="str">
            <v>Placa de regulamentação em aço, R1 lado 0,331 m - película retrorrefletiva tipo I + SI - fornecimento e implantação</v>
          </cell>
          <cell r="C5014" t="str">
            <v>un</v>
          </cell>
          <cell r="D5014">
            <v>424.99</v>
          </cell>
        </row>
        <row r="5015">
          <cell r="A5015" t="str">
            <v>5213446</v>
          </cell>
          <cell r="B5015" t="str">
            <v>Placa de regulamentação em aço, R1 lado 0,414 m - película retrorrefletiva tipo I + SI - fornecimento e implantação</v>
          </cell>
          <cell r="C5015" t="str">
            <v>un</v>
          </cell>
          <cell r="D5015">
            <v>592.88</v>
          </cell>
        </row>
        <row r="5016">
          <cell r="A5016" t="str">
            <v>5213447</v>
          </cell>
          <cell r="B5016" t="str">
            <v>Placa de regulamentação em aço, R1 lado 0,497 m - película retrorrefletiva tipo III + SI - fornecimento e implantação</v>
          </cell>
          <cell r="C5016" t="str">
            <v>un</v>
          </cell>
          <cell r="D5016">
            <v>960.39</v>
          </cell>
        </row>
        <row r="5017">
          <cell r="A5017" t="str">
            <v>5213448</v>
          </cell>
          <cell r="B5017" t="str">
            <v>Placa de regulamentação em aço, R2 lado 0,60 m - película retrorrefletiva tipo I + SI - fornecimento e implantação</v>
          </cell>
          <cell r="C5017" t="str">
            <v>un</v>
          </cell>
          <cell r="D5017">
            <v>175.29</v>
          </cell>
        </row>
        <row r="5018">
          <cell r="A5018" t="str">
            <v>5213449</v>
          </cell>
          <cell r="B5018" t="str">
            <v>Placa de regulamentação em aço, R2 lado 0,80 m - película retrorrefletiva tipo I + SI - fornecimento e implantação</v>
          </cell>
          <cell r="C5018" t="str">
            <v>un</v>
          </cell>
          <cell r="D5018">
            <v>272.38</v>
          </cell>
        </row>
        <row r="5019">
          <cell r="A5019" t="str">
            <v>5213450</v>
          </cell>
          <cell r="B5019" t="str">
            <v>Placa de regulamentação em aço, R2 lado 1,00 m - película retrorrefletiva tipo I + SI - fornecimento e implantação</v>
          </cell>
          <cell r="C5019" t="str">
            <v>un</v>
          </cell>
          <cell r="D5019">
            <v>379.21</v>
          </cell>
        </row>
        <row r="5020">
          <cell r="A5020" t="str">
            <v>5213451</v>
          </cell>
          <cell r="B5020" t="str">
            <v>Placa de regulamentação em aço, R2 lado 1,20 m - película retrorrefletiva tipo III + SI - fornecimento e implantação</v>
          </cell>
          <cell r="C5020" t="str">
            <v>un</v>
          </cell>
          <cell r="D5020">
            <v>559.6</v>
          </cell>
        </row>
        <row r="5021">
          <cell r="A5021" t="str">
            <v>5213452</v>
          </cell>
          <cell r="B5021" t="str">
            <v>Placa de regulamentação em fibra, D = 0,60 m - película retrorrefletiva tipo I + SI - fornecimento e implantação</v>
          </cell>
          <cell r="C5021" t="str">
            <v>un</v>
          </cell>
          <cell r="D5021">
            <v>243.75</v>
          </cell>
        </row>
        <row r="5022">
          <cell r="A5022" t="str">
            <v>5213453</v>
          </cell>
          <cell r="B5022" t="str">
            <v>Placa de regulamentação em fibra, D = 0,80 m - película retrorrefletiva tipo I + SI - fornecimento e implantação</v>
          </cell>
          <cell r="C5022" t="str">
            <v>un</v>
          </cell>
          <cell r="D5022">
            <v>411.23</v>
          </cell>
        </row>
        <row r="5023">
          <cell r="A5023" t="str">
            <v>5213454</v>
          </cell>
          <cell r="B5023" t="str">
            <v>Placa de regulamentação em fibra, D = 1,00 m - película retrorrefletiva tipo I + SI - fornecimento e implantação</v>
          </cell>
          <cell r="C5023" t="str">
            <v>un</v>
          </cell>
          <cell r="D5023">
            <v>572.72</v>
          </cell>
        </row>
        <row r="5024">
          <cell r="A5024" t="str">
            <v>5213455</v>
          </cell>
          <cell r="B5024" t="str">
            <v>Placa de regulamentação em fibra, D = 1,20 m - película retrorrefletiva tipo III + SI - fornecimento e implantação</v>
          </cell>
          <cell r="C5024" t="str">
            <v>un</v>
          </cell>
          <cell r="D5024">
            <v>931.3</v>
          </cell>
        </row>
        <row r="5025">
          <cell r="A5025" t="str">
            <v>5213456</v>
          </cell>
          <cell r="B5025" t="str">
            <v>Placa de regulamentação em fibra, R1 lado 0,248 m - película retrorrefletiva tipo I + SI - fornecimento e implantação</v>
          </cell>
          <cell r="C5025" t="str">
            <v>un</v>
          </cell>
          <cell r="D5025">
            <v>243.8</v>
          </cell>
        </row>
        <row r="5026">
          <cell r="A5026" t="str">
            <v>5213457</v>
          </cell>
          <cell r="B5026" t="str">
            <v>Placa de regulamentação em fibra, R1 lado 0,331 m - película retrorrefletiva tipo I + SI - fornecimento e implantação</v>
          </cell>
          <cell r="C5026" t="str">
            <v>un</v>
          </cell>
          <cell r="D5026">
            <v>411.17</v>
          </cell>
        </row>
        <row r="5027">
          <cell r="A5027" t="str">
            <v>5213458</v>
          </cell>
          <cell r="B5027" t="str">
            <v>Placa de regulamentação em fibra, R1 lado 0,414 m - película retrorrefletiva tipo I + SI - fornecimento e implantação</v>
          </cell>
          <cell r="C5027" t="str">
            <v>un</v>
          </cell>
          <cell r="D5027">
            <v>572.72</v>
          </cell>
        </row>
        <row r="5028">
          <cell r="A5028" t="str">
            <v>5213459</v>
          </cell>
          <cell r="B5028" t="str">
            <v>Placa de regulamentação em fibra, R1 lado 0,497 m - película retrorrefletiva tipo III + SI - fornecimento e implantação</v>
          </cell>
          <cell r="C5028" t="str">
            <v>un</v>
          </cell>
          <cell r="D5028">
            <v>931.35</v>
          </cell>
        </row>
        <row r="5029">
          <cell r="A5029" t="str">
            <v>5213460</v>
          </cell>
          <cell r="B5029" t="str">
            <v>Placa de regulamentação em fibra, R2 lado 0,60 m - película retrorrefletiva tipo I + SI - fornecimento e implantação</v>
          </cell>
          <cell r="C5029" t="str">
            <v>un</v>
          </cell>
          <cell r="D5029">
            <v>170.89</v>
          </cell>
        </row>
        <row r="5030">
          <cell r="A5030" t="str">
            <v>5213461</v>
          </cell>
          <cell r="B5030" t="str">
            <v>Placa de regulamentação em fibra, R2 lado 0,80 m - película retrorrefletiva tipo I + SI - fornecimento e implantação</v>
          </cell>
          <cell r="C5030" t="str">
            <v>un</v>
          </cell>
          <cell r="D5030">
            <v>264.32</v>
          </cell>
        </row>
        <row r="5031">
          <cell r="A5031" t="str">
            <v>5213462</v>
          </cell>
          <cell r="B5031" t="str">
            <v>Placa de regulamentação em fibra, R2 lado 1,00 m - película retrorrefletiva tipo I + SI - fornecimento e implantação</v>
          </cell>
          <cell r="C5031" t="str">
            <v>un</v>
          </cell>
          <cell r="D5031">
            <v>367.11</v>
          </cell>
        </row>
        <row r="5032">
          <cell r="A5032" t="str">
            <v>5213463</v>
          </cell>
          <cell r="B5032" t="str">
            <v>Placa de regulamentação em fibra, R2 lado 1,20 m - película retrorrefletiva tipo I + SI - fornecimento e implantação</v>
          </cell>
          <cell r="C5032" t="str">
            <v>un</v>
          </cell>
          <cell r="D5032">
            <v>469.91</v>
          </cell>
        </row>
        <row r="5033">
          <cell r="A5033" t="str">
            <v>5212557</v>
          </cell>
          <cell r="B5033" t="str">
            <v>Placa de regulamentação para sinalização de obras montada em suporte metálico móvel - D = 1,00 m - utilização de 600 ciclos - fornecimento, 01 implantação e 01 retirada diária</v>
          </cell>
          <cell r="C5033" t="str">
            <v>un.dia</v>
          </cell>
          <cell r="D5033">
            <v>3.91</v>
          </cell>
        </row>
        <row r="5034">
          <cell r="A5034" t="str">
            <v>5212558</v>
          </cell>
          <cell r="B5034" t="str">
            <v>Placa de regulamentação para sinalização de obras montada em suporte metálico móvel, R1 lado 0,414 m - utilização de 600 ciclos - fornecimento, 01 implantação e 01 retirada diária</v>
          </cell>
          <cell r="C5034" t="str">
            <v>un.dia</v>
          </cell>
          <cell r="D5034">
            <v>3.96</v>
          </cell>
        </row>
        <row r="5035">
          <cell r="A5035" t="str">
            <v>5212559</v>
          </cell>
          <cell r="B5035" t="str">
            <v>Placa de regulamentação para sinalização de obras montada em suporte metálico móvel, R2 lado 1,00 m - utilização de 600 ciclos - fornecimento, 01 implantação e 01 retirada diária</v>
          </cell>
          <cell r="C5035" t="str">
            <v>un.dia</v>
          </cell>
          <cell r="D5035">
            <v>3.52</v>
          </cell>
        </row>
        <row r="5036">
          <cell r="A5036" t="str">
            <v>5213477</v>
          </cell>
          <cell r="B5036" t="str">
            <v>Placa delineador em aço - 0,30 x 0,90 m - película retrorrefletiva tipo I + IV - fornecimento e implantação</v>
          </cell>
          <cell r="C5036" t="str">
            <v>un</v>
          </cell>
          <cell r="D5036">
            <v>166.84</v>
          </cell>
        </row>
        <row r="5037">
          <cell r="A5037" t="str">
            <v>5213476</v>
          </cell>
          <cell r="B5037" t="str">
            <v>Placa delineador em aço - 0,50 x 0,60 m - película retrorrefletiva tipo I + IV - fornecimento e implantação</v>
          </cell>
          <cell r="C5037" t="str">
            <v>un</v>
          </cell>
          <cell r="D5037">
            <v>178.85</v>
          </cell>
        </row>
        <row r="5038">
          <cell r="A5038" t="str">
            <v>5213479</v>
          </cell>
          <cell r="B5038" t="str">
            <v>Placa delineador em fibra - 0,30 x 0,90 m - película retrorrefletiva tipo I + IV - fornecimento e implantação</v>
          </cell>
          <cell r="C5038" t="str">
            <v>un</v>
          </cell>
          <cell r="D5038">
            <v>161.4</v>
          </cell>
        </row>
        <row r="5039">
          <cell r="A5039" t="str">
            <v>5213478</v>
          </cell>
          <cell r="B5039" t="str">
            <v>Placa delineador em fibra - 0,50 x 0,60 m - película retrorrefletiva tipo I + IV - fornecimento e implantação</v>
          </cell>
          <cell r="C5039" t="str">
            <v>un</v>
          </cell>
          <cell r="D5039">
            <v>172.8</v>
          </cell>
        </row>
        <row r="5040">
          <cell r="A5040" t="str">
            <v>5213489</v>
          </cell>
          <cell r="B5040" t="str">
            <v>Placa em aço - 2,00 x 1,00 m - película retrorrefletiva tipo I + I - fornecimento e implantação</v>
          </cell>
          <cell r="C5040" t="str">
            <v>un</v>
          </cell>
          <cell r="D5040">
            <v>890.1</v>
          </cell>
        </row>
        <row r="5041">
          <cell r="A5041" t="str">
            <v>5213498</v>
          </cell>
          <cell r="B5041" t="str">
            <v>Placa em aço - 2,00 x 1,00 m - película retrorrefletiva tipo I + III - fornecimento e implantação</v>
          </cell>
          <cell r="C5041" t="str">
            <v>un</v>
          </cell>
          <cell r="D5041">
            <v>980.52</v>
          </cell>
        </row>
        <row r="5042">
          <cell r="A5042" t="str">
            <v>5213365</v>
          </cell>
          <cell r="B5042" t="str">
            <v>Placa em aço - 2,00 x 1,00 m - película retrorrefletiva tipo I + X - fornecimento e implantação</v>
          </cell>
          <cell r="C5042" t="str">
            <v>un</v>
          </cell>
          <cell r="D5042">
            <v>1131.94</v>
          </cell>
        </row>
        <row r="5043">
          <cell r="A5043" t="str">
            <v>5213507</v>
          </cell>
          <cell r="B5043" t="str">
            <v>Placa em aço - 2,00 x 1,00 m - película retrorrefletiva tipo III + III - fornecimento e implantação</v>
          </cell>
          <cell r="C5043" t="str">
            <v>un</v>
          </cell>
          <cell r="D5043">
            <v>1206.5999999999999</v>
          </cell>
        </row>
        <row r="5044">
          <cell r="A5044" t="str">
            <v>5213372</v>
          </cell>
          <cell r="B5044" t="str">
            <v>Placa em aço - 2,00 x 1,00 m - película retrorrefletiva tipo III + X - fornecimento e implantação</v>
          </cell>
          <cell r="C5044" t="str">
            <v>un</v>
          </cell>
          <cell r="D5044">
            <v>1358.02</v>
          </cell>
        </row>
        <row r="5045">
          <cell r="A5045" t="str">
            <v>5213490</v>
          </cell>
          <cell r="B5045" t="str">
            <v>Placa em aço - 3,00 x 1,50 m - película retrorrefletiva tipo I + I - fornecimento e implantação</v>
          </cell>
          <cell r="C5045" t="str">
            <v>un</v>
          </cell>
          <cell r="D5045">
            <v>1892.58</v>
          </cell>
        </row>
        <row r="5046">
          <cell r="A5046" t="str">
            <v>5213499</v>
          </cell>
          <cell r="B5046" t="str">
            <v>Placa em aço - 3,00 x 1,50 m - película retrorrefletiva tipo I + III - fornecimento e implantação</v>
          </cell>
          <cell r="C5046" t="str">
            <v>un</v>
          </cell>
          <cell r="D5046">
            <v>2096.02</v>
          </cell>
        </row>
        <row r="5047">
          <cell r="A5047" t="str">
            <v>5213366</v>
          </cell>
          <cell r="B5047" t="str">
            <v>Placa em aço - 3,00 x 1,50 m - película retrorrefletiva tipo I + X - fornecimento e implantação</v>
          </cell>
          <cell r="C5047" t="str">
            <v>un</v>
          </cell>
          <cell r="D5047">
            <v>2436.7199999999998</v>
          </cell>
        </row>
        <row r="5048">
          <cell r="A5048" t="str">
            <v>5213508</v>
          </cell>
          <cell r="B5048" t="str">
            <v>Placa em aço - 3,00 x 1,50 m - película retrorrefletiva tipo III + III - fornecimento e implantação</v>
          </cell>
          <cell r="C5048" t="str">
            <v>un</v>
          </cell>
          <cell r="D5048">
            <v>2604.6999999999998</v>
          </cell>
        </row>
        <row r="5049">
          <cell r="A5049" t="str">
            <v>5213373</v>
          </cell>
          <cell r="B5049" t="str">
            <v>Placa em aço - 3,00 x 1,50 m - película retrorrefletiva tipo III + X - fornecimento e implantação</v>
          </cell>
          <cell r="C5049" t="str">
            <v>un</v>
          </cell>
          <cell r="D5049">
            <v>2945.4</v>
          </cell>
        </row>
        <row r="5050">
          <cell r="A5050" t="str">
            <v>5213491</v>
          </cell>
          <cell r="B5050" t="str">
            <v>Placa em aço - 3,00 x 2,00 m - película retrorrefletiva tipo I + I - fornecimento e implantação</v>
          </cell>
          <cell r="C5050" t="str">
            <v>un</v>
          </cell>
          <cell r="D5050">
            <v>2494.06</v>
          </cell>
        </row>
        <row r="5051">
          <cell r="A5051" t="str">
            <v>5213500</v>
          </cell>
          <cell r="B5051" t="str">
            <v>Placa em aço - 3,00 x 2,00 m - película retrorrefletiva tipo I + III - fornecimento e implantação</v>
          </cell>
          <cell r="C5051" t="str">
            <v>un</v>
          </cell>
          <cell r="D5051">
            <v>2765.32</v>
          </cell>
        </row>
        <row r="5052">
          <cell r="A5052" t="str">
            <v>5213369</v>
          </cell>
          <cell r="B5052" t="str">
            <v>Placa em aço - 3,00 x 2,00 m - película retrorrefletiva tipo I + X - fornecimento e implantação</v>
          </cell>
          <cell r="C5052" t="str">
            <v>un</v>
          </cell>
          <cell r="D5052">
            <v>3219.58</v>
          </cell>
        </row>
        <row r="5053">
          <cell r="A5053" t="str">
            <v>5213509</v>
          </cell>
          <cell r="B5053" t="str">
            <v>Placa em aço - 3,00 x 2,00 m - película retrorrefletiva tipo III + III - fornecimento e implantação</v>
          </cell>
          <cell r="C5053" t="str">
            <v>un</v>
          </cell>
          <cell r="D5053">
            <v>3443.56</v>
          </cell>
        </row>
        <row r="5054">
          <cell r="A5054" t="str">
            <v>5213374</v>
          </cell>
          <cell r="B5054" t="str">
            <v>Placa em aço - 3,00 x 2,00 m - película retrorrefletiva tipo III + X - fornecimento e implantação</v>
          </cell>
          <cell r="C5054" t="str">
            <v>un</v>
          </cell>
          <cell r="D5054">
            <v>3897.82</v>
          </cell>
        </row>
        <row r="5055">
          <cell r="A5055" t="str">
            <v>5213492</v>
          </cell>
          <cell r="B5055" t="str">
            <v>Placa em aço - 4,00 x 2,00 m - película retrorrefletiva tipo I + I - fornecimento e implantação</v>
          </cell>
          <cell r="C5055" t="str">
            <v>un</v>
          </cell>
          <cell r="D5055">
            <v>3384.16</v>
          </cell>
        </row>
        <row r="5056">
          <cell r="A5056" t="str">
            <v>5213501</v>
          </cell>
          <cell r="B5056" t="str">
            <v>Placa em aço - 4,00 x 2,00 m - película retrorrefletiva tipo I + III - fornecimento e implantação</v>
          </cell>
          <cell r="C5056" t="str">
            <v>un</v>
          </cell>
          <cell r="D5056">
            <v>3745.84</v>
          </cell>
        </row>
        <row r="5057">
          <cell r="A5057" t="str">
            <v>5213370</v>
          </cell>
          <cell r="B5057" t="str">
            <v>Placa em aço - 4,00 x 2,00 m - película retrorrefletiva tipo I + X - fornecimento e implantação</v>
          </cell>
          <cell r="C5057" t="str">
            <v>un</v>
          </cell>
          <cell r="D5057">
            <v>4351.5200000000004</v>
          </cell>
        </row>
        <row r="5058">
          <cell r="A5058" t="str">
            <v>5213510</v>
          </cell>
          <cell r="B5058" t="str">
            <v>Placa em aço - 4,00 x 2,00 m - película retrorrefletiva tipo III + III - fornecimento e implantação</v>
          </cell>
          <cell r="C5058" t="str">
            <v>un</v>
          </cell>
          <cell r="D5058">
            <v>4650.16</v>
          </cell>
        </row>
        <row r="5059">
          <cell r="A5059" t="str">
            <v>5213375</v>
          </cell>
          <cell r="B5059" t="str">
            <v>Placa em aço - 4,00 x 2,00 m - película retrorrefletiva tipo III + X - fornecimento e implantação</v>
          </cell>
          <cell r="C5059" t="str">
            <v>un</v>
          </cell>
          <cell r="D5059">
            <v>5255.84</v>
          </cell>
        </row>
        <row r="5060">
          <cell r="A5060" t="str">
            <v>5213494</v>
          </cell>
          <cell r="B5060" t="str">
            <v>Placa em aço - 4,00 x 3,00 m - película retrorrefletiva tipo I + I - fornecimento e implantação</v>
          </cell>
          <cell r="C5060" t="str">
            <v>un</v>
          </cell>
          <cell r="D5060">
            <v>4988.12</v>
          </cell>
        </row>
        <row r="5061">
          <cell r="A5061" t="str">
            <v>5213503</v>
          </cell>
          <cell r="B5061" t="str">
            <v>Placa em aço - 4,00 x 3,00 m - película retrorrefletiva tipo I + III - fornecimento e implantação</v>
          </cell>
          <cell r="C5061" t="str">
            <v>un</v>
          </cell>
          <cell r="D5061">
            <v>5530.64</v>
          </cell>
        </row>
        <row r="5062">
          <cell r="A5062" t="str">
            <v>5213371</v>
          </cell>
          <cell r="B5062" t="str">
            <v>Placa em aço - 4,00 x 3,00 m - película retrorrefletiva tipo I + X - fornecimento e implantação</v>
          </cell>
          <cell r="C5062" t="str">
            <v>un</v>
          </cell>
          <cell r="D5062">
            <v>6439.16</v>
          </cell>
        </row>
        <row r="5063">
          <cell r="A5063" t="str">
            <v>5213512</v>
          </cell>
          <cell r="B5063" t="str">
            <v>Placa em aço - 4,00 x 3,00 m - película retrorrefletiva tipo III + III - fornecimento e implantação</v>
          </cell>
          <cell r="C5063" t="str">
            <v>un</v>
          </cell>
          <cell r="D5063">
            <v>6887.12</v>
          </cell>
        </row>
        <row r="5064">
          <cell r="A5064" t="str">
            <v>5213376</v>
          </cell>
          <cell r="B5064" t="str">
            <v>Placa em aço - 4,00 x 3,00 m - película retrorrefletiva tipo III + X - fornecimento e implantação</v>
          </cell>
          <cell r="C5064" t="str">
            <v>un</v>
          </cell>
          <cell r="D5064">
            <v>7795.64</v>
          </cell>
        </row>
        <row r="5065">
          <cell r="A5065" t="str">
            <v>5213377</v>
          </cell>
          <cell r="B5065" t="str">
            <v>Placa em aço - película I + I - chapa recuperada - fornecimento e implantação</v>
          </cell>
          <cell r="C5065" t="str">
            <v>m²</v>
          </cell>
          <cell r="D5065">
            <v>333.46</v>
          </cell>
        </row>
        <row r="5066">
          <cell r="A5066" t="str">
            <v>5213570</v>
          </cell>
          <cell r="B5066" t="str">
            <v>Placa em aço - película I + I - fornecimento e implantação</v>
          </cell>
          <cell r="C5066" t="str">
            <v>m²</v>
          </cell>
          <cell r="D5066">
            <v>459.74</v>
          </cell>
        </row>
        <row r="5067">
          <cell r="A5067" t="str">
            <v>5213378</v>
          </cell>
          <cell r="B5067" t="str">
            <v>Placa em aço - película I + III - chapa recuperada - fornecimento e implantação</v>
          </cell>
          <cell r="C5067" t="str">
            <v>m²</v>
          </cell>
          <cell r="D5067">
            <v>378.67</v>
          </cell>
        </row>
        <row r="5068">
          <cell r="A5068" t="str">
            <v>5213571</v>
          </cell>
          <cell r="B5068" t="str">
            <v>Placa em aço - película I + III - fornecimento e implantação</v>
          </cell>
          <cell r="C5068" t="str">
            <v>m²</v>
          </cell>
          <cell r="D5068">
            <v>504.95</v>
          </cell>
        </row>
        <row r="5069">
          <cell r="A5069" t="str">
            <v>5213379</v>
          </cell>
          <cell r="B5069" t="str">
            <v>Placa em aço - película III + III - chapa recuperada - fornecimento e implantação</v>
          </cell>
          <cell r="C5069" t="str">
            <v>m²</v>
          </cell>
          <cell r="D5069">
            <v>491.71</v>
          </cell>
        </row>
        <row r="5070">
          <cell r="A5070" t="str">
            <v>5213572</v>
          </cell>
          <cell r="B5070" t="str">
            <v>Placa em aço - película III + III - fornecimento e implantação</v>
          </cell>
          <cell r="C5070" t="str">
            <v>m²</v>
          </cell>
          <cell r="D5070">
            <v>617.99</v>
          </cell>
        </row>
        <row r="5071">
          <cell r="A5071" t="str">
            <v>5212553</v>
          </cell>
          <cell r="B5071" t="str">
            <v>Placa em aço nº 16 galvanizado com película retrorrefletiva tipo I + I - chapa recuperada - confecção</v>
          </cell>
          <cell r="C5071" t="str">
            <v>m²</v>
          </cell>
          <cell r="D5071">
            <v>274.70999999999998</v>
          </cell>
        </row>
        <row r="5072">
          <cell r="A5072" t="str">
            <v>5213416</v>
          </cell>
          <cell r="B5072" t="str">
            <v>Placa em aço nº 16 galvanizado com película retrorrefletiva tipo I + I - confecção</v>
          </cell>
          <cell r="C5072" t="str">
            <v>m²</v>
          </cell>
          <cell r="D5072">
            <v>400.99</v>
          </cell>
        </row>
        <row r="5073">
          <cell r="A5073" t="str">
            <v>5212554</v>
          </cell>
          <cell r="B5073" t="str">
            <v>Placa em aço nº 16 galvanizado com película retrorrefletiva tipo I + III - chapa recuperada - confecção</v>
          </cell>
          <cell r="C5073" t="str">
            <v>m²</v>
          </cell>
          <cell r="D5073">
            <v>319.92</v>
          </cell>
        </row>
        <row r="5074">
          <cell r="A5074" t="str">
            <v>5213417</v>
          </cell>
          <cell r="B5074" t="str">
            <v>Placa em aço nº 16 galvanizado com película retrorrefletiva tipo I + III - confecção</v>
          </cell>
          <cell r="C5074" t="str">
            <v>m²</v>
          </cell>
          <cell r="D5074">
            <v>446.2</v>
          </cell>
        </row>
        <row r="5075">
          <cell r="A5075" t="str">
            <v>5213421</v>
          </cell>
          <cell r="B5075" t="str">
            <v>Placa em aço nº 16 galvanizado com película retrorrefletiva tipo I + IV - confecção</v>
          </cell>
          <cell r="C5075" t="str">
            <v>m²</v>
          </cell>
          <cell r="D5075">
            <v>400.33</v>
          </cell>
        </row>
        <row r="5076">
          <cell r="A5076" t="str">
            <v>5213414</v>
          </cell>
          <cell r="B5076" t="str">
            <v>Placa em aço nº 16 galvanizado com película retrorrefletiva tipo I + SI - confecção</v>
          </cell>
          <cell r="C5076" t="str">
            <v>m²</v>
          </cell>
          <cell r="D5076">
            <v>534.13</v>
          </cell>
        </row>
        <row r="5077">
          <cell r="A5077" t="str">
            <v>5213419</v>
          </cell>
          <cell r="B5077" t="str">
            <v>Placa em aço nº 16 galvanizado com película retrorrefletiva tipo I + X - confecção</v>
          </cell>
          <cell r="C5077" t="str">
            <v>m²</v>
          </cell>
          <cell r="D5077">
            <v>521.91</v>
          </cell>
        </row>
        <row r="5078">
          <cell r="A5078" t="str">
            <v>5212555</v>
          </cell>
          <cell r="B5078" t="str">
            <v>Placa em aço nº 16 galvanizado com película retrorrefletiva tipo III + III - chapa recuperada - confecção</v>
          </cell>
          <cell r="C5078" t="str">
            <v>m²</v>
          </cell>
          <cell r="D5078">
            <v>432.96</v>
          </cell>
        </row>
        <row r="5079">
          <cell r="A5079" t="str">
            <v>5213418</v>
          </cell>
          <cell r="B5079" t="str">
            <v>Placa em aço nº 16 galvanizado com película retrorrefletiva tipo III + III - confecção</v>
          </cell>
          <cell r="C5079" t="str">
            <v>m²</v>
          </cell>
          <cell r="D5079">
            <v>559.24</v>
          </cell>
        </row>
        <row r="5080">
          <cell r="A5080" t="str">
            <v>5213415</v>
          </cell>
          <cell r="B5080" t="str">
            <v>Placa em aço nº 16 galvanizado com película retrorrefletiva tipo III + SI - confecção</v>
          </cell>
          <cell r="C5080" t="str">
            <v>m²</v>
          </cell>
          <cell r="D5080">
            <v>626.09</v>
          </cell>
        </row>
        <row r="5081">
          <cell r="A5081" t="str">
            <v>5213420</v>
          </cell>
          <cell r="B5081" t="str">
            <v>Placa em aço nº 16 galvanizado com película retrorrefletiva tipo III + X - confecção</v>
          </cell>
          <cell r="C5081" t="str">
            <v>m²</v>
          </cell>
          <cell r="D5081">
            <v>634.95000000000005</v>
          </cell>
        </row>
        <row r="5082">
          <cell r="A5082" t="str">
            <v>5213543</v>
          </cell>
          <cell r="B5082" t="str">
            <v>Placa em aço, modulada - 2,00 x 1,00 m - película retrorrefletiva tipo I + I - fornecimento e implantação</v>
          </cell>
          <cell r="C5082" t="str">
            <v>un</v>
          </cell>
          <cell r="D5082">
            <v>1146.98</v>
          </cell>
        </row>
        <row r="5083">
          <cell r="A5083" t="str">
            <v>5213552</v>
          </cell>
          <cell r="B5083" t="str">
            <v>Placa em aço, modulada - 2,00 x 1,00 m - película retrorrefletiva tipo I + III - fornecimento e implantação</v>
          </cell>
          <cell r="C5083" t="str">
            <v>un</v>
          </cell>
          <cell r="D5083">
            <v>1237.4000000000001</v>
          </cell>
        </row>
        <row r="5084">
          <cell r="A5084" t="str">
            <v>5213561</v>
          </cell>
          <cell r="B5084" t="str">
            <v>Placa em aço, modulada - 2,00 x 1,00 m - película retrorrefletiva tipo III + III - fornecimento e implantação</v>
          </cell>
          <cell r="C5084" t="str">
            <v>un</v>
          </cell>
          <cell r="D5084">
            <v>1463.48</v>
          </cell>
        </row>
        <row r="5085">
          <cell r="A5085" t="str">
            <v>5213544</v>
          </cell>
          <cell r="B5085" t="str">
            <v>Placa em aço, modulada - 3,00 x 1,50 m - película retrorrefletiva tipo I + I - fornecimento e implantação</v>
          </cell>
          <cell r="C5085" t="str">
            <v>un</v>
          </cell>
          <cell r="D5085">
            <v>2470.56</v>
          </cell>
        </row>
        <row r="5086">
          <cell r="A5086" t="str">
            <v>5213553</v>
          </cell>
          <cell r="B5086" t="str">
            <v>Placa em aço, modulada - 3,00 x 1,50 m - película retrorrefletiva tipo I + III - fornecimento e implantação</v>
          </cell>
          <cell r="C5086" t="str">
            <v>un</v>
          </cell>
          <cell r="D5086">
            <v>2674</v>
          </cell>
        </row>
        <row r="5087">
          <cell r="A5087" t="str">
            <v>5213562</v>
          </cell>
          <cell r="B5087" t="str">
            <v>Placa em aço, modulada - 3,00 x 1,50 m - película retrorrefletiva tipo III + III - fornecimento e implantação</v>
          </cell>
          <cell r="C5087" t="str">
            <v>un</v>
          </cell>
          <cell r="D5087">
            <v>3182.68</v>
          </cell>
        </row>
        <row r="5088">
          <cell r="A5088" t="str">
            <v>5213545</v>
          </cell>
          <cell r="B5088" t="str">
            <v>Placa em aço, modulada - 3,00 x 2,00 m - película retrorrefletiva tipo I + I - fornecimento e implantação</v>
          </cell>
          <cell r="C5088" t="str">
            <v>un</v>
          </cell>
          <cell r="D5088">
            <v>3264.7</v>
          </cell>
        </row>
        <row r="5089">
          <cell r="A5089" t="str">
            <v>5213554</v>
          </cell>
          <cell r="B5089" t="str">
            <v>Placa em aço, modulada - 3,00 x 2,00 m - película retrorrefletiva tipo I + III - fornecimento e implantação</v>
          </cell>
          <cell r="C5089" t="str">
            <v>un</v>
          </cell>
          <cell r="D5089">
            <v>3535.96</v>
          </cell>
        </row>
        <row r="5090">
          <cell r="A5090" t="str">
            <v>5213563</v>
          </cell>
          <cell r="B5090" t="str">
            <v>Placa em aço, modulada - 3,00 x 2,00 m - película retrorrefletiva tipo III + III - fornecimento e implantação</v>
          </cell>
          <cell r="C5090" t="str">
            <v>un</v>
          </cell>
          <cell r="D5090">
            <v>4214.2</v>
          </cell>
        </row>
        <row r="5091">
          <cell r="A5091" t="str">
            <v>5213546</v>
          </cell>
          <cell r="B5091" t="str">
            <v>Placa em aço, modulada - 4,00 x 2,00 m - película retrorrefletiva tipo I + I - fornecimento e implantação</v>
          </cell>
          <cell r="C5091" t="str">
            <v>un</v>
          </cell>
          <cell r="D5091">
            <v>4411.68</v>
          </cell>
        </row>
        <row r="5092">
          <cell r="A5092" t="str">
            <v>5213555</v>
          </cell>
          <cell r="B5092" t="str">
            <v>Placa em aço, modulada - 4,00 x 2,00 m - película retrorrefletiva tipo I + III - fornecimento e implantação</v>
          </cell>
          <cell r="C5092" t="str">
            <v>un</v>
          </cell>
          <cell r="D5092">
            <v>4773.3599999999997</v>
          </cell>
        </row>
        <row r="5093">
          <cell r="A5093" t="str">
            <v>5213564</v>
          </cell>
          <cell r="B5093" t="str">
            <v>Placa em aço, modulada - 4,00 x 2,00 m - película retrorrefletiva tipo III + III - fornecimento e implantação</v>
          </cell>
          <cell r="C5093" t="str">
            <v>un</v>
          </cell>
          <cell r="D5093">
            <v>5677.68</v>
          </cell>
        </row>
        <row r="5094">
          <cell r="A5094" t="str">
            <v>5213548</v>
          </cell>
          <cell r="B5094" t="str">
            <v>Placa em aço, modulada - 4,00 x 3,00 m - película retrorrefletiva tipo I + I - fornecimento e implantação</v>
          </cell>
          <cell r="C5094" t="str">
            <v>un</v>
          </cell>
          <cell r="D5094">
            <v>6529.4</v>
          </cell>
        </row>
        <row r="5095">
          <cell r="A5095" t="str">
            <v>5213557</v>
          </cell>
          <cell r="B5095" t="str">
            <v>Placa em aço, modulada - 4,00 x 3,00 m - película retrorrefletiva tipo I + III - fornecimento e implantação</v>
          </cell>
          <cell r="C5095" t="str">
            <v>un</v>
          </cell>
          <cell r="D5095">
            <v>7071.92</v>
          </cell>
        </row>
        <row r="5096">
          <cell r="A5096" t="str">
            <v>5213566</v>
          </cell>
          <cell r="B5096" t="str">
            <v>Placa em aço, modulada - 4,00 x 3,00 m - película retrorrefletiva tipo III + III - fornecimento e implantação</v>
          </cell>
          <cell r="C5096" t="str">
            <v>un</v>
          </cell>
          <cell r="D5096">
            <v>8428.4</v>
          </cell>
        </row>
        <row r="5097">
          <cell r="A5097" t="str">
            <v>5213576</v>
          </cell>
          <cell r="B5097" t="str">
            <v>Placa em aço, modulada - acima de 2 m² - película I + I - fornecimento e implantação</v>
          </cell>
          <cell r="C5097" t="str">
            <v>m²</v>
          </cell>
          <cell r="D5097">
            <v>588.17999999999995</v>
          </cell>
        </row>
        <row r="5098">
          <cell r="A5098" t="str">
            <v>5213577</v>
          </cell>
          <cell r="B5098" t="str">
            <v>Placa em aço, modulada - acima de 2 m² - película I + III - fornecimento e implantação</v>
          </cell>
          <cell r="C5098" t="str">
            <v>m²</v>
          </cell>
          <cell r="D5098">
            <v>633.39</v>
          </cell>
        </row>
        <row r="5099">
          <cell r="A5099" t="str">
            <v>5213578</v>
          </cell>
          <cell r="B5099" t="str">
            <v>Placa em aço, modulada - acima de 2 m² - película III + III - fornecimento e implantação</v>
          </cell>
          <cell r="C5099" t="str">
            <v>m²</v>
          </cell>
          <cell r="D5099">
            <v>746.43</v>
          </cell>
        </row>
        <row r="5100">
          <cell r="A5100" t="str">
            <v>5213425</v>
          </cell>
          <cell r="B5100" t="str">
            <v>Placa em alumínio composto de 3 mm, modulada, aérea, com película retrorrefletiva tipo I + III - confecção</v>
          </cell>
          <cell r="C5100" t="str">
            <v>m²</v>
          </cell>
          <cell r="D5100">
            <v>596.71</v>
          </cell>
        </row>
        <row r="5101">
          <cell r="A5101" t="str">
            <v>5213426</v>
          </cell>
          <cell r="B5101" t="str">
            <v>Placa em alumínio composto de 3 mm, modulada, aérea, com película retrorrefletiva tipo III + III - confecção</v>
          </cell>
          <cell r="C5101" t="str">
            <v>m²</v>
          </cell>
          <cell r="D5101">
            <v>709.75</v>
          </cell>
        </row>
        <row r="5102">
          <cell r="A5102" t="str">
            <v>5213427</v>
          </cell>
          <cell r="B5102" t="str">
            <v>Placa em alumínio composto de 3 mm, modulada, aérea, com película retrorrefletiva tipo III + X - confecção</v>
          </cell>
          <cell r="C5102" t="str">
            <v>m²</v>
          </cell>
          <cell r="D5102">
            <v>785.46</v>
          </cell>
        </row>
        <row r="5103">
          <cell r="A5103" t="str">
            <v>5213567</v>
          </cell>
          <cell r="B5103" t="str">
            <v>Placa em alumínio composto de 3 mm, modulada, aérea, com película retrorrefletiva tipo X + SI - confecção</v>
          </cell>
          <cell r="C5103" t="str">
            <v>m²</v>
          </cell>
          <cell r="D5103">
            <v>874.72</v>
          </cell>
        </row>
        <row r="5104">
          <cell r="A5104" t="str">
            <v>5213486</v>
          </cell>
          <cell r="B5104" t="str">
            <v>Placa em alumínio composto, espessura de 3,0 mm, modulada, aérea - película retrorrefletiva tipo I + III - fornecimento e implantação</v>
          </cell>
          <cell r="C5104" t="str">
            <v>m²</v>
          </cell>
          <cell r="D5104">
            <v>963.01</v>
          </cell>
        </row>
        <row r="5105">
          <cell r="A5105" t="str">
            <v>5213487</v>
          </cell>
          <cell r="B5105" t="str">
            <v>Placa em alumínio composto, espessura de 3,0 mm, modulada, aérea - película retrorrefletiva tipo III + III - fornecimento e implantação</v>
          </cell>
          <cell r="C5105" t="str">
            <v>m²</v>
          </cell>
          <cell r="D5105">
            <v>1076.05</v>
          </cell>
        </row>
        <row r="5106">
          <cell r="A5106" t="str">
            <v>5213488</v>
          </cell>
          <cell r="B5106" t="str">
            <v>Placa em alumínio composto, espessura de 3,0 mm, modulada, aérea - película retrorrefletiva tipo III + X - fornecimento e implantação</v>
          </cell>
          <cell r="C5106" t="str">
            <v>m²</v>
          </cell>
          <cell r="D5106">
            <v>1151.76</v>
          </cell>
        </row>
        <row r="5107">
          <cell r="A5107" t="str">
            <v>5213568</v>
          </cell>
          <cell r="B5107" t="str">
            <v>Placa em alumínio composto, espessura de 3,0 mm, modulada, aérea - película retrorrefletiva tipo X + SI - fornecimento e implantação</v>
          </cell>
          <cell r="C5107" t="str">
            <v>m²</v>
          </cell>
          <cell r="D5107">
            <v>1241.02</v>
          </cell>
        </row>
        <row r="5108">
          <cell r="A5108" t="str">
            <v>5213483</v>
          </cell>
          <cell r="B5108" t="str">
            <v>Placa em alumínio, espessura de 1,5 mm, modulada, aérea - película retrorrefletiva tipo I + III - fornecimento e implantação</v>
          </cell>
          <cell r="C5108" t="str">
            <v>m²</v>
          </cell>
          <cell r="D5108">
            <v>1015.66</v>
          </cell>
        </row>
        <row r="5109">
          <cell r="A5109" t="str">
            <v>5213484</v>
          </cell>
          <cell r="B5109" t="str">
            <v>Placa em alumínio, espessura de 1,5 mm, modulada, aérea - película retrorrefletiva tipo III + III - fornecimento e implantação</v>
          </cell>
          <cell r="C5109" t="str">
            <v>m²</v>
          </cell>
          <cell r="D5109">
            <v>1128.69</v>
          </cell>
        </row>
        <row r="5110">
          <cell r="A5110" t="str">
            <v>5213485</v>
          </cell>
          <cell r="B5110" t="str">
            <v>Placa em alumínio, espessura de 1,5 mm, modulada, aérea - película retrorrefletiva tipo III + X - fornecimento e implantação</v>
          </cell>
          <cell r="C5110" t="str">
            <v>m²</v>
          </cell>
          <cell r="D5110">
            <v>1204.4100000000001</v>
          </cell>
        </row>
        <row r="5111">
          <cell r="A5111" t="str">
            <v>5213434</v>
          </cell>
          <cell r="B5111" t="str">
            <v>Placa em alumínio, espessura de 1,5 mm, modulada, aérea, com película retrorrefletiva tipo I + III - confecção</v>
          </cell>
          <cell r="C5111" t="str">
            <v>m²</v>
          </cell>
          <cell r="D5111">
            <v>649.36</v>
          </cell>
        </row>
        <row r="5112">
          <cell r="A5112" t="str">
            <v>5213435</v>
          </cell>
          <cell r="B5112" t="str">
            <v>Placa em alumínio, espessura de 1,5 mm, modulada, aérea, com película retrorrefletiva tipo III + III - confecção</v>
          </cell>
          <cell r="C5112" t="str">
            <v>m²</v>
          </cell>
          <cell r="D5112">
            <v>762.39</v>
          </cell>
        </row>
        <row r="5113">
          <cell r="A5113" t="str">
            <v>5213436</v>
          </cell>
          <cell r="B5113" t="str">
            <v>Placa em alumínio, espessura de 1,5 mm, modulada, aérea, com película retrorrefletiva tipo III + X - confecção</v>
          </cell>
          <cell r="C5113" t="str">
            <v>m²</v>
          </cell>
          <cell r="D5113">
            <v>838.11</v>
          </cell>
        </row>
        <row r="5114">
          <cell r="A5114" t="str">
            <v>5213430</v>
          </cell>
          <cell r="B5114" t="str">
            <v>Placa em chapa de poliéster reforçada com fibra de vidro com película retrorrefletiva tipo I + I - confecção</v>
          </cell>
          <cell r="C5114" t="str">
            <v>m²</v>
          </cell>
          <cell r="D5114">
            <v>380.83</v>
          </cell>
        </row>
        <row r="5115">
          <cell r="A5115" t="str">
            <v>5213431</v>
          </cell>
          <cell r="B5115" t="str">
            <v>Placa em chapa de poliéster reforçada com fibra de vidro com película retrorrefletiva tipo I + III - confecção</v>
          </cell>
          <cell r="C5115" t="str">
            <v>m²</v>
          </cell>
          <cell r="D5115">
            <v>426.04</v>
          </cell>
        </row>
        <row r="5116">
          <cell r="A5116" t="str">
            <v>5213433</v>
          </cell>
          <cell r="B5116" t="str">
            <v>Placa em chapa de poliéster reforçada com fibra de vidro com película retrorrefletiva tipo I + IV - confecção</v>
          </cell>
          <cell r="C5116" t="str">
            <v>m²</v>
          </cell>
          <cell r="D5116">
            <v>380.18</v>
          </cell>
        </row>
        <row r="5117">
          <cell r="A5117" t="str">
            <v>5213428</v>
          </cell>
          <cell r="B5117" t="str">
            <v>Placa em chapa de poliéster reforçada com fibra de vidro com película retrorrefletiva tipo I + SI - confecção</v>
          </cell>
          <cell r="C5117" t="str">
            <v>m²</v>
          </cell>
          <cell r="D5117">
            <v>513.97</v>
          </cell>
        </row>
        <row r="5118">
          <cell r="A5118" t="str">
            <v>5213432</v>
          </cell>
          <cell r="B5118" t="str">
            <v>Placa em chapa de poliéster reforçada com fibra de vidro com película retrorrefletiva tipo III + III - confecção</v>
          </cell>
          <cell r="C5118" t="str">
            <v>m²</v>
          </cell>
          <cell r="D5118">
            <v>539.08000000000004</v>
          </cell>
        </row>
        <row r="5119">
          <cell r="A5119" t="str">
            <v>5213429</v>
          </cell>
          <cell r="B5119" t="str">
            <v>Placa em chapa de poliéster reforçada com fibra de vidro com película retrorrefletiva tipo III + SI - confecção</v>
          </cell>
          <cell r="C5119" t="str">
            <v>m²</v>
          </cell>
          <cell r="D5119">
            <v>605.92999999999995</v>
          </cell>
        </row>
        <row r="5120">
          <cell r="A5120" t="str">
            <v>5213516</v>
          </cell>
          <cell r="B5120" t="str">
            <v>Placa em fibra - 2,00 x 1,00 m - película retrorrefletiva tipo I + I - fornecimento e implantação</v>
          </cell>
          <cell r="C5120" t="str">
            <v>un</v>
          </cell>
          <cell r="D5120">
            <v>849.78</v>
          </cell>
        </row>
        <row r="5121">
          <cell r="A5121" t="str">
            <v>5213525</v>
          </cell>
          <cell r="B5121" t="str">
            <v>Placa em fibra - 2,00 x 1,00 m - película retrorrefletiva tipo I + III - fornecimento e implantação</v>
          </cell>
          <cell r="C5121" t="str">
            <v>un</v>
          </cell>
          <cell r="D5121">
            <v>940.2</v>
          </cell>
        </row>
        <row r="5122">
          <cell r="A5122" t="str">
            <v>5213534</v>
          </cell>
          <cell r="B5122" t="str">
            <v>Placa em fibra - 2,00 x 1,00 m - película retrorrefletiva tipo III + III - fornecimento e implantação</v>
          </cell>
          <cell r="C5122" t="str">
            <v>un</v>
          </cell>
          <cell r="D5122">
            <v>1166.28</v>
          </cell>
        </row>
        <row r="5123">
          <cell r="A5123" t="str">
            <v>5213517</v>
          </cell>
          <cell r="B5123" t="str">
            <v>Placa em fibra - 3,00 x 1,50 m - película retrorrefletiva tipo I + I - fornecimento e implantação</v>
          </cell>
          <cell r="C5123" t="str">
            <v>un</v>
          </cell>
          <cell r="D5123">
            <v>1801.86</v>
          </cell>
        </row>
        <row r="5124">
          <cell r="A5124" t="str">
            <v>5213526</v>
          </cell>
          <cell r="B5124" t="str">
            <v>Placa em fibra - 3,00 x 1,50 m - película retrorrefletiva tipo I + III - fornecimento e implantação</v>
          </cell>
          <cell r="C5124" t="str">
            <v>un</v>
          </cell>
          <cell r="D5124">
            <v>2005.3</v>
          </cell>
        </row>
        <row r="5125">
          <cell r="A5125" t="str">
            <v>5213535</v>
          </cell>
          <cell r="B5125" t="str">
            <v>Placa em fibra - 3,00 x 1,50 m - película retrorrefletiva tipo III + III - fornecimento e implantação</v>
          </cell>
          <cell r="C5125" t="str">
            <v>un</v>
          </cell>
          <cell r="D5125">
            <v>2513.98</v>
          </cell>
        </row>
        <row r="5126">
          <cell r="A5126" t="str">
            <v>5213518</v>
          </cell>
          <cell r="B5126" t="str">
            <v>Placa em fibra - 3,00 x 2,00 m - película retrorrefletiva tipo I + I - fornecimento e implantação</v>
          </cell>
          <cell r="C5126" t="str">
            <v>un</v>
          </cell>
          <cell r="D5126">
            <v>2373.1</v>
          </cell>
        </row>
        <row r="5127">
          <cell r="A5127" t="str">
            <v>5213527</v>
          </cell>
          <cell r="B5127" t="str">
            <v>Placa em fibra - 3,00 x 2,00 m - película retrorrefletiva tipo I + III - fornecimento e implantação</v>
          </cell>
          <cell r="C5127" t="str">
            <v>un</v>
          </cell>
          <cell r="D5127">
            <v>2644.36</v>
          </cell>
        </row>
        <row r="5128">
          <cell r="A5128" t="str">
            <v>5213536</v>
          </cell>
          <cell r="B5128" t="str">
            <v>Placa em fibra - 3,00 x 2,00 m - película retrorrefletiva tipo III + III - fornecimento e implantação</v>
          </cell>
          <cell r="C5128" t="str">
            <v>un</v>
          </cell>
          <cell r="D5128">
            <v>3322.6</v>
          </cell>
        </row>
        <row r="5129">
          <cell r="A5129" t="str">
            <v>5213519</v>
          </cell>
          <cell r="B5129" t="str">
            <v>Placa em fibra - 4,00 x 2,00 m - película retrorrefletiva tipo I + I - fornecimento e implantação</v>
          </cell>
          <cell r="C5129" t="str">
            <v>un</v>
          </cell>
          <cell r="D5129">
            <v>3222.88</v>
          </cell>
        </row>
        <row r="5130">
          <cell r="A5130" t="str">
            <v>5213528</v>
          </cell>
          <cell r="B5130" t="str">
            <v>Placa em fibra - 4,00 x 2,00 m - película retrorrefletiva tipo I + III - fornecimento e implantação</v>
          </cell>
          <cell r="C5130" t="str">
            <v>un</v>
          </cell>
          <cell r="D5130">
            <v>3584.56</v>
          </cell>
        </row>
        <row r="5131">
          <cell r="A5131" t="str">
            <v>5213537</v>
          </cell>
          <cell r="B5131" t="str">
            <v>Placa em fibra - 4,00 x 2,00 m - película retrorrefletiva tipo III + III - fornecimento e implantação</v>
          </cell>
          <cell r="C5131" t="str">
            <v>un</v>
          </cell>
          <cell r="D5131">
            <v>4488.88</v>
          </cell>
        </row>
        <row r="5132">
          <cell r="A5132" t="str">
            <v>5213521</v>
          </cell>
          <cell r="B5132" t="str">
            <v>Placa em fibra - 4,00 x 3,00 m - película retrorrefletiva tipo I + I - fornecimento e implantação</v>
          </cell>
          <cell r="C5132" t="str">
            <v>un</v>
          </cell>
          <cell r="D5132">
            <v>4746.2</v>
          </cell>
        </row>
        <row r="5133">
          <cell r="A5133" t="str">
            <v>5213530</v>
          </cell>
          <cell r="B5133" t="str">
            <v>Placa em fibra - 4,00 x 3,00 m - película retrorrefletiva tipo I + III - fornecimento e implantação</v>
          </cell>
          <cell r="C5133" t="str">
            <v>un</v>
          </cell>
          <cell r="D5133">
            <v>5288.72</v>
          </cell>
        </row>
        <row r="5134">
          <cell r="A5134" t="str">
            <v>5213539</v>
          </cell>
          <cell r="B5134" t="str">
            <v>Placa em fibra - 4,00 x 3,00 m - película retrorrefletiva tipo III + III - fornecimento e implantação</v>
          </cell>
          <cell r="C5134" t="str">
            <v>un</v>
          </cell>
          <cell r="D5134">
            <v>6645.2</v>
          </cell>
        </row>
        <row r="5135">
          <cell r="A5135" t="str">
            <v>5213573</v>
          </cell>
          <cell r="B5135" t="str">
            <v>Placa em fibra - película I + I - fornecimento e implantação</v>
          </cell>
          <cell r="C5135" t="str">
            <v>m²</v>
          </cell>
          <cell r="D5135">
            <v>439.58</v>
          </cell>
        </row>
        <row r="5136">
          <cell r="A5136" t="str">
            <v>5213574</v>
          </cell>
          <cell r="B5136" t="str">
            <v>Placa em fibra - película I + III - fornecimento e implantação</v>
          </cell>
          <cell r="C5136" t="str">
            <v>m²</v>
          </cell>
          <cell r="D5136">
            <v>484.79</v>
          </cell>
        </row>
        <row r="5137">
          <cell r="A5137" t="str">
            <v>5213575</v>
          </cell>
          <cell r="B5137" t="str">
            <v>Placa em fibra - película III + III - fornecimento e implantação</v>
          </cell>
          <cell r="C5137" t="str">
            <v>m²</v>
          </cell>
          <cell r="D5137">
            <v>597.83000000000004</v>
          </cell>
        </row>
        <row r="5138">
          <cell r="A5138" t="str">
            <v>5213480</v>
          </cell>
          <cell r="B5138" t="str">
            <v>Placa em fibra, modulada, aérea - película retrorrefletiva tipo I + III - fornecimento e implantação</v>
          </cell>
          <cell r="C5138" t="str">
            <v>m²</v>
          </cell>
          <cell r="D5138">
            <v>911.65</v>
          </cell>
        </row>
        <row r="5139">
          <cell r="A5139" t="str">
            <v>5213481</v>
          </cell>
          <cell r="B5139" t="str">
            <v>Placa em fibra, modulada, aérea - película retrorrefletiva tipo III + III - fornecimento e implantação</v>
          </cell>
          <cell r="C5139" t="str">
            <v>m²</v>
          </cell>
          <cell r="D5139">
            <v>1024.69</v>
          </cell>
        </row>
        <row r="5140">
          <cell r="A5140" t="str">
            <v>5213482</v>
          </cell>
          <cell r="B5140" t="str">
            <v>Placa em fibra, modulada, aérea - película retrorrefletiva tipo III + X - fornecimento e implantação</v>
          </cell>
          <cell r="C5140" t="str">
            <v>m²</v>
          </cell>
          <cell r="D5140">
            <v>1100.4000000000001</v>
          </cell>
        </row>
        <row r="5141">
          <cell r="A5141" t="str">
            <v>5213422</v>
          </cell>
          <cell r="B5141" t="str">
            <v>Placa modulada em aço nº 18 galvanizado com película retrorrefletiva tipo I + I - confecção</v>
          </cell>
          <cell r="C5141" t="str">
            <v>m²</v>
          </cell>
          <cell r="D5141">
            <v>529.42999999999995</v>
          </cell>
        </row>
        <row r="5142">
          <cell r="A5142" t="str">
            <v>5213423</v>
          </cell>
          <cell r="B5142" t="str">
            <v>Placa modulada em aço nº 18 galvanizado com película retrorrefletiva tipo I + III - confecção</v>
          </cell>
          <cell r="C5142" t="str">
            <v>m²</v>
          </cell>
          <cell r="D5142">
            <v>574.64</v>
          </cell>
        </row>
        <row r="5143">
          <cell r="A5143" t="str">
            <v>5213424</v>
          </cell>
          <cell r="B5143" t="str">
            <v>Placa modulada em aço nº 18 galvanizado com película retrorrefletiva tipo III + III - confecção</v>
          </cell>
          <cell r="C5143" t="str">
            <v>m²</v>
          </cell>
          <cell r="D5143">
            <v>687.68</v>
          </cell>
        </row>
        <row r="5144">
          <cell r="A5144" t="str">
            <v>5213437</v>
          </cell>
          <cell r="B5144" t="str">
            <v>Placa modulada em chapa de poliéster reforçada com fibra de vidro, aérea, com película retrorrefletiva tipo I + III - confecção</v>
          </cell>
          <cell r="C5144" t="str">
            <v>m²</v>
          </cell>
          <cell r="D5144">
            <v>545.35</v>
          </cell>
        </row>
        <row r="5145">
          <cell r="A5145" t="str">
            <v>5213438</v>
          </cell>
          <cell r="B5145" t="str">
            <v>Placa modulada em chapa de poliéster reforçada com fibra de vidro, aérea, com película retrorrefletiva tipo III + III - confecção</v>
          </cell>
          <cell r="C5145" t="str">
            <v>m²</v>
          </cell>
          <cell r="D5145">
            <v>658.39</v>
          </cell>
        </row>
        <row r="5146">
          <cell r="A5146" t="str">
            <v>5213439</v>
          </cell>
          <cell r="B5146" t="str">
            <v>Placa modulada em chapa de poliéster reforçada com fibra de vidro, aérea, com película retrorrefletiva tipo III + X - confecção</v>
          </cell>
          <cell r="C5146" t="str">
            <v>m²</v>
          </cell>
          <cell r="D5146">
            <v>734.1</v>
          </cell>
        </row>
        <row r="5147">
          <cell r="A5147" t="str">
            <v>5212556</v>
          </cell>
          <cell r="B5147" t="str">
            <v>Placa para sinalização de obras montada em cavalete metálico - 1,00 x 1,00 m - utilização de 600 ciclos - fornecimento, 01 implantação e 01 retirada diária</v>
          </cell>
          <cell r="C5147" t="str">
            <v>un.dia</v>
          </cell>
          <cell r="D5147">
            <v>2.02</v>
          </cell>
        </row>
        <row r="5148">
          <cell r="A5148" t="str">
            <v>5213649</v>
          </cell>
          <cell r="B5148" t="str">
            <v>Pórtico metálico com vão de 15,9 m, vento de 35 m/s e área de exposição de até 23,85 m² - fornecimento e implantação - areia e brita comerciais</v>
          </cell>
          <cell r="C5148" t="str">
            <v>un</v>
          </cell>
          <cell r="D5148">
            <v>100780.13</v>
          </cell>
        </row>
        <row r="5149">
          <cell r="A5149" t="str">
            <v>5213591</v>
          </cell>
          <cell r="B5149" t="str">
            <v>Pórtico metálico com vão de 15,9 m, vento de 35 m/s e área de exposição de até 23,85 m² - fornecimento e implantação - areia extraída e brita produzida</v>
          </cell>
          <cell r="C5149" t="str">
            <v>un</v>
          </cell>
          <cell r="D5149">
            <v>100780.13</v>
          </cell>
        </row>
        <row r="5150">
          <cell r="A5150" t="str">
            <v>5213718</v>
          </cell>
          <cell r="B5150" t="str">
            <v>Pórtico metálico com vão de 15,9 m, vento de 40 m/s e área de exposição de até 23,85 m² - fornecimento e implantação - areia e brita comerciais</v>
          </cell>
          <cell r="C5150" t="str">
            <v>un</v>
          </cell>
          <cell r="D5150">
            <v>111585.05</v>
          </cell>
        </row>
        <row r="5151">
          <cell r="A5151" t="str">
            <v>5213741</v>
          </cell>
          <cell r="B5151" t="str">
            <v>Pórtico metálico com vão de 15,9 m, vento de 40 m/s e área de exposição de até 23,85 m² - fornecimento e implantação - areia extraída e brita produzida</v>
          </cell>
          <cell r="C5151" t="str">
            <v>un</v>
          </cell>
          <cell r="D5151">
            <v>111585.05</v>
          </cell>
        </row>
        <row r="5152">
          <cell r="A5152" t="str">
            <v>5213776</v>
          </cell>
          <cell r="B5152" t="str">
            <v>Pórtico metálico com vão de 15,9 m, vento de 45 m/s e área de exposição de até 23,85 m² - fornecimento e implantação - areia e brita comerciais</v>
          </cell>
          <cell r="C5152" t="str">
            <v>un</v>
          </cell>
          <cell r="D5152">
            <v>122389.96</v>
          </cell>
        </row>
        <row r="5153">
          <cell r="A5153" t="str">
            <v>5213799</v>
          </cell>
          <cell r="B5153" t="str">
            <v>Pórtico metálico com vão de 15,9 m, vento de 45 m/s e área de exposição de até 23,85 m² - fornecimento e implantação - areia extraída e brita produzida</v>
          </cell>
          <cell r="C5153" t="str">
            <v>un</v>
          </cell>
          <cell r="D5153">
            <v>122389.96</v>
          </cell>
        </row>
        <row r="5154">
          <cell r="A5154" t="str">
            <v>5213363</v>
          </cell>
          <cell r="B5154" t="str">
            <v>Recuperação de chapa em aço para placa de sinalização</v>
          </cell>
          <cell r="C5154" t="str">
            <v>m²</v>
          </cell>
          <cell r="D5154">
            <v>39.35</v>
          </cell>
        </row>
        <row r="5155">
          <cell r="A5155" t="str">
            <v>5213667</v>
          </cell>
          <cell r="B5155" t="str">
            <v>Remoção da estrutura de pórtico metálico</v>
          </cell>
          <cell r="C5155" t="str">
            <v>un</v>
          </cell>
          <cell r="D5155">
            <v>359.72</v>
          </cell>
        </row>
        <row r="5156">
          <cell r="A5156" t="str">
            <v>5213683</v>
          </cell>
          <cell r="B5156" t="str">
            <v>Remoção da estrutura de semipórtico duplo metálico</v>
          </cell>
          <cell r="C5156" t="str">
            <v>un</v>
          </cell>
          <cell r="D5156">
            <v>253.75</v>
          </cell>
        </row>
        <row r="5157">
          <cell r="A5157" t="str">
            <v>5213660</v>
          </cell>
          <cell r="B5157" t="str">
            <v>Remoção da estrutura de semipórtico metálico</v>
          </cell>
          <cell r="C5157" t="str">
            <v>un</v>
          </cell>
          <cell r="D5157">
            <v>211.46</v>
          </cell>
        </row>
        <row r="5158">
          <cell r="A5158" t="str">
            <v>5213364</v>
          </cell>
          <cell r="B5158" t="str">
            <v>Remoção de placa de sinalização</v>
          </cell>
          <cell r="C5158" t="str">
            <v>m²</v>
          </cell>
          <cell r="D5158">
            <v>22.05</v>
          </cell>
        </row>
        <row r="5159">
          <cell r="A5159" t="str">
            <v>5213832</v>
          </cell>
          <cell r="B5159" t="str">
            <v>Remoção de sinalização horizontal com maçarico</v>
          </cell>
          <cell r="C5159" t="str">
            <v>m²</v>
          </cell>
          <cell r="D5159">
            <v>4.6100000000000003</v>
          </cell>
        </row>
        <row r="5160">
          <cell r="A5160" t="str">
            <v>5213830</v>
          </cell>
          <cell r="B5160" t="str">
            <v>Remoção de sinalização horizontal por fresagem</v>
          </cell>
          <cell r="C5160" t="str">
            <v>m²</v>
          </cell>
          <cell r="D5160">
            <v>4.7300000000000004</v>
          </cell>
        </row>
        <row r="5161">
          <cell r="A5161" t="str">
            <v>5213831</v>
          </cell>
          <cell r="B5161" t="str">
            <v>Remoção de sinalização horizontal tipo pintura acrílica por jateamento abrasivo úmido com vidro - utilização de 3 vezes</v>
          </cell>
          <cell r="C5161" t="str">
            <v>m²</v>
          </cell>
          <cell r="D5161">
            <v>57.04</v>
          </cell>
        </row>
        <row r="5162">
          <cell r="A5162" t="str">
            <v>5213849</v>
          </cell>
          <cell r="B5162" t="str">
            <v>Semáforo móvel com 3 lentes D = 200 mm</v>
          </cell>
          <cell r="C5162" t="str">
            <v>h</v>
          </cell>
          <cell r="D5162">
            <v>3.86</v>
          </cell>
        </row>
        <row r="5163">
          <cell r="A5163" t="str">
            <v>5213636</v>
          </cell>
          <cell r="B5163" t="str">
            <v>Semipórtico duplo metálico com vão de 2 x 8,3 m, vento de 35 m/s e área de exposição de até 2 x 12,45 m² - fornecimento e implantação - areia e brita comerciais</v>
          </cell>
          <cell r="C5163" t="str">
            <v>un</v>
          </cell>
          <cell r="D5163">
            <v>99591.32</v>
          </cell>
        </row>
        <row r="5164">
          <cell r="A5164" t="str">
            <v>5213642</v>
          </cell>
          <cell r="B5164" t="str">
            <v>Semipórtico duplo metálico com vão de 2 x 8,3 m, vento de 35 m/s e área de exposição de até 2 x 12,45 m² - fornecimento e implantação - areia extraída e brita produzida</v>
          </cell>
          <cell r="C5164" t="str">
            <v>un</v>
          </cell>
          <cell r="D5164">
            <v>99591.32</v>
          </cell>
        </row>
        <row r="5165">
          <cell r="A5165" t="str">
            <v>5213757</v>
          </cell>
          <cell r="B5165" t="str">
            <v>Semipórtico duplo metálico com vão de 2 x 8,3 m, vento de 40 m/s e área de exposição de até 2 x 12,45 m² - fornecimento e implantação - areia e brita comerciais</v>
          </cell>
          <cell r="C5165" t="str">
            <v>un</v>
          </cell>
          <cell r="D5165">
            <v>110427.74</v>
          </cell>
        </row>
        <row r="5166">
          <cell r="A5166" t="str">
            <v>5213763</v>
          </cell>
          <cell r="B5166" t="str">
            <v>Semipórtico duplo metálico com vão de 2 x 8,3 m, vento de 40 m/s e área de exposição de até 2 x 12,45 m² - fornecimento e implantação - areia extraída e brita produzida</v>
          </cell>
          <cell r="C5166" t="str">
            <v>un</v>
          </cell>
          <cell r="D5166">
            <v>110427.74</v>
          </cell>
        </row>
        <row r="5167">
          <cell r="A5167" t="str">
            <v>5213815</v>
          </cell>
          <cell r="B5167" t="str">
            <v>Semipórtico duplo metálico com vão de 2 x 8,3 m, vento de 45 m/s e área de exposição de até 2 x 12,45 m² - fornecimento e implantação - areia e brita comerciais</v>
          </cell>
          <cell r="C5167" t="str">
            <v>un</v>
          </cell>
          <cell r="D5167">
            <v>121264.15</v>
          </cell>
        </row>
        <row r="5168">
          <cell r="A5168" t="str">
            <v>5213821</v>
          </cell>
          <cell r="B5168" t="str">
            <v>Semipórtico duplo metálico com vão de 2 x 8,3 m, vento de 45 m/s e área de exposição de até 2 x 12,45 m² - fornecimento e implantação - areia extraída e brita produzida</v>
          </cell>
          <cell r="C5168" t="str">
            <v>un</v>
          </cell>
          <cell r="D5168">
            <v>121264.15</v>
          </cell>
        </row>
        <row r="5169">
          <cell r="A5169" t="str">
            <v>5213630</v>
          </cell>
          <cell r="B5169" t="str">
            <v>Semipórtico metálico com vão de 8,3 m, vento de 35 m/s e área de exposição de até 12,45 m² - fornecimento e implantação - areia e brita comerciais</v>
          </cell>
          <cell r="C5169" t="str">
            <v>un</v>
          </cell>
          <cell r="D5169">
            <v>59553.91</v>
          </cell>
        </row>
        <row r="5170">
          <cell r="A5170" t="str">
            <v>5213584</v>
          </cell>
          <cell r="B5170" t="str">
            <v>Semipórtico metálico com vão de 8,3 m, vento de 35 m/s e área de exposição de até 12,45 m² - fornecimento e implantação - areia extraída e brita produzida</v>
          </cell>
          <cell r="C5170" t="str">
            <v>un</v>
          </cell>
          <cell r="D5170">
            <v>59553.91</v>
          </cell>
        </row>
        <row r="5171">
          <cell r="A5171" t="str">
            <v>5213711</v>
          </cell>
          <cell r="B5171" t="str">
            <v>Semipórtico metálico com vão de 8,3 m, vento de 40 m/s e área de exposição de até 12,45 m² - fornecimento e implantação - areia e brita comerciais</v>
          </cell>
          <cell r="C5171" t="str">
            <v>un</v>
          </cell>
          <cell r="D5171">
            <v>66184.39</v>
          </cell>
        </row>
        <row r="5172">
          <cell r="A5172" t="str">
            <v>5213734</v>
          </cell>
          <cell r="B5172" t="str">
            <v>Semipórtico metálico com vão de 8,3 m, vento de 40 m/s e área de exposição de até 12,45 m² - fornecimento e implantação - areia extraída e brita produzida</v>
          </cell>
          <cell r="C5172" t="str">
            <v>un</v>
          </cell>
          <cell r="D5172">
            <v>66184.39</v>
          </cell>
        </row>
        <row r="5173">
          <cell r="A5173" t="str">
            <v>5213769</v>
          </cell>
          <cell r="B5173" t="str">
            <v>Semipórtico metálico com vão de 8,3 m, vento de 45 m/s e área de exposição de até 12,45 m² - fornecimento e implantação - areia e brita comerciais</v>
          </cell>
          <cell r="C5173" t="str">
            <v>un</v>
          </cell>
          <cell r="D5173">
            <v>72596.47</v>
          </cell>
        </row>
        <row r="5174">
          <cell r="A5174" t="str">
            <v>5213792</v>
          </cell>
          <cell r="B5174" t="str">
            <v>Semipórtico metálico com vão de 8,3 m, vento de 45 m/s e área de exposição de até 12,45 m² - fornecimento e implantação - areia extraída e brita produzida</v>
          </cell>
          <cell r="C5174" t="str">
            <v>un</v>
          </cell>
          <cell r="D5174">
            <v>72596.47</v>
          </cell>
        </row>
        <row r="5175">
          <cell r="A5175" t="str">
            <v>5213844</v>
          </cell>
          <cell r="B5175" t="str">
            <v>Sinalizador direcional móvel, LED, com banco fotovoltaico de energia e montado em chassi com engate</v>
          </cell>
          <cell r="C5175" t="str">
            <v>h</v>
          </cell>
          <cell r="D5175">
            <v>3.37</v>
          </cell>
        </row>
        <row r="5176">
          <cell r="A5176" t="str">
            <v>5213869</v>
          </cell>
          <cell r="B5176" t="str">
            <v>Suporte duplo metálico galvanizado para placas - 3,00 x 1,50 m - fornecimento e implantação</v>
          </cell>
          <cell r="C5176" t="str">
            <v>un</v>
          </cell>
          <cell r="D5176">
            <v>2334.0700000000002</v>
          </cell>
        </row>
        <row r="5177">
          <cell r="A5177" t="str">
            <v>5213870</v>
          </cell>
          <cell r="B5177" t="str">
            <v>Suporte duplo metálico galvanizado para placas - 3,00 x 2,00 m - fornecimento e implantação</v>
          </cell>
          <cell r="C5177" t="str">
            <v>un</v>
          </cell>
          <cell r="D5177">
            <v>3194.19</v>
          </cell>
        </row>
        <row r="5178">
          <cell r="A5178" t="str">
            <v>5213871</v>
          </cell>
          <cell r="B5178" t="str">
            <v>Suporte duplo metálico galvanizado para placas - 4,00 x 2,00 m - fornecimento e implantação</v>
          </cell>
          <cell r="C5178" t="str">
            <v>un</v>
          </cell>
          <cell r="D5178">
            <v>3276</v>
          </cell>
        </row>
        <row r="5179">
          <cell r="A5179" t="str">
            <v>5213872</v>
          </cell>
          <cell r="B5179" t="str">
            <v>Suporte duplo metálico galvanizado para placas - 4,00 x 3,00 m - fornecimento e implantação</v>
          </cell>
          <cell r="C5179" t="str">
            <v>un</v>
          </cell>
          <cell r="D5179">
            <v>5161.71</v>
          </cell>
        </row>
        <row r="5180">
          <cell r="A5180" t="str">
            <v>5213867</v>
          </cell>
          <cell r="B5180" t="str">
            <v>Suporte metálico galvanizado para marco quilométrico - fornecimento e implantação</v>
          </cell>
          <cell r="C5180" t="str">
            <v>un</v>
          </cell>
          <cell r="D5180">
            <v>549.86</v>
          </cell>
        </row>
        <row r="5181">
          <cell r="A5181" t="str">
            <v>5213863</v>
          </cell>
          <cell r="B5181" t="str">
            <v>Suporte metálico galvanizado para placa de advertência ou regulamentação - lado ou diâmetro de 0,60 m - fornecimento e implantação</v>
          </cell>
          <cell r="C5181" t="str">
            <v>un</v>
          </cell>
          <cell r="D5181">
            <v>439.19</v>
          </cell>
        </row>
        <row r="5182">
          <cell r="A5182" t="str">
            <v>5213864</v>
          </cell>
          <cell r="B5182" t="str">
            <v>Suporte metálico galvanizado para placa de advertência ou regulamentação - lado ou diâmetro de 0,80 m - fornecimento e implantação</v>
          </cell>
          <cell r="C5182" t="str">
            <v>un</v>
          </cell>
          <cell r="D5182">
            <v>467.42</v>
          </cell>
        </row>
        <row r="5183">
          <cell r="A5183" t="str">
            <v>5213865</v>
          </cell>
          <cell r="B5183" t="str">
            <v>Suporte metálico galvanizado para placa de advertência ou regulamentação - lado ou diâmetro de 1,00 m - fornecimento e implantação</v>
          </cell>
          <cell r="C5183" t="str">
            <v>un</v>
          </cell>
          <cell r="D5183">
            <v>495.85</v>
          </cell>
        </row>
        <row r="5184">
          <cell r="A5184" t="str">
            <v>5213866</v>
          </cell>
          <cell r="B5184" t="str">
            <v>Suporte metálico galvanizado para placa de advertência ou regulamentação - lado ou diâmetro de 1,20 m - fornecimento e implantação</v>
          </cell>
          <cell r="C5184" t="str">
            <v>un</v>
          </cell>
          <cell r="D5184">
            <v>560.59</v>
          </cell>
        </row>
        <row r="5185">
          <cell r="A5185" t="str">
            <v>5213855</v>
          </cell>
          <cell r="B5185" t="str">
            <v>Suporte metálico galvanizado para placa de regulamentação - R1 - lado de 0,248 m - fornecimento e implantação</v>
          </cell>
          <cell r="C5185" t="str">
            <v>un</v>
          </cell>
          <cell r="D5185">
            <v>394.99</v>
          </cell>
        </row>
        <row r="5186">
          <cell r="A5186" t="str">
            <v>5213856</v>
          </cell>
          <cell r="B5186" t="str">
            <v>Suporte metálico galvanizado para placa de regulamentação - R1 - lado de 0,331 m - fornecimento e implantação</v>
          </cell>
          <cell r="C5186" t="str">
            <v>un</v>
          </cell>
          <cell r="D5186">
            <v>409.58</v>
          </cell>
        </row>
        <row r="5187">
          <cell r="A5187" t="str">
            <v>5213857</v>
          </cell>
          <cell r="B5187" t="str">
            <v>Suporte metálico galvanizado para placa de regulamentação - R1 - lado de 0,414 m - fornecimento e implantação</v>
          </cell>
          <cell r="C5187" t="str">
            <v>un</v>
          </cell>
          <cell r="D5187">
            <v>423.52</v>
          </cell>
        </row>
        <row r="5188">
          <cell r="A5188" t="str">
            <v>5213858</v>
          </cell>
          <cell r="B5188" t="str">
            <v>Suporte metálico galvanizado para placa de regulamentação - R1 - lado de 0,497 m - fornecimento e implantação</v>
          </cell>
          <cell r="C5188" t="str">
            <v>un</v>
          </cell>
          <cell r="D5188">
            <v>438.32</v>
          </cell>
        </row>
        <row r="5189">
          <cell r="A5189" t="str">
            <v>5213859</v>
          </cell>
          <cell r="B5189" t="str">
            <v>Suporte metálico galvanizado para placa de regulamentação - R2 - lado de 0,60 m - fornecimento e implantação</v>
          </cell>
          <cell r="C5189" t="str">
            <v>un</v>
          </cell>
          <cell r="D5189">
            <v>433.87</v>
          </cell>
        </row>
        <row r="5190">
          <cell r="A5190" t="str">
            <v>5213860</v>
          </cell>
          <cell r="B5190" t="str">
            <v>Suporte metálico galvanizado para placa de regulamentação - R2 - lado de 0,80 m - fornecimento e implantação</v>
          </cell>
          <cell r="C5190" t="str">
            <v>un</v>
          </cell>
          <cell r="D5190">
            <v>448.41</v>
          </cell>
        </row>
        <row r="5191">
          <cell r="A5191" t="str">
            <v>5213861</v>
          </cell>
          <cell r="B5191" t="str">
            <v>Suporte metálico galvanizado para placa de regulamentação - R2 - lado de 1,00 m - fornecimento e implantação</v>
          </cell>
          <cell r="C5191" t="str">
            <v>un</v>
          </cell>
          <cell r="D5191">
            <v>475.49</v>
          </cell>
        </row>
        <row r="5192">
          <cell r="A5192" t="str">
            <v>5213862</v>
          </cell>
          <cell r="B5192" t="str">
            <v>Suporte metálico galvanizado para placa de regulamentação - R2 - lado de 1,20 m - fornecimento e implantação</v>
          </cell>
          <cell r="C5192" t="str">
            <v>un</v>
          </cell>
          <cell r="D5192">
            <v>539.86</v>
          </cell>
        </row>
        <row r="5193">
          <cell r="A5193" t="str">
            <v>5213868</v>
          </cell>
          <cell r="B5193" t="str">
            <v>Suporte metálico galvanizado para placas - 2,00 x 1,00 m - fornecimento e implantação</v>
          </cell>
          <cell r="C5193" t="str">
            <v>un</v>
          </cell>
          <cell r="D5193">
            <v>1081.95</v>
          </cell>
        </row>
        <row r="5194">
          <cell r="A5194" t="str">
            <v>5219546</v>
          </cell>
          <cell r="B5194" t="str">
            <v>Suporte metálico móvel para placa de sinalização - confecção</v>
          </cell>
          <cell r="C5194" t="str">
            <v>un</v>
          </cell>
          <cell r="D5194">
            <v>324.25</v>
          </cell>
        </row>
        <row r="5195">
          <cell r="A5195" t="str">
            <v>5216111</v>
          </cell>
          <cell r="B5195" t="str">
            <v>Suporte para placa de sinalização em madeira de lei tratada 8 x 8 cm - fornecimento e implantação</v>
          </cell>
          <cell r="C5195" t="str">
            <v>un</v>
          </cell>
          <cell r="D5195">
            <v>113.03</v>
          </cell>
        </row>
        <row r="5196">
          <cell r="A5196" t="str">
            <v>5213351</v>
          </cell>
          <cell r="B5196" t="str">
            <v>Suporte polimérico ecológico maciço colapsível D = 6,5 cm para placa de sinalização - fornecimento e implantação</v>
          </cell>
          <cell r="C5196" t="str">
            <v>un</v>
          </cell>
          <cell r="D5196">
            <v>708.7</v>
          </cell>
        </row>
        <row r="5197">
          <cell r="A5197" t="str">
            <v>5213350</v>
          </cell>
          <cell r="B5197" t="str">
            <v>Suporte polimérico ecológico maciço colapsível quadrado de 10 cm para placa de sinalização - fornecimento e implantação</v>
          </cell>
          <cell r="C5197" t="str">
            <v>un</v>
          </cell>
          <cell r="D5197">
            <v>1909.99</v>
          </cell>
        </row>
        <row r="5198">
          <cell r="A5198" t="str">
            <v>5213352</v>
          </cell>
          <cell r="B5198" t="str">
            <v>Suporte polimérico ecológico maciço colapsível quadrado de 8 cm para placa de sinalização - fornecimento e implantação</v>
          </cell>
          <cell r="C5198" t="str">
            <v>un</v>
          </cell>
          <cell r="D5198">
            <v>1031.24</v>
          </cell>
        </row>
        <row r="5199">
          <cell r="A5199" t="str">
            <v>5213353</v>
          </cell>
          <cell r="B5199" t="str">
            <v>Suporte polimérico ecológico maciço colapsível retangular de 7 x 15 cm para placa de sinalização - fornecimento e implantação</v>
          </cell>
          <cell r="C5199" t="str">
            <v>un</v>
          </cell>
          <cell r="D5199">
            <v>2886.27</v>
          </cell>
        </row>
        <row r="5200">
          <cell r="A5200" t="str">
            <v>5213360</v>
          </cell>
          <cell r="B5200" t="str">
            <v>Tacha refletiva em plástico injetado - bidirecional tipo I - com um pino - fornecimento e colocação</v>
          </cell>
          <cell r="C5200" t="str">
            <v>un</v>
          </cell>
          <cell r="D5200">
            <v>35.04</v>
          </cell>
        </row>
        <row r="5201">
          <cell r="A5201" t="str">
            <v>5219605</v>
          </cell>
          <cell r="B5201" t="str">
            <v>Tacha refletiva em plástico injetado - bidirecional tipo I - fornecimento e colocação</v>
          </cell>
          <cell r="C5201" t="str">
            <v>un</v>
          </cell>
          <cell r="D5201">
            <v>32.53</v>
          </cell>
        </row>
        <row r="5202">
          <cell r="A5202" t="str">
            <v>5219606</v>
          </cell>
          <cell r="B5202" t="str">
            <v>Tacha refletiva em plástico injetado - bidirecional tipo II - com um pino - fornecimento e colocação</v>
          </cell>
          <cell r="C5202" t="str">
            <v>un</v>
          </cell>
          <cell r="D5202">
            <v>42.69</v>
          </cell>
        </row>
        <row r="5203">
          <cell r="A5203" t="str">
            <v>5219607</v>
          </cell>
          <cell r="B5203" t="str">
            <v>Tacha refletiva em plástico injetado - bidirecional tipo II - fornecimento e colocação</v>
          </cell>
          <cell r="C5203" t="str">
            <v>un</v>
          </cell>
          <cell r="D5203">
            <v>35.43</v>
          </cell>
        </row>
        <row r="5204">
          <cell r="A5204" t="str">
            <v>5219608</v>
          </cell>
          <cell r="B5204" t="str">
            <v>Tacha refletiva em plástico injetado - bidirecional tipo III - com um pino - fornecimento e colocação</v>
          </cell>
          <cell r="C5204" t="str">
            <v>un</v>
          </cell>
          <cell r="D5204">
            <v>42.69</v>
          </cell>
        </row>
        <row r="5205">
          <cell r="A5205" t="str">
            <v>5219609</v>
          </cell>
          <cell r="B5205" t="str">
            <v>Tacha refletiva em plástico injetado - bidirecional tipo III - fornecimento e colocação</v>
          </cell>
          <cell r="C5205" t="str">
            <v>un</v>
          </cell>
          <cell r="D5205">
            <v>35.43</v>
          </cell>
        </row>
        <row r="5206">
          <cell r="A5206" t="str">
            <v>5219610</v>
          </cell>
          <cell r="B5206" t="str">
            <v>Tacha refletiva em plástico injetado - bidirecional tipo IV - com um pino - fornecimento e colocação</v>
          </cell>
          <cell r="C5206" t="str">
            <v>un</v>
          </cell>
          <cell r="D5206">
            <v>43.37</v>
          </cell>
        </row>
        <row r="5207">
          <cell r="A5207" t="str">
            <v>5219611</v>
          </cell>
          <cell r="B5207" t="str">
            <v>Tacha refletiva em plástico injetado - bidirecional tipo IV - fornecimento e colocação</v>
          </cell>
          <cell r="C5207" t="str">
            <v>un</v>
          </cell>
          <cell r="D5207">
            <v>41.26</v>
          </cell>
        </row>
        <row r="5208">
          <cell r="A5208" t="str">
            <v>5213359</v>
          </cell>
          <cell r="B5208" t="str">
            <v>Tacha refletiva em plástico injetado - monodirecional tipo I - com um pino - fornecimento e colocação</v>
          </cell>
          <cell r="C5208" t="str">
            <v>un</v>
          </cell>
          <cell r="D5208">
            <v>30.8</v>
          </cell>
        </row>
        <row r="5209">
          <cell r="A5209" t="str">
            <v>5219612</v>
          </cell>
          <cell r="B5209" t="str">
            <v>Tacha refletiva em plástico injetado - monodirecional tipo I - fornecimento e colocação</v>
          </cell>
          <cell r="C5209" t="str">
            <v>un</v>
          </cell>
          <cell r="D5209">
            <v>27.39</v>
          </cell>
        </row>
        <row r="5210">
          <cell r="A5210" t="str">
            <v>5219613</v>
          </cell>
          <cell r="B5210" t="str">
            <v>Tacha refletiva em plástico injetado - monodirecional tipo II - com um pino - fornecimento e colocação</v>
          </cell>
          <cell r="C5210" t="str">
            <v>un</v>
          </cell>
          <cell r="D5210">
            <v>35.270000000000003</v>
          </cell>
        </row>
        <row r="5211">
          <cell r="A5211" t="str">
            <v>5219614</v>
          </cell>
          <cell r="B5211" t="str">
            <v>Tacha refletiva em plástico injetado - monodirecional tipo II - fornecimento e colocação</v>
          </cell>
          <cell r="C5211" t="str">
            <v>un</v>
          </cell>
          <cell r="D5211">
            <v>32.61</v>
          </cell>
        </row>
        <row r="5212">
          <cell r="A5212" t="str">
            <v>5219615</v>
          </cell>
          <cell r="B5212" t="str">
            <v>Tacha refletiva em plástico injetado - monodirecional tipo III - com um pino - fornecimento e colocação</v>
          </cell>
          <cell r="C5212" t="str">
            <v>un</v>
          </cell>
          <cell r="D5212">
            <v>36.200000000000003</v>
          </cell>
        </row>
        <row r="5213">
          <cell r="A5213" t="str">
            <v>5219616</v>
          </cell>
          <cell r="B5213" t="str">
            <v>Tacha refletiva em plástico injetado - monodirecional tipo III - fornecimento e colocação</v>
          </cell>
          <cell r="C5213" t="str">
            <v>un</v>
          </cell>
          <cell r="D5213">
            <v>33.18</v>
          </cell>
        </row>
        <row r="5214">
          <cell r="A5214" t="str">
            <v>5219617</v>
          </cell>
          <cell r="B5214" t="str">
            <v>Tacha refletiva em plástico injetado - monodirecional tipo IV - com um pino - fornecimento e colocação</v>
          </cell>
          <cell r="C5214" t="str">
            <v>un</v>
          </cell>
          <cell r="D5214">
            <v>42.8</v>
          </cell>
        </row>
        <row r="5215">
          <cell r="A5215" t="str">
            <v>5219618</v>
          </cell>
          <cell r="B5215" t="str">
            <v>Tacha refletiva em plástico injetado - monodirecional tipo IV - fornecimento e colocação</v>
          </cell>
          <cell r="C5215" t="str">
            <v>un</v>
          </cell>
          <cell r="D5215">
            <v>40.1</v>
          </cell>
        </row>
        <row r="5216">
          <cell r="A5216" t="str">
            <v>5219619</v>
          </cell>
          <cell r="B5216" t="str">
            <v>Tacha refletiva em resina sintética - bidirecional tipo I - com um pino - fornecimento e colocação</v>
          </cell>
          <cell r="C5216" t="str">
            <v>un</v>
          </cell>
          <cell r="D5216">
            <v>46.7</v>
          </cell>
        </row>
        <row r="5217">
          <cell r="A5217" t="str">
            <v>5219620</v>
          </cell>
          <cell r="B5217" t="str">
            <v>Tacha refletiva em resina sintética - bidirecional tipo I - fornecimento e colocação</v>
          </cell>
          <cell r="C5217" t="str">
            <v>un</v>
          </cell>
          <cell r="D5217">
            <v>44.01</v>
          </cell>
        </row>
        <row r="5218">
          <cell r="A5218" t="str">
            <v>5219621</v>
          </cell>
          <cell r="B5218" t="str">
            <v>Tacha refletiva em resina sintética - bidirecional tipo II - com um pino - fornecimento e colocação</v>
          </cell>
          <cell r="C5218" t="str">
            <v>un</v>
          </cell>
          <cell r="D5218">
            <v>55.93</v>
          </cell>
        </row>
        <row r="5219">
          <cell r="A5219" t="str">
            <v>5219622</v>
          </cell>
          <cell r="B5219" t="str">
            <v>Tacha refletiva em resina sintética - bidirecional tipo II - fornecimento e colocação</v>
          </cell>
          <cell r="C5219" t="str">
            <v>un</v>
          </cell>
          <cell r="D5219">
            <v>53.28</v>
          </cell>
        </row>
        <row r="5220">
          <cell r="A5220" t="str">
            <v>5219623</v>
          </cell>
          <cell r="B5220" t="str">
            <v>Tacha refletiva em resina sintética - bidirecional tipo III - com um pino - fornecimento e colocação</v>
          </cell>
          <cell r="C5220" t="str">
            <v>un</v>
          </cell>
          <cell r="D5220">
            <v>60.59</v>
          </cell>
        </row>
        <row r="5221">
          <cell r="A5221" t="str">
            <v>5219624</v>
          </cell>
          <cell r="B5221" t="str">
            <v>Tacha refletiva em resina sintética - bidirecional tipo III - fornecimento e colocação</v>
          </cell>
          <cell r="C5221" t="str">
            <v>un</v>
          </cell>
          <cell r="D5221">
            <v>57.85</v>
          </cell>
        </row>
        <row r="5222">
          <cell r="A5222" t="str">
            <v>5219625</v>
          </cell>
          <cell r="B5222" t="str">
            <v>Tacha refletiva em resina sintética - bidirecional tipo IV - com um pino - fornecimento e colocação</v>
          </cell>
          <cell r="C5222" t="str">
            <v>un</v>
          </cell>
          <cell r="D5222">
            <v>60.61</v>
          </cell>
        </row>
        <row r="5223">
          <cell r="A5223" t="str">
            <v>5219626</v>
          </cell>
          <cell r="B5223" t="str">
            <v>Tacha refletiva em resina sintética - bidirecional tipo IV - fornecimento e colocação</v>
          </cell>
          <cell r="C5223" t="str">
            <v>un</v>
          </cell>
          <cell r="D5223">
            <v>57.85</v>
          </cell>
        </row>
        <row r="5224">
          <cell r="A5224" t="str">
            <v>5219627</v>
          </cell>
          <cell r="B5224" t="str">
            <v>Tacha refletiva em resina sintética - monodirecional tipo I - com um pino - fornecimento e colocação</v>
          </cell>
          <cell r="C5224" t="str">
            <v>un</v>
          </cell>
          <cell r="D5224">
            <v>43.35</v>
          </cell>
        </row>
        <row r="5225">
          <cell r="A5225" t="str">
            <v>5219628</v>
          </cell>
          <cell r="B5225" t="str">
            <v>Tacha refletiva em resina sintética - monodirecional tipo I - fornecimento e colocação</v>
          </cell>
          <cell r="C5225" t="str">
            <v>un</v>
          </cell>
          <cell r="D5225">
            <v>40.56</v>
          </cell>
        </row>
        <row r="5226">
          <cell r="A5226" t="str">
            <v>5219629</v>
          </cell>
          <cell r="B5226" t="str">
            <v>Tacha refletiva em resina sintética - monodirecional tipo II - com um pino - fornecimento e colocação</v>
          </cell>
          <cell r="C5226" t="str">
            <v>un</v>
          </cell>
          <cell r="D5226">
            <v>50.46</v>
          </cell>
        </row>
        <row r="5227">
          <cell r="A5227" t="str">
            <v>5219630</v>
          </cell>
          <cell r="B5227" t="str">
            <v>Tacha refletiva em resina sintética - monodirecional tipo II - fornecimento e colocação</v>
          </cell>
          <cell r="C5227" t="str">
            <v>un</v>
          </cell>
          <cell r="D5227">
            <v>47.66</v>
          </cell>
        </row>
        <row r="5228">
          <cell r="A5228" t="str">
            <v>5219631</v>
          </cell>
          <cell r="B5228" t="str">
            <v>Tacha refletiva em resina sintética - monodirecional tipo III - com um pino - fornecimento e colocação</v>
          </cell>
          <cell r="C5228" t="str">
            <v>un</v>
          </cell>
          <cell r="D5228">
            <v>54.72</v>
          </cell>
        </row>
        <row r="5229">
          <cell r="A5229" t="str">
            <v>5219632</v>
          </cell>
          <cell r="B5229" t="str">
            <v>Tacha refletiva em resina sintética - monodirecional tipo III - fornecimento e colocação</v>
          </cell>
          <cell r="C5229" t="str">
            <v>un</v>
          </cell>
          <cell r="D5229">
            <v>51.83</v>
          </cell>
        </row>
        <row r="5230">
          <cell r="A5230" t="str">
            <v>5219633</v>
          </cell>
          <cell r="B5230" t="str">
            <v>Tacha refletiva em resina sintética - monodirecional tipo IV - com um pino - fornecimento e colocação</v>
          </cell>
          <cell r="C5230" t="str">
            <v>un</v>
          </cell>
          <cell r="D5230">
            <v>59.06</v>
          </cell>
        </row>
        <row r="5231">
          <cell r="A5231" t="str">
            <v>5219634</v>
          </cell>
          <cell r="B5231" t="str">
            <v>Tacha refletiva em resina sintética - monodirecional tipo IV - fornecimento e colocação</v>
          </cell>
          <cell r="C5231" t="str">
            <v>un</v>
          </cell>
          <cell r="D5231">
            <v>56.34</v>
          </cell>
        </row>
        <row r="5232">
          <cell r="A5232" t="str">
            <v>5213395</v>
          </cell>
          <cell r="B5232" t="str">
            <v>Tacha refletiva metálica - bidirecional tipo II - com dois pinos - fornecimento e colocação</v>
          </cell>
          <cell r="C5232" t="str">
            <v>un</v>
          </cell>
          <cell r="D5232">
            <v>40.909999999999997</v>
          </cell>
        </row>
        <row r="5233">
          <cell r="A5233" t="str">
            <v>5213394</v>
          </cell>
          <cell r="B5233" t="str">
            <v>Tacha refletiva metálica - bidirecional tipo II - com um pino - fornecimento e colocação</v>
          </cell>
          <cell r="C5233" t="str">
            <v>un</v>
          </cell>
          <cell r="D5233">
            <v>36.159999999999997</v>
          </cell>
        </row>
        <row r="5234">
          <cell r="A5234" t="str">
            <v>5219635</v>
          </cell>
          <cell r="B5234" t="str">
            <v>Tacha refletiva metálica - bidirecional tipo III - com dois pinos - fornecimento e colocação</v>
          </cell>
          <cell r="C5234" t="str">
            <v>un</v>
          </cell>
          <cell r="D5234">
            <v>35.93</v>
          </cell>
        </row>
        <row r="5235">
          <cell r="A5235" t="str">
            <v>5219636</v>
          </cell>
          <cell r="B5235" t="str">
            <v>Tacha refletiva metálica - bidirecional tipo III - com um pino - fornecimento e colocação</v>
          </cell>
          <cell r="C5235" t="str">
            <v>un</v>
          </cell>
          <cell r="D5235">
            <v>30.51</v>
          </cell>
        </row>
        <row r="5236">
          <cell r="A5236" t="str">
            <v>5219637</v>
          </cell>
          <cell r="B5236" t="str">
            <v>Tacha refletiva metálica - bidirecional tipo IV - com dois pinos - fornecimento e colocação</v>
          </cell>
          <cell r="C5236" t="str">
            <v>un</v>
          </cell>
          <cell r="D5236">
            <v>79.62</v>
          </cell>
        </row>
        <row r="5237">
          <cell r="A5237" t="str">
            <v>5219638</v>
          </cell>
          <cell r="B5237" t="str">
            <v>Tacha refletiva metálica - bidirecional tipo IV - com um pino - fornecimento e colocação</v>
          </cell>
          <cell r="C5237" t="str">
            <v>un</v>
          </cell>
          <cell r="D5237">
            <v>76.010000000000005</v>
          </cell>
        </row>
        <row r="5238">
          <cell r="A5238" t="str">
            <v>5213393</v>
          </cell>
          <cell r="B5238" t="str">
            <v>Tacha refletiva metálica - monodirecional tipo II - com dois pinos - fornecimento e colocação</v>
          </cell>
          <cell r="C5238" t="str">
            <v>un</v>
          </cell>
          <cell r="D5238">
            <v>35.74</v>
          </cell>
        </row>
        <row r="5239">
          <cell r="A5239" t="str">
            <v>5213392</v>
          </cell>
          <cell r="B5239" t="str">
            <v>Tacha refletiva metálica - monodirecional tipo II - com um pino - fornecimento e colocação</v>
          </cell>
          <cell r="C5239" t="str">
            <v>un</v>
          </cell>
          <cell r="D5239">
            <v>30.05</v>
          </cell>
        </row>
        <row r="5240">
          <cell r="A5240" t="str">
            <v>5219639</v>
          </cell>
          <cell r="B5240" t="str">
            <v>Tacha refletiva metálica - monodirecional tipo III - com dois pinos - fornecimento e colocação</v>
          </cell>
          <cell r="C5240" t="str">
            <v>un</v>
          </cell>
          <cell r="D5240">
            <v>32.53</v>
          </cell>
        </row>
        <row r="5241">
          <cell r="A5241" t="str">
            <v>5219640</v>
          </cell>
          <cell r="B5241" t="str">
            <v>Tacha refletiva metálica - monodirecional tipo III - com um pino - fornecimento e colocação</v>
          </cell>
          <cell r="C5241" t="str">
            <v>un</v>
          </cell>
          <cell r="D5241">
            <v>27.41</v>
          </cell>
        </row>
        <row r="5242">
          <cell r="A5242" t="str">
            <v>5219641</v>
          </cell>
          <cell r="B5242" t="str">
            <v>Tacha refletiva metálica - monodirecional tipo IV - com dois pinos - fornecimento e colocação</v>
          </cell>
          <cell r="C5242" t="str">
            <v>un</v>
          </cell>
          <cell r="D5242">
            <v>70.34</v>
          </cell>
        </row>
        <row r="5243">
          <cell r="A5243" t="str">
            <v>5219642</v>
          </cell>
          <cell r="B5243" t="str">
            <v>Tacha refletiva metálica - monodirecional tipo IV - com um pino - fornecimento e colocação</v>
          </cell>
          <cell r="C5243" t="str">
            <v>un</v>
          </cell>
          <cell r="D5243">
            <v>66.78</v>
          </cell>
        </row>
        <row r="5244">
          <cell r="A5244" t="str">
            <v>5213362</v>
          </cell>
          <cell r="B5244" t="str">
            <v>Tachão refletivo em plástico injetado - bidirecional - fornecimento e colocação</v>
          </cell>
          <cell r="C5244" t="str">
            <v>un</v>
          </cell>
          <cell r="D5244">
            <v>95.92</v>
          </cell>
        </row>
        <row r="5245">
          <cell r="A5245" t="str">
            <v>5213361</v>
          </cell>
          <cell r="B5245" t="str">
            <v>Tachão refletivo em plástico injetado - monodirecional - fornecimento e colocação</v>
          </cell>
          <cell r="C5245" t="str">
            <v>un</v>
          </cell>
          <cell r="D5245">
            <v>94.43</v>
          </cell>
        </row>
        <row r="5246">
          <cell r="A5246" t="str">
            <v>5219643</v>
          </cell>
          <cell r="B5246" t="str">
            <v>Tachão refletivo em resina sintética - bidirecional - fornecimento e colocação</v>
          </cell>
          <cell r="C5246" t="str">
            <v>un</v>
          </cell>
          <cell r="D5246">
            <v>84.83</v>
          </cell>
        </row>
        <row r="5247">
          <cell r="A5247" t="str">
            <v>5219644</v>
          </cell>
          <cell r="B5247" t="str">
            <v>Tachão refletivo em resina sintética - monodirecional - fornecimento e colocação</v>
          </cell>
          <cell r="C5247" t="str">
            <v>un</v>
          </cell>
          <cell r="D5247">
            <v>83.29</v>
          </cell>
        </row>
        <row r="5248">
          <cell r="A5248" t="str">
            <v>5214000</v>
          </cell>
          <cell r="B5248" t="str">
            <v>Termoplástico pré-formado para sinalização horizontal - espessura de 2 mm - fornecimento e implantação</v>
          </cell>
          <cell r="C5248" t="str">
            <v>m²</v>
          </cell>
          <cell r="D5248">
            <v>334.9</v>
          </cell>
        </row>
        <row r="5249">
          <cell r="A5249" t="str">
            <v>5301014</v>
          </cell>
          <cell r="B5249" t="str">
            <v>Comboio balizador em deslocamento</v>
          </cell>
          <cell r="C5249" t="str">
            <v>km</v>
          </cell>
          <cell r="D5249">
            <v>138.06</v>
          </cell>
        </row>
        <row r="5250">
          <cell r="A5250" t="str">
            <v>5300995</v>
          </cell>
          <cell r="B5250" t="str">
            <v>Confecção de corpo de boia flutuante cilíndrico D = 1,10m</v>
          </cell>
          <cell r="C5250" t="str">
            <v>un</v>
          </cell>
          <cell r="D5250">
            <v>2638.61</v>
          </cell>
        </row>
        <row r="5251">
          <cell r="A5251" t="str">
            <v>5300996</v>
          </cell>
          <cell r="B5251" t="str">
            <v>Confecção de corpo de boia flutuante cilíndrico D = 1,10m - com lastro</v>
          </cell>
          <cell r="C5251" t="str">
            <v>un</v>
          </cell>
          <cell r="D5251">
            <v>3436.24</v>
          </cell>
        </row>
        <row r="5252">
          <cell r="A5252" t="str">
            <v>5300998</v>
          </cell>
          <cell r="B5252" t="str">
            <v>Confecção de corpo de boia flutuante cilíndrico D = 1,42m - boia de amarração</v>
          </cell>
          <cell r="C5252" t="str">
            <v>un</v>
          </cell>
          <cell r="D5252">
            <v>6789.57</v>
          </cell>
        </row>
        <row r="5253">
          <cell r="A5253" t="str">
            <v>5300997</v>
          </cell>
          <cell r="B5253" t="str">
            <v>Confecção de corpo de boia flutuante cilíndrico D = 1,43m - com lastro</v>
          </cell>
          <cell r="C5253" t="str">
            <v>un</v>
          </cell>
          <cell r="D5253">
            <v>5625.75</v>
          </cell>
        </row>
        <row r="5254">
          <cell r="A5254" t="str">
            <v>5300999</v>
          </cell>
          <cell r="B5254" t="str">
            <v>Confecção de mangrulho H = 0,90m</v>
          </cell>
          <cell r="C5254" t="str">
            <v>un</v>
          </cell>
          <cell r="D5254">
            <v>879.14</v>
          </cell>
        </row>
        <row r="5255">
          <cell r="A5255" t="str">
            <v>5301000</v>
          </cell>
          <cell r="B5255" t="str">
            <v>Confecção de mangrulho H = 1,50m</v>
          </cell>
          <cell r="C5255" t="str">
            <v>un</v>
          </cell>
          <cell r="D5255">
            <v>1334.78</v>
          </cell>
        </row>
        <row r="5256">
          <cell r="A5256" t="str">
            <v>5301001</v>
          </cell>
          <cell r="B5256" t="str">
            <v>Confecção de marca de tope de bombordo</v>
          </cell>
          <cell r="C5256" t="str">
            <v>un</v>
          </cell>
          <cell r="D5256">
            <v>637.76</v>
          </cell>
        </row>
        <row r="5257">
          <cell r="A5257" t="str">
            <v>5301002</v>
          </cell>
          <cell r="B5257" t="str">
            <v>Confecção de marca de tope de boreste</v>
          </cell>
          <cell r="C5257" t="str">
            <v>un</v>
          </cell>
          <cell r="D5257">
            <v>399.35</v>
          </cell>
        </row>
        <row r="5258">
          <cell r="A5258" t="str">
            <v>5301003</v>
          </cell>
          <cell r="B5258" t="str">
            <v>Confecção de marca de tope especial</v>
          </cell>
          <cell r="C5258" t="str">
            <v>un</v>
          </cell>
          <cell r="D5258">
            <v>392.29</v>
          </cell>
        </row>
        <row r="5259">
          <cell r="A5259" t="str">
            <v>5301064</v>
          </cell>
          <cell r="B5259" t="str">
            <v>Fornecimento e implantação de suporte duplo em madeira com travessa para placa de sinalização náutica em margem - altura total de 4,0 m</v>
          </cell>
          <cell r="C5259" t="str">
            <v>un</v>
          </cell>
          <cell r="D5259">
            <v>595.66</v>
          </cell>
        </row>
        <row r="5260">
          <cell r="A5260" t="str">
            <v>5301046</v>
          </cell>
          <cell r="B5260" t="str">
            <v>Fornecimento e implantação de suporte duplo em madeira com travessa para placa de sinalização náutica em margem - altura total de 4,0 m - com embarcação</v>
          </cell>
          <cell r="C5260" t="str">
            <v>un</v>
          </cell>
          <cell r="D5260">
            <v>1204.56</v>
          </cell>
        </row>
        <row r="5261">
          <cell r="A5261" t="str">
            <v>5301065</v>
          </cell>
          <cell r="B5261" t="str">
            <v>Fornecimento e implantação de suporte duplo em madeira com travessa para placa de sinalização náutica em margem - altura total de 5,0 m</v>
          </cell>
          <cell r="C5261" t="str">
            <v>un</v>
          </cell>
          <cell r="D5261">
            <v>1073.6099999999999</v>
          </cell>
        </row>
        <row r="5262">
          <cell r="A5262" t="str">
            <v>5301047</v>
          </cell>
          <cell r="B5262" t="str">
            <v>Fornecimento e implantação de suporte duplo em madeira com travessa para placa de sinalização náutica em margem - altura total de 5,0 m - com embarcação</v>
          </cell>
          <cell r="C5262" t="str">
            <v>un</v>
          </cell>
          <cell r="D5262">
            <v>2058.69</v>
          </cell>
        </row>
        <row r="5263">
          <cell r="A5263" t="str">
            <v>5301066</v>
          </cell>
          <cell r="B5263" t="str">
            <v>Fornecimento e implantação de suporte duplo em madeira com travessa para placa de sinalização náutica em margem - altura total de 5,5 m</v>
          </cell>
          <cell r="C5263" t="str">
            <v>un</v>
          </cell>
          <cell r="D5263">
            <v>1202.1099999999999</v>
          </cell>
        </row>
        <row r="5264">
          <cell r="A5264" t="str">
            <v>5301048</v>
          </cell>
          <cell r="B5264" t="str">
            <v>Fornecimento e implantação de suporte duplo em madeira com travessa para placa de sinalização náutica em margem - altura total de 5,5 m - com embarcação</v>
          </cell>
          <cell r="C5264" t="str">
            <v>un</v>
          </cell>
          <cell r="D5264">
            <v>2241.48</v>
          </cell>
        </row>
        <row r="5265">
          <cell r="A5265" t="str">
            <v>5301040</v>
          </cell>
          <cell r="B5265" t="str">
            <v>Fornecimento e implantação de suporte duplo metálico galvanizado para placa de sinalização náutica em margem - altura total de 4 m - com embarcação</v>
          </cell>
          <cell r="C5265" t="str">
            <v>un</v>
          </cell>
          <cell r="D5265">
            <v>2193.6999999999998</v>
          </cell>
        </row>
        <row r="5266">
          <cell r="A5266" t="str">
            <v>5301058</v>
          </cell>
          <cell r="B5266" t="str">
            <v>Fornecimento e implantação de suporte duplo metálico galvanizado para placa de sinalização náutica em margem - altura total de 4,0 m</v>
          </cell>
          <cell r="C5266" t="str">
            <v>un</v>
          </cell>
          <cell r="D5266">
            <v>1573.94</v>
          </cell>
        </row>
        <row r="5267">
          <cell r="A5267" t="str">
            <v>5301041</v>
          </cell>
          <cell r="B5267" t="str">
            <v>Fornecimento e implantação de suporte duplo metálico galvanizado para placa de sinalização náutica em margem - altura total de 5 m - com embarcação</v>
          </cell>
          <cell r="C5267" t="str">
            <v>un</v>
          </cell>
          <cell r="D5267">
            <v>4869.17</v>
          </cell>
        </row>
        <row r="5268">
          <cell r="A5268" t="str">
            <v>5301059</v>
          </cell>
          <cell r="B5268" t="str">
            <v>Fornecimento e implantação de suporte duplo metálico galvanizado para placa de sinalização náutica em margem - altura total de 5,0 m</v>
          </cell>
          <cell r="C5268" t="str">
            <v>un</v>
          </cell>
          <cell r="D5268">
            <v>3853.46</v>
          </cell>
        </row>
        <row r="5269">
          <cell r="A5269" t="str">
            <v>5301060</v>
          </cell>
          <cell r="B5269" t="str">
            <v>Fornecimento e implantação de suporte duplo metálico galvanizado para placa de sinalização náutica em margem - altura total de 5,5 m</v>
          </cell>
          <cell r="C5269" t="str">
            <v>un</v>
          </cell>
          <cell r="D5269">
            <v>4266.01</v>
          </cell>
        </row>
        <row r="5270">
          <cell r="A5270" t="str">
            <v>5301042</v>
          </cell>
          <cell r="B5270" t="str">
            <v>Fornecimento e implantação de suporte duplo metálico galvanizado para placa de sinalização náutica em margem - altura total de 5,5 m - com embarcação</v>
          </cell>
          <cell r="C5270" t="str">
            <v>un</v>
          </cell>
          <cell r="D5270">
            <v>5338.53</v>
          </cell>
        </row>
        <row r="5271">
          <cell r="A5271" t="str">
            <v>5301072</v>
          </cell>
          <cell r="B5271" t="str">
            <v>Fornecimento e implantação de suporte duplo polimérico ecológico maciço quadrado de 10 cm para placa de sinalização náutica em margem - altura total de 5,5 m</v>
          </cell>
          <cell r="C5271" t="str">
            <v>un</v>
          </cell>
          <cell r="D5271">
            <v>5358.31</v>
          </cell>
        </row>
        <row r="5272">
          <cell r="A5272" t="str">
            <v>5301054</v>
          </cell>
          <cell r="B5272" t="str">
            <v>Fornecimento e implantação de suporte duplo polimérico ecológico maciço quadrado de 10 cm para placa de sinalização náutica em margem - altura total de 5,5 m - com embarcação</v>
          </cell>
          <cell r="C5272" t="str">
            <v>un</v>
          </cell>
          <cell r="D5272">
            <v>5874.66</v>
          </cell>
        </row>
        <row r="5273">
          <cell r="A5273" t="str">
            <v>5301070</v>
          </cell>
          <cell r="B5273" t="str">
            <v>Fornecimento e implantação de suporte duplo polimérico ecológico maciço quadrado de 8 cm para placa de sinalização náutica em margem - altura total de 4,0 m</v>
          </cell>
          <cell r="C5273" t="str">
            <v>un</v>
          </cell>
          <cell r="D5273">
            <v>2390.92</v>
          </cell>
        </row>
        <row r="5274">
          <cell r="A5274" t="str">
            <v>5301052</v>
          </cell>
          <cell r="B5274" t="str">
            <v>Fornecimento e implantação de suporte duplo polimérico ecológico maciço quadrado de 8 cm para placa de sinalização náutica em margem - altura total de 4,0 m - com embarcação</v>
          </cell>
          <cell r="C5274" t="str">
            <v>un</v>
          </cell>
          <cell r="D5274">
            <v>2884.47</v>
          </cell>
        </row>
        <row r="5275">
          <cell r="A5275" t="str">
            <v>5301071</v>
          </cell>
          <cell r="B5275" t="str">
            <v>Fornecimento e implantação de suporte duplo polimérico ecológico maciço quadrado de 8 cm para placa de sinalização náutica em margem - altura total de 5,0 m</v>
          </cell>
          <cell r="C5275" t="str">
            <v>un</v>
          </cell>
          <cell r="D5275">
            <v>3175.69</v>
          </cell>
        </row>
        <row r="5276">
          <cell r="A5276" t="str">
            <v>5301053</v>
          </cell>
          <cell r="B5276" t="str">
            <v>Fornecimento e implantação de suporte duplo polimérico ecológico maciço quadrado de 8 cm para placa de sinalização náutica em margem - altura total de 5,0 m - com embarcação</v>
          </cell>
          <cell r="C5276" t="str">
            <v>un</v>
          </cell>
          <cell r="D5276">
            <v>3669.65</v>
          </cell>
        </row>
        <row r="5277">
          <cell r="A5277" t="str">
            <v>5301061</v>
          </cell>
          <cell r="B5277" t="str">
            <v>Fornecimento e implantação de suporte simples em madeira com travessa para placa de sinalização náutica em margem - altura total de 4 m</v>
          </cell>
          <cell r="C5277" t="str">
            <v>un</v>
          </cell>
          <cell r="D5277">
            <v>180.82</v>
          </cell>
        </row>
        <row r="5278">
          <cell r="A5278" t="str">
            <v>5301043</v>
          </cell>
          <cell r="B5278" t="str">
            <v>Fornecimento e implantação de suporte simples em madeira com travessa para placa de sinalização náutica em margem - altura total de 4 m - com embarcação</v>
          </cell>
          <cell r="C5278" t="str">
            <v>un</v>
          </cell>
          <cell r="D5278">
            <v>669.34</v>
          </cell>
        </row>
        <row r="5279">
          <cell r="A5279" t="str">
            <v>5301062</v>
          </cell>
          <cell r="B5279" t="str">
            <v>Fornecimento e implantação de suporte simples em madeira com travessa para placa de sinalização náutica em margem - altura total de 5 m</v>
          </cell>
          <cell r="C5279" t="str">
            <v>un</v>
          </cell>
          <cell r="D5279">
            <v>315.63</v>
          </cell>
        </row>
        <row r="5280">
          <cell r="A5280" t="str">
            <v>5301044</v>
          </cell>
          <cell r="B5280" t="str">
            <v>Fornecimento e implantação de suporte simples em madeira com travessa para placa de sinalização náutica em margem - altura total de 5 m - com embarcação</v>
          </cell>
          <cell r="C5280" t="str">
            <v>un</v>
          </cell>
          <cell r="D5280">
            <v>1001.44</v>
          </cell>
        </row>
        <row r="5281">
          <cell r="A5281" t="str">
            <v>5301063</v>
          </cell>
          <cell r="B5281" t="str">
            <v>Fornecimento e implantação de suporte simples em madeira com travessa para placa de sinalização náutica em margem - altura total de 5,5 m</v>
          </cell>
          <cell r="C5281" t="str">
            <v>un</v>
          </cell>
          <cell r="D5281">
            <v>366.35</v>
          </cell>
        </row>
        <row r="5282">
          <cell r="A5282" t="str">
            <v>5301045</v>
          </cell>
          <cell r="B5282" t="str">
            <v>Fornecimento e implantação de suporte simples em madeira com travessa para placa de sinalização náutica em margem - altura total de 5,5 m - com embarcação</v>
          </cell>
          <cell r="C5282" t="str">
            <v>un</v>
          </cell>
          <cell r="D5282">
            <v>1099.1500000000001</v>
          </cell>
        </row>
        <row r="5283">
          <cell r="A5283" t="str">
            <v>5301037</v>
          </cell>
          <cell r="B5283" t="str">
            <v>Fornecimento e implantação de suporte simples metálico galvanizado para placa de sinalização náutica em margem - altura total de 4 m - com embarcação</v>
          </cell>
          <cell r="C5283" t="str">
            <v>un</v>
          </cell>
          <cell r="D5283">
            <v>1148.6500000000001</v>
          </cell>
        </row>
        <row r="5284">
          <cell r="A5284" t="str">
            <v>5301055</v>
          </cell>
          <cell r="B5284" t="str">
            <v>Fornecimento e implantação de suporte simples metálico galvanizado para placa de sinalização náutica em margem - altura total de 4,0 m</v>
          </cell>
          <cell r="C5284" t="str">
            <v>un</v>
          </cell>
          <cell r="D5284">
            <v>654.54999999999995</v>
          </cell>
        </row>
        <row r="5285">
          <cell r="A5285" t="str">
            <v>5301038</v>
          </cell>
          <cell r="B5285" t="str">
            <v>Fornecimento e implantação de suporte simples metálico galvanizado para placa de sinalização náutica em margem - altura total de 5 m - com embarcação</v>
          </cell>
          <cell r="C5285" t="str">
            <v>un</v>
          </cell>
          <cell r="D5285">
            <v>2375.37</v>
          </cell>
        </row>
        <row r="5286">
          <cell r="A5286" t="str">
            <v>5301056</v>
          </cell>
          <cell r="B5286" t="str">
            <v>Fornecimento e implantação de suporte simples metálico galvanizado para placa de sinalização náutica em margem - altura total de 5,0 m</v>
          </cell>
          <cell r="C5286" t="str">
            <v>un</v>
          </cell>
          <cell r="D5286">
            <v>1673.69</v>
          </cell>
        </row>
        <row r="5287">
          <cell r="A5287" t="str">
            <v>5301057</v>
          </cell>
          <cell r="B5287" t="str">
            <v>Fornecimento e implantação de suporte simples metálico galvanizado para placa de sinalização náutica em margem - altura total de 5,5 m</v>
          </cell>
          <cell r="C5287" t="str">
            <v>un</v>
          </cell>
          <cell r="D5287">
            <v>1862.44</v>
          </cell>
        </row>
        <row r="5288">
          <cell r="A5288" t="str">
            <v>5301039</v>
          </cell>
          <cell r="B5288" t="str">
            <v>Fornecimento e implantação de suporte simples metálico galvanizado para placa de sinalização náutica em margem - altura total de 5,5 m - com embarcação</v>
          </cell>
          <cell r="C5288" t="str">
            <v>un</v>
          </cell>
          <cell r="D5288">
            <v>2613.2800000000002</v>
          </cell>
        </row>
        <row r="5289">
          <cell r="A5289" t="str">
            <v>5301069</v>
          </cell>
          <cell r="B5289" t="str">
            <v>Fornecimento e implantação de suporte simples polimérico ecológico maciço quadrado de 10 cm para placa de sinalização náutica em margem - altura total de 5,5 m</v>
          </cell>
          <cell r="C5289" t="str">
            <v>un</v>
          </cell>
          <cell r="D5289">
            <v>2431.89</v>
          </cell>
        </row>
        <row r="5290">
          <cell r="A5290" t="str">
            <v>5301051</v>
          </cell>
          <cell r="B5290" t="str">
            <v>Fornecimento e implantação de suporte simples polimérico ecológico maciço quadrado de 10 cm para placa de sinalização náutica em margem - altura total de 5,5 m - com embarcação</v>
          </cell>
          <cell r="C5290" t="str">
            <v>un</v>
          </cell>
          <cell r="D5290">
            <v>2859.27</v>
          </cell>
        </row>
        <row r="5291">
          <cell r="A5291" t="str">
            <v>5301067</v>
          </cell>
          <cell r="B5291" t="str">
            <v>Fornecimento e implantação de suporte simples polimérico ecológico maciço quadrado de 8 cm para placa de sinalização náutica em margem - altura total de 4 m</v>
          </cell>
          <cell r="C5291" t="str">
            <v>un</v>
          </cell>
          <cell r="D5291">
            <v>1076.8800000000001</v>
          </cell>
        </row>
        <row r="5292">
          <cell r="A5292" t="str">
            <v>5301049</v>
          </cell>
          <cell r="B5292" t="str">
            <v>Fornecimento e implantação de suporte simples polimérico ecológico maciço quadrado de 8 cm para placa de sinalização náutica em margem - altura total de 4 m - com embarcação</v>
          </cell>
          <cell r="C5292" t="str">
            <v>un</v>
          </cell>
          <cell r="D5292">
            <v>1503.31</v>
          </cell>
        </row>
        <row r="5293">
          <cell r="A5293" t="str">
            <v>5301068</v>
          </cell>
          <cell r="B5293" t="str">
            <v>Fornecimento e implantação de suporte simples polimérico ecológico maciço quadrado de 8 cm para placa de sinalização náutica em margem - altura total de 5 m</v>
          </cell>
          <cell r="C5293" t="str">
            <v>un</v>
          </cell>
          <cell r="D5293">
            <v>1361.57</v>
          </cell>
        </row>
        <row r="5294">
          <cell r="A5294" t="str">
            <v>5301050</v>
          </cell>
          <cell r="B5294" t="str">
            <v>Fornecimento e implantação de suporte simples polimérico ecológico maciço quadrado de 8 cm para placa de sinalização náutica em margem - altura total de 5 m - com embarcação</v>
          </cell>
          <cell r="C5294" t="str">
            <v>un</v>
          </cell>
          <cell r="D5294">
            <v>1788.21</v>
          </cell>
        </row>
        <row r="5295">
          <cell r="A5295" t="str">
            <v>5301022</v>
          </cell>
          <cell r="B5295" t="str">
            <v>Fornecimento e instalação de conjunto de acessórios para sistema de fundeio de boia de amarração náutica com 4 manilhas</v>
          </cell>
          <cell r="C5295" t="str">
            <v>un</v>
          </cell>
          <cell r="D5295">
            <v>976.43</v>
          </cell>
        </row>
        <row r="5296">
          <cell r="A5296" t="str">
            <v>5301021</v>
          </cell>
          <cell r="B5296" t="str">
            <v>Fornecimento e instalação de conjunto de acessórios para sistema de fundeio de boia de sinalização náutica com 7 manilhas</v>
          </cell>
          <cell r="C5296" t="str">
            <v>un</v>
          </cell>
          <cell r="D5296">
            <v>617.15</v>
          </cell>
        </row>
        <row r="5297">
          <cell r="A5297" t="str">
            <v>5301020</v>
          </cell>
          <cell r="B5297" t="str">
            <v>Fornecimento e instalação de corrente 1" para sistema de fundeio de boia de sinalização náutica</v>
          </cell>
          <cell r="C5297" t="str">
            <v>m</v>
          </cell>
          <cell r="D5297">
            <v>346.93</v>
          </cell>
        </row>
        <row r="5298">
          <cell r="A5298" t="str">
            <v>5301018</v>
          </cell>
          <cell r="B5298" t="str">
            <v>Fornecimento e instalação de corrente 1/2" para sistema de fundeio de boia de sinalização náutica</v>
          </cell>
          <cell r="C5298" t="str">
            <v>m</v>
          </cell>
          <cell r="D5298">
            <v>94.43</v>
          </cell>
        </row>
        <row r="5299">
          <cell r="A5299" t="str">
            <v>5301019</v>
          </cell>
          <cell r="B5299" t="str">
            <v>Fornecimento e instalação de corrente 3/4" para sistema de fundeio de boia de sinalização náutica</v>
          </cell>
          <cell r="C5299" t="str">
            <v>m</v>
          </cell>
          <cell r="D5299">
            <v>270.60000000000002</v>
          </cell>
        </row>
        <row r="5300">
          <cell r="A5300" t="str">
            <v>5301077</v>
          </cell>
          <cell r="B5300" t="str">
            <v>Fornecimento e instalação de lanterna de sinalização náutica com alcance luminoso de 2 MN em obra de arte especial - com embarcação</v>
          </cell>
          <cell r="C5300" t="str">
            <v>un</v>
          </cell>
          <cell r="D5300">
            <v>5138.6099999999997</v>
          </cell>
        </row>
        <row r="5301">
          <cell r="A5301" t="str">
            <v>5301078</v>
          </cell>
          <cell r="B5301" t="str">
            <v>Fornecimento e instalação de lanterna de sinalização náutica com alcance luminoso de 3 MN em obra de arte especial - com embarcação</v>
          </cell>
          <cell r="C5301" t="str">
            <v>un</v>
          </cell>
          <cell r="D5301">
            <v>5795.02</v>
          </cell>
        </row>
        <row r="5302">
          <cell r="A5302" t="str">
            <v>5301079</v>
          </cell>
          <cell r="B5302" t="str">
            <v>Fornecimento e instalação de lanterna de sinalização náutica com alcance luminoso de 4 MN em obra de arte especial - com embarcação</v>
          </cell>
          <cell r="C5302" t="str">
            <v>un</v>
          </cell>
          <cell r="D5302">
            <v>8268.42</v>
          </cell>
        </row>
        <row r="5303">
          <cell r="A5303" t="str">
            <v>5301080</v>
          </cell>
          <cell r="B5303" t="str">
            <v>Fornecimento e instalação de lanterna de sinalização náutica com alcance luminoso de 5 MN em obra de arte especial - com embarcação</v>
          </cell>
          <cell r="C5303" t="str">
            <v>un</v>
          </cell>
          <cell r="D5303">
            <v>9893.66</v>
          </cell>
        </row>
        <row r="5304">
          <cell r="A5304" t="str">
            <v>5301081</v>
          </cell>
          <cell r="B5304" t="str">
            <v>Fornecimento e instalação de lanterna de sinalização náutica com alcance luminoso de 8 MN em obra de arte especial - com embarcação</v>
          </cell>
          <cell r="C5304" t="str">
            <v>un</v>
          </cell>
          <cell r="D5304">
            <v>11422.26</v>
          </cell>
        </row>
        <row r="5305">
          <cell r="A5305" t="str">
            <v>5301023</v>
          </cell>
          <cell r="B5305" t="str">
            <v>Fornecimento e instalação de suporte e lanterna de sinalização náutica com alcance luminoso de 2 MN em boia</v>
          </cell>
          <cell r="C5305" t="str">
            <v>un</v>
          </cell>
          <cell r="D5305">
            <v>4012.42</v>
          </cell>
        </row>
        <row r="5306">
          <cell r="A5306" t="str">
            <v>5301024</v>
          </cell>
          <cell r="B5306" t="str">
            <v>Fornecimento e instalação de suporte e lanterna de sinalização náutica com alcance luminoso de 3 MN em boia</v>
          </cell>
          <cell r="C5306" t="str">
            <v>un</v>
          </cell>
          <cell r="D5306">
            <v>4668.83</v>
          </cell>
        </row>
        <row r="5307">
          <cell r="A5307" t="str">
            <v>5301025</v>
          </cell>
          <cell r="B5307" t="str">
            <v>Fornecimento e instalação de suporte e lanterna de sinalização náutica com alcance luminoso de 4 MN em boia</v>
          </cell>
          <cell r="C5307" t="str">
            <v>un</v>
          </cell>
          <cell r="D5307">
            <v>7142.23</v>
          </cell>
        </row>
        <row r="5308">
          <cell r="A5308" t="str">
            <v>5301026</v>
          </cell>
          <cell r="B5308" t="str">
            <v>Fornecimento e instalação de suporte e lanterna de sinalização náutica com alcance luminoso de 5 MN em boia</v>
          </cell>
          <cell r="C5308" t="str">
            <v>un</v>
          </cell>
          <cell r="D5308">
            <v>8767.4699999999993</v>
          </cell>
        </row>
        <row r="5309">
          <cell r="A5309" t="str">
            <v>5301027</v>
          </cell>
          <cell r="B5309" t="str">
            <v>Fornecimento e instalação de suporte e lanterna de sinalização náutica com alcance luminoso de 8 MN em boia</v>
          </cell>
          <cell r="C5309" t="str">
            <v>un</v>
          </cell>
          <cell r="D5309">
            <v>10296.08</v>
          </cell>
        </row>
        <row r="5310">
          <cell r="A5310" t="str">
            <v>5301028</v>
          </cell>
          <cell r="B5310" t="str">
            <v>Fornecimento e substituição de lanterna de sinalização náutica com alcance luminoso de 2 MN em boia</v>
          </cell>
          <cell r="C5310" t="str">
            <v>un</v>
          </cell>
          <cell r="D5310">
            <v>3955.88</v>
          </cell>
        </row>
        <row r="5311">
          <cell r="A5311" t="str">
            <v>5301082</v>
          </cell>
          <cell r="B5311" t="str">
            <v>Fornecimento e substituição de lanterna de sinalização náutica com alcance luminoso de 2 MN em obra de arte especial - com embarcação</v>
          </cell>
          <cell r="C5311" t="str">
            <v>un</v>
          </cell>
          <cell r="D5311">
            <v>4993.05</v>
          </cell>
        </row>
        <row r="5312">
          <cell r="A5312" t="str">
            <v>5301029</v>
          </cell>
          <cell r="B5312" t="str">
            <v>Fornecimento e substituição de lanterna de sinalização náutica com alcance luminoso de 3 MN em boia</v>
          </cell>
          <cell r="C5312" t="str">
            <v>un</v>
          </cell>
          <cell r="D5312">
            <v>4612.29</v>
          </cell>
        </row>
        <row r="5313">
          <cell r="A5313" t="str">
            <v>5301083</v>
          </cell>
          <cell r="B5313" t="str">
            <v>Fornecimento e substituição de lanterna de sinalização náutica com alcance luminoso de 3 MN em obra de arte especial - com embarcação</v>
          </cell>
          <cell r="C5313" t="str">
            <v>un</v>
          </cell>
          <cell r="D5313">
            <v>5649.45</v>
          </cell>
        </row>
        <row r="5314">
          <cell r="A5314" t="str">
            <v>5301030</v>
          </cell>
          <cell r="B5314" t="str">
            <v>Fornecimento e substituição de lanterna de sinalização náutica com alcance luminoso de 4 MN em boia</v>
          </cell>
          <cell r="C5314" t="str">
            <v>un</v>
          </cell>
          <cell r="D5314">
            <v>7085.69</v>
          </cell>
        </row>
        <row r="5315">
          <cell r="A5315" t="str">
            <v>5301084</v>
          </cell>
          <cell r="B5315" t="str">
            <v>Fornecimento e substituição de lanterna de sinalização náutica com alcance luminoso de 4 MN em obra de arte especial - com embarcação</v>
          </cell>
          <cell r="C5315" t="str">
            <v>un</v>
          </cell>
          <cell r="D5315">
            <v>8122.85</v>
          </cell>
        </row>
        <row r="5316">
          <cell r="A5316" t="str">
            <v>5301031</v>
          </cell>
          <cell r="B5316" t="str">
            <v>Fornecimento e substituição de lanterna de sinalização náutica com alcance luminoso de 5 MN em boia</v>
          </cell>
          <cell r="C5316" t="str">
            <v>un</v>
          </cell>
          <cell r="D5316">
            <v>8710.93</v>
          </cell>
        </row>
        <row r="5317">
          <cell r="A5317" t="str">
            <v>5301085</v>
          </cell>
          <cell r="B5317" t="str">
            <v>Fornecimento e substituição de lanterna de sinalização náutica com alcance luminoso de 5 MN em obra de arte especial - com embarcação</v>
          </cell>
          <cell r="C5317" t="str">
            <v>un</v>
          </cell>
          <cell r="D5317">
            <v>9748.1</v>
          </cell>
        </row>
        <row r="5318">
          <cell r="A5318" t="str">
            <v>5301032</v>
          </cell>
          <cell r="B5318" t="str">
            <v>Fornecimento e substituição de lanterna de sinalização náutica com alcance luminoso de 8 MN em boia</v>
          </cell>
          <cell r="C5318" t="str">
            <v>un</v>
          </cell>
          <cell r="D5318">
            <v>10239.540000000001</v>
          </cell>
        </row>
        <row r="5319">
          <cell r="A5319" t="str">
            <v>5301086</v>
          </cell>
          <cell r="B5319" t="str">
            <v>Fornecimento e substituição de lanterna de sinalização náutica com alcance luminoso de 8 MN em obra de arte especial - com embarcação</v>
          </cell>
          <cell r="C5319" t="str">
            <v>un</v>
          </cell>
          <cell r="D5319">
            <v>11276.7</v>
          </cell>
        </row>
        <row r="5320">
          <cell r="A5320" t="str">
            <v>5301033</v>
          </cell>
          <cell r="B5320" t="str">
            <v>Implantação de placa de sinalização náutica em margem - equipamentos e mão de obra</v>
          </cell>
          <cell r="C5320" t="str">
            <v>un</v>
          </cell>
          <cell r="D5320">
            <v>79.349999999999994</v>
          </cell>
        </row>
        <row r="5321">
          <cell r="A5321" t="str">
            <v>5301034</v>
          </cell>
          <cell r="B5321" t="str">
            <v>Implantação de placa de sinalização náutica em margem - equipamentos e mão de obra - com embarcação</v>
          </cell>
          <cell r="C5321" t="str">
            <v>un</v>
          </cell>
          <cell r="D5321">
            <v>550.53</v>
          </cell>
        </row>
        <row r="5322">
          <cell r="A5322" t="str">
            <v>5301073</v>
          </cell>
          <cell r="B5322" t="str">
            <v>Implantação de placa de sinalização náutica em obra de arte especial - equipamentos e mão de obra</v>
          </cell>
          <cell r="C5322" t="str">
            <v>un</v>
          </cell>
          <cell r="D5322">
            <v>472.03</v>
          </cell>
        </row>
        <row r="5323">
          <cell r="A5323" t="str">
            <v>5301074</v>
          </cell>
          <cell r="B5323" t="str">
            <v>Implantação de placa de sinalização náutica em obra de arte especial - equipamentos e mão de obra - com embarcação</v>
          </cell>
          <cell r="C5323" t="str">
            <v>un</v>
          </cell>
          <cell r="D5323">
            <v>1580.72</v>
          </cell>
        </row>
        <row r="5324">
          <cell r="A5324" t="str">
            <v>5301015</v>
          </cell>
          <cell r="B5324" t="str">
            <v>Lançamento de boia de sinalização náutica com sistema de fundeio - equipamentos e mão de obra</v>
          </cell>
          <cell r="C5324" t="str">
            <v>un</v>
          </cell>
          <cell r="D5324">
            <v>1011.05</v>
          </cell>
        </row>
        <row r="5325">
          <cell r="A5325" t="str">
            <v>5300992</v>
          </cell>
          <cell r="B5325" t="str">
            <v>Pintura com epóxi óxido de ferro em chapa metálica com pistola a ar comprimido, uma demão, espessura até 35 µm</v>
          </cell>
          <cell r="C5325" t="str">
            <v>m²</v>
          </cell>
          <cell r="D5325">
            <v>14.82</v>
          </cell>
        </row>
        <row r="5326">
          <cell r="A5326" t="str">
            <v>5300994</v>
          </cell>
          <cell r="B5326" t="str">
            <v>Pintura com esmalte poliuretano de dois componentes em chapa metálica com pistola a ar comprimido, uma demão, espessura até 35 µm</v>
          </cell>
          <cell r="C5326" t="str">
            <v>m²</v>
          </cell>
          <cell r="D5326">
            <v>14.59</v>
          </cell>
        </row>
        <row r="5327">
          <cell r="A5327" t="str">
            <v>5300993</v>
          </cell>
          <cell r="B5327" t="str">
            <v>Pintura com fundo fosfatizante, uma demão, em chapa de alumínio com pistola a ar comprimido</v>
          </cell>
          <cell r="C5327" t="str">
            <v>m²</v>
          </cell>
          <cell r="D5327">
            <v>9.1300000000000008</v>
          </cell>
        </row>
        <row r="5328">
          <cell r="A5328" t="str">
            <v>5301088</v>
          </cell>
          <cell r="B5328" t="str">
            <v>Poita de concreto com 1.000 kg para boia de sinalização náutica</v>
          </cell>
          <cell r="C5328" t="str">
            <v>un</v>
          </cell>
          <cell r="D5328">
            <v>328.52</v>
          </cell>
        </row>
        <row r="5329">
          <cell r="A5329" t="str">
            <v>5301004</v>
          </cell>
          <cell r="B5329" t="str">
            <v>Poita de concreto com 1.500 kg para boia de sinalização náutica</v>
          </cell>
          <cell r="C5329" t="str">
            <v>un</v>
          </cell>
          <cell r="D5329">
            <v>467.88</v>
          </cell>
        </row>
        <row r="5330">
          <cell r="A5330" t="str">
            <v>5301087</v>
          </cell>
          <cell r="B5330" t="str">
            <v>Poita de concreto com 500 kg para boia de sinalização náutica</v>
          </cell>
          <cell r="C5330" t="str">
            <v>un</v>
          </cell>
          <cell r="D5330">
            <v>192.63</v>
          </cell>
        </row>
        <row r="5331">
          <cell r="A5331" t="str">
            <v>5301005</v>
          </cell>
          <cell r="B5331" t="str">
            <v>Reforma de corpo de boia flutuante cilíndrico D = 1,10m</v>
          </cell>
          <cell r="C5331" t="str">
            <v>un</v>
          </cell>
          <cell r="D5331">
            <v>413.96</v>
          </cell>
        </row>
        <row r="5332">
          <cell r="A5332" t="str">
            <v>5301006</v>
          </cell>
          <cell r="B5332" t="str">
            <v>Reforma de corpo de boia flutuante cilíndrico D = 1,10m - com lastro</v>
          </cell>
          <cell r="C5332" t="str">
            <v>un</v>
          </cell>
          <cell r="D5332">
            <v>510.45</v>
          </cell>
        </row>
        <row r="5333">
          <cell r="A5333" t="str">
            <v>5301008</v>
          </cell>
          <cell r="B5333" t="str">
            <v>Reforma de corpo de boia flutuante cilíndrico D = 1,42m - boia de amarração</v>
          </cell>
          <cell r="C5333" t="str">
            <v>un</v>
          </cell>
          <cell r="D5333">
            <v>922.51</v>
          </cell>
        </row>
        <row r="5334">
          <cell r="A5334" t="str">
            <v>5301007</v>
          </cell>
          <cell r="B5334" t="str">
            <v>Reforma de corpo de boia flutuante cilíndrico D = 1,43m - com lastro</v>
          </cell>
          <cell r="C5334" t="str">
            <v>un</v>
          </cell>
          <cell r="D5334">
            <v>842.49</v>
          </cell>
        </row>
        <row r="5335">
          <cell r="A5335" t="str">
            <v>5301009</v>
          </cell>
          <cell r="B5335" t="str">
            <v>Reforma de mangrulho H = 0,90m</v>
          </cell>
          <cell r="C5335" t="str">
            <v>un</v>
          </cell>
          <cell r="D5335">
            <v>260.89</v>
          </cell>
        </row>
        <row r="5336">
          <cell r="A5336" t="str">
            <v>5301010</v>
          </cell>
          <cell r="B5336" t="str">
            <v>Reforma de mangrulho H = 1,50m</v>
          </cell>
          <cell r="C5336" t="str">
            <v>un</v>
          </cell>
          <cell r="D5336">
            <v>396.28</v>
          </cell>
        </row>
        <row r="5337">
          <cell r="A5337" t="str">
            <v>5301011</v>
          </cell>
          <cell r="B5337" t="str">
            <v>Reforma de marca de tope de bombordo</v>
          </cell>
          <cell r="C5337" t="str">
            <v>un</v>
          </cell>
          <cell r="D5337">
            <v>323.8</v>
          </cell>
        </row>
        <row r="5338">
          <cell r="A5338" t="str">
            <v>5301012</v>
          </cell>
          <cell r="B5338" t="str">
            <v>Reforma de marca de tope de boreste</v>
          </cell>
          <cell r="C5338" t="str">
            <v>un</v>
          </cell>
          <cell r="D5338">
            <v>229.16</v>
          </cell>
        </row>
        <row r="5339">
          <cell r="A5339" t="str">
            <v>5301013</v>
          </cell>
          <cell r="B5339" t="str">
            <v>Reforma de marca de tope especial</v>
          </cell>
          <cell r="C5339" t="str">
            <v>un</v>
          </cell>
          <cell r="D5339">
            <v>196.59</v>
          </cell>
        </row>
        <row r="5340">
          <cell r="A5340" t="str">
            <v>5301016</v>
          </cell>
          <cell r="B5340" t="str">
            <v>Substituição de boia de sinalização náutica com sistema de fundeio - equipamentos e mão de obra</v>
          </cell>
          <cell r="C5340" t="str">
            <v>un</v>
          </cell>
          <cell r="D5340">
            <v>1672.27</v>
          </cell>
        </row>
        <row r="5341">
          <cell r="A5341" t="str">
            <v>5301017</v>
          </cell>
          <cell r="B5341" t="str">
            <v>Substituição de boia de sinalização náutica sem sistema de fundeio - equipamentos e mão de obra</v>
          </cell>
          <cell r="C5341" t="str">
            <v>un</v>
          </cell>
          <cell r="D5341">
            <v>1223.6400000000001</v>
          </cell>
        </row>
        <row r="5342">
          <cell r="A5342" t="str">
            <v>5301035</v>
          </cell>
          <cell r="B5342" t="str">
            <v>Substituição de placa de sinalização náutica em margem - equipamentos e mão de obra</v>
          </cell>
          <cell r="C5342" t="str">
            <v>un</v>
          </cell>
          <cell r="D5342">
            <v>117.49</v>
          </cell>
        </row>
        <row r="5343">
          <cell r="A5343" t="str">
            <v>5301036</v>
          </cell>
          <cell r="B5343" t="str">
            <v>Substituição de placa de sinalização náutica em margem - equipamentos e mão de obra - com embarcação</v>
          </cell>
          <cell r="C5343" t="str">
            <v>un</v>
          </cell>
          <cell r="D5343">
            <v>1101.07</v>
          </cell>
        </row>
        <row r="5344">
          <cell r="A5344" t="str">
            <v>5301075</v>
          </cell>
          <cell r="B5344" t="str">
            <v>Substituição de placa de sinalização náutica em obra de arte especial - equipamentos e mão de obra</v>
          </cell>
          <cell r="C5344" t="str">
            <v>un</v>
          </cell>
          <cell r="D5344">
            <v>540.79999999999995</v>
          </cell>
        </row>
        <row r="5345">
          <cell r="A5345" t="str">
            <v>5301076</v>
          </cell>
          <cell r="B5345" t="str">
            <v>Substituição de placa de sinalização náutica em obra de arte especial - equipamentos e mão de obra - com embarcação</v>
          </cell>
          <cell r="C5345" t="str">
            <v>un</v>
          </cell>
          <cell r="D5345">
            <v>1743.43</v>
          </cell>
        </row>
        <row r="5346">
          <cell r="A5346" t="str">
            <v>5405977</v>
          </cell>
          <cell r="B5346" t="str">
            <v>Aterro compactado em solo reforçado com fita metálica galvanizada - taxa 1,65 kg/m³ - material de jazida</v>
          </cell>
          <cell r="C5346" t="str">
            <v>m³</v>
          </cell>
          <cell r="D5346">
            <v>42.08</v>
          </cell>
        </row>
        <row r="5347">
          <cell r="A5347" t="str">
            <v>5406044</v>
          </cell>
          <cell r="B5347" t="str">
            <v>Aterro compactado em solo reforçado com fita metálica galvanizada - taxa 12,40 kg/m³ - material de jazida</v>
          </cell>
          <cell r="C5347" t="str">
            <v>m³</v>
          </cell>
          <cell r="D5347">
            <v>246.5</v>
          </cell>
        </row>
        <row r="5348">
          <cell r="A5348" t="str">
            <v>5406045</v>
          </cell>
          <cell r="B5348" t="str">
            <v>Aterro compactado em solo reforçado com fita metálica galvanizada - taxa 13,23 kg/m³ - material de jazida</v>
          </cell>
          <cell r="C5348" t="str">
            <v>m³</v>
          </cell>
          <cell r="D5348">
            <v>262.29000000000002</v>
          </cell>
        </row>
        <row r="5349">
          <cell r="A5349" t="str">
            <v>5406046</v>
          </cell>
          <cell r="B5349" t="str">
            <v>Aterro compactado em solo reforçado com fita metálica galvanizada - taxa 14,88 kg/m³ - material de jazida</v>
          </cell>
          <cell r="C5349" t="str">
            <v>m³</v>
          </cell>
          <cell r="D5349">
            <v>293.66000000000003</v>
          </cell>
        </row>
        <row r="5350">
          <cell r="A5350" t="str">
            <v>5406047</v>
          </cell>
          <cell r="B5350" t="str">
            <v>Aterro compactado em solo reforçado com fita metálica galvanizada - taxa 19,84 kg/m³ - material de jazida</v>
          </cell>
          <cell r="C5350" t="str">
            <v>m³</v>
          </cell>
          <cell r="D5350">
            <v>387.98</v>
          </cell>
        </row>
        <row r="5351">
          <cell r="A5351" t="str">
            <v>5405978</v>
          </cell>
          <cell r="B5351" t="str">
            <v>Aterro compactado em solo reforçado com fita metálica galvanizada - taxa 3,31 kg/m³ - material de jazida</v>
          </cell>
          <cell r="C5351" t="str">
            <v>m³</v>
          </cell>
          <cell r="D5351">
            <v>73.650000000000006</v>
          </cell>
        </row>
        <row r="5352">
          <cell r="A5352" t="str">
            <v>5405982</v>
          </cell>
          <cell r="B5352" t="str">
            <v>Aterro compactado em solo reforçado com fita metálica galvanizada - taxa 4,13 kg/m³ - material de jazida</v>
          </cell>
          <cell r="C5352" t="str">
            <v>m³</v>
          </cell>
          <cell r="D5352">
            <v>89.24</v>
          </cell>
        </row>
        <row r="5353">
          <cell r="A5353" t="str">
            <v>5405983</v>
          </cell>
          <cell r="B5353" t="str">
            <v>Aterro compactado em solo reforçado com fita metálica galvanizada - taxa 4,96 kg/m³ - material de jazida</v>
          </cell>
          <cell r="C5353" t="str">
            <v>m³</v>
          </cell>
          <cell r="D5353">
            <v>105.02</v>
          </cell>
        </row>
        <row r="5354">
          <cell r="A5354" t="str">
            <v>5405984</v>
          </cell>
          <cell r="B5354" t="str">
            <v>Aterro compactado em solo reforçado com fita metálica galvanizada - taxa 6,61 kg/m³ - material de jazida</v>
          </cell>
          <cell r="C5354" t="str">
            <v>m³</v>
          </cell>
          <cell r="D5354">
            <v>136.4</v>
          </cell>
        </row>
        <row r="5355">
          <cell r="A5355" t="str">
            <v>5405985</v>
          </cell>
          <cell r="B5355" t="str">
            <v>Aterro compactado em solo reforçado com fita metálica galvanizada - taxa 8,27 kg/m³ - material de jazida</v>
          </cell>
          <cell r="C5355" t="str">
            <v>m³</v>
          </cell>
          <cell r="D5355">
            <v>167.97</v>
          </cell>
        </row>
        <row r="5356">
          <cell r="A5356" t="str">
            <v>5406043</v>
          </cell>
          <cell r="B5356" t="str">
            <v>Aterro compactado em solo reforçado com fita metálica galvanizada - taxa 9,92 kg/m³ - material de jazida</v>
          </cell>
          <cell r="C5356" t="str">
            <v>m³</v>
          </cell>
          <cell r="D5356">
            <v>199.34</v>
          </cell>
        </row>
        <row r="5357">
          <cell r="A5357" t="str">
            <v>5405975</v>
          </cell>
          <cell r="B5357" t="str">
            <v>Escoramento da primeira linha de escamas de concreto armado em solo reforçado com fita metálica – utilização de 3 vezes - confecção, instalação e retirada</v>
          </cell>
          <cell r="C5357" t="str">
            <v>m²</v>
          </cell>
          <cell r="D5357">
            <v>40.159999999999997</v>
          </cell>
        </row>
        <row r="5358">
          <cell r="A5358" t="str">
            <v>5405970</v>
          </cell>
          <cell r="B5358" t="str">
            <v>Fabricação de escama de concreto armado para solo reforçado com fita metálica - 2 a 5 ligações - areia e brita comerciais</v>
          </cell>
          <cell r="C5358" t="str">
            <v>m³</v>
          </cell>
          <cell r="D5358">
            <v>1422.61</v>
          </cell>
        </row>
        <row r="5359">
          <cell r="A5359" t="str">
            <v>5405972</v>
          </cell>
          <cell r="B5359" t="str">
            <v>Fabricação de escama de concreto armado para solo reforçado com fita metálica - 2 a 5 ligações - areia extraída e brita produzida</v>
          </cell>
          <cell r="C5359" t="str">
            <v>m³</v>
          </cell>
          <cell r="D5359">
            <v>1299.0899999999999</v>
          </cell>
        </row>
        <row r="5360">
          <cell r="A5360" t="str">
            <v>5405971</v>
          </cell>
          <cell r="B5360" t="str">
            <v>Fabricação de escama de concreto armado para solo reforçado com fita metálica - 6 a 8 ligações - areia e brita comerciais</v>
          </cell>
          <cell r="C5360" t="str">
            <v>m³</v>
          </cell>
          <cell r="D5360">
            <v>1589.19</v>
          </cell>
        </row>
        <row r="5361">
          <cell r="A5361" t="str">
            <v>5405973</v>
          </cell>
          <cell r="B5361" t="str">
            <v>Fabricação de escama de concreto armado para solo reforçado com fita metálica - 6 a 8 ligações - areia extraída e brita produzida</v>
          </cell>
          <cell r="C5361" t="str">
            <v>m³</v>
          </cell>
          <cell r="D5361">
            <v>1465.67</v>
          </cell>
        </row>
        <row r="5362">
          <cell r="A5362" t="str">
            <v>5405986</v>
          </cell>
          <cell r="B5362" t="str">
            <v>Moldes metálicos para escama de concreto armado para solo reforçado com fita metálica - formato cruciforme de 1,50 x 1,50 m - utilização de 100 vezes</v>
          </cell>
          <cell r="C5362" t="str">
            <v>m²</v>
          </cell>
          <cell r="D5362">
            <v>9.89</v>
          </cell>
        </row>
        <row r="5363">
          <cell r="A5363" t="str">
            <v>5405976</v>
          </cell>
          <cell r="B5363" t="str">
            <v>Montagem das escamas de concreto armado em solo reforçado com fita metálica</v>
          </cell>
          <cell r="C5363" t="str">
            <v>m²</v>
          </cell>
          <cell r="D5363">
            <v>134.56</v>
          </cell>
        </row>
        <row r="5364">
          <cell r="A5364" t="str">
            <v>5406023</v>
          </cell>
          <cell r="B5364" t="str">
            <v>Muro de escama de concreto armado em solo reforçado com fita metálica com altura até 4 m - tipo 1 - areia e brita comerciais</v>
          </cell>
          <cell r="C5364" t="str">
            <v>m²</v>
          </cell>
          <cell r="D5364">
            <v>356.32</v>
          </cell>
        </row>
        <row r="5365">
          <cell r="A5365" t="str">
            <v>5406033</v>
          </cell>
          <cell r="B5365" t="str">
            <v>Muro de escama de concreto armado em solo reforçado com fita metálica com altura até 4 m - tipo 1 - areia extraída e brita produzida</v>
          </cell>
          <cell r="C5365" t="str">
            <v>m²</v>
          </cell>
          <cell r="D5365">
            <v>339.02</v>
          </cell>
        </row>
        <row r="5366">
          <cell r="A5366" t="str">
            <v>5406024</v>
          </cell>
          <cell r="B5366" t="str">
            <v>Muro de escama de concreto armado em solo reforçado com fita metálica com altura até 4 m - tipo 2 - areia e brita comerciais</v>
          </cell>
          <cell r="C5366" t="str">
            <v>m²</v>
          </cell>
          <cell r="D5366">
            <v>379.64</v>
          </cell>
        </row>
        <row r="5367">
          <cell r="A5367" t="str">
            <v>5406034</v>
          </cell>
          <cell r="B5367" t="str">
            <v>Muro de escama de concreto armado em solo reforçado com fita metálica com altura até 4 m - tipo 2 - areia extraída e brita produzida</v>
          </cell>
          <cell r="C5367" t="str">
            <v>m²</v>
          </cell>
          <cell r="D5367">
            <v>362.34</v>
          </cell>
        </row>
        <row r="5368">
          <cell r="A5368" t="str">
            <v>5406031</v>
          </cell>
          <cell r="B5368" t="str">
            <v>Muro de escama de concreto armado em solo reforçado com fita metálica com altura de 10,0 a 12 m - tipo 1 - areia e brita comerciais</v>
          </cell>
          <cell r="C5368" t="str">
            <v>m²</v>
          </cell>
          <cell r="D5368">
            <v>337.83</v>
          </cell>
        </row>
        <row r="5369">
          <cell r="A5369" t="str">
            <v>5406041</v>
          </cell>
          <cell r="B5369" t="str">
            <v>Muro de escama de concreto armado em solo reforçado com fita metálica com altura de 10,0 a 12 m - tipo 1 - areia extraída e brita produzida</v>
          </cell>
          <cell r="C5369" t="str">
            <v>m²</v>
          </cell>
          <cell r="D5369">
            <v>320.54000000000002</v>
          </cell>
        </row>
        <row r="5370">
          <cell r="A5370" t="str">
            <v>5406032</v>
          </cell>
          <cell r="B5370" t="str">
            <v>Muro de escama de concreto armado em solo reforçado com fita metálica com altura de 10,0 a 12 m - tipo 2 - areia e brita comerciais</v>
          </cell>
          <cell r="C5370" t="str">
            <v>m²</v>
          </cell>
          <cell r="D5370">
            <v>361.15</v>
          </cell>
        </row>
        <row r="5371">
          <cell r="A5371" t="str">
            <v>5406042</v>
          </cell>
          <cell r="B5371" t="str">
            <v>Muro de escama de concreto armado em solo reforçado com fita metálica com altura de 10,0 a 12 m - tipo 2 - areia extraída e brita produzida</v>
          </cell>
          <cell r="C5371" t="str">
            <v>m²</v>
          </cell>
          <cell r="D5371">
            <v>343.86</v>
          </cell>
        </row>
        <row r="5372">
          <cell r="A5372" t="str">
            <v>5406025</v>
          </cell>
          <cell r="B5372" t="str">
            <v>Muro de escama de concreto armado em solo reforçado com fita metálica com altura de 4,0 a 6 m - tipo 1 - areia e brita comerciais</v>
          </cell>
          <cell r="C5372" t="str">
            <v>m²</v>
          </cell>
          <cell r="D5372">
            <v>342.76</v>
          </cell>
        </row>
        <row r="5373">
          <cell r="A5373" t="str">
            <v>5406035</v>
          </cell>
          <cell r="B5373" t="str">
            <v>Muro de escama de concreto armado em solo reforçado com fita metálica com altura de 4,0 a 6 m - tipo 1 - areia extraída e brita produzida</v>
          </cell>
          <cell r="C5373" t="str">
            <v>m²</v>
          </cell>
          <cell r="D5373">
            <v>325.47000000000003</v>
          </cell>
        </row>
        <row r="5374">
          <cell r="A5374" t="str">
            <v>5406026</v>
          </cell>
          <cell r="B5374" t="str">
            <v>Muro de escama de concreto armado em solo reforçado com fita metálica com altura de 4,0 a 6 m - tipo 2 - areia e brita comerciais</v>
          </cell>
          <cell r="C5374" t="str">
            <v>m²</v>
          </cell>
          <cell r="D5374">
            <v>366.08</v>
          </cell>
        </row>
        <row r="5375">
          <cell r="A5375" t="str">
            <v>5406036</v>
          </cell>
          <cell r="B5375" t="str">
            <v>Muro de escama de concreto armado em solo reforçado com fita metálica com altura de 4,0 a 6 m - tipo 2 - areia extraída e brita produzida</v>
          </cell>
          <cell r="C5375" t="str">
            <v>m²</v>
          </cell>
          <cell r="D5375">
            <v>348.79</v>
          </cell>
        </row>
        <row r="5376">
          <cell r="A5376" t="str">
            <v>5406027</v>
          </cell>
          <cell r="B5376" t="str">
            <v>Muro de escama de concreto armado em solo reforçado com fita metálica com altura de 6,0 a 8 m - tipo 1 - areia e brita comerciais</v>
          </cell>
          <cell r="C5376" t="str">
            <v>m²</v>
          </cell>
          <cell r="D5376">
            <v>340.18</v>
          </cell>
        </row>
        <row r="5377">
          <cell r="A5377" t="str">
            <v>5406037</v>
          </cell>
          <cell r="B5377" t="str">
            <v>Muro de escama de concreto armado em solo reforçado com fita metálica com altura de 6,0 a 8 m - tipo 1 - areia extraída e brita produzida</v>
          </cell>
          <cell r="C5377" t="str">
            <v>m²</v>
          </cell>
          <cell r="D5377">
            <v>322.89</v>
          </cell>
        </row>
        <row r="5378">
          <cell r="A5378" t="str">
            <v>5406028</v>
          </cell>
          <cell r="B5378" t="str">
            <v>Muro de escama de concreto armado em solo reforçado com fita metálica com altura de 6,0 a 8 m - tipo 2 - areia e brita comerciais</v>
          </cell>
          <cell r="C5378" t="str">
            <v>m²</v>
          </cell>
          <cell r="D5378">
            <v>363.5</v>
          </cell>
        </row>
        <row r="5379">
          <cell r="A5379" t="str">
            <v>5406038</v>
          </cell>
          <cell r="B5379" t="str">
            <v>Muro de escama de concreto armado em solo reforçado com fita metálica com altura de 6,0 a 8 m - tipo 2 - areia extraída e brita produzida</v>
          </cell>
          <cell r="C5379" t="str">
            <v>m²</v>
          </cell>
          <cell r="D5379">
            <v>346.21</v>
          </cell>
        </row>
        <row r="5380">
          <cell r="A5380" t="str">
            <v>5406029</v>
          </cell>
          <cell r="B5380" t="str">
            <v>Muro de escama de concreto armado em solo reforçado com fita metálica com altura de 8,0 a 10 m - tipo 1 - areia e brita comerciais</v>
          </cell>
          <cell r="C5380" t="str">
            <v>m²</v>
          </cell>
          <cell r="D5380">
            <v>338.75</v>
          </cell>
        </row>
        <row r="5381">
          <cell r="A5381" t="str">
            <v>5406039</v>
          </cell>
          <cell r="B5381" t="str">
            <v>Muro de escama de concreto armado em solo reforçado com fita metálica com altura de 8,0 a 10 m - tipo 1 - areia extraída e brita produzida</v>
          </cell>
          <cell r="C5381" t="str">
            <v>m²</v>
          </cell>
          <cell r="D5381">
            <v>321.45</v>
          </cell>
        </row>
        <row r="5382">
          <cell r="A5382" t="str">
            <v>5406030</v>
          </cell>
          <cell r="B5382" t="str">
            <v>Muro de escama de concreto armado em solo reforçado com fita metálica com altura de 8,0 a 10 m - tipo 2 - areia e brita comerciais</v>
          </cell>
          <cell r="C5382" t="str">
            <v>m²</v>
          </cell>
          <cell r="D5382">
            <v>362.07</v>
          </cell>
        </row>
        <row r="5383">
          <cell r="A5383" t="str">
            <v>5406040</v>
          </cell>
          <cell r="B5383" t="str">
            <v>Muro de escama de concreto armado em solo reforçado com fita metálica com altura de 8,0 a 10 m - tipo 2 - areia extraída e brita produzida</v>
          </cell>
          <cell r="C5383" t="str">
            <v>m²</v>
          </cell>
          <cell r="D5383">
            <v>344.77</v>
          </cell>
        </row>
        <row r="5384">
          <cell r="A5384" t="str">
            <v>5405987</v>
          </cell>
          <cell r="B5384" t="str">
            <v>Travador de madeira para escama de concreto armado - utilização de 10 vezes</v>
          </cell>
          <cell r="C5384" t="str">
            <v>un</v>
          </cell>
          <cell r="D5384">
            <v>10.44</v>
          </cell>
        </row>
        <row r="5385">
          <cell r="A5385" t="str">
            <v>5405979</v>
          </cell>
          <cell r="B5385" t="str">
            <v>Travamento e nivelamento de escama de concreto armado em solo reforçado com fita metálica</v>
          </cell>
          <cell r="C5385" t="str">
            <v>m²</v>
          </cell>
          <cell r="D5385">
            <v>19.03</v>
          </cell>
        </row>
        <row r="5386">
          <cell r="A5386" t="str">
            <v>5502806</v>
          </cell>
          <cell r="B5386" t="str">
            <v>Camada drenante com conformação de trator de esteira - areia comercial</v>
          </cell>
          <cell r="C5386" t="str">
            <v>m³</v>
          </cell>
          <cell r="D5386">
            <v>135.26</v>
          </cell>
        </row>
        <row r="5387">
          <cell r="A5387" t="str">
            <v>5502807</v>
          </cell>
          <cell r="B5387" t="str">
            <v>Camada drenante com conformação de trator de esteira - areia extraída</v>
          </cell>
          <cell r="C5387" t="str">
            <v>m³</v>
          </cell>
          <cell r="D5387">
            <v>14.94</v>
          </cell>
        </row>
        <row r="5388">
          <cell r="A5388" t="str">
            <v>5503041</v>
          </cell>
          <cell r="B5388" t="str">
            <v>Compactação de aterros a 100% do Proctor intermediário</v>
          </cell>
          <cell r="C5388" t="str">
            <v>m³</v>
          </cell>
          <cell r="D5388">
            <v>8.65</v>
          </cell>
        </row>
        <row r="5389">
          <cell r="A5389" t="str">
            <v>5502978</v>
          </cell>
          <cell r="B5389" t="str">
            <v>Compactação de aterros a 100% do Proctor normal</v>
          </cell>
          <cell r="C5389" t="str">
            <v>m³</v>
          </cell>
          <cell r="D5389">
            <v>4.97</v>
          </cell>
        </row>
        <row r="5390">
          <cell r="A5390" t="str">
            <v>5502822</v>
          </cell>
          <cell r="B5390" t="str">
            <v>Compactação de camada final de aterro de rocha</v>
          </cell>
          <cell r="C5390" t="str">
            <v>m³</v>
          </cell>
          <cell r="D5390">
            <v>39.14</v>
          </cell>
        </row>
        <row r="5391">
          <cell r="A5391" t="str">
            <v>5502979</v>
          </cell>
          <cell r="B5391" t="str">
            <v>Construção de corpo de aterro com material de 3ª categoria oriundo de corte</v>
          </cell>
          <cell r="C5391" t="str">
            <v>m³</v>
          </cell>
          <cell r="D5391">
            <v>16.73</v>
          </cell>
        </row>
        <row r="5392">
          <cell r="A5392" t="str">
            <v>5501700</v>
          </cell>
          <cell r="B5392" t="str">
            <v>Desmatamento, destocamento e limpeza de área com árvores de diâmetro até 0,15 m</v>
          </cell>
          <cell r="C5392" t="str">
            <v>m²</v>
          </cell>
          <cell r="D5392">
            <v>0.53</v>
          </cell>
        </row>
        <row r="5393">
          <cell r="A5393" t="str">
            <v>5500991</v>
          </cell>
          <cell r="B5393" t="str">
            <v>Desmonte de blocos de rocha com martelete pneumático</v>
          </cell>
          <cell r="C5393" t="str">
            <v>m³</v>
          </cell>
          <cell r="D5393">
            <v>168.57</v>
          </cell>
        </row>
        <row r="5394">
          <cell r="A5394" t="str">
            <v>5515739</v>
          </cell>
          <cell r="B5394" t="str">
            <v>Desmonte de matacões ou bloco de rocha por meio de explosivos</v>
          </cell>
          <cell r="C5394" t="str">
            <v>m³</v>
          </cell>
          <cell r="D5394">
            <v>44.74</v>
          </cell>
        </row>
        <row r="5395">
          <cell r="A5395" t="str">
            <v>5505766</v>
          </cell>
          <cell r="B5395" t="str">
            <v>Desmonte de material de 3ª categoria a frio com argamassa expansiva a céu aberto</v>
          </cell>
          <cell r="C5395" t="str">
            <v>m³</v>
          </cell>
          <cell r="D5395">
            <v>333.24</v>
          </cell>
        </row>
        <row r="5396">
          <cell r="A5396" t="str">
            <v>5501701</v>
          </cell>
          <cell r="B5396" t="str">
            <v>Destocamento de árvores com diâmetro de 0,15 a 0,30 m</v>
          </cell>
          <cell r="C5396" t="str">
            <v>un</v>
          </cell>
          <cell r="D5396">
            <v>39.1</v>
          </cell>
        </row>
        <row r="5397">
          <cell r="A5397" t="str">
            <v>5501702</v>
          </cell>
          <cell r="B5397" t="str">
            <v>Destocamento de árvores com diâmetro maior que 0,30 m</v>
          </cell>
          <cell r="C5397" t="str">
            <v>un</v>
          </cell>
          <cell r="D5397">
            <v>97.74</v>
          </cell>
        </row>
        <row r="5398">
          <cell r="A5398" t="str">
            <v>5502972</v>
          </cell>
          <cell r="B5398" t="str">
            <v>Escavação de vala em material de 3ª categoria - resistência à compressão acima de 110 MPa - com escavadeira e rompedor hidráulico 1.700 kg</v>
          </cell>
          <cell r="C5398" t="str">
            <v>m³</v>
          </cell>
          <cell r="D5398">
            <v>197.33</v>
          </cell>
        </row>
        <row r="5399">
          <cell r="A5399" t="str">
            <v>5502968</v>
          </cell>
          <cell r="B5399" t="str">
            <v>Escavação de vala em material de 3ª categoria - resistência à compressão até 50 MPa - com escavadeira e rompedor hidráulico 1.700 kg</v>
          </cell>
          <cell r="C5399" t="str">
            <v>m³</v>
          </cell>
          <cell r="D5399">
            <v>22.26</v>
          </cell>
        </row>
        <row r="5400">
          <cell r="A5400" t="str">
            <v>5502969</v>
          </cell>
          <cell r="B5400" t="str">
            <v>Escavação de vala em material de 3ª categoria - resistência à compressão de 50 a 70 MPa - com escavadeira e rompedor hidráulico 1.700 kg</v>
          </cell>
          <cell r="C5400" t="str">
            <v>m³</v>
          </cell>
          <cell r="D5400">
            <v>28.08</v>
          </cell>
        </row>
        <row r="5401">
          <cell r="A5401" t="str">
            <v>5502970</v>
          </cell>
          <cell r="B5401" t="str">
            <v>Escavação de vala em material de 3ª categoria - resistência à compressão de 70 a 90 MPa - com escavadeira e rompedor hidráulico 1.700 kg</v>
          </cell>
          <cell r="C5401" t="str">
            <v>m³</v>
          </cell>
          <cell r="D5401">
            <v>51.44</v>
          </cell>
        </row>
        <row r="5402">
          <cell r="A5402" t="str">
            <v>5502971</v>
          </cell>
          <cell r="B5402" t="str">
            <v>Escavação de vala em material de 3ª categoria - resistência à compressão de 90 a 110 MPa - com escavadeira e rompedor hidráulico 1.700 kg</v>
          </cell>
          <cell r="C5402" t="str">
            <v>m³</v>
          </cell>
          <cell r="D5402">
            <v>95.77</v>
          </cell>
        </row>
        <row r="5403">
          <cell r="A5403" t="str">
            <v>5502663</v>
          </cell>
          <cell r="B5403" t="str">
            <v>Escavação e transporte de material de 3ª categoria - DMT de 0 a 50 m</v>
          </cell>
          <cell r="C5403" t="str">
            <v>m³</v>
          </cell>
          <cell r="D5403">
            <v>33.15</v>
          </cell>
        </row>
        <row r="5404">
          <cell r="A5404" t="str">
            <v>5502993</v>
          </cell>
          <cell r="B5404" t="str">
            <v>Escavação em material de 3ª categoria</v>
          </cell>
          <cell r="C5404" t="str">
            <v>m³</v>
          </cell>
          <cell r="D5404">
            <v>24.76</v>
          </cell>
        </row>
        <row r="5405">
          <cell r="A5405" t="str">
            <v>5502967</v>
          </cell>
          <cell r="B5405" t="str">
            <v>Escavação em material de 3ª categoria - resistência à compressão acima de 110 MPa - com escavadeira e rompedor hidráulico 1.700 kg</v>
          </cell>
          <cell r="C5405" t="str">
            <v>m³</v>
          </cell>
          <cell r="D5405">
            <v>109.19</v>
          </cell>
        </row>
        <row r="5406">
          <cell r="A5406" t="str">
            <v>5502963</v>
          </cell>
          <cell r="B5406" t="str">
            <v>Escavação em material de 3ª categoria - resistência à compressão até 50 MPa - com escavadeira e rompedor hidráulico 1.700 kg</v>
          </cell>
          <cell r="C5406" t="str">
            <v>m³</v>
          </cell>
          <cell r="D5406">
            <v>13.32</v>
          </cell>
        </row>
        <row r="5407">
          <cell r="A5407" t="str">
            <v>5502964</v>
          </cell>
          <cell r="B5407" t="str">
            <v>Escavação em material de 3ª categoria - resistência à compressão de 50 a 70 MPa - com escavadeira e rompedor hidráulico 1.700 kg</v>
          </cell>
          <cell r="C5407" t="str">
            <v>m³</v>
          </cell>
          <cell r="D5407">
            <v>16.690000000000001</v>
          </cell>
        </row>
        <row r="5408">
          <cell r="A5408" t="str">
            <v>5502965</v>
          </cell>
          <cell r="B5408" t="str">
            <v>Escavação em material de 3ª categoria - resistência à compressão de 70 a 90 MPa - com escavadeira e rompedor hidráulico 1.700 kg</v>
          </cell>
          <cell r="C5408" t="str">
            <v>m³</v>
          </cell>
          <cell r="D5408">
            <v>30.05</v>
          </cell>
        </row>
        <row r="5409">
          <cell r="A5409" t="str">
            <v>5502966</v>
          </cell>
          <cell r="B5409" t="str">
            <v>Escavação em material de 3ª categoria - resistência à compressão de 90 a 110 MPa - com escavadeira e rompedor hidráulico 1.700 kg</v>
          </cell>
          <cell r="C5409" t="str">
            <v>m³</v>
          </cell>
          <cell r="D5409">
            <v>55.09</v>
          </cell>
        </row>
        <row r="5410">
          <cell r="A5410" t="str">
            <v>5501706</v>
          </cell>
          <cell r="B5410" t="str">
            <v>Escavação mecânica com retroescavadeira em material de 1ª categoria</v>
          </cell>
          <cell r="C5410" t="str">
            <v>m³</v>
          </cell>
          <cell r="D5410">
            <v>6.99</v>
          </cell>
        </row>
        <row r="5411">
          <cell r="A5411" t="str">
            <v>5501880</v>
          </cell>
          <cell r="B5411" t="str">
            <v>Escavação, carga e transporte de material de 1ª categoria - DMT de 1.000 a 1.200 m - caminho de serviço em leito natural - com carregadeira e caminhão basculante de 14 m³</v>
          </cell>
          <cell r="C5411" t="str">
            <v>m³</v>
          </cell>
          <cell r="D5411">
            <v>11.74</v>
          </cell>
        </row>
        <row r="5412">
          <cell r="A5412" t="str">
            <v>5502114</v>
          </cell>
          <cell r="B5412" t="str">
            <v>Escavação, carga e transporte de material de 1ª categoria - DMT de 1.000 a 1.200 m - caminho de serviço em leito natural - com escavadeira e caminhão basculante de 14 m³</v>
          </cell>
          <cell r="C5412" t="str">
            <v>m³</v>
          </cell>
          <cell r="D5412">
            <v>7.72</v>
          </cell>
        </row>
        <row r="5413">
          <cell r="A5413" t="str">
            <v>5501906</v>
          </cell>
          <cell r="B5413" t="str">
            <v>Escavação, carga e transporte de material de 1ª categoria - DMT de 1.000 a 1.200 m - caminho de serviço em revestimento primário - com carregadeira e caminhão basculante de 14 m³</v>
          </cell>
          <cell r="C5413" t="str">
            <v>m³</v>
          </cell>
          <cell r="D5413">
            <v>10.52</v>
          </cell>
        </row>
        <row r="5414">
          <cell r="A5414" t="str">
            <v>5502140</v>
          </cell>
          <cell r="B5414" t="str">
            <v>Escavação, carga e transporte de material de 1ª categoria - DMT de 1.000 a 1.200 m - caminho de serviço em revestimento primário - com escavadeira e caminhão basculante de 14 m³</v>
          </cell>
          <cell r="C5414" t="str">
            <v>m³</v>
          </cell>
          <cell r="D5414">
            <v>6.49</v>
          </cell>
        </row>
        <row r="5415">
          <cell r="A5415" t="str">
            <v>5501932</v>
          </cell>
          <cell r="B5415" t="str">
            <v>Escavação, carga e transporte de material de 1ª categoria - DMT de 1.000 a 1.200 m - caminho de serviço pavimentado - com carregadeira e caminhão basculante de 14 m³</v>
          </cell>
          <cell r="C5415" t="str">
            <v>m³</v>
          </cell>
          <cell r="D5415">
            <v>9.8699999999999992</v>
          </cell>
        </row>
        <row r="5416">
          <cell r="A5416" t="str">
            <v>5502166</v>
          </cell>
          <cell r="B5416" t="str">
            <v>Escavação, carga e transporte de material de 1ª categoria - DMT de 1.000 a 1.200 m - caminho de serviço pavimentado - com escavadeira e caminhão basculante de 14 m³</v>
          </cell>
          <cell r="C5416" t="str">
            <v>m³</v>
          </cell>
          <cell r="D5416">
            <v>6.24</v>
          </cell>
        </row>
        <row r="5417">
          <cell r="A5417" t="str">
            <v>5501881</v>
          </cell>
          <cell r="B5417" t="str">
            <v>Escavação, carga e transporte de material de 1ª categoria - DMT de 1.200 a 1.400 m - caminho de serviço em leito natural - com carregadeira e caminhão basculante de 14 m³</v>
          </cell>
          <cell r="C5417" t="str">
            <v>m³</v>
          </cell>
          <cell r="D5417">
            <v>11.99</v>
          </cell>
        </row>
        <row r="5418">
          <cell r="A5418" t="str">
            <v>5502115</v>
          </cell>
          <cell r="B5418" t="str">
            <v>Escavação, carga e transporte de material de 1ª categoria - DMT de 1.200 a 1.400 m - caminho de serviço em leito natural - com escavadeira e caminhão basculante de 14 m³</v>
          </cell>
          <cell r="C5418" t="str">
            <v>m³</v>
          </cell>
          <cell r="D5418">
            <v>8.42</v>
          </cell>
        </row>
        <row r="5419">
          <cell r="A5419" t="str">
            <v>5501907</v>
          </cell>
          <cell r="B5419" t="str">
            <v>Escavação, carga e transporte de material de 1ª categoria - DMT de 1.200 a 1.400 m - caminho de serviço em revestimento primário - com carregadeira e caminhão basculante de 14 m³</v>
          </cell>
          <cell r="C5419" t="str">
            <v>m³</v>
          </cell>
          <cell r="D5419">
            <v>10.68</v>
          </cell>
        </row>
        <row r="5420">
          <cell r="A5420" t="str">
            <v>5502141</v>
          </cell>
          <cell r="B5420" t="str">
            <v>Escavação, carga e transporte de material de 1ª categoria - DMT de 1.200 a 1.400 m - caminho de serviço em revestimento primário - com escavadeira e caminhão basculante de 14 m³</v>
          </cell>
          <cell r="C5420" t="str">
            <v>m³</v>
          </cell>
          <cell r="D5420">
            <v>7.07</v>
          </cell>
        </row>
        <row r="5421">
          <cell r="A5421" t="str">
            <v>5501933</v>
          </cell>
          <cell r="B5421" t="str">
            <v>Escavação, carga e transporte de material de 1ª categoria - DMT de 1.200 a 1.400 m - caminho de serviço pavimentado - com carregadeira e caminhão basculante de 14 m³</v>
          </cell>
          <cell r="C5421" t="str">
            <v>m³</v>
          </cell>
          <cell r="D5421">
            <v>10</v>
          </cell>
        </row>
        <row r="5422">
          <cell r="A5422" t="str">
            <v>5502167</v>
          </cell>
          <cell r="B5422" t="str">
            <v>Escavação, carga e transporte de material de 1ª categoria - DMT de 1.200 a 1.400 m - caminho de serviço pavimentado - com escavadeira e caminhão basculante de 14 m³</v>
          </cell>
          <cell r="C5422" t="str">
            <v>m³</v>
          </cell>
          <cell r="D5422">
            <v>6.38</v>
          </cell>
        </row>
        <row r="5423">
          <cell r="A5423" t="str">
            <v>5501882</v>
          </cell>
          <cell r="B5423" t="str">
            <v>Escavação, carga e transporte de material de 1ª categoria - DMT de 1.400 a 1.600 m - caminho de serviço em leito natural - com carregadeira e caminhão basculante de 14 m³</v>
          </cell>
          <cell r="C5423" t="str">
            <v>m³</v>
          </cell>
          <cell r="D5423">
            <v>12.23</v>
          </cell>
        </row>
        <row r="5424">
          <cell r="A5424" t="str">
            <v>5502116</v>
          </cell>
          <cell r="B5424" t="str">
            <v>Escavação, carga e transporte de material de 1ª categoria - DMT de 1.400 a 1.600 m - caminho de serviço em leito natural - com escavadeira e caminhão basculante de 14 m³</v>
          </cell>
          <cell r="C5424" t="str">
            <v>m³</v>
          </cell>
          <cell r="D5424">
            <v>8.6199999999999992</v>
          </cell>
        </row>
        <row r="5425">
          <cell r="A5425" t="str">
            <v>5501908</v>
          </cell>
          <cell r="B5425" t="str">
            <v>Escavação, carga e transporte de material de 1ª categoria - DMT de 1.400 a 1.600 m - caminho de serviço em revestimento primário - com carregadeira e caminhão basculante de 14 m³</v>
          </cell>
          <cell r="C5425" t="str">
            <v>m³</v>
          </cell>
          <cell r="D5425">
            <v>10.85</v>
          </cell>
        </row>
        <row r="5426">
          <cell r="A5426" t="str">
            <v>5502142</v>
          </cell>
          <cell r="B5426" t="str">
            <v>Escavação, carga e transporte de material de 1ª categoria - DMT de 1.400 a 1.600 m - caminho de serviço em revestimento primário - com escavadeira e caminhão basculante de 14 m³</v>
          </cell>
          <cell r="C5426" t="str">
            <v>m³</v>
          </cell>
          <cell r="D5426">
            <v>7.24</v>
          </cell>
        </row>
        <row r="5427">
          <cell r="A5427" t="str">
            <v>5501934</v>
          </cell>
          <cell r="B5427" t="str">
            <v>Escavação, carga e transporte de material de 1ª categoria - DMT de 1.400 a 1.600 m - caminho de serviço pavimentado - com carregadeira e caminhão basculante de 14 m³</v>
          </cell>
          <cell r="C5427" t="str">
            <v>m³</v>
          </cell>
          <cell r="D5427">
            <v>10.52</v>
          </cell>
        </row>
        <row r="5428">
          <cell r="A5428" t="str">
            <v>5502168</v>
          </cell>
          <cell r="B5428" t="str">
            <v>Escavação, carga e transporte de material de 1ª categoria - DMT de 1.400 a 1.600 m - caminho de serviço pavimentado - com escavadeira e caminhão basculante de 14 m³</v>
          </cell>
          <cell r="C5428" t="str">
            <v>m³</v>
          </cell>
          <cell r="D5428">
            <v>6.49</v>
          </cell>
        </row>
        <row r="5429">
          <cell r="A5429" t="str">
            <v>5501883</v>
          </cell>
          <cell r="B5429" t="str">
            <v>Escavação, carga e transporte de material de 1ª categoria - DMT de 1.600 a 1.800 m - caminho de serviço em leito natural - com carregadeira e caminhão basculante de 14 m³</v>
          </cell>
          <cell r="C5429" t="str">
            <v>m³</v>
          </cell>
          <cell r="D5429">
            <v>12.48</v>
          </cell>
        </row>
        <row r="5430">
          <cell r="A5430" t="str">
            <v>5502117</v>
          </cell>
          <cell r="B5430" t="str">
            <v>Escavação, carga e transporte de material de 1ª categoria - DMT de 1.600 a 1.800 m - caminho de serviço em leito natural - com escavadeira e caminhão basculante de 14 m³</v>
          </cell>
          <cell r="C5430" t="str">
            <v>m³</v>
          </cell>
          <cell r="D5430">
            <v>8.8800000000000008</v>
          </cell>
        </row>
        <row r="5431">
          <cell r="A5431" t="str">
            <v>5501909</v>
          </cell>
          <cell r="B5431" t="str">
            <v>Escavação, carga e transporte de material de 1ª categoria - DMT de 1.600 a 1.800 m - caminho de serviço em revestimento primário - com carregadeira e caminhão basculante de 14 m³</v>
          </cell>
          <cell r="C5431" t="str">
            <v>m³</v>
          </cell>
          <cell r="D5431">
            <v>11.01</v>
          </cell>
        </row>
        <row r="5432">
          <cell r="A5432" t="str">
            <v>5502143</v>
          </cell>
          <cell r="B5432" t="str">
            <v>Escavação, carga e transporte de material de 1ª categoria - DMT de 1.600 a 1.800 m - caminho de serviço em revestimento primário - com escavadeira e caminhão basculante de 14 m³</v>
          </cell>
          <cell r="C5432" t="str">
            <v>m³</v>
          </cell>
          <cell r="D5432">
            <v>7.42</v>
          </cell>
        </row>
        <row r="5433">
          <cell r="A5433" t="str">
            <v>5501935</v>
          </cell>
          <cell r="B5433" t="str">
            <v>Escavação, carga e transporte de material de 1ª categoria - DMT de 1.600 a 1.800 m - caminho de serviço pavimentado - com carregadeira e caminhão basculante de 14 m³</v>
          </cell>
          <cell r="C5433" t="str">
            <v>m³</v>
          </cell>
          <cell r="D5433">
            <v>10.68</v>
          </cell>
        </row>
        <row r="5434">
          <cell r="A5434" t="str">
            <v>5502169</v>
          </cell>
          <cell r="B5434" t="str">
            <v>Escavação, carga e transporte de material de 1ª categoria - DMT de 1.600 a 1.800 m - caminho de serviço pavimentado - com escavadeira e caminhão basculante de 14 m³</v>
          </cell>
          <cell r="C5434" t="str">
            <v>m³</v>
          </cell>
          <cell r="D5434">
            <v>7.07</v>
          </cell>
        </row>
        <row r="5435">
          <cell r="A5435" t="str">
            <v>5501884</v>
          </cell>
          <cell r="B5435" t="str">
            <v>Escavação, carga e transporte de material de 1ª categoria - DMT de 1.800 a 2.000 m - caminho de serviço em leito natural - com carregadeira e caminhão basculante de 14 m³</v>
          </cell>
          <cell r="C5435" t="str">
            <v>m³</v>
          </cell>
          <cell r="D5435">
            <v>13.13</v>
          </cell>
        </row>
        <row r="5436">
          <cell r="A5436" t="str">
            <v>5502118</v>
          </cell>
          <cell r="B5436" t="str">
            <v>Escavação, carga e transporte de material de 1ª categoria - DMT de 1.800 a 2.000 m - caminho de serviço em leito natural - com escavadeira e caminhão basculante de 14 m³</v>
          </cell>
          <cell r="C5436" t="str">
            <v>m³</v>
          </cell>
          <cell r="D5436">
            <v>9.15</v>
          </cell>
        </row>
        <row r="5437">
          <cell r="A5437" t="str">
            <v>5501910</v>
          </cell>
          <cell r="B5437" t="str">
            <v>Escavação, carga e transporte de material de 1ª categoria - DMT de 1.800 a 2.000 m - caminho de serviço em revestimento primário - com carregadeira e caminhão basculante de 14 m³</v>
          </cell>
          <cell r="C5437" t="str">
            <v>m³</v>
          </cell>
          <cell r="D5437">
            <v>11.18</v>
          </cell>
        </row>
        <row r="5438">
          <cell r="A5438" t="str">
            <v>5502144</v>
          </cell>
          <cell r="B5438" t="str">
            <v>Escavação, carga e transporte de material de 1ª categoria - DMT de 1.800 a 2.000 m - caminho de serviço em revestimento primário - com escavadeira e caminhão basculante de 14 m³</v>
          </cell>
          <cell r="C5438" t="str">
            <v>m³</v>
          </cell>
          <cell r="D5438">
            <v>7.55</v>
          </cell>
        </row>
        <row r="5439">
          <cell r="A5439" t="str">
            <v>5501936</v>
          </cell>
          <cell r="B5439" t="str">
            <v>Escavação, carga e transporte de material de 1ª categoria - DMT de 1.800 a 2.000 m - caminho de serviço pavimentado - com carregadeira e caminhão basculante de 14 m³</v>
          </cell>
          <cell r="C5439" t="str">
            <v>m³</v>
          </cell>
          <cell r="D5439">
            <v>10.81</v>
          </cell>
        </row>
        <row r="5440">
          <cell r="A5440" t="str">
            <v>5502170</v>
          </cell>
          <cell r="B5440" t="str">
            <v>Escavação, carga e transporte de material de 1ª categoria - DMT de 1.800 a 2.000 m - caminho de serviço pavimentado - com escavadeira e caminhão basculante de 14 m³</v>
          </cell>
          <cell r="C5440" t="str">
            <v>m³</v>
          </cell>
          <cell r="D5440">
            <v>7.2</v>
          </cell>
        </row>
        <row r="5441">
          <cell r="A5441" t="str">
            <v>5501885</v>
          </cell>
          <cell r="B5441" t="str">
            <v>Escavação, carga e transporte de material de 1ª categoria - DMT de 2.000 a 2.500 m - caminho de serviço em leito natural - com carregadeira e caminhão basculante de 14 m³</v>
          </cell>
          <cell r="C5441" t="str">
            <v>m³</v>
          </cell>
          <cell r="D5441">
            <v>13.59</v>
          </cell>
        </row>
        <row r="5442">
          <cell r="A5442" t="str">
            <v>5502119</v>
          </cell>
          <cell r="B5442" t="str">
            <v>Escavação, carga e transporte de material de 1ª categoria - DMT de 2.000 a 2.500 m - caminho de serviço em leito natural - com escavadeira e caminhão basculante de 14 m³</v>
          </cell>
          <cell r="C5442" t="str">
            <v>m³</v>
          </cell>
          <cell r="D5442">
            <v>10.01</v>
          </cell>
        </row>
        <row r="5443">
          <cell r="A5443" t="str">
            <v>5501911</v>
          </cell>
          <cell r="B5443" t="str">
            <v>Escavação, carga e transporte de material de 1ª categoria - DMT de 2.000 a 2.500 m - caminho de serviço em revestimento primário - com carregadeira e caminhão basculante de 14 m³</v>
          </cell>
          <cell r="C5443" t="str">
            <v>m³</v>
          </cell>
          <cell r="D5443">
            <v>11.84</v>
          </cell>
        </row>
        <row r="5444">
          <cell r="A5444" t="str">
            <v>5502145</v>
          </cell>
          <cell r="B5444" t="str">
            <v>Escavação, carga e transporte de material de 1ª categoria - DMT de 2.000 a 2.500 m - caminho de serviço em revestimento primário - com escavadeira e caminhão basculante de 14 m³</v>
          </cell>
          <cell r="C5444" t="str">
            <v>m³</v>
          </cell>
          <cell r="D5444">
            <v>7.85</v>
          </cell>
        </row>
        <row r="5445">
          <cell r="A5445" t="str">
            <v>5501937</v>
          </cell>
          <cell r="B5445" t="str">
            <v>Escavação, carga e transporte de material de 1ª categoria - DMT de 2.000 a 2.500 m - caminho de serviço pavimentado - com carregadeira e caminhão basculante de 14 m³</v>
          </cell>
          <cell r="C5445" t="str">
            <v>m³</v>
          </cell>
          <cell r="D5445">
            <v>11.01</v>
          </cell>
        </row>
        <row r="5446">
          <cell r="A5446" t="str">
            <v>5502171</v>
          </cell>
          <cell r="B5446" t="str">
            <v>Escavação, carga e transporte de material de 1ª categoria - DMT de 2.000 a 2.500 m - caminho de serviço pavimentado - com escavadeira e caminhão basculante de 14 m³</v>
          </cell>
          <cell r="C5446" t="str">
            <v>m³</v>
          </cell>
          <cell r="D5446">
            <v>7.42</v>
          </cell>
        </row>
        <row r="5447">
          <cell r="A5447" t="str">
            <v>5501886</v>
          </cell>
          <cell r="B5447" t="str">
            <v>Escavação, carga e transporte de material de 1ª categoria - DMT de 2.500 a 3.000 m - caminho de serviço em leito natural - com carregadeira e caminhão basculante de 14 m³</v>
          </cell>
          <cell r="C5447" t="str">
            <v>m³</v>
          </cell>
          <cell r="D5447">
            <v>14.66</v>
          </cell>
        </row>
        <row r="5448">
          <cell r="A5448" t="str">
            <v>5502120</v>
          </cell>
          <cell r="B5448" t="str">
            <v>Escavação, carga e transporte de material de 1ª categoria - DMT de 2.500 a 3.000 m - caminho de serviço em leito natural - com escavadeira e caminhão basculante de 14 m³</v>
          </cell>
          <cell r="C5448" t="str">
            <v>m³</v>
          </cell>
          <cell r="D5448">
            <v>11.11</v>
          </cell>
        </row>
        <row r="5449">
          <cell r="A5449" t="str">
            <v>5501912</v>
          </cell>
          <cell r="B5449" t="str">
            <v>Escavação, carga e transporte de material de 1ª categoria - DMT de 2.500 a 3.000 m - caminho de serviço em revestimento primário - com carregadeira e caminhão basculante de 14 m³</v>
          </cell>
          <cell r="C5449" t="str">
            <v>m³</v>
          </cell>
          <cell r="D5449">
            <v>12.28</v>
          </cell>
        </row>
        <row r="5450">
          <cell r="A5450" t="str">
            <v>5502146</v>
          </cell>
          <cell r="B5450" t="str">
            <v>Escavação, carga e transporte de material de 1ª categoria - DMT de 2.500 a 3.000 m - caminho de serviço em revestimento primário - com escavadeira e caminhão basculante de 14 m³</v>
          </cell>
          <cell r="C5450" t="str">
            <v>m³</v>
          </cell>
          <cell r="D5450">
            <v>8.73</v>
          </cell>
        </row>
        <row r="5451">
          <cell r="A5451" t="str">
            <v>5501938</v>
          </cell>
          <cell r="B5451" t="str">
            <v>Escavação, carga e transporte de material de 1ª categoria - DMT de 2.500 a 3.000 m - caminho de serviço pavimentado - com carregadeira e caminhão basculante de 14 m³</v>
          </cell>
          <cell r="C5451" t="str">
            <v>m³</v>
          </cell>
          <cell r="D5451">
            <v>11.79</v>
          </cell>
        </row>
        <row r="5452">
          <cell r="A5452" t="str">
            <v>5502172</v>
          </cell>
          <cell r="B5452" t="str">
            <v>Escavação, carga e transporte de material de 1ª categoria - DMT de 2.500 a 3.000 m - caminho de serviço pavimentado - com escavadeira e caminhão basculante de 14 m³</v>
          </cell>
          <cell r="C5452" t="str">
            <v>m³</v>
          </cell>
          <cell r="D5452">
            <v>7.81</v>
          </cell>
        </row>
        <row r="5453">
          <cell r="A5453" t="str">
            <v>5501876</v>
          </cell>
          <cell r="B5453" t="str">
            <v>Escavação, carga e transporte de material de 1ª categoria - DMT de 200 a 400 m - caminho de serviço em leito natural - com carregadeira e caminhão basculante de 14 m³</v>
          </cell>
          <cell r="C5453" t="str">
            <v>m³</v>
          </cell>
          <cell r="D5453">
            <v>9.77</v>
          </cell>
        </row>
        <row r="5454">
          <cell r="A5454" t="str">
            <v>5502110</v>
          </cell>
          <cell r="B5454" t="str">
            <v>Escavação, carga e transporte de material de 1ª categoria - DMT de 200 a 400 m - caminho de serviço em leito natural - com escavadeira e caminhão basculante de 14 m³</v>
          </cell>
          <cell r="C5454" t="str">
            <v>m³</v>
          </cell>
          <cell r="D5454">
            <v>6.14</v>
          </cell>
        </row>
        <row r="5455">
          <cell r="A5455" t="str">
            <v>5501902</v>
          </cell>
          <cell r="B5455" t="str">
            <v>Escavação, carga e transporte de material de 1ª categoria - DMT de 200 a 400 m - caminho de serviço em revestimento primário - com carregadeira e caminhão basculante de 14 m³</v>
          </cell>
          <cell r="C5455" t="str">
            <v>m³</v>
          </cell>
          <cell r="D5455">
            <v>9.3800000000000008</v>
          </cell>
        </row>
        <row r="5456">
          <cell r="A5456" t="str">
            <v>5502136</v>
          </cell>
          <cell r="B5456" t="str">
            <v>Escavação, carga e transporte de material de 1ª categoria - DMT de 200 a 400 m - caminho de serviço em revestimento primário - com escavadeira e caminhão basculante de 14 m³</v>
          </cell>
          <cell r="C5456" t="str">
            <v>m³</v>
          </cell>
          <cell r="D5456">
            <v>5.76</v>
          </cell>
        </row>
        <row r="5457">
          <cell r="A5457" t="str">
            <v>5501928</v>
          </cell>
          <cell r="B5457" t="str">
            <v>Escavação, carga e transporte de material de 1ª categoria - DMT de 200 a 400 m - caminho de serviço pavimentado - com carregadeira e caminhão basculante de 14 m³</v>
          </cell>
          <cell r="C5457" t="str">
            <v>m³</v>
          </cell>
          <cell r="D5457">
            <v>8.84</v>
          </cell>
        </row>
        <row r="5458">
          <cell r="A5458" t="str">
            <v>5502162</v>
          </cell>
          <cell r="B5458" t="str">
            <v>Escavação, carga e transporte de material de 1ª categoria - DMT de 200 a 400 m - caminho de serviço pavimentado - com escavadeira e caminhão basculante de 14 m³</v>
          </cell>
          <cell r="C5458" t="str">
            <v>m³</v>
          </cell>
          <cell r="D5458">
            <v>5.18</v>
          </cell>
        </row>
        <row r="5459">
          <cell r="A5459" t="str">
            <v>5501877</v>
          </cell>
          <cell r="B5459" t="str">
            <v>Escavação, carga e transporte de material de 1ª categoria - DMT de 400 a 600 m - caminho de serviço em leito natural - com carregadeira e caminhão basculante de 14 m³</v>
          </cell>
          <cell r="C5459" t="str">
            <v>m³</v>
          </cell>
          <cell r="D5459">
            <v>10.52</v>
          </cell>
        </row>
        <row r="5460">
          <cell r="A5460" t="str">
            <v>5502111</v>
          </cell>
          <cell r="B5460" t="str">
            <v>Escavação, carga e transporte de material de 1ª categoria - DMT de 400 a 600 m - caminho de serviço em leito natural - com escavadeira e caminhão basculante de 14 m³</v>
          </cell>
          <cell r="C5460" t="str">
            <v>m³</v>
          </cell>
          <cell r="D5460">
            <v>6.49</v>
          </cell>
        </row>
        <row r="5461">
          <cell r="A5461" t="str">
            <v>5501903</v>
          </cell>
          <cell r="B5461" t="str">
            <v>Escavação, carga e transporte de material de 1ª categoria - DMT de 400 a 600 m - caminho de serviço em revestimento primário - com carregadeira e caminhão basculante de 14 m³</v>
          </cell>
          <cell r="C5461" t="str">
            <v>m³</v>
          </cell>
          <cell r="D5461">
            <v>9.61</v>
          </cell>
        </row>
        <row r="5462">
          <cell r="A5462" t="str">
            <v>5502137</v>
          </cell>
          <cell r="B5462" t="str">
            <v>Escavação, carga e transporte de material de 1ª categoria - DMT de 400 a 600 m - caminho de serviço em revestimento primário - com escavadeira e caminhão basculante de 14 m³</v>
          </cell>
          <cell r="C5462" t="str">
            <v>m³</v>
          </cell>
          <cell r="D5462">
            <v>5.96</v>
          </cell>
        </row>
        <row r="5463">
          <cell r="A5463" t="str">
            <v>5501929</v>
          </cell>
          <cell r="B5463" t="str">
            <v>Escavação, carga e transporte de material de 1ª categoria - DMT de 400 a 600 m - caminho de serviço pavimentado - com carregadeira e caminhão basculante de 14 m³</v>
          </cell>
          <cell r="C5463" t="str">
            <v>m³</v>
          </cell>
          <cell r="D5463">
            <v>9.44</v>
          </cell>
        </row>
        <row r="5464">
          <cell r="A5464" t="str">
            <v>5502163</v>
          </cell>
          <cell r="B5464" t="str">
            <v>Escavação, carga e transporte de material de 1ª categoria - DMT de 400 a 600 m - caminho de serviço pavimentado - com escavadeira e caminhão basculante de 14 m³</v>
          </cell>
          <cell r="C5464" t="str">
            <v>m³</v>
          </cell>
          <cell r="D5464">
            <v>5.79</v>
          </cell>
        </row>
        <row r="5465">
          <cell r="A5465" t="str">
            <v>5501875</v>
          </cell>
          <cell r="B5465" t="str">
            <v>Escavação, carga e transporte de material de 1ª categoria - DMT de 50 a 200 m - caminho de serviço em leito natural - com carregadeira e caminhão basculante de 14 m³</v>
          </cell>
          <cell r="C5465" t="str">
            <v>m³</v>
          </cell>
          <cell r="D5465">
            <v>9.3800000000000008</v>
          </cell>
        </row>
        <row r="5466">
          <cell r="A5466" t="str">
            <v>5502109</v>
          </cell>
          <cell r="B5466" t="str">
            <v>Escavação, carga e transporte de material de 1ª categoria - DMT de 50 a 200 m - caminho de serviço em leito natural - com escavadeira e caminhão basculante de 14 m³</v>
          </cell>
          <cell r="C5466" t="str">
            <v>m³</v>
          </cell>
          <cell r="D5466">
            <v>5.76</v>
          </cell>
        </row>
        <row r="5467">
          <cell r="A5467" t="str">
            <v>5501901</v>
          </cell>
          <cell r="B5467" t="str">
            <v>Escavação, carga e transporte de material de 1ª categoria - DMT de 50 a 200 m - caminho de serviço em revestimento primário - com carregadeira e caminhão basculante de 14 m³</v>
          </cell>
          <cell r="C5467" t="str">
            <v>m³</v>
          </cell>
          <cell r="D5467">
            <v>8.7100000000000009</v>
          </cell>
        </row>
        <row r="5468">
          <cell r="A5468" t="str">
            <v>5502135</v>
          </cell>
          <cell r="B5468" t="str">
            <v>Escavação, carga e transporte de material de 1ª categoria - DMT de 50 a 200 m - caminho de serviço em revestimento primário - com escavadeira e caminhão basculante de 14 m³</v>
          </cell>
          <cell r="C5468" t="str">
            <v>m³</v>
          </cell>
          <cell r="D5468">
            <v>5.05</v>
          </cell>
        </row>
        <row r="5469">
          <cell r="A5469" t="str">
            <v>5501927</v>
          </cell>
          <cell r="B5469" t="str">
            <v>Escavação, carga e transporte de material de 1ª categoria - DMT de 50 a 200 m - caminho de serviço pavimentado - com carregadeira e caminhão basculante de 14 m³</v>
          </cell>
          <cell r="C5469" t="str">
            <v>m³</v>
          </cell>
          <cell r="D5469">
            <v>8.64</v>
          </cell>
        </row>
        <row r="5470">
          <cell r="A5470" t="str">
            <v>5502161</v>
          </cell>
          <cell r="B5470" t="str">
            <v>Escavação, carga e transporte de material de 1ª categoria - DMT de 50 a 200 m - caminho de serviço pavimentado - com escavadeira e caminhão basculante de 14 m³</v>
          </cell>
          <cell r="C5470" t="str">
            <v>m³</v>
          </cell>
          <cell r="D5470">
            <v>4.97</v>
          </cell>
        </row>
        <row r="5471">
          <cell r="A5471" t="str">
            <v>5501878</v>
          </cell>
          <cell r="B5471" t="str">
            <v>Escavação, carga e transporte de material de 1ª categoria - DMT de 600 a 800 m - caminho de serviço em leito natural - com carregadeira e caminhão basculante de 14 m³</v>
          </cell>
          <cell r="C5471" t="str">
            <v>m³</v>
          </cell>
          <cell r="D5471">
            <v>10.81</v>
          </cell>
        </row>
        <row r="5472">
          <cell r="A5472" t="str">
            <v>5502112</v>
          </cell>
          <cell r="B5472" t="str">
            <v>Escavação, carga e transporte de material de 1ª categoria - DMT de 600 a 800 m - caminho de serviço em leito natural - com escavadeira e caminhão basculante de 14 m³</v>
          </cell>
          <cell r="C5472" t="str">
            <v>m³</v>
          </cell>
          <cell r="D5472">
            <v>7.2</v>
          </cell>
        </row>
        <row r="5473">
          <cell r="A5473" t="str">
            <v>5501904</v>
          </cell>
          <cell r="B5473" t="str">
            <v>Escavação, carga e transporte de material de 1ª categoria - DMT de 600 a 800 m - caminho de serviço em revestimento primário - com carregadeira e caminhão basculante de 14 m³</v>
          </cell>
          <cell r="C5473" t="str">
            <v>m³</v>
          </cell>
          <cell r="D5473">
            <v>9.77</v>
          </cell>
        </row>
        <row r="5474">
          <cell r="A5474" t="str">
            <v>5502138</v>
          </cell>
          <cell r="B5474" t="str">
            <v>Escavação, carga e transporte de material de 1ª categoria - DMT de 600 a 800 m - caminho de serviço em revestimento primário - com escavadeira e caminhão basculante de 14 m³</v>
          </cell>
          <cell r="C5474" t="str">
            <v>m³</v>
          </cell>
          <cell r="D5474">
            <v>6.17</v>
          </cell>
        </row>
        <row r="5475">
          <cell r="A5475" t="str">
            <v>5501930</v>
          </cell>
          <cell r="B5475" t="str">
            <v>Escavação, carga e transporte de material de 1ª categoria - DMT de 600 a 800 m - caminho de serviço pavimentado - com carregadeira e caminhão basculante de 14 m³</v>
          </cell>
          <cell r="C5475" t="str">
            <v>m³</v>
          </cell>
          <cell r="D5475">
            <v>9.57</v>
          </cell>
        </row>
        <row r="5476">
          <cell r="A5476" t="str">
            <v>5502164</v>
          </cell>
          <cell r="B5476" t="str">
            <v>Escavação, carga e transporte de material de 1ª categoria - DMT de 600 a 800 m - caminho de serviço pavimentado - com escavadeira e caminhão basculante de 14 m³</v>
          </cell>
          <cell r="C5476" t="str">
            <v>m³</v>
          </cell>
          <cell r="D5476">
            <v>5.96</v>
          </cell>
        </row>
        <row r="5477">
          <cell r="A5477" t="str">
            <v>5501879</v>
          </cell>
          <cell r="B5477" t="str">
            <v>Escavação, carga e transporte de material de 1ª categoria - DMT de 800 a 1.000 m - caminho de serviço em leito natural - com carregadeira e caminhão basculante de 14 m³</v>
          </cell>
          <cell r="C5477" t="str">
            <v>m³</v>
          </cell>
          <cell r="D5477">
            <v>11.09</v>
          </cell>
        </row>
        <row r="5478">
          <cell r="A5478" t="str">
            <v>5502113</v>
          </cell>
          <cell r="B5478" t="str">
            <v>Escavação, carga e transporte de material de 1ª categoria - DMT de 800 a 1.000 m - caminho de serviço em leito natural - com escavadeira e caminhão basculante de 14 m³</v>
          </cell>
          <cell r="C5478" t="str">
            <v>m³</v>
          </cell>
          <cell r="D5478">
            <v>7.46</v>
          </cell>
        </row>
        <row r="5479">
          <cell r="A5479" t="str">
            <v>5501905</v>
          </cell>
          <cell r="B5479" t="str">
            <v>Escavação, carga e transporte de material de 1ª categoria - DMT de 800 a 1.000 m - caminho de serviço em revestimento primário - com carregadeira e caminhão basculante de 14 m³</v>
          </cell>
          <cell r="C5479" t="str">
            <v>m³</v>
          </cell>
          <cell r="D5479">
            <v>9.9700000000000006</v>
          </cell>
        </row>
        <row r="5480">
          <cell r="A5480" t="str">
            <v>5502139</v>
          </cell>
          <cell r="B5480" t="str">
            <v>Escavação, carga e transporte de material de 1ª categoria - DMT de 800 a 1.000 m - caminho de serviço em revestimento primário - com escavadeira e caminhão basculante de 14 m³</v>
          </cell>
          <cell r="C5480" t="str">
            <v>m³</v>
          </cell>
          <cell r="D5480">
            <v>6.35</v>
          </cell>
        </row>
        <row r="5481">
          <cell r="A5481" t="str">
            <v>5501931</v>
          </cell>
          <cell r="B5481" t="str">
            <v>Escavação, carga e transporte de material de 1ª categoria - DMT de 800 a 1.000 m - caminho de serviço pavimentado - com carregadeira e caminhão basculante de 14 m³</v>
          </cell>
          <cell r="C5481" t="str">
            <v>m³</v>
          </cell>
          <cell r="D5481">
            <v>9.74</v>
          </cell>
        </row>
        <row r="5482">
          <cell r="A5482" t="str">
            <v>5502165</v>
          </cell>
          <cell r="B5482" t="str">
            <v>Escavação, carga e transporte de material de 1ª categoria - DMT de 800 a 1.000 m - caminho de serviço pavimentado - com escavadeira e caminhão basculante de 14 m³</v>
          </cell>
          <cell r="C5482" t="str">
            <v>m³</v>
          </cell>
          <cell r="D5482">
            <v>6.1</v>
          </cell>
        </row>
        <row r="5483">
          <cell r="A5483" t="str">
            <v>5502825</v>
          </cell>
          <cell r="B5483" t="str">
            <v>Escavação, carga e transporte de material de 1ª categoria na distância de 3.000 m - caminho de serviço em leito natural - com carregadeira e caminhão basculante de 14 m³</v>
          </cell>
          <cell r="C5483" t="str">
            <v>m³</v>
          </cell>
          <cell r="D5483">
            <v>15.48</v>
          </cell>
        </row>
        <row r="5484">
          <cell r="A5484" t="str">
            <v>5502834</v>
          </cell>
          <cell r="B5484" t="str">
            <v>Escavação, carga e transporte de material de 1ª categoria na distância de 3.000 m - caminho de serviço em leito natural - com escavadeira e caminhão basculante de 14 m³</v>
          </cell>
          <cell r="C5484" t="str">
            <v>m³</v>
          </cell>
          <cell r="D5484">
            <v>11.53</v>
          </cell>
        </row>
        <row r="5485">
          <cell r="A5485" t="str">
            <v>5502826</v>
          </cell>
          <cell r="B5485" t="str">
            <v>Escavação, carga e transporte de material de 1ª categoria na distância de 3.000 m - caminho de serviço em revestimento primário - com carregadeira e caminhão basculante de 14 m³</v>
          </cell>
          <cell r="C5485" t="str">
            <v>m³</v>
          </cell>
          <cell r="D5485">
            <v>12.53</v>
          </cell>
        </row>
        <row r="5486">
          <cell r="A5486" t="str">
            <v>5502835</v>
          </cell>
          <cell r="B5486" t="str">
            <v>Escavação, carga e transporte de material de 1ª categoria na distância de 3.000 m - caminho de serviço em revestimento primário - com escavadeira e caminhão basculante de 14 m³</v>
          </cell>
          <cell r="C5486" t="str">
            <v>m³</v>
          </cell>
          <cell r="D5486">
            <v>8.99</v>
          </cell>
        </row>
        <row r="5487">
          <cell r="A5487" t="str">
            <v>5502827</v>
          </cell>
          <cell r="B5487" t="str">
            <v>Escavação, carga e transporte de material de 1ª categoria na distância de 3.000 m - caminho de serviço pavimentado - com carregadeira e caminhão basculante de 14 m³</v>
          </cell>
          <cell r="C5487" t="str">
            <v>m³</v>
          </cell>
          <cell r="D5487">
            <v>11.99</v>
          </cell>
        </row>
        <row r="5488">
          <cell r="A5488" t="str">
            <v>5502836</v>
          </cell>
          <cell r="B5488" t="str">
            <v>Escavação, carga e transporte de material de 1ª categoria na distância de 3.000 m - caminho de serviço pavimentado - com escavadeira e caminhão basculante de 14 m³</v>
          </cell>
          <cell r="C5488" t="str">
            <v>m³</v>
          </cell>
          <cell r="D5488">
            <v>8.42</v>
          </cell>
        </row>
        <row r="5489">
          <cell r="A5489" t="str">
            <v>5502356</v>
          </cell>
          <cell r="B5489" t="str">
            <v>Escavação, carga e transporte de material de 2ª categoria - DMT de 1.000 a 1.200 m - caminho de serviço em leito natural - com carregadeira e caminhão basculante de 14 m³</v>
          </cell>
          <cell r="C5489" t="str">
            <v>m³</v>
          </cell>
          <cell r="D5489">
            <v>17.899999999999999</v>
          </cell>
        </row>
        <row r="5490">
          <cell r="A5490" t="str">
            <v>5502590</v>
          </cell>
          <cell r="B5490" t="str">
            <v>Escavação, carga e transporte de material de 2ª categoria - DMT de 1.000 a 1.200 m - caminho de serviço em leito natural - com escavadeira e caminhão basculante de 14 m³</v>
          </cell>
          <cell r="C5490" t="str">
            <v>m³</v>
          </cell>
          <cell r="D5490">
            <v>10.4</v>
          </cell>
        </row>
        <row r="5491">
          <cell r="A5491" t="str">
            <v>5502382</v>
          </cell>
          <cell r="B5491" t="str">
            <v>Escavação, carga e transporte de material de 2ª categoria - DMT de 1.000 a 1.200 m - caminho de serviço em revestimento primário - com carregadeira e caminhão basculante de 14 m³</v>
          </cell>
          <cell r="C5491" t="str">
            <v>m³</v>
          </cell>
          <cell r="D5491">
            <v>16.489999999999998</v>
          </cell>
        </row>
        <row r="5492">
          <cell r="A5492" t="str">
            <v>5502616</v>
          </cell>
          <cell r="B5492" t="str">
            <v>Escavação, carga e transporte de material de 2ª categoria - DMT de 1.000 a 1.200 m - caminho de serviço em revestimento primário - com escavadeira e caminhão basculante de 14 m³</v>
          </cell>
          <cell r="C5492" t="str">
            <v>m³</v>
          </cell>
          <cell r="D5492">
            <v>8.84</v>
          </cell>
        </row>
        <row r="5493">
          <cell r="A5493" t="str">
            <v>5502408</v>
          </cell>
          <cell r="B5493" t="str">
            <v>Escavação, carga e transporte de material de 2ª categoria - DMT de 1.000 a 1.200 m - caminho de serviço pavimentado - com carregadeira e caminhão basculante de 14 m³</v>
          </cell>
          <cell r="C5493" t="str">
            <v>m³</v>
          </cell>
          <cell r="D5493">
            <v>16.23</v>
          </cell>
        </row>
        <row r="5494">
          <cell r="A5494" t="str">
            <v>5502642</v>
          </cell>
          <cell r="B5494" t="str">
            <v>Escavação, carga e transporte de material de 2ª categoria - DMT de 1.000 a 1.200 m - caminho de serviço pavimentado - com escavadeira e caminhão basculante de 14 m³</v>
          </cell>
          <cell r="C5494" t="str">
            <v>m³</v>
          </cell>
          <cell r="D5494">
            <v>8.52</v>
          </cell>
        </row>
        <row r="5495">
          <cell r="A5495" t="str">
            <v>5502357</v>
          </cell>
          <cell r="B5495" t="str">
            <v>Escavação, carga e transporte de material de 2ª categoria - DMT de 1.200 a 1.400 m - caminho de serviço em leito natural - com carregadeira e caminhão basculante de 14 m³</v>
          </cell>
          <cell r="C5495" t="str">
            <v>m³</v>
          </cell>
          <cell r="D5495">
            <v>18.170000000000002</v>
          </cell>
        </row>
        <row r="5496">
          <cell r="A5496" t="str">
            <v>5502591</v>
          </cell>
          <cell r="B5496" t="str">
            <v>Escavação, carga e transporte de material de 2ª categoria - DMT de 1.200 a 1.400 m - caminho de serviço em leito natural - com escavadeira e caminhão basculante de 14 m³</v>
          </cell>
          <cell r="C5496" t="str">
            <v>m³</v>
          </cell>
          <cell r="D5496">
            <v>10.7</v>
          </cell>
        </row>
        <row r="5497">
          <cell r="A5497" t="str">
            <v>5502383</v>
          </cell>
          <cell r="B5497" t="str">
            <v>Escavação, carga e transporte de material de 2ª categoria - DMT de 1.200 a 1.400 m - caminho de serviço em revestimento primário - com carregadeira e caminhão basculante de 14 m³</v>
          </cell>
          <cell r="C5497" t="str">
            <v>m³</v>
          </cell>
          <cell r="D5497">
            <v>16.670000000000002</v>
          </cell>
        </row>
        <row r="5498">
          <cell r="A5498" t="str">
            <v>5502617</v>
          </cell>
          <cell r="B5498" t="str">
            <v>Escavação, carga e transporte de material de 2ª categoria - DMT de 1.200 a 1.400 m - caminho de serviço em revestimento primário - com escavadeira e caminhão basculante de 14 m³</v>
          </cell>
          <cell r="C5498" t="str">
            <v>m³</v>
          </cell>
          <cell r="D5498">
            <v>8.9700000000000006</v>
          </cell>
        </row>
        <row r="5499">
          <cell r="A5499" t="str">
            <v>5502409</v>
          </cell>
          <cell r="B5499" t="str">
            <v>Escavação, carga e transporte de material de 2ª categoria - DMT de 1.200 a 1.400 m - caminho de serviço pavimentado - com carregadeira e caminhão basculante de 14 m³</v>
          </cell>
          <cell r="C5499" t="str">
            <v>m³</v>
          </cell>
          <cell r="D5499">
            <v>16.36</v>
          </cell>
        </row>
        <row r="5500">
          <cell r="A5500" t="str">
            <v>5502643</v>
          </cell>
          <cell r="B5500" t="str">
            <v>Escavação, carga e transporte de material de 2ª categoria - DMT de 1.200 a 1.400 m - caminho de serviço pavimentado - com escavadeira e caminhão basculante de 14 m³</v>
          </cell>
          <cell r="C5500" t="str">
            <v>m³</v>
          </cell>
          <cell r="D5500">
            <v>8.6999999999999993</v>
          </cell>
        </row>
        <row r="5501">
          <cell r="A5501" t="str">
            <v>5502358</v>
          </cell>
          <cell r="B5501" t="str">
            <v>Escavação, carga e transporte de material de 2ª categoria - DMT de 1.400 a 1.600 m - caminho de serviço em leito natural - com carregadeira e caminhão basculante de 14 m³</v>
          </cell>
          <cell r="C5501" t="str">
            <v>m³</v>
          </cell>
          <cell r="D5501">
            <v>18.45</v>
          </cell>
        </row>
        <row r="5502">
          <cell r="A5502" t="str">
            <v>5502592</v>
          </cell>
          <cell r="B5502" t="str">
            <v>Escavação, carga e transporte de material de 2ª categoria - DMT de 1.400 a 1.600 m - caminho de serviço em leito natural - com escavadeira e caminhão basculante de 14 m³</v>
          </cell>
          <cell r="C5502" t="str">
            <v>m³</v>
          </cell>
          <cell r="D5502">
            <v>10.94</v>
          </cell>
        </row>
        <row r="5503">
          <cell r="A5503" t="str">
            <v>5502384</v>
          </cell>
          <cell r="B5503" t="str">
            <v>Escavação, carga e transporte de material de 2ª categoria - DMT de 1.400 a 1.600 m - caminho de serviço em revestimento primário - com carregadeira e caminhão basculante de 14 m³</v>
          </cell>
          <cell r="C5503" t="str">
            <v>m³</v>
          </cell>
          <cell r="D5503">
            <v>16.850000000000001</v>
          </cell>
        </row>
        <row r="5504">
          <cell r="A5504" t="str">
            <v>5502618</v>
          </cell>
          <cell r="B5504" t="str">
            <v>Escavação, carga e transporte de material de 2ª categoria - DMT de 1.400 a 1.600 m - caminho de serviço em revestimento primário - com escavadeira e caminhão basculante de 14 m³</v>
          </cell>
          <cell r="C5504" t="str">
            <v>m³</v>
          </cell>
          <cell r="D5504">
            <v>9.92</v>
          </cell>
        </row>
        <row r="5505">
          <cell r="A5505" t="str">
            <v>5502410</v>
          </cell>
          <cell r="B5505" t="str">
            <v>Escavação, carga e transporte de material de 2ª categoria - DMT de 1.400 a 1.600 m - caminho de serviço pavimentado - com carregadeira e caminhão basculante de 14 m³</v>
          </cell>
          <cell r="C5505" t="str">
            <v>m³</v>
          </cell>
          <cell r="D5505">
            <v>16.489999999999998</v>
          </cell>
        </row>
        <row r="5506">
          <cell r="A5506" t="str">
            <v>5502644</v>
          </cell>
          <cell r="B5506" t="str">
            <v>Escavação, carga e transporte de material de 2ª categoria - DMT de 1.400 a 1.600 m - caminho de serviço pavimentado - com escavadeira e caminhão basculante de 14 m³</v>
          </cell>
          <cell r="C5506" t="str">
            <v>m³</v>
          </cell>
          <cell r="D5506">
            <v>8.84</v>
          </cell>
        </row>
        <row r="5507">
          <cell r="A5507" t="str">
            <v>5502359</v>
          </cell>
          <cell r="B5507" t="str">
            <v>Escavação, carga e transporte de material de 2ª categoria - DMT de 1.600 a 1.800 m - caminho de serviço em leito natural - com carregadeira e caminhão basculante de 14 m³</v>
          </cell>
          <cell r="C5507" t="str">
            <v>m³</v>
          </cell>
          <cell r="D5507">
            <v>18.72</v>
          </cell>
        </row>
        <row r="5508">
          <cell r="A5508" t="str">
            <v>5502593</v>
          </cell>
          <cell r="B5508" t="str">
            <v>Escavação, carga e transporte de material de 2ª categoria - DMT de 1.600 a 1.800 m - caminho de serviço em leito natural - com escavadeira e caminhão basculante de 14 m³</v>
          </cell>
          <cell r="C5508" t="str">
            <v>m³</v>
          </cell>
          <cell r="D5508">
            <v>11.23</v>
          </cell>
        </row>
        <row r="5509">
          <cell r="A5509" t="str">
            <v>5502385</v>
          </cell>
          <cell r="B5509" t="str">
            <v>Escavação, carga e transporte de material de 2ª categoria - DMT de 1.600 a 1.800 m - caminho de serviço em revestimento primário - com carregadeira e caminhão basculante de 14 m³</v>
          </cell>
          <cell r="C5509" t="str">
            <v>m³</v>
          </cell>
          <cell r="D5509">
            <v>17.02</v>
          </cell>
        </row>
        <row r="5510">
          <cell r="A5510" t="str">
            <v>5502619</v>
          </cell>
          <cell r="B5510" t="str">
            <v>Escavação, carga e transporte de material de 2ª categoria - DMT de 1.600 a 1.800 m - caminho de serviço em revestimento primário - com escavadeira e caminhão basculante de 14 m³</v>
          </cell>
          <cell r="C5510" t="str">
            <v>m³</v>
          </cell>
          <cell r="D5510">
            <v>10.1</v>
          </cell>
        </row>
        <row r="5511">
          <cell r="A5511" t="str">
            <v>5502411</v>
          </cell>
          <cell r="B5511" t="str">
            <v>Escavação, carga e transporte de material de 2ª categoria - DMT de 1.600 a 1.800 m - caminho de serviço pavimentado - com carregadeira e caminhão basculante de 14 m³</v>
          </cell>
          <cell r="C5511" t="str">
            <v>m³</v>
          </cell>
          <cell r="D5511">
            <v>16.62</v>
          </cell>
        </row>
        <row r="5512">
          <cell r="A5512" t="str">
            <v>5502645</v>
          </cell>
          <cell r="B5512" t="str">
            <v>Escavação, carga e transporte de material de 2ª categoria - DMT de 1.600 a 1.800 m - caminho de serviço pavimentado - com escavadeira e caminhão basculante de 14 m³</v>
          </cell>
          <cell r="C5512" t="str">
            <v>m³</v>
          </cell>
          <cell r="D5512">
            <v>8.9700000000000006</v>
          </cell>
        </row>
        <row r="5513">
          <cell r="A5513" t="str">
            <v>5502360</v>
          </cell>
          <cell r="B5513" t="str">
            <v>Escavação, carga e transporte de material de 2ª categoria - DMT de 1.800 a 2.000 m - caminho de serviço em leito natural - com carregadeira e caminhão basculante de 14 m³</v>
          </cell>
          <cell r="C5513" t="str">
            <v>m³</v>
          </cell>
          <cell r="D5513">
            <v>19.52</v>
          </cell>
        </row>
        <row r="5514">
          <cell r="A5514" t="str">
            <v>5502594</v>
          </cell>
          <cell r="B5514" t="str">
            <v>Escavação, carga e transporte de material de 2ª categoria - DMT de 1.800 a 2.000 m - caminho de serviço em leito natural - com escavadeira e caminhão basculante de 14 m³</v>
          </cell>
          <cell r="C5514" t="str">
            <v>m³</v>
          </cell>
          <cell r="D5514">
            <v>12.26</v>
          </cell>
        </row>
        <row r="5515">
          <cell r="A5515" t="str">
            <v>5502386</v>
          </cell>
          <cell r="B5515" t="str">
            <v>Escavação, carga e transporte de material de 2ª categoria - DMT de 1.800 a 2.000 m - caminho de serviço em revestimento primário - com carregadeira e caminhão basculante de 14 m³</v>
          </cell>
          <cell r="C5515" t="str">
            <v>m³</v>
          </cell>
          <cell r="D5515">
            <v>17.73</v>
          </cell>
        </row>
        <row r="5516">
          <cell r="A5516" t="str">
            <v>5502620</v>
          </cell>
          <cell r="B5516" t="str">
            <v>Escavação, carga e transporte de material de 2ª categoria - DMT de 1.800 a 2.000 m - caminho de serviço em revestimento primário - com escavadeira e caminhão basculante de 14 m³</v>
          </cell>
          <cell r="C5516" t="str">
            <v>m³</v>
          </cell>
          <cell r="D5516">
            <v>10.220000000000001</v>
          </cell>
        </row>
        <row r="5517">
          <cell r="A5517" t="str">
            <v>5502412</v>
          </cell>
          <cell r="B5517" t="str">
            <v>Escavação, carga e transporte de material de 2ª categoria - DMT de 1.800 a 2.000 m - caminho de serviço pavimentado - com carregadeira e caminhão basculante de 14 m³</v>
          </cell>
          <cell r="C5517" t="str">
            <v>m³</v>
          </cell>
          <cell r="D5517">
            <v>16.760000000000002</v>
          </cell>
        </row>
        <row r="5518">
          <cell r="A5518" t="str">
            <v>5502646</v>
          </cell>
          <cell r="B5518" t="str">
            <v>Escavação, carga e transporte de material de 2ª categoria - DMT de 1.800 a 2.000 m - caminho de serviço pavimentado - com escavadeira e caminhão basculante de 14 m³</v>
          </cell>
          <cell r="C5518" t="str">
            <v>m³</v>
          </cell>
          <cell r="D5518">
            <v>9.86</v>
          </cell>
        </row>
        <row r="5519">
          <cell r="A5519" t="str">
            <v>5502361</v>
          </cell>
          <cell r="B5519" t="str">
            <v>Escavação, carga e transporte de material de 2ª categoria - DMT de 2.000 a 2.500 m - caminho de serviço em leito natural - com carregadeira e caminhão basculante de 14 m³</v>
          </cell>
          <cell r="C5519" t="str">
            <v>m³</v>
          </cell>
          <cell r="D5519">
            <v>19.98</v>
          </cell>
        </row>
        <row r="5520">
          <cell r="A5520" t="str">
            <v>5502595</v>
          </cell>
          <cell r="B5520" t="str">
            <v>Escavação, carga e transporte de material de 2ª categoria - DMT de 2.000 a 2.500 m - caminho de serviço em leito natural - com escavadeira e caminhão basculante de 14 m³</v>
          </cell>
          <cell r="C5520" t="str">
            <v>m³</v>
          </cell>
          <cell r="D5520">
            <v>12.71</v>
          </cell>
        </row>
        <row r="5521">
          <cell r="A5521" t="str">
            <v>5502387</v>
          </cell>
          <cell r="B5521" t="str">
            <v>Escavação, carga e transporte de material de 2ª categoria - DMT de 2.000 a 2.500 m - caminho de serviço em revestimento primário - com carregadeira e caminhão basculante de 14 m³</v>
          </cell>
          <cell r="C5521" t="str">
            <v>m³</v>
          </cell>
          <cell r="D5521">
            <v>18.059999999999999</v>
          </cell>
        </row>
        <row r="5522">
          <cell r="A5522" t="str">
            <v>5502621</v>
          </cell>
          <cell r="B5522" t="str">
            <v>Escavação, carga e transporte de material de 2ª categoria - DMT de 2.000 a 2.500 m - caminho de serviço em revestimento primário - com escavadeira e caminhão basculante de 14 m³</v>
          </cell>
          <cell r="C5522" t="str">
            <v>m³</v>
          </cell>
          <cell r="D5522">
            <v>10.58</v>
          </cell>
        </row>
        <row r="5523">
          <cell r="A5523" t="str">
            <v>5502413</v>
          </cell>
          <cell r="B5523" t="str">
            <v>Escavação, carga e transporte de material de 2ª categoria - DMT de 2.000 a 2.500 m - caminho de serviço pavimentado - com carregadeira e caminhão basculante de 14 m³</v>
          </cell>
          <cell r="C5523" t="str">
            <v>m³</v>
          </cell>
          <cell r="D5523">
            <v>17.02</v>
          </cell>
        </row>
        <row r="5524">
          <cell r="A5524" t="str">
            <v>5502647</v>
          </cell>
          <cell r="B5524" t="str">
            <v>Escavação, carga e transporte de material de 2ª categoria - DMT de 2.000 a 2.500 m - caminho de serviço pavimentado - com escavadeira e caminhão basculante de 14 m³</v>
          </cell>
          <cell r="C5524" t="str">
            <v>m³</v>
          </cell>
          <cell r="D5524">
            <v>10.1</v>
          </cell>
        </row>
        <row r="5525">
          <cell r="A5525" t="str">
            <v>5502362</v>
          </cell>
          <cell r="B5525" t="str">
            <v>Escavação, carga e transporte de material de 2ª categoria - DMT de 2.500 a 3.000 m - caminho de serviço em leito natural - com carregadeira e caminhão basculante de 14 m³</v>
          </cell>
          <cell r="C5525" t="str">
            <v>m³</v>
          </cell>
          <cell r="D5525">
            <v>21.34</v>
          </cell>
        </row>
        <row r="5526">
          <cell r="A5526" t="str">
            <v>5502596</v>
          </cell>
          <cell r="B5526" t="str">
            <v>Escavação, carga e transporte de material de 2ª categoria - DMT de 2.500 a 3.000 m - caminho de serviço em leito natural - com escavadeira e caminhão basculante de 14 m³</v>
          </cell>
          <cell r="C5526" t="str">
            <v>m³</v>
          </cell>
          <cell r="D5526">
            <v>13.45</v>
          </cell>
        </row>
        <row r="5527">
          <cell r="A5527" t="str">
            <v>5502388</v>
          </cell>
          <cell r="B5527" t="str">
            <v>Escavação, carga e transporte de material de 2ª categoria - DMT de 2.500 a 3.000 m - caminho de serviço em revestimento primário - com carregadeira e caminhão basculante de 14 m³</v>
          </cell>
          <cell r="C5527" t="str">
            <v>m³</v>
          </cell>
          <cell r="D5527">
            <v>18.5</v>
          </cell>
        </row>
        <row r="5528">
          <cell r="A5528" t="str">
            <v>5502622</v>
          </cell>
          <cell r="B5528" t="str">
            <v>Escavação, carga e transporte de material de 2ª categoria - DMT de 2.500 a 3.000 m - caminho de serviço em revestimento primário - com escavadeira e caminhão basculante de 14 m³</v>
          </cell>
          <cell r="C5528" t="str">
            <v>m³</v>
          </cell>
          <cell r="D5528">
            <v>11.06</v>
          </cell>
        </row>
        <row r="5529">
          <cell r="A5529" t="str">
            <v>5502414</v>
          </cell>
          <cell r="B5529" t="str">
            <v>Escavação, carga e transporte de material de 2ª categoria - DMT de 2.500 a 3.000 m - caminho de serviço pavimentado - com carregadeira e caminhão basculante de 14 m³</v>
          </cell>
          <cell r="C5529" t="str">
            <v>m³</v>
          </cell>
          <cell r="D5529">
            <v>18.010000000000002</v>
          </cell>
        </row>
        <row r="5530">
          <cell r="A5530" t="str">
            <v>5502648</v>
          </cell>
          <cell r="B5530" t="str">
            <v>Escavação, carga e transporte de material de 2ª categoria - DMT de 2.500 a 3.000 m - caminho de serviço pavimentado - com escavadeira e caminhão basculante de 14 m³</v>
          </cell>
          <cell r="C5530" t="str">
            <v>m³</v>
          </cell>
          <cell r="D5530">
            <v>10.52</v>
          </cell>
        </row>
        <row r="5531">
          <cell r="A5531" t="str">
            <v>5502352</v>
          </cell>
          <cell r="B5531" t="str">
            <v>Escavação, carga e transporte de material de 2ª categoria - DMT de 200 a 400 m - caminho de serviço em leito natural - com carregadeira e caminhão basculante de 14 m³</v>
          </cell>
          <cell r="C5531" t="str">
            <v>m³</v>
          </cell>
          <cell r="D5531">
            <v>16.09</v>
          </cell>
        </row>
        <row r="5532">
          <cell r="A5532" t="str">
            <v>5502586</v>
          </cell>
          <cell r="B5532" t="str">
            <v>Escavação, carga e transporte de material de 2ª categoria - DMT de 200 a 400 m - caminho de serviço em leito natural - com escavadeira e caminhão basculante de 14 m³</v>
          </cell>
          <cell r="C5532" t="str">
            <v>m³</v>
          </cell>
          <cell r="D5532">
            <v>8.43</v>
          </cell>
        </row>
        <row r="5533">
          <cell r="A5533" t="str">
            <v>5502378</v>
          </cell>
          <cell r="B5533" t="str">
            <v>Escavação, carga e transporte de material de 2ª categoria - DMT de 200 a 400 m - caminho de serviço em revestimento primário - com carregadeira e caminhão basculante de 14 m³</v>
          </cell>
          <cell r="C5533" t="str">
            <v>m³</v>
          </cell>
          <cell r="D5533">
            <v>15.11</v>
          </cell>
        </row>
        <row r="5534">
          <cell r="A5534" t="str">
            <v>5502612</v>
          </cell>
          <cell r="B5534" t="str">
            <v>Escavação, carga e transporte de material de 2ª categoria - DMT de 200 a 400 m - caminho de serviço em revestimento primário - com escavadeira e caminhão basculante de 14 m³</v>
          </cell>
          <cell r="C5534" t="str">
            <v>m³</v>
          </cell>
          <cell r="D5534">
            <v>7.99</v>
          </cell>
        </row>
        <row r="5535">
          <cell r="A5535" t="str">
            <v>5502404</v>
          </cell>
          <cell r="B5535" t="str">
            <v>Escavação, carga e transporte de material de 2ª categoria - DMT de 200 a 400 m - caminho de serviço pavimentado - com carregadeira e caminhão basculante de 14 m³</v>
          </cell>
          <cell r="C5535" t="str">
            <v>m³</v>
          </cell>
          <cell r="D5535">
            <v>14.98</v>
          </cell>
        </row>
        <row r="5536">
          <cell r="A5536" t="str">
            <v>5502638</v>
          </cell>
          <cell r="B5536" t="str">
            <v>Escavação, carga e transporte de material de 2ª categoria - DMT de 200 a 400 m - caminho de serviço pavimentado - com escavadeira e caminhão basculante de 14 m³</v>
          </cell>
          <cell r="C5536" t="str">
            <v>m³</v>
          </cell>
          <cell r="D5536">
            <v>7.85</v>
          </cell>
        </row>
        <row r="5537">
          <cell r="A5537" t="str">
            <v>5502353</v>
          </cell>
          <cell r="B5537" t="str">
            <v>Escavação, carga e transporte de material de 2ª categoria - DMT de 400 a 600 m - caminho de serviço em leito natural - com carregadeira e caminhão basculante de 14 m³</v>
          </cell>
          <cell r="C5537" t="str">
            <v>m³</v>
          </cell>
          <cell r="D5537">
            <v>16.45</v>
          </cell>
        </row>
        <row r="5538">
          <cell r="A5538" t="str">
            <v>5502587</v>
          </cell>
          <cell r="B5538" t="str">
            <v>Escavação, carga e transporte de material de 2ª categoria - DMT de 400 a 600 m - caminho de serviço em leito natural - com escavadeira e caminhão basculante de 14 m³</v>
          </cell>
          <cell r="C5538" t="str">
            <v>m³</v>
          </cell>
          <cell r="D5538">
            <v>8.7899999999999991</v>
          </cell>
        </row>
        <row r="5539">
          <cell r="A5539" t="str">
            <v>5502379</v>
          </cell>
          <cell r="B5539" t="str">
            <v>Escavação, carga e transporte de material de 2ª categoria - DMT de 400 a 600 m - caminho de serviço em revestimento primário - com carregadeira e caminhão basculante de 14 m³</v>
          </cell>
          <cell r="C5539" t="str">
            <v>m³</v>
          </cell>
          <cell r="D5539">
            <v>15.38</v>
          </cell>
        </row>
        <row r="5540">
          <cell r="A5540" t="str">
            <v>5502613</v>
          </cell>
          <cell r="B5540" t="str">
            <v>Escavação, carga e transporte de material de 2ª categoria - DMT de 400 a 600 m - caminho de serviço em revestimento primário - com escavadeira e caminhão basculante de 14 m³</v>
          </cell>
          <cell r="C5540" t="str">
            <v>m³</v>
          </cell>
          <cell r="D5540">
            <v>8.26</v>
          </cell>
        </row>
        <row r="5541">
          <cell r="A5541" t="str">
            <v>5502405</v>
          </cell>
          <cell r="B5541" t="str">
            <v>Escavação, carga e transporte de material de 2ª categoria - DMT de 400 a 600 m - caminho de serviço pavimentado - com carregadeira e caminhão basculante de 14 m³</v>
          </cell>
          <cell r="C5541" t="str">
            <v>m³</v>
          </cell>
          <cell r="D5541">
            <v>15.18</v>
          </cell>
        </row>
        <row r="5542">
          <cell r="A5542" t="str">
            <v>5502639</v>
          </cell>
          <cell r="B5542" t="str">
            <v>Escavação, carga e transporte de material de 2ª categoria - DMT de 400 a 600 m - caminho de serviço pavimentado - com escavadeira e caminhão basculante de 14 m³</v>
          </cell>
          <cell r="C5542" t="str">
            <v>m³</v>
          </cell>
          <cell r="D5542">
            <v>8.08</v>
          </cell>
        </row>
        <row r="5543">
          <cell r="A5543" t="str">
            <v>5502351</v>
          </cell>
          <cell r="B5543" t="str">
            <v>Escavação, carga e transporte de material de 2ª categoria - DMT de 50 a 200 m - caminho de serviço em leito natural - com carregadeira e caminhão basculante de 14 m³</v>
          </cell>
          <cell r="C5543" t="str">
            <v>m³</v>
          </cell>
          <cell r="D5543">
            <v>15.11</v>
          </cell>
        </row>
        <row r="5544">
          <cell r="A5544" t="str">
            <v>5502585</v>
          </cell>
          <cell r="B5544" t="str">
            <v>Escavação, carga e transporte de material de 2ª categoria - DMT de 50 a 200 m - caminho de serviço em leito natural - com escavadeira e caminhão basculante de 14 m³</v>
          </cell>
          <cell r="C5544" t="str">
            <v>m³</v>
          </cell>
          <cell r="D5544">
            <v>7.99</v>
          </cell>
        </row>
        <row r="5545">
          <cell r="A5545" t="str">
            <v>5502377</v>
          </cell>
          <cell r="B5545" t="str">
            <v>Escavação, carga e transporte de material de 2ª categoria - DMT de 50 a 200 m - caminho de serviço em revestimento primário - com carregadeira e caminhão basculante de 14 m³</v>
          </cell>
          <cell r="C5545" t="str">
            <v>m³</v>
          </cell>
          <cell r="D5545">
            <v>14.84</v>
          </cell>
        </row>
        <row r="5546">
          <cell r="A5546" t="str">
            <v>5502611</v>
          </cell>
          <cell r="B5546" t="str">
            <v>Escavação, carga e transporte de material de 2ª categoria - DMT de 50 a 200 m - caminho de serviço em revestimento primário - com escavadeira e caminhão basculante de 14 m³</v>
          </cell>
          <cell r="C5546" t="str">
            <v>m³</v>
          </cell>
          <cell r="D5546">
            <v>7.72</v>
          </cell>
        </row>
        <row r="5547">
          <cell r="A5547" t="str">
            <v>5502403</v>
          </cell>
          <cell r="B5547" t="str">
            <v>Escavação, carga e transporte de material de 2ª categoria - DMT de 50 a 200 m - caminho de serviço pavimentado - com carregadeira e caminhão basculante de 14 m³</v>
          </cell>
          <cell r="C5547" t="str">
            <v>m³</v>
          </cell>
          <cell r="D5547">
            <v>14.75</v>
          </cell>
        </row>
        <row r="5548">
          <cell r="A5548" t="str">
            <v>5502637</v>
          </cell>
          <cell r="B5548" t="str">
            <v>Escavação, carga e transporte de material de 2ª categoria - DMT de 50 a 200 m - caminho de serviço pavimentado - com escavadeira e caminhão basculante de 14 m³</v>
          </cell>
          <cell r="C5548" t="str">
            <v>m³</v>
          </cell>
          <cell r="D5548">
            <v>7.63</v>
          </cell>
        </row>
        <row r="5549">
          <cell r="A5549" t="str">
            <v>5502187</v>
          </cell>
          <cell r="B5549" t="str">
            <v>Escavação, carga e transporte de material de 2ª categoria - DMT de 50 m</v>
          </cell>
          <cell r="C5549" t="str">
            <v>m³</v>
          </cell>
          <cell r="D5549">
            <v>7.16</v>
          </cell>
        </row>
        <row r="5550">
          <cell r="A5550" t="str">
            <v>5502354</v>
          </cell>
          <cell r="B5550" t="str">
            <v>Escavação, carga e transporte de material de 2ª categoria - DMT de 600 a 800 m - caminho de serviço em leito natural - com carregadeira e caminhão basculante de 14 m³</v>
          </cell>
          <cell r="C5550" t="str">
            <v>m³</v>
          </cell>
          <cell r="D5550">
            <v>16.8</v>
          </cell>
        </row>
        <row r="5551">
          <cell r="A5551" t="str">
            <v>5502588</v>
          </cell>
          <cell r="B5551" t="str">
            <v>Escavação, carga e transporte de material de 2ª categoria - DMT de 600 a 800 m - caminho de serviço em leito natural - com escavadeira e caminhão basculante de 14 m³</v>
          </cell>
          <cell r="C5551" t="str">
            <v>m³</v>
          </cell>
          <cell r="D5551">
            <v>9.86</v>
          </cell>
        </row>
        <row r="5552">
          <cell r="A5552" t="str">
            <v>5502380</v>
          </cell>
          <cell r="B5552" t="str">
            <v>Escavação, carga e transporte de material de 2ª categoria - DMT de 600 a 800 m - caminho de serviço em revestimento primário - com carregadeira e caminhão basculante de 14 m³</v>
          </cell>
          <cell r="C5552" t="str">
            <v>m³</v>
          </cell>
          <cell r="D5552">
            <v>16.14</v>
          </cell>
        </row>
        <row r="5553">
          <cell r="A5553" t="str">
            <v>5502614</v>
          </cell>
          <cell r="B5553" t="str">
            <v>Escavação, carga e transporte de material de 2ª categoria - DMT de 600 a 800 m - caminho de serviço em revestimento primário - com escavadeira e caminhão basculante de 14 m³</v>
          </cell>
          <cell r="C5553" t="str">
            <v>m³</v>
          </cell>
          <cell r="D5553">
            <v>8.43</v>
          </cell>
        </row>
        <row r="5554">
          <cell r="A5554" t="str">
            <v>5502406</v>
          </cell>
          <cell r="B5554" t="str">
            <v>Escavação, carga e transporte de material de 2ª categoria - DMT de 600 a 800 m - caminho de serviço pavimentado - com carregadeira e caminhão basculante de 14 m³</v>
          </cell>
          <cell r="C5554" t="str">
            <v>m³</v>
          </cell>
          <cell r="D5554">
            <v>15.34</v>
          </cell>
        </row>
        <row r="5555">
          <cell r="A5555" t="str">
            <v>5502640</v>
          </cell>
          <cell r="B5555" t="str">
            <v>Escavação, carga e transporte de material de 2ª categoria - DMT de 600 a 800 m - caminho de serviço pavimentado - com escavadeira e caminhão basculante de 14 m³</v>
          </cell>
          <cell r="C5555" t="str">
            <v>m³</v>
          </cell>
          <cell r="D5555">
            <v>8.26</v>
          </cell>
        </row>
        <row r="5556">
          <cell r="A5556" t="str">
            <v>5502355</v>
          </cell>
          <cell r="B5556" t="str">
            <v>Escavação, carga e transporte de material de 2ª categoria - DMT de 800 a 1.000 m - caminho de serviço em leito natural - com carregadeira e caminhão basculante de 14 m³</v>
          </cell>
          <cell r="C5556" t="str">
            <v>m³</v>
          </cell>
          <cell r="D5556">
            <v>17.07</v>
          </cell>
        </row>
        <row r="5557">
          <cell r="A5557" t="str">
            <v>5502589</v>
          </cell>
          <cell r="B5557" t="str">
            <v>Escavação, carga e transporte de material de 2ª categoria - DMT de 800 a 1.000 m - caminho de serviço em leito natural - com escavadeira e caminhão basculante de 14 m³</v>
          </cell>
          <cell r="C5557" t="str">
            <v>m³</v>
          </cell>
          <cell r="D5557">
            <v>10.16</v>
          </cell>
        </row>
        <row r="5558">
          <cell r="A5558" t="str">
            <v>5502381</v>
          </cell>
          <cell r="B5558" t="str">
            <v>Escavação, carga e transporte de material de 2ª categoria - DMT de 800 a 1.000 m - caminho de serviço em revestimento primário - com carregadeira e caminhão basculante de 14 m³</v>
          </cell>
          <cell r="C5558" t="str">
            <v>m³</v>
          </cell>
          <cell r="D5558">
            <v>16.309999999999999</v>
          </cell>
        </row>
        <row r="5559">
          <cell r="A5559" t="str">
            <v>5502615</v>
          </cell>
          <cell r="B5559" t="str">
            <v>Escavação, carga e transporte de material de 2ª categoria - DMT de 800 a 1.000 m - caminho de serviço em revestimento primário - com escavadeira e caminhão basculante de 14 m³</v>
          </cell>
          <cell r="C5559" t="str">
            <v>m³</v>
          </cell>
          <cell r="D5559">
            <v>8.66</v>
          </cell>
        </row>
        <row r="5560">
          <cell r="A5560" t="str">
            <v>5502407</v>
          </cell>
          <cell r="B5560" t="str">
            <v>Escavação, carga e transporte de material de 2ª categoria - DMT de 800 a 1.000 m - caminho de serviço pavimentado - com carregadeira e caminhão basculante de 14 m³</v>
          </cell>
          <cell r="C5560" t="str">
            <v>m³</v>
          </cell>
          <cell r="D5560">
            <v>16.05</v>
          </cell>
        </row>
        <row r="5561">
          <cell r="A5561" t="str">
            <v>5502641</v>
          </cell>
          <cell r="B5561" t="str">
            <v>Escavação, carga e transporte de material de 2ª categoria - DMT de 800 a 1.000 m - caminho de serviço pavimentado - com escavadeira e caminhão basculante de 14 m³</v>
          </cell>
          <cell r="C5561" t="str">
            <v>m³</v>
          </cell>
          <cell r="D5561">
            <v>8.39</v>
          </cell>
        </row>
        <row r="5562">
          <cell r="A5562" t="str">
            <v>5502880</v>
          </cell>
          <cell r="B5562" t="str">
            <v>Escavação, carga e transporte de material de 2ª categoria na distância de 3.000 m - caminho de serviço em leito natural - com escavadeira e caminhão basculante de 14 m³</v>
          </cell>
          <cell r="C5562" t="str">
            <v>m³</v>
          </cell>
          <cell r="D5562">
            <v>14.6</v>
          </cell>
        </row>
        <row r="5563">
          <cell r="A5563" t="str">
            <v>5502857</v>
          </cell>
          <cell r="B5563" t="str">
            <v>Escavação, carga e transporte de material de 2ª categoria na distância de 3.000 m - caminho de serviço em leito natural com carregadeira e caminhão basculante de 14 m³</v>
          </cell>
          <cell r="C5563" t="str">
            <v>m³</v>
          </cell>
          <cell r="D5563">
            <v>21.73</v>
          </cell>
        </row>
        <row r="5564">
          <cell r="A5564" t="str">
            <v>5502881</v>
          </cell>
          <cell r="B5564" t="str">
            <v>Escavação, carga e transporte de material de 2ª categoria na distância de 3.000 m - caminho de serviço em revestimento primário - com escavadeira e caminhão basculante de 14 m³</v>
          </cell>
          <cell r="C5564" t="str">
            <v>m³</v>
          </cell>
          <cell r="D5564">
            <v>11.29</v>
          </cell>
        </row>
        <row r="5565">
          <cell r="A5565" t="str">
            <v>5502859</v>
          </cell>
          <cell r="B5565" t="str">
            <v>Escavação, carga e transporte de material de 2ª categoria na distância de 3.000 m - caminho de serviço pavimentado - com carregadeira e caminhão basculante de 14 m³</v>
          </cell>
          <cell r="C5565" t="str">
            <v>m³</v>
          </cell>
          <cell r="D5565">
            <v>18.170000000000002</v>
          </cell>
        </row>
        <row r="5566">
          <cell r="A5566" t="str">
            <v>5502882</v>
          </cell>
          <cell r="B5566" t="str">
            <v>Escavação, carga e transporte de material de 2ª categoria na distância de 3.000 m - caminho de serviço pavimentado - com escavadeira e caminhão basculante de 14 m³</v>
          </cell>
          <cell r="C5566" t="str">
            <v>m³</v>
          </cell>
          <cell r="D5566">
            <v>10.7</v>
          </cell>
        </row>
        <row r="5567">
          <cell r="A5567" t="str">
            <v>5502858</v>
          </cell>
          <cell r="B5567" t="str">
            <v>Escavação, carga e transporte de material de 2ª categoria na distância de 3.000 m -caminho de serviço com revestimento primário com carregadeira e caminhão basculante de 14 m³</v>
          </cell>
          <cell r="C5567" t="str">
            <v>m³</v>
          </cell>
          <cell r="D5567">
            <v>19.32</v>
          </cell>
        </row>
        <row r="5568">
          <cell r="A5568" t="str">
            <v>5502747</v>
          </cell>
          <cell r="B5568" t="str">
            <v>Escavação, carga e transporte de material de 3ª categoria - DMT de 1.000 a 1.200 m - caminho de serviço em leito natural com caminhão basculante de 12 m³</v>
          </cell>
          <cell r="C5568" t="str">
            <v>m³</v>
          </cell>
          <cell r="D5568">
            <v>45.76</v>
          </cell>
        </row>
        <row r="5569">
          <cell r="A5569" t="str">
            <v>5502773</v>
          </cell>
          <cell r="B5569" t="str">
            <v>Escavação, carga e transporte de material de 3ª categoria - DMT de 1.000 a 1.200 m - caminho de serviço em revestimento primário - com caminhão basculante de 12 m³</v>
          </cell>
          <cell r="C5569" t="str">
            <v>m³</v>
          </cell>
          <cell r="D5569">
            <v>44.25</v>
          </cell>
        </row>
        <row r="5570">
          <cell r="A5570" t="str">
            <v>5502799</v>
          </cell>
          <cell r="B5570" t="str">
            <v>Escavação, carga e transporte de material de 3ª categoria - DMT de 1.000 a 1.200 m - caminho de serviço pavimentado - com caminhão basculante de 12 m³</v>
          </cell>
          <cell r="C5570" t="str">
            <v>m³</v>
          </cell>
          <cell r="D5570">
            <v>43.78</v>
          </cell>
        </row>
        <row r="5571">
          <cell r="A5571" t="str">
            <v>5502748</v>
          </cell>
          <cell r="B5571" t="str">
            <v>Escavação, carga e transporte de material de 3ª categoria - DMT de 1.200 a 1.400 m - caminho de serviço em leito natural com caminhão basculante de 12 m³</v>
          </cell>
          <cell r="C5571" t="str">
            <v>m³</v>
          </cell>
          <cell r="D5571">
            <v>46.23</v>
          </cell>
        </row>
        <row r="5572">
          <cell r="A5572" t="str">
            <v>5502774</v>
          </cell>
          <cell r="B5572" t="str">
            <v>Escavação, carga e transporte de material de 3ª categoria - DMT de 1.200 a 1.400 m - caminho de serviço em revestimento primário - com caminhão basculante de 12 m³</v>
          </cell>
          <cell r="C5572" t="str">
            <v>m³</v>
          </cell>
          <cell r="D5572">
            <v>44.54</v>
          </cell>
        </row>
        <row r="5573">
          <cell r="A5573" t="str">
            <v>5502800</v>
          </cell>
          <cell r="B5573" t="str">
            <v>Escavação, carga e transporte de material de 3ª categoria - DMT de 1.200 a 1.400 m - caminho de serviço pavimentado - com caminhão basculante de 12 m³</v>
          </cell>
          <cell r="C5573" t="str">
            <v>m³</v>
          </cell>
          <cell r="D5573">
            <v>44.07</v>
          </cell>
        </row>
        <row r="5574">
          <cell r="A5574" t="str">
            <v>5502749</v>
          </cell>
          <cell r="B5574" t="str">
            <v>Escavação, carga e transporte de material de 3ª categoria - DMT de 1.400 a 1.600 m - caminho de serviço em leito natural com caminhão basculante de 12 m³</v>
          </cell>
          <cell r="C5574" t="str">
            <v>m³</v>
          </cell>
          <cell r="D5574">
            <v>46.6</v>
          </cell>
        </row>
        <row r="5575">
          <cell r="A5575" t="str">
            <v>5502775</v>
          </cell>
          <cell r="B5575" t="str">
            <v>Escavação, carga e transporte de material de 3ª categoria - DMT de 1.400 a 1.600 m - caminho de serviço em revestimento primário - com caminhão basculante de 12 m³</v>
          </cell>
          <cell r="C5575" t="str">
            <v>m³</v>
          </cell>
          <cell r="D5575">
            <v>44.82</v>
          </cell>
        </row>
        <row r="5576">
          <cell r="A5576" t="str">
            <v>5502801</v>
          </cell>
          <cell r="B5576" t="str">
            <v>Escavação, carga e transporte de material de 3ª categoria - DMT de 1.400 a 1.600 m - caminho de serviço pavimentado - com caminhão basculante de 12 m³</v>
          </cell>
          <cell r="C5576" t="str">
            <v>m³</v>
          </cell>
          <cell r="D5576">
            <v>44.25</v>
          </cell>
        </row>
        <row r="5577">
          <cell r="A5577" t="str">
            <v>5502750</v>
          </cell>
          <cell r="B5577" t="str">
            <v>Escavação, carga e transporte de material de 3ª categoria - DMT de 1.600 a 1.800 m - caminho de serviço em leito natural com caminhão basculante de 12 m³</v>
          </cell>
          <cell r="C5577" t="str">
            <v>m³</v>
          </cell>
          <cell r="D5577">
            <v>48.71</v>
          </cell>
        </row>
        <row r="5578">
          <cell r="A5578" t="str">
            <v>5502776</v>
          </cell>
          <cell r="B5578" t="str">
            <v>Escavação, carga e transporte de material de 3ª categoria - DMT de 1.600 a 1.800 m - caminho de serviço em revestimento primário - com caminhão basculante de 12 m³</v>
          </cell>
          <cell r="C5578" t="str">
            <v>m³</v>
          </cell>
          <cell r="D5578">
            <v>45.1</v>
          </cell>
        </row>
        <row r="5579">
          <cell r="A5579" t="str">
            <v>5502802</v>
          </cell>
          <cell r="B5579" t="str">
            <v>Escavação, carga e transporte de material de 3ª categoria - DMT de 1.600 a 1.800 m - caminho de serviço pavimentado - com caminhão basculante de 12 m³</v>
          </cell>
          <cell r="C5579" t="str">
            <v>m³</v>
          </cell>
          <cell r="D5579">
            <v>44.54</v>
          </cell>
        </row>
        <row r="5580">
          <cell r="A5580" t="str">
            <v>5502751</v>
          </cell>
          <cell r="B5580" t="str">
            <v>Escavação, carga e transporte de material de 3ª categoria - DMT de 1.800 a 2.000 m - caminho de serviço em leito natural com caminhão basculante de 12 m³</v>
          </cell>
          <cell r="C5580" t="str">
            <v>m³</v>
          </cell>
          <cell r="D5580">
            <v>49.21</v>
          </cell>
        </row>
        <row r="5581">
          <cell r="A5581" t="str">
            <v>5502777</v>
          </cell>
          <cell r="B5581" t="str">
            <v>Escavação, carga e transporte de material de 3ª categoria - DMT de 1.800 a 2.000 m - caminho de serviço em revestimento primário - com caminhão basculante de 12 m³</v>
          </cell>
          <cell r="C5581" t="str">
            <v>m³</v>
          </cell>
          <cell r="D5581">
            <v>45.38</v>
          </cell>
        </row>
        <row r="5582">
          <cell r="A5582" t="str">
            <v>5502803</v>
          </cell>
          <cell r="B5582" t="str">
            <v>Escavação, carga e transporte de material de 3ª categoria - DMT de 1.800 a 2.000 m - caminho de serviço pavimentado - com caminhão basculante de 12 m³</v>
          </cell>
          <cell r="C5582" t="str">
            <v>m³</v>
          </cell>
          <cell r="D5582">
            <v>44.72</v>
          </cell>
        </row>
        <row r="5583">
          <cell r="A5583" t="str">
            <v>5502752</v>
          </cell>
          <cell r="B5583" t="str">
            <v>Escavação, carga e transporte de material de 3ª categoria - DMT de 2.000 a 2.500 m - caminho de serviço em leito natural com caminhão basculante de 12 m³</v>
          </cell>
          <cell r="C5583" t="str">
            <v>m³</v>
          </cell>
          <cell r="D5583">
            <v>49.96</v>
          </cell>
        </row>
        <row r="5584">
          <cell r="A5584" t="str">
            <v>5502778</v>
          </cell>
          <cell r="B5584" t="str">
            <v>Escavação, carga e transporte de material de 3ª categoria - DMT de 2.000 a 2.500 m - caminho de serviço em revestimento primário - com caminhão basculante de 12 m³</v>
          </cell>
          <cell r="C5584" t="str">
            <v>m³</v>
          </cell>
          <cell r="D5584">
            <v>45.95</v>
          </cell>
        </row>
        <row r="5585">
          <cell r="A5585" t="str">
            <v>5502804</v>
          </cell>
          <cell r="B5585" t="str">
            <v>Escavação, carga e transporte de material de 3ª categoria - DMT de 2.000 a 2.500 m - caminho de serviço pavimentado - com caminhão basculante de 12 m³</v>
          </cell>
          <cell r="C5585" t="str">
            <v>m³</v>
          </cell>
          <cell r="D5585">
            <v>45.19</v>
          </cell>
        </row>
        <row r="5586">
          <cell r="A5586" t="str">
            <v>5502753</v>
          </cell>
          <cell r="B5586" t="str">
            <v>Escavação, carga e transporte de material de 3ª categoria - DMT de 2.500 a 3.000 m - caminho de serviço em leito natural com caminhão basculante de 12 m³</v>
          </cell>
          <cell r="C5586" t="str">
            <v>m³</v>
          </cell>
          <cell r="D5586">
            <v>51.22</v>
          </cell>
        </row>
        <row r="5587">
          <cell r="A5587" t="str">
            <v>5502779</v>
          </cell>
          <cell r="B5587" t="str">
            <v>Escavação, carga e transporte de material de 3ª categoria - DMT de 2.500 a 3.000 m - caminho de serviço em revestimento primário - com caminhão basculante de 12 m³</v>
          </cell>
          <cell r="C5587" t="str">
            <v>m³</v>
          </cell>
          <cell r="D5587">
            <v>48.46</v>
          </cell>
        </row>
        <row r="5588">
          <cell r="A5588" t="str">
            <v>5502805</v>
          </cell>
          <cell r="B5588" t="str">
            <v>Escavação, carga e transporte de material de 3ª categoria - DMT de 2.500 a 3.000 m - caminho de serviço pavimentado - com caminhão basculante de 12 m³</v>
          </cell>
          <cell r="C5588" t="str">
            <v>m³</v>
          </cell>
          <cell r="D5588">
            <v>45.85</v>
          </cell>
        </row>
        <row r="5589">
          <cell r="A5589" t="str">
            <v>5502743</v>
          </cell>
          <cell r="B5589" t="str">
            <v>Escavação, carga e transporte de material de 3ª categoria - DMT de 200 a 400 m - caminho de serviço em leito natural com caminhão basculante de 12 m³</v>
          </cell>
          <cell r="C5589" t="str">
            <v>m³</v>
          </cell>
          <cell r="D5589">
            <v>43.6</v>
          </cell>
        </row>
        <row r="5590">
          <cell r="A5590" t="str">
            <v>5502769</v>
          </cell>
          <cell r="B5590" t="str">
            <v>Escavação, carga e transporte de material de 3ª categoria - DMT de 200 a 400 m - caminho de serviço em revestimento primário - com caminhão basculante de 12 m³</v>
          </cell>
          <cell r="C5590" t="str">
            <v>m³</v>
          </cell>
          <cell r="D5590">
            <v>41.24</v>
          </cell>
        </row>
        <row r="5591">
          <cell r="A5591" t="str">
            <v>5502795</v>
          </cell>
          <cell r="B5591" t="str">
            <v>Escavação, carga e transporte de material de 3ª categoria - DMT de 200 a 400 m - caminho de serviço pavimentado - com caminhão basculante de 12 m³</v>
          </cell>
          <cell r="C5591" t="str">
            <v>m³</v>
          </cell>
          <cell r="D5591">
            <v>41.05</v>
          </cell>
        </row>
        <row r="5592">
          <cell r="A5592" t="str">
            <v>5502744</v>
          </cell>
          <cell r="B5592" t="str">
            <v>Escavação, carga e transporte de material de 3ª categoria - DMT de 400 a 600 m - caminho de serviço em leito natural com caminhão basculante de 12 m³</v>
          </cell>
          <cell r="C5592" t="str">
            <v>m³</v>
          </cell>
          <cell r="D5592">
            <v>44.25</v>
          </cell>
        </row>
        <row r="5593">
          <cell r="A5593" t="str">
            <v>5502770</v>
          </cell>
          <cell r="B5593" t="str">
            <v>Escavação, carga e transporte de material de 3ª categoria - DMT de 400 a 600 m - caminho de serviço em revestimento primário - com caminhão basculante de 12 m³</v>
          </cell>
          <cell r="C5593" t="str">
            <v>m³</v>
          </cell>
          <cell r="D5593">
            <v>41.68</v>
          </cell>
        </row>
        <row r="5594">
          <cell r="A5594" t="str">
            <v>5502796</v>
          </cell>
          <cell r="B5594" t="str">
            <v>Escavação, carga e transporte de material de 3ª categoria - DMT de 400 a 600 m - caminho de serviço pavimentado - com caminhão basculante de 12 m³</v>
          </cell>
          <cell r="C5594" t="str">
            <v>m³</v>
          </cell>
          <cell r="D5594">
            <v>41.36</v>
          </cell>
        </row>
        <row r="5595">
          <cell r="A5595" t="str">
            <v>5502742</v>
          </cell>
          <cell r="B5595" t="str">
            <v>Escavação, carga e transporte de material de 3ª categoria - DMT de 50 a 200 m - caminho de serviço em leito natural com caminhão basculante de 12 m³</v>
          </cell>
          <cell r="C5595" t="str">
            <v>m³</v>
          </cell>
          <cell r="D5595">
            <v>41.24</v>
          </cell>
        </row>
        <row r="5596">
          <cell r="A5596" t="str">
            <v>5502768</v>
          </cell>
          <cell r="B5596" t="str">
            <v>Escavação, carga e transporte de material de 3ª categoria - DMT de 50 a 200 m - caminho de serviço em revestimento primário - com caminhão basculante de 12 m³</v>
          </cell>
          <cell r="C5596" t="str">
            <v>m³</v>
          </cell>
          <cell r="D5596">
            <v>40.799999999999997</v>
          </cell>
        </row>
        <row r="5597">
          <cell r="A5597" t="str">
            <v>5502794</v>
          </cell>
          <cell r="B5597" t="str">
            <v>Escavação, carga e transporte de material de 3ª categoria - DMT de 50 a 200 m - caminho de serviço pavimentado - com caminhão basculante de 12 m³</v>
          </cell>
          <cell r="C5597" t="str">
            <v>m³</v>
          </cell>
          <cell r="D5597">
            <v>40.61</v>
          </cell>
        </row>
        <row r="5598">
          <cell r="A5598" t="str">
            <v>5502745</v>
          </cell>
          <cell r="B5598" t="str">
            <v>Escavação, carga e transporte de material de 3ª categoria - DMT de 600 a 800 m - caminho de serviço em leito natural com caminhão basculante de 12 m³</v>
          </cell>
          <cell r="C5598" t="str">
            <v>m³</v>
          </cell>
          <cell r="D5598">
            <v>44.82</v>
          </cell>
        </row>
        <row r="5599">
          <cell r="A5599" t="str">
            <v>5502771</v>
          </cell>
          <cell r="B5599" t="str">
            <v>Escavação, carga e transporte de material de 3ª categoria - DMT de 600 a 800 m - caminho de serviço em revestimento primário - com caminhão basculante de 12 m³</v>
          </cell>
          <cell r="C5599" t="str">
            <v>m³</v>
          </cell>
          <cell r="D5599">
            <v>43.69</v>
          </cell>
        </row>
        <row r="5600">
          <cell r="A5600" t="str">
            <v>5502797</v>
          </cell>
          <cell r="B5600" t="str">
            <v>Escavação, carga e transporte de material de 3ª categoria - DMT de 600 a 800 m - caminho de serviço pavimentado - com caminhão basculante de 12 m³</v>
          </cell>
          <cell r="C5600" t="str">
            <v>m³</v>
          </cell>
          <cell r="D5600">
            <v>41.61</v>
          </cell>
        </row>
        <row r="5601">
          <cell r="A5601" t="str">
            <v>5502746</v>
          </cell>
          <cell r="B5601" t="str">
            <v>Escavação, carga e transporte de material de 3ª categoria - DMT de 800 a 1.000 m - caminho de serviço em leito natural com caminhão basculante de 12 m³</v>
          </cell>
          <cell r="C5601" t="str">
            <v>m³</v>
          </cell>
          <cell r="D5601">
            <v>45.29</v>
          </cell>
        </row>
        <row r="5602">
          <cell r="A5602" t="str">
            <v>5502772</v>
          </cell>
          <cell r="B5602" t="str">
            <v>Escavação, carga e transporte de material de 3ª categoria - DMT de 800 a 1.000 m - caminho de serviço em revestimento primário - com caminhão basculante de 12 m³</v>
          </cell>
          <cell r="C5602" t="str">
            <v>m³</v>
          </cell>
          <cell r="D5602">
            <v>43.97</v>
          </cell>
        </row>
        <row r="5603">
          <cell r="A5603" t="str">
            <v>5502798</v>
          </cell>
          <cell r="B5603" t="str">
            <v>Escavação, carga e transporte de material de 3ª categoria - DMT de 800 a 1.000 m - caminho de serviço pavimentado - com caminhão basculante de 12 m³</v>
          </cell>
          <cell r="C5603" t="str">
            <v>m³</v>
          </cell>
          <cell r="D5603">
            <v>41.93</v>
          </cell>
        </row>
        <row r="5604">
          <cell r="A5604" t="str">
            <v>5502886</v>
          </cell>
          <cell r="B5604" t="str">
            <v>Escavação, carga e transporte de material de 3ª categoria na distância de 3.000 m - caminho de serviço em leito natural com caminhão basculante de 12 m³</v>
          </cell>
          <cell r="C5604" t="str">
            <v>m³</v>
          </cell>
          <cell r="D5604">
            <v>53.57</v>
          </cell>
        </row>
        <row r="5605">
          <cell r="A5605" t="str">
            <v>5502887</v>
          </cell>
          <cell r="B5605" t="str">
            <v>Escavação, carga e transporte de material de 3ª categoria na distância de 3.000 m - caminho de serviço em revestimento primário - com caminhão basculante de 12 m³</v>
          </cell>
          <cell r="C5605" t="str">
            <v>m³</v>
          </cell>
          <cell r="D5605">
            <v>48.84</v>
          </cell>
        </row>
        <row r="5606">
          <cell r="A5606" t="str">
            <v>5502888</v>
          </cell>
          <cell r="B5606" t="str">
            <v>Escavação, carga e transporte de material de 3ª categoria na distância de 3.000 m - caminho de serviço pavimentado - com caminhão basculante de 12 m³</v>
          </cell>
          <cell r="C5606" t="str">
            <v>m³</v>
          </cell>
          <cell r="D5606">
            <v>46.23</v>
          </cell>
        </row>
        <row r="5607">
          <cell r="A5607" t="str">
            <v>5502820</v>
          </cell>
          <cell r="B5607" t="str">
            <v>Escavação, carga e transporte de solos moles - DMT de 0 a 50 m</v>
          </cell>
          <cell r="C5607" t="str">
            <v>m³</v>
          </cell>
          <cell r="D5607">
            <v>6.71</v>
          </cell>
        </row>
        <row r="5608">
          <cell r="A5608" t="str">
            <v>5502904</v>
          </cell>
          <cell r="B5608" t="str">
            <v>Escavação, carga e transporte de solos moles - DMT de 1.000 a 1.200 m - caminho de serviço em leito natural - com caminhão basculante de 14 m³</v>
          </cell>
          <cell r="C5608" t="str">
            <v>m³</v>
          </cell>
          <cell r="D5608">
            <v>19.649999999999999</v>
          </cell>
        </row>
        <row r="5609">
          <cell r="A5609" t="str">
            <v>5502930</v>
          </cell>
          <cell r="B5609" t="str">
            <v>Escavação, carga e transporte de solos moles - DMT de 1.000 a 1.200 m - caminho de serviço em revestimento primário - com caminhão basculante de 14 m³</v>
          </cell>
          <cell r="C5609" t="str">
            <v>m³</v>
          </cell>
          <cell r="D5609">
            <v>18.68</v>
          </cell>
        </row>
        <row r="5610">
          <cell r="A5610" t="str">
            <v>5502956</v>
          </cell>
          <cell r="B5610" t="str">
            <v>Escavação, carga e transporte de solos moles - DMT de 1.000 a 1.200 m - caminho de serviço pavimentado - com caminhão basculante de 14 m³</v>
          </cell>
          <cell r="C5610" t="str">
            <v>m³</v>
          </cell>
          <cell r="D5610">
            <v>18.329999999999998</v>
          </cell>
        </row>
        <row r="5611">
          <cell r="A5611" t="str">
            <v>5502905</v>
          </cell>
          <cell r="B5611" t="str">
            <v>Escavação, carga e transporte de solos moles - DMT de 1.200 a 1.400 m - caminho de serviço em leito natural - com caminhão basculante de 14 m³</v>
          </cell>
          <cell r="C5611" t="str">
            <v>m³</v>
          </cell>
          <cell r="D5611">
            <v>22.15</v>
          </cell>
        </row>
        <row r="5612">
          <cell r="A5612" t="str">
            <v>5502931</v>
          </cell>
          <cell r="B5612" t="str">
            <v>Escavação, carga e transporte de solos moles - DMT de 1.200 a 1.400 m - caminho de serviço em revestimento primário - com caminhão basculante de 14 m³</v>
          </cell>
          <cell r="C5612" t="str">
            <v>m³</v>
          </cell>
          <cell r="D5612">
            <v>18.86</v>
          </cell>
        </row>
        <row r="5613">
          <cell r="A5613" t="str">
            <v>5502957</v>
          </cell>
          <cell r="B5613" t="str">
            <v>Escavação, carga e transporte de solos moles - DMT de 1.200 a 1.400 m - caminho de serviço pavimentado - com caminhão basculante de 14 m³</v>
          </cell>
          <cell r="C5613" t="str">
            <v>m³</v>
          </cell>
          <cell r="D5613">
            <v>18.5</v>
          </cell>
        </row>
        <row r="5614">
          <cell r="A5614" t="str">
            <v>5502906</v>
          </cell>
          <cell r="B5614" t="str">
            <v>Escavação, carga e transporte de solos moles - DMT de 1.400 a 1.600 m - caminho de serviço em leito natural - com caminhão basculante de 14 m³</v>
          </cell>
          <cell r="C5614" t="str">
            <v>m³</v>
          </cell>
          <cell r="D5614">
            <v>22.42</v>
          </cell>
        </row>
        <row r="5615">
          <cell r="A5615" t="str">
            <v>5502932</v>
          </cell>
          <cell r="B5615" t="str">
            <v>Escavação, carga e transporte de solos moles - DMT de 1.400 a 1.600 m - caminho de serviço em revestimento primário - com caminhão basculante de 14 m³</v>
          </cell>
          <cell r="C5615" t="str">
            <v>m³</v>
          </cell>
          <cell r="D5615">
            <v>19.03</v>
          </cell>
        </row>
        <row r="5616">
          <cell r="A5616" t="str">
            <v>5502958</v>
          </cell>
          <cell r="B5616" t="str">
            <v>Escavação, carga e transporte de solos moles - DMT de 1.400 a 1.600 m - caminho de serviço pavimentado - com caminhão basculante de 14 m³</v>
          </cell>
          <cell r="C5616" t="str">
            <v>m³</v>
          </cell>
          <cell r="D5616">
            <v>18.68</v>
          </cell>
        </row>
        <row r="5617">
          <cell r="A5617" t="str">
            <v>5502907</v>
          </cell>
          <cell r="B5617" t="str">
            <v>Escavação, carga e transporte de solos moles - DMT de 1.600 a 1.800 m - caminho de serviço em leito natural - com caminhão basculante de 14 m³</v>
          </cell>
          <cell r="C5617" t="str">
            <v>m³</v>
          </cell>
          <cell r="D5617">
            <v>22.81</v>
          </cell>
        </row>
        <row r="5618">
          <cell r="A5618" t="str">
            <v>5502933</v>
          </cell>
          <cell r="B5618" t="str">
            <v>Escavação, carga e transporte de solos moles - DMT de 1.600 a 1.800 m - caminho de serviço em revestimento primário - com caminhão basculante de 14 m³</v>
          </cell>
          <cell r="C5618" t="str">
            <v>m³</v>
          </cell>
          <cell r="D5618">
            <v>19.3</v>
          </cell>
        </row>
        <row r="5619">
          <cell r="A5619" t="str">
            <v>5502959</v>
          </cell>
          <cell r="B5619" t="str">
            <v>Escavação, carga e transporte de solos moles - DMT de 1.600 a 1.800 m - caminho de serviço pavimentado - com caminhão basculante de 14 m³</v>
          </cell>
          <cell r="C5619" t="str">
            <v>m³</v>
          </cell>
          <cell r="D5619">
            <v>18.86</v>
          </cell>
        </row>
        <row r="5620">
          <cell r="A5620" t="str">
            <v>5502908</v>
          </cell>
          <cell r="B5620" t="str">
            <v>Escavação, carga e transporte de solos moles - DMT de 1.800 a 2.000 m - caminho de serviço em leito natural - com caminhão basculante de 14 m³</v>
          </cell>
          <cell r="C5620" t="str">
            <v>m³</v>
          </cell>
          <cell r="D5620">
            <v>23.08</v>
          </cell>
        </row>
        <row r="5621">
          <cell r="A5621" t="str">
            <v>5502934</v>
          </cell>
          <cell r="B5621" t="str">
            <v>Escavação, carga e transporte de solos moles - DMT de 1.800 a 2.000 m - caminho de serviço em revestimento primário - com caminhão basculante de 14 m³</v>
          </cell>
          <cell r="C5621" t="str">
            <v>m³</v>
          </cell>
          <cell r="D5621">
            <v>19.47</v>
          </cell>
        </row>
        <row r="5622">
          <cell r="A5622" t="str">
            <v>5502960</v>
          </cell>
          <cell r="B5622" t="str">
            <v>Escavação, carga e transporte de solos moles - DMT de 1.800 a 2.000 m - caminho de serviço pavimentado - com caminhão basculante de 14 m³</v>
          </cell>
          <cell r="C5622" t="str">
            <v>m³</v>
          </cell>
          <cell r="D5622">
            <v>18.940000000000001</v>
          </cell>
        </row>
        <row r="5623">
          <cell r="A5623" t="str">
            <v>5502909</v>
          </cell>
          <cell r="B5623" t="str">
            <v>Escavação, carga e transporte de solos moles - DMT de 2.000 a 2.500 m - caminho de serviço em leito natural - com caminhão basculante de 14 m³</v>
          </cell>
          <cell r="C5623" t="str">
            <v>m³</v>
          </cell>
          <cell r="D5623">
            <v>23.61</v>
          </cell>
        </row>
        <row r="5624">
          <cell r="A5624" t="str">
            <v>5502935</v>
          </cell>
          <cell r="B5624" t="str">
            <v>Escavação, carga e transporte de solos moles - DMT de 2.000 a 2.500 m - caminho de serviço em revestimento primário - com caminhão basculante de 14 m³</v>
          </cell>
          <cell r="C5624" t="str">
            <v>m³</v>
          </cell>
          <cell r="D5624">
            <v>19.82</v>
          </cell>
        </row>
        <row r="5625">
          <cell r="A5625" t="str">
            <v>5502961</v>
          </cell>
          <cell r="B5625" t="str">
            <v>Escavação, carga e transporte de solos moles - DMT de 2.000 a 2.500 m - caminho de serviço pavimentado - com caminhão basculante de 14 m³</v>
          </cell>
          <cell r="C5625" t="str">
            <v>m³</v>
          </cell>
          <cell r="D5625">
            <v>19.3</v>
          </cell>
        </row>
        <row r="5626">
          <cell r="A5626" t="str">
            <v>5502910</v>
          </cell>
          <cell r="B5626" t="str">
            <v>Escavação, carga e transporte de solos moles - DMT de 2.500 a 3.000 m - caminho de serviço em leito natural - com caminhão basculante de 14 m³</v>
          </cell>
          <cell r="C5626" t="str">
            <v>m³</v>
          </cell>
          <cell r="D5626">
            <v>24.53</v>
          </cell>
        </row>
        <row r="5627">
          <cell r="A5627" t="str">
            <v>5502936</v>
          </cell>
          <cell r="B5627" t="str">
            <v>Escavação, carga e transporte de solos moles - DMT de 2.500 a 3.000 m - caminho de serviço em revestimento primário - com caminhão basculante de 14 m³</v>
          </cell>
          <cell r="C5627" t="str">
            <v>m³</v>
          </cell>
          <cell r="D5627">
            <v>22.55</v>
          </cell>
        </row>
        <row r="5628">
          <cell r="A5628" t="str">
            <v>5502962</v>
          </cell>
          <cell r="B5628" t="str">
            <v>Escavação, carga e transporte de solos moles - DMT de 2.500 a 3.000 m - caminho de serviço pavimentado - com caminhão basculante de 14 m³</v>
          </cell>
          <cell r="C5628" t="str">
            <v>m³</v>
          </cell>
          <cell r="D5628">
            <v>19.739999999999998</v>
          </cell>
        </row>
        <row r="5629">
          <cell r="A5629" t="str">
            <v>5502900</v>
          </cell>
          <cell r="B5629" t="str">
            <v>Escavação, carga e transporte de solos moles - DMT de 200 a 400 m - caminho de serviço em leito natural - com caminhão basculante de 14 m³</v>
          </cell>
          <cell r="C5629" t="str">
            <v>m³</v>
          </cell>
          <cell r="D5629">
            <v>18.239999999999998</v>
          </cell>
        </row>
        <row r="5630">
          <cell r="A5630" t="str">
            <v>5502926</v>
          </cell>
          <cell r="B5630" t="str">
            <v>Escavação, carga e transporte de solos moles - DMT de 200 a 400 m - caminho de serviço em revestimento primário - com caminhão basculante de 14 m³</v>
          </cell>
          <cell r="C5630" t="str">
            <v>m³</v>
          </cell>
          <cell r="D5630">
            <v>17.71</v>
          </cell>
        </row>
        <row r="5631">
          <cell r="A5631" t="str">
            <v>5502952</v>
          </cell>
          <cell r="B5631" t="str">
            <v>Escavação, carga e transporte de solos moles - DMT de 200 a 400 m - caminho de serviço pavimentado - com caminhão basculante de 14 m³</v>
          </cell>
          <cell r="C5631" t="str">
            <v>m³</v>
          </cell>
          <cell r="D5631">
            <v>17.54</v>
          </cell>
        </row>
        <row r="5632">
          <cell r="A5632" t="str">
            <v>5502901</v>
          </cell>
          <cell r="B5632" t="str">
            <v>Escavação, carga e transporte de solos moles - DMT de 400 a 600 m - caminho de serviço em leito natural - com caminhão basculante de 14 m³</v>
          </cell>
          <cell r="C5632" t="str">
            <v>m³</v>
          </cell>
          <cell r="D5632">
            <v>18.59</v>
          </cell>
        </row>
        <row r="5633">
          <cell r="A5633" t="str">
            <v>5502927</v>
          </cell>
          <cell r="B5633" t="str">
            <v>Escavação, carga e transporte de solos moles - DMT de 400 a 600 m - caminho de serviço em revestimento primário - com caminhão basculante de 14 m³</v>
          </cell>
          <cell r="C5633" t="str">
            <v>m³</v>
          </cell>
          <cell r="D5633">
            <v>17.98</v>
          </cell>
        </row>
        <row r="5634">
          <cell r="A5634" t="str">
            <v>5502953</v>
          </cell>
          <cell r="B5634" t="str">
            <v>Escavação, carga e transporte de solos moles - DMT de 400 a 600 m - caminho de serviço pavimentado - com caminhão basculante de 14 m³</v>
          </cell>
          <cell r="C5634" t="str">
            <v>m³</v>
          </cell>
          <cell r="D5634">
            <v>17.8</v>
          </cell>
        </row>
        <row r="5635">
          <cell r="A5635" t="str">
            <v>5502899</v>
          </cell>
          <cell r="B5635" t="str">
            <v>Escavação, carga e transporte de solos moles - DMT de 50 a 200 m - caminho de serviço em leito natural - com caminhão basculante de 14 m³</v>
          </cell>
          <cell r="C5635" t="str">
            <v>m³</v>
          </cell>
          <cell r="D5635">
            <v>17.71</v>
          </cell>
        </row>
        <row r="5636">
          <cell r="A5636" t="str">
            <v>5502925</v>
          </cell>
          <cell r="B5636" t="str">
            <v>Escavação, carga e transporte de solos moles - DMT de 50 a 200 m - caminho de serviço em revestimento primário - com caminhão basculante de 14 m³</v>
          </cell>
          <cell r="C5636" t="str">
            <v>m³</v>
          </cell>
          <cell r="D5636">
            <v>17.45</v>
          </cell>
        </row>
        <row r="5637">
          <cell r="A5637" t="str">
            <v>5502951</v>
          </cell>
          <cell r="B5637" t="str">
            <v>Escavação, carga e transporte de solos moles - DMT de 50 a 200 m - caminho de serviço pavimentado - com caminhão basculante de 14 m³</v>
          </cell>
          <cell r="C5637" t="str">
            <v>m³</v>
          </cell>
          <cell r="D5637">
            <v>17.27</v>
          </cell>
        </row>
        <row r="5638">
          <cell r="A5638" t="str">
            <v>5502902</v>
          </cell>
          <cell r="B5638" t="str">
            <v>Escavação, carga e transporte de solos moles - DMT de 600 a 800 m - caminho de serviço em leito natural - com caminhão basculante de 14 m³</v>
          </cell>
          <cell r="C5638" t="str">
            <v>m³</v>
          </cell>
          <cell r="D5638">
            <v>19.03</v>
          </cell>
        </row>
        <row r="5639">
          <cell r="A5639" t="str">
            <v>5502928</v>
          </cell>
          <cell r="B5639" t="str">
            <v>Escavação, carga e transporte de solos moles - DMT de 600 a 800 m - caminho de serviço em revestimento primário - com caminhão basculante de 14 m³</v>
          </cell>
          <cell r="C5639" t="str">
            <v>m³</v>
          </cell>
          <cell r="D5639">
            <v>18.239999999999998</v>
          </cell>
        </row>
        <row r="5640">
          <cell r="A5640" t="str">
            <v>5502954</v>
          </cell>
          <cell r="B5640" t="str">
            <v>Escavação, carga e transporte de solos moles - DMT de 600 a 800 m - caminho de serviço pavimentado - com caminhão basculante de 14 m³</v>
          </cell>
          <cell r="C5640" t="str">
            <v>m³</v>
          </cell>
          <cell r="D5640">
            <v>17.98</v>
          </cell>
        </row>
        <row r="5641">
          <cell r="A5641" t="str">
            <v>5502903</v>
          </cell>
          <cell r="B5641" t="str">
            <v>Escavação, carga e transporte de solos moles - DMT de 800 a 1.000 m - caminho de serviço em leito natural - com caminhão basculante de 14 m³</v>
          </cell>
          <cell r="C5641" t="str">
            <v>m³</v>
          </cell>
          <cell r="D5641">
            <v>19.3</v>
          </cell>
        </row>
        <row r="5642">
          <cell r="A5642" t="str">
            <v>5502929</v>
          </cell>
          <cell r="B5642" t="str">
            <v>Escavação, carga e transporte de solos moles - DMT de 800 a 1.000 m - caminho de serviço em revestimento primário - com caminhão basculante de 14 m³</v>
          </cell>
          <cell r="C5642" t="str">
            <v>m³</v>
          </cell>
          <cell r="D5642">
            <v>18.420000000000002</v>
          </cell>
        </row>
        <row r="5643">
          <cell r="A5643" t="str">
            <v>5502955</v>
          </cell>
          <cell r="B5643" t="str">
            <v>Escavação, carga e transporte de solos moles - DMT de 800 a 1.000 m - caminho de serviço pavimentado - com caminhão basculante de 14 m³</v>
          </cell>
          <cell r="C5643" t="str">
            <v>m³</v>
          </cell>
          <cell r="D5643">
            <v>18.149999999999999</v>
          </cell>
        </row>
        <row r="5644">
          <cell r="A5644" t="str">
            <v>5502889</v>
          </cell>
          <cell r="B5644" t="str">
            <v>Escavação, carga e transporte de solos moles na distância de 3.000 m - caminho de serviço em leito natural - com caminhão basculante de 14 m³</v>
          </cell>
          <cell r="C5644" t="str">
            <v>m³</v>
          </cell>
          <cell r="D5644">
            <v>24.93</v>
          </cell>
        </row>
        <row r="5645">
          <cell r="A5645" t="str">
            <v>5502996</v>
          </cell>
          <cell r="B5645" t="str">
            <v>Escavação, carga e transporte de solos moles na distância de 3.000 m - caminho de serviço em revestimento primário - com caminhão basculante de 14 m³</v>
          </cell>
          <cell r="C5645" t="str">
            <v>m³</v>
          </cell>
          <cell r="D5645">
            <v>22.81</v>
          </cell>
        </row>
        <row r="5646">
          <cell r="A5646" t="str">
            <v>5502997</v>
          </cell>
          <cell r="B5646" t="str">
            <v>Escavação, carga e transporte de solos moles na distância de 3.000 m - caminho de serviço pavimentado - com caminhão basculante de 14 m³</v>
          </cell>
          <cell r="C5646" t="str">
            <v>m³</v>
          </cell>
          <cell r="D5646">
            <v>22.15</v>
          </cell>
        </row>
        <row r="5647">
          <cell r="A5647" t="str">
            <v>5501716</v>
          </cell>
          <cell r="B5647" t="str">
            <v>Escavação, carga e transporte em material de 1ª categoria - DMT de 1.000 a 1.200 m com motoscraper</v>
          </cell>
          <cell r="C5647" t="str">
            <v>m³</v>
          </cell>
          <cell r="D5647">
            <v>19.72</v>
          </cell>
        </row>
        <row r="5648">
          <cell r="A5648" t="str">
            <v>5501717</v>
          </cell>
          <cell r="B5648" t="str">
            <v>Escavação, carga e transporte em material de 1ª categoria - DMT de 1.200 a 1.400 m com motoscraper</v>
          </cell>
          <cell r="C5648" t="str">
            <v>m³</v>
          </cell>
          <cell r="D5648">
            <v>22.22</v>
          </cell>
        </row>
        <row r="5649">
          <cell r="A5649" t="str">
            <v>5501712</v>
          </cell>
          <cell r="B5649" t="str">
            <v>Escavação, carga e transporte em material de 1ª categoria - DMT de 200 a 400 m com motoscraper</v>
          </cell>
          <cell r="C5649" t="str">
            <v>m³</v>
          </cell>
          <cell r="D5649">
            <v>11.48</v>
          </cell>
        </row>
        <row r="5650">
          <cell r="A5650" t="str">
            <v>5501713</v>
          </cell>
          <cell r="B5650" t="str">
            <v>Escavação, carga e transporte em material de 1ª categoria - DMT de 400 a 600 m com motoscraper</v>
          </cell>
          <cell r="C5650" t="str">
            <v>m³</v>
          </cell>
          <cell r="D5650">
            <v>12.73</v>
          </cell>
        </row>
        <row r="5651">
          <cell r="A5651" t="str">
            <v>5501711</v>
          </cell>
          <cell r="B5651" t="str">
            <v>Escavação, carga e transporte em material de 1ª categoria - DMT de 50 a 200 m com motoscraper</v>
          </cell>
          <cell r="C5651" t="str">
            <v>m³</v>
          </cell>
          <cell r="D5651">
            <v>9.2200000000000006</v>
          </cell>
        </row>
        <row r="5652">
          <cell r="A5652" t="str">
            <v>5501710</v>
          </cell>
          <cell r="B5652" t="str">
            <v>Escavação, carga e transporte em material de 1ª categoria - DMT de 50 m</v>
          </cell>
          <cell r="C5652" t="str">
            <v>m³</v>
          </cell>
          <cell r="D5652">
            <v>2.81</v>
          </cell>
        </row>
        <row r="5653">
          <cell r="A5653" t="str">
            <v>5501714</v>
          </cell>
          <cell r="B5653" t="str">
            <v>Escavação, carga e transporte em material de 1ª categoria - DMT de 600 a 800 m com motoscraper</v>
          </cell>
          <cell r="C5653" t="str">
            <v>m³</v>
          </cell>
          <cell r="D5653">
            <v>14.96</v>
          </cell>
        </row>
        <row r="5654">
          <cell r="A5654" t="str">
            <v>5501715</v>
          </cell>
          <cell r="B5654" t="str">
            <v>Escavação, carga e transporte em material de 1ª categoria - DMT de 800 a 1.000 m com motoscraper</v>
          </cell>
          <cell r="C5654" t="str">
            <v>m³</v>
          </cell>
          <cell r="D5654">
            <v>17.23</v>
          </cell>
        </row>
        <row r="5655">
          <cell r="A5655" t="str">
            <v>5502986</v>
          </cell>
          <cell r="B5655" t="str">
            <v>Expurgo de jazida</v>
          </cell>
          <cell r="C5655" t="str">
            <v>m³</v>
          </cell>
          <cell r="D5655">
            <v>3</v>
          </cell>
        </row>
        <row r="5656">
          <cell r="A5656" t="str">
            <v>5502977</v>
          </cell>
          <cell r="B5656" t="str">
            <v>Fragmentação de blocos de rocha com escavadeira e rompedor hidráulico 1.700 kg</v>
          </cell>
          <cell r="C5656" t="str">
            <v>m³</v>
          </cell>
          <cell r="D5656">
            <v>8.58</v>
          </cell>
        </row>
        <row r="5657">
          <cell r="A5657" t="str">
            <v>5502985</v>
          </cell>
          <cell r="B5657" t="str">
            <v>Limpeza mecanizada da camada vegetal</v>
          </cell>
          <cell r="C5657" t="str">
            <v>m²</v>
          </cell>
          <cell r="D5657">
            <v>0.53</v>
          </cell>
        </row>
        <row r="5658">
          <cell r="A5658" t="str">
            <v>5503018</v>
          </cell>
          <cell r="B5658" t="str">
            <v>Manutenção de caminho de serviço</v>
          </cell>
          <cell r="C5658" t="str">
            <v>km</v>
          </cell>
          <cell r="D5658">
            <v>64.510000000000005</v>
          </cell>
        </row>
        <row r="5659">
          <cell r="A5659" t="str">
            <v>5505768</v>
          </cell>
          <cell r="B5659" t="str">
            <v>Pré-fissuramento de material de 3ª categoria</v>
          </cell>
          <cell r="C5659" t="str">
            <v>m²</v>
          </cell>
          <cell r="D5659">
            <v>82.07</v>
          </cell>
        </row>
        <row r="5660">
          <cell r="A5660" t="str">
            <v>5503020</v>
          </cell>
          <cell r="B5660" t="str">
            <v>Umedecimento de caminho de serviço</v>
          </cell>
          <cell r="C5660" t="str">
            <v>km</v>
          </cell>
          <cell r="D5660">
            <v>292.36</v>
          </cell>
        </row>
        <row r="5661">
          <cell r="A5661" t="str">
            <v>5605798</v>
          </cell>
          <cell r="B5661" t="str">
            <v>Chumbador de aço CA-50 - D = 20 mm - ancorado na rocha com cartucho de cimento - fornecimento, perfuração e instalação</v>
          </cell>
          <cell r="C5661" t="str">
            <v>m</v>
          </cell>
          <cell r="D5661">
            <v>84.49</v>
          </cell>
        </row>
        <row r="5662">
          <cell r="A5662" t="str">
            <v>5605925</v>
          </cell>
          <cell r="B5662" t="str">
            <v>Chumbador de aço CA-50 - D = 20 mm - ancorado na rocha com injeção de nata de cimento - fornecimento, perfuração e instalação</v>
          </cell>
          <cell r="C5662" t="str">
            <v>m</v>
          </cell>
          <cell r="D5662">
            <v>79.83</v>
          </cell>
        </row>
        <row r="5663">
          <cell r="A5663" t="str">
            <v>5605799</v>
          </cell>
          <cell r="B5663" t="str">
            <v>Chumbador de aço CA-50 - D = 22 mm - ancorado na rocha com cartucho de cimento - fornecimento, perfuração e instalação</v>
          </cell>
          <cell r="C5663" t="str">
            <v>m</v>
          </cell>
          <cell r="D5663">
            <v>89.44</v>
          </cell>
        </row>
        <row r="5664">
          <cell r="A5664" t="str">
            <v>5605800</v>
          </cell>
          <cell r="B5664" t="str">
            <v>Chumbador de aço CA-50 - D = 25 mm - ancorado na rocha com cartucho de cimento - fornecimento, perfuração e instalação</v>
          </cell>
          <cell r="C5664" t="str">
            <v>m</v>
          </cell>
          <cell r="D5664">
            <v>98.89</v>
          </cell>
        </row>
        <row r="5665">
          <cell r="A5665" t="str">
            <v>5605894</v>
          </cell>
          <cell r="B5665" t="str">
            <v>Grampo de aço CA-50 D = 12,5 mm para solo grampeado com capacidade de 30 kN - fornecimento, perfuração e instalação</v>
          </cell>
          <cell r="C5665" t="str">
            <v>m</v>
          </cell>
          <cell r="D5665">
            <v>48.41</v>
          </cell>
        </row>
        <row r="5666">
          <cell r="A5666" t="str">
            <v>5605895</v>
          </cell>
          <cell r="B5666" t="str">
            <v>Grampo de aço CA-50 D = 16 mm para solo grampeado com capacidade de 50 kN - fornecimento, perfuração e instalação</v>
          </cell>
          <cell r="C5666" t="str">
            <v>m</v>
          </cell>
          <cell r="D5666">
            <v>51.95</v>
          </cell>
        </row>
        <row r="5667">
          <cell r="A5667" t="str">
            <v>5605896</v>
          </cell>
          <cell r="B5667" t="str">
            <v>Grampo de aço CA-50 D = 20 mm para solo grampeado com capacidade de 80 kN - fornecimento, perfuração e instalação</v>
          </cell>
          <cell r="C5667" t="str">
            <v>m</v>
          </cell>
          <cell r="D5667">
            <v>57.28</v>
          </cell>
        </row>
        <row r="5668">
          <cell r="A5668" t="str">
            <v>5605911</v>
          </cell>
          <cell r="B5668" t="str">
            <v>Perfuração para tirante permanente protendido autoinjetável em material de 1ª categoria com diâmetro de até 120 mm</v>
          </cell>
          <cell r="C5668" t="str">
            <v>m</v>
          </cell>
          <cell r="D5668">
            <v>35.07</v>
          </cell>
        </row>
        <row r="5669">
          <cell r="A5669" t="str">
            <v>5605912</v>
          </cell>
          <cell r="B5669" t="str">
            <v>Perfuração para tirante permanente protendido autoinjetável em material de 2ª categoria com diâmetro de até 87 mm</v>
          </cell>
          <cell r="C5669" t="str">
            <v>m</v>
          </cell>
          <cell r="D5669">
            <v>49.88</v>
          </cell>
        </row>
        <row r="5670">
          <cell r="A5670" t="str">
            <v>5605938</v>
          </cell>
          <cell r="B5670" t="str">
            <v>Perfuração para tirantes em material de 1ª categoria com diâmetro de até 120 mm</v>
          </cell>
          <cell r="C5670" t="str">
            <v>m</v>
          </cell>
          <cell r="D5670">
            <v>20.36</v>
          </cell>
        </row>
        <row r="5671">
          <cell r="A5671" t="str">
            <v>5605939</v>
          </cell>
          <cell r="B5671" t="str">
            <v>Perfuração para tirantes em material de 2ª categoria com diâmetro de até 120 mm</v>
          </cell>
          <cell r="C5671" t="str">
            <v>m</v>
          </cell>
          <cell r="D5671">
            <v>24.48</v>
          </cell>
        </row>
        <row r="5672">
          <cell r="A5672" t="str">
            <v>5605940</v>
          </cell>
          <cell r="B5672" t="str">
            <v>Perfuração para tirantes em material de 3ª categoria com diâmetro de até 120 mm</v>
          </cell>
          <cell r="C5672" t="str">
            <v>m</v>
          </cell>
          <cell r="D5672">
            <v>56.81</v>
          </cell>
        </row>
        <row r="5673">
          <cell r="A5673" t="str">
            <v>5605942</v>
          </cell>
          <cell r="B5673" t="str">
            <v>Pintura eletrostática com tinta em pó à base de resina epóxi - E = 200 µm</v>
          </cell>
          <cell r="C5673" t="str">
            <v>m²</v>
          </cell>
          <cell r="D5673">
            <v>47.37</v>
          </cell>
        </row>
        <row r="5674">
          <cell r="A5674" t="str">
            <v>5605955</v>
          </cell>
          <cell r="B5674" t="str">
            <v>Protensão de tirante com 10 cordoalhas D = 12,7 mm aço CP 190 RB, com capacidade de 860 kN - inclusive ancoragem e grauteamento da cabeça</v>
          </cell>
          <cell r="C5674" t="str">
            <v>un</v>
          </cell>
          <cell r="D5674">
            <v>717.25</v>
          </cell>
        </row>
        <row r="5675">
          <cell r="A5675" t="str">
            <v>5605956</v>
          </cell>
          <cell r="B5675" t="str">
            <v>Protensão de tirante com 12 cordoalhas D = 12,7 mm aço CP 190 RB, com capacidade de 1.040 kN - inclusive ancoragem e grauteamento da cabeça</v>
          </cell>
          <cell r="C5675" t="str">
            <v>un</v>
          </cell>
          <cell r="D5675">
            <v>848.76</v>
          </cell>
        </row>
        <row r="5676">
          <cell r="A5676" t="str">
            <v>5605953</v>
          </cell>
          <cell r="B5676" t="str">
            <v>Protensão de tirante com 6 cordoalhas D = 12,7 mm aço CP 190 RB, com capacidade de 520 kN - inclusive ancoragem e grauteamento da cabeça</v>
          </cell>
          <cell r="C5676" t="str">
            <v>un</v>
          </cell>
          <cell r="D5676">
            <v>506.72</v>
          </cell>
        </row>
        <row r="5677">
          <cell r="A5677" t="str">
            <v>5605954</v>
          </cell>
          <cell r="B5677" t="str">
            <v>Protensão de tirante com 8 cordoalhas D = 12,7 mm aço CP 190 RB, com capacidade de 690 kN - inclusive ancoragem e grauteamento da cabeça</v>
          </cell>
          <cell r="C5677" t="str">
            <v>un</v>
          </cell>
          <cell r="D5677">
            <v>614.39</v>
          </cell>
        </row>
        <row r="5678">
          <cell r="A5678" t="str">
            <v>5605909</v>
          </cell>
          <cell r="B5678" t="str">
            <v>Protensão de tirante permanente autoinjetável de aço D = 40 mm, seção de 684 mm², tensão de escoamento = 440 MPa e tensão de ruptura = 580 MPa - inclusive ancoragem e grauteamento da cabeça</v>
          </cell>
          <cell r="C5678" t="str">
            <v>un</v>
          </cell>
          <cell r="D5678">
            <v>484.61</v>
          </cell>
        </row>
        <row r="5679">
          <cell r="A5679" t="str">
            <v>5605908</v>
          </cell>
          <cell r="B5679" t="str">
            <v>Protensão de tirante permanente autoinjetável de aço D = 40 mm, seção de 822 mm², tensão de escoamento = 470 MPa e tensão de ruptura = 600 MPa - inclusive ancoragem e grauteamento da cabeça</v>
          </cell>
          <cell r="C5679" t="str">
            <v>un</v>
          </cell>
          <cell r="D5679">
            <v>484.61</v>
          </cell>
        </row>
        <row r="5680">
          <cell r="A5680" t="str">
            <v>5605907</v>
          </cell>
          <cell r="B5680" t="str">
            <v>Protensão de tirante permanente autoinjetável de aço D = 40 mm, seção de 936 mm², tensão de escoamento = 700 MPa e tensão de ruptura = 830 MPa - inclusive ancoragem e grauteamento da cabeça</v>
          </cell>
          <cell r="C5680" t="str">
            <v>un</v>
          </cell>
          <cell r="D5680">
            <v>516.69000000000005</v>
          </cell>
        </row>
        <row r="5681">
          <cell r="A5681" t="str">
            <v>5605906</v>
          </cell>
          <cell r="B5681" t="str">
            <v>Protensão de tirante permanente autoinjetável de aço D = 50 mm, seção de 1.330 mm², tensão de escoamento = 630 MPa e tensão de ruptura = 740 MPa - inclusive ancoragem e grauteamento da cabeça</v>
          </cell>
          <cell r="C5681" t="str">
            <v>un</v>
          </cell>
          <cell r="D5681">
            <v>619.96</v>
          </cell>
        </row>
        <row r="5682">
          <cell r="A5682" t="str">
            <v>5605905</v>
          </cell>
          <cell r="B5682" t="str">
            <v>Protensão de tirante permanente autoinjetável de aço D = 50 mm, seção de 1.569 mm², tensão de escoamento = 630 MPa e tensão de ruptura = 740 MP - inclusive ancoragem e grauteamento da cabeça</v>
          </cell>
          <cell r="C5682" t="str">
            <v>un</v>
          </cell>
          <cell r="D5682">
            <v>710.32</v>
          </cell>
        </row>
        <row r="5683">
          <cell r="A5683" t="str">
            <v>5605944</v>
          </cell>
          <cell r="B5683" t="str">
            <v>Protensão de tirante permanente protendido de aço D = 30 mm, tensão de escoamento = 600 MPa e tensão de ruptura = 720 MPa - inclusive ancoragem e grauteamento da cabeça</v>
          </cell>
          <cell r="C5683" t="str">
            <v>un</v>
          </cell>
          <cell r="D5683">
            <v>437.99</v>
          </cell>
        </row>
        <row r="5684">
          <cell r="A5684" t="str">
            <v>5605910</v>
          </cell>
          <cell r="B5684" t="str">
            <v>Protensão de tirante permanente protendido de aço D = 32 mm, tensão de escoamento = 500 MPa e tensão de ruptura = 550 MPa - inclusive ancoragem e grauteamento da cabeça</v>
          </cell>
          <cell r="C5684" t="str">
            <v>un</v>
          </cell>
          <cell r="D5684">
            <v>511.55</v>
          </cell>
        </row>
        <row r="5685">
          <cell r="A5685" t="str">
            <v>5605945</v>
          </cell>
          <cell r="B5685" t="str">
            <v>Protensão de tirante permanente protendido de aço D = 32 mm, tensão de escoamento = 950 MPa e tensão de ruptura = 1.050 MPa - inclusive ancoragem e grauteamento da cabeça</v>
          </cell>
          <cell r="C5685" t="str">
            <v>un</v>
          </cell>
          <cell r="D5685">
            <v>537.54</v>
          </cell>
        </row>
        <row r="5686">
          <cell r="A5686" t="str">
            <v>5605946</v>
          </cell>
          <cell r="B5686" t="str">
            <v>Protensão de tirante permanente protendido de aço D = 40 mm, tensão de escoamento = 600 MPa e tensão de ruptura = 720 MPa - inclusive ancoragem e grauteamento da cabeça</v>
          </cell>
          <cell r="C5686" t="str">
            <v>un</v>
          </cell>
          <cell r="D5686">
            <v>516.69000000000005</v>
          </cell>
        </row>
        <row r="5687">
          <cell r="A5687" t="str">
            <v>5605947</v>
          </cell>
          <cell r="B5687" t="str">
            <v>Protensão de tirante permanente protendido de aço D = 44 mm, tensão de escoamento = 680 MPa e tensão de ruptura = 870 MPa - inclusive ancoragem e grauteamento da cabeça</v>
          </cell>
          <cell r="C5687" t="str">
            <v>un</v>
          </cell>
          <cell r="D5687">
            <v>578.44000000000005</v>
          </cell>
        </row>
        <row r="5688">
          <cell r="A5688" t="str">
            <v>5605948</v>
          </cell>
          <cell r="B5688" t="str">
            <v>Protensão de tirante permanente protendido de aço D = 50 mm, tensão de escoamento = 600 MPa e tensão de ruptura = 720 MPa - inclusive ancoragem e grauteamento da cabeça</v>
          </cell>
          <cell r="C5688" t="str">
            <v>un</v>
          </cell>
          <cell r="D5688">
            <v>710.32</v>
          </cell>
        </row>
        <row r="5689">
          <cell r="A5689" t="str">
            <v>5605949</v>
          </cell>
          <cell r="B5689" t="str">
            <v>Protensão de tirante permanente protendido de aço D = 53 mm, tensão de escoamento = 600 MPa e tensão de ruptura = 720 MPa - inclusive ancoragem e grauteamento da cabeça</v>
          </cell>
          <cell r="C5689" t="str">
            <v>un</v>
          </cell>
          <cell r="D5689">
            <v>1001.6</v>
          </cell>
        </row>
        <row r="5690">
          <cell r="A5690" t="str">
            <v>5605950</v>
          </cell>
          <cell r="B5690" t="str">
            <v>Protensão de tirante permanente protendido de aço D = 57 mm, tensão de escoamento = 600 MPa e tensão de ruptura = 720 MPa - inclusive ancoragem e grauteamento da cabeça</v>
          </cell>
          <cell r="C5690" t="str">
            <v>un</v>
          </cell>
          <cell r="D5690">
            <v>1045.6500000000001</v>
          </cell>
        </row>
        <row r="5691">
          <cell r="A5691" t="str">
            <v>5605951</v>
          </cell>
          <cell r="B5691" t="str">
            <v>Protensão de tirante permanente protendido de aço D = 63 mm, tensão de escoamento = 600 MPa e tensão de ruptura = 720 MPa - inclusive ancoragem e grauteamento da cabeça</v>
          </cell>
          <cell r="C5691" t="str">
            <v>un</v>
          </cell>
          <cell r="D5691">
            <v>1649.32</v>
          </cell>
        </row>
        <row r="5692">
          <cell r="A5692" t="str">
            <v>5605952</v>
          </cell>
          <cell r="B5692" t="str">
            <v>Protensão de tirante permanente protendido de aço D = 69 mm, tensão de escoamento = 600 MPa e tensão de ruptura = 720 MPa - inclusive ancoragem e grauteamento da cabeça</v>
          </cell>
          <cell r="C5692" t="str">
            <v>un</v>
          </cell>
          <cell r="D5692">
            <v>2500.88</v>
          </cell>
        </row>
        <row r="5693">
          <cell r="A5693" t="str">
            <v>5605932</v>
          </cell>
          <cell r="B5693" t="str">
            <v>Tirante de barra de aço ancorado na rocha com resina de poliéster, D = 19 mm, tensão de escoamento = 686 MPa e tensão de ruptura = 789 MPa - fornecimento, perfuração e instalação</v>
          </cell>
          <cell r="C5693" t="str">
            <v>m</v>
          </cell>
          <cell r="D5693">
            <v>128.76</v>
          </cell>
        </row>
        <row r="5694">
          <cell r="A5694" t="str">
            <v>5605934</v>
          </cell>
          <cell r="B5694" t="str">
            <v>Tirante de barra de aço ancorado na rocha com resina de poliéster, D = 22 mm, tensão de escoamento = 686 MPa e tensão de ruptura = 789 MPa - fornecimento, perfuração e instalação</v>
          </cell>
          <cell r="C5694" t="str">
            <v>m</v>
          </cell>
          <cell r="D5694">
            <v>140.47</v>
          </cell>
        </row>
        <row r="5695">
          <cell r="A5695" t="str">
            <v>5605928</v>
          </cell>
          <cell r="B5695" t="str">
            <v>Tirante de barra de aço ancorado na rocha com resina de poliéster, D = 25 mm, tensão de escoamento = 500 MPa e tensão de ruptura = 750 MPa - fornecimento, perfuração e instalação</v>
          </cell>
          <cell r="C5695" t="str">
            <v>m</v>
          </cell>
          <cell r="D5695">
            <v>155.11000000000001</v>
          </cell>
        </row>
        <row r="5696">
          <cell r="A5696" t="str">
            <v>5605935</v>
          </cell>
          <cell r="B5696" t="str">
            <v>Tirante de barra de aço ancorado na rocha com resina de poliéster, D = 25 mm, tensão de escoamento = 686 MPa, tensão de ruptura = 789 MPa - fornecimento, perfuração e instalação</v>
          </cell>
          <cell r="C5696" t="str">
            <v>m</v>
          </cell>
          <cell r="D5696">
            <v>155.01</v>
          </cell>
        </row>
        <row r="5697">
          <cell r="A5697" t="str">
            <v>5605936</v>
          </cell>
          <cell r="B5697" t="str">
            <v>Tirante de barra de aço ancorado na rocha com resina de poliéster, D = 32 mm, tensão de escoamento = 686 MPa, tensão de ruptura = 789 MPa - fornecimento, perfuração e instalação</v>
          </cell>
          <cell r="C5697" t="str">
            <v>m</v>
          </cell>
          <cell r="D5697">
            <v>238.5</v>
          </cell>
        </row>
        <row r="5698">
          <cell r="A5698" t="str">
            <v>5605937</v>
          </cell>
          <cell r="B5698" t="str">
            <v>Tirante de barra de aço ancorado na rocha com resina de poliéster, D = 36 mm, tensão de escoamento = 686 MPa e tensão de ruptura = 789 MPa - fornecimento, perfuração e instalação</v>
          </cell>
          <cell r="C5698" t="str">
            <v>m</v>
          </cell>
          <cell r="D5698">
            <v>293.57</v>
          </cell>
        </row>
        <row r="5699">
          <cell r="A5699" t="str">
            <v>5605957</v>
          </cell>
          <cell r="B5699" t="str">
            <v>Tirante permanente protendido autoinjetável de aço D = 40 mm, seção de 684 mm², tensão de escoamento = 440 MPa e tensão de ruptura = 580 MPa - exceto perfuração</v>
          </cell>
          <cell r="C5699" t="str">
            <v>m</v>
          </cell>
          <cell r="D5699">
            <v>216.61</v>
          </cell>
        </row>
        <row r="5700">
          <cell r="A5700" t="str">
            <v>5605958</v>
          </cell>
          <cell r="B5700" t="str">
            <v>Tirante permanente protendido autoinjetável de aço D = 40 mm, seção de 822 mm², tensão de escoamento = 470 MPa e tensão de ruptura = 600 MPa - exceto perfuração</v>
          </cell>
          <cell r="C5700" t="str">
            <v>m</v>
          </cell>
          <cell r="D5700">
            <v>247.84</v>
          </cell>
        </row>
        <row r="5701">
          <cell r="A5701" t="str">
            <v>5605959</v>
          </cell>
          <cell r="B5701" t="str">
            <v>Tirante permanente protendido autoinjetável de aço D = 40 mm, seção de 936 mm², tensão de escoamento = 700 MPa e tensão de ruptura = 830 MPa - exceto perfuração</v>
          </cell>
          <cell r="C5701" t="str">
            <v>m</v>
          </cell>
          <cell r="D5701">
            <v>300.06</v>
          </cell>
        </row>
        <row r="5702">
          <cell r="A5702" t="str">
            <v>5605960</v>
          </cell>
          <cell r="B5702" t="str">
            <v>Tirante permanente protendido autoinjetável de aço D = 50 mm, seção de 1.330 mm², tensão de escoamento = 630 MPa e tensão de ruptura = 740 MPa - exceto perfuração</v>
          </cell>
          <cell r="C5702" t="str">
            <v>m</v>
          </cell>
          <cell r="D5702">
            <v>377.45</v>
          </cell>
        </row>
        <row r="5703">
          <cell r="A5703" t="str">
            <v>5605961</v>
          </cell>
          <cell r="B5703" t="str">
            <v>Tirante permanente protendido autoinjetável de aço D = 50 mm, seção de 1.569 mm², tensão de escoamento = 630 MPa e tensão de ruptura = 740 MPa - exceto perfuração</v>
          </cell>
          <cell r="C5703" t="str">
            <v>m</v>
          </cell>
          <cell r="D5703">
            <v>447.9</v>
          </cell>
        </row>
        <row r="5704">
          <cell r="A5704" t="str">
            <v>5605885</v>
          </cell>
          <cell r="B5704" t="str">
            <v>Tirante permanente protendido com 10 cordoalhas D = 12,7 mm, aço CP 190 RB, com capacidade de 860 kN - exceto perfuração</v>
          </cell>
          <cell r="C5704" t="str">
            <v>m</v>
          </cell>
          <cell r="D5704">
            <v>227.26</v>
          </cell>
        </row>
        <row r="5705">
          <cell r="A5705" t="str">
            <v>5605886</v>
          </cell>
          <cell r="B5705" t="str">
            <v>Tirante permanente protendido com 12 cordoalhas D = 12,7 mm, aço CP 190 RB, com capacidade de 1.030 kN - exceto perfuração</v>
          </cell>
          <cell r="C5705" t="str">
            <v>m</v>
          </cell>
          <cell r="D5705">
            <v>246.5</v>
          </cell>
        </row>
        <row r="5706">
          <cell r="A5706" t="str">
            <v>5605883</v>
          </cell>
          <cell r="B5706" t="str">
            <v>Tirante permanente protendido com 6 cordoalhas D = 12,7 mm, aço CP 190 RB, com capacidade de 510 kN - exceto perfuração</v>
          </cell>
          <cell r="C5706" t="str">
            <v>m</v>
          </cell>
          <cell r="D5706">
            <v>184.01</v>
          </cell>
        </row>
        <row r="5707">
          <cell r="A5707" t="str">
            <v>5605884</v>
          </cell>
          <cell r="B5707" t="str">
            <v>Tirante permanente protendido com 8 cordoalhas D = 12,7 mm, aço CP 190 RB, com capacidade de 690 kN - exceto perfuração</v>
          </cell>
          <cell r="C5707" t="str">
            <v>m</v>
          </cell>
          <cell r="D5707">
            <v>203.25</v>
          </cell>
        </row>
        <row r="5708">
          <cell r="A5708" t="str">
            <v>5605962</v>
          </cell>
          <cell r="B5708" t="str">
            <v>Tirante permanente protendido de aço D = 30 mm, tensão de escoamento = 600 MPa e tensão de ruptura = 720 MPa - exceto perfuração</v>
          </cell>
          <cell r="C5708" t="str">
            <v>m</v>
          </cell>
          <cell r="D5708">
            <v>158.13</v>
          </cell>
        </row>
        <row r="5709">
          <cell r="A5709" t="str">
            <v>5605881</v>
          </cell>
          <cell r="B5709" t="str">
            <v>Tirante permanente protendido de aço D = 32 mm, tensão de escoamento = 500 MPa e tensão de ruptura = 550 MPa - exceto perfuração</v>
          </cell>
          <cell r="C5709" t="str">
            <v>m</v>
          </cell>
          <cell r="D5709">
            <v>233.19</v>
          </cell>
        </row>
        <row r="5710">
          <cell r="A5710" t="str">
            <v>5605882</v>
          </cell>
          <cell r="B5710" t="str">
            <v>Tirante permanente protendido de aço D = 32 mm, tensão de escoamento = 950 MPa e tensão de ruptura = 1.050 MPa - exceto perfuração</v>
          </cell>
          <cell r="C5710" t="str">
            <v>m</v>
          </cell>
          <cell r="D5710">
            <v>392.78</v>
          </cell>
        </row>
        <row r="5711">
          <cell r="A5711" t="str">
            <v>5605963</v>
          </cell>
          <cell r="B5711" t="str">
            <v>Tirante permanente protendido de aço D = 40 mm, tensão de escoamento = 600 MPa e tensão de ruptura = 720 MPa - exceto perfuração</v>
          </cell>
          <cell r="C5711" t="str">
            <v>m</v>
          </cell>
          <cell r="D5711">
            <v>247.29</v>
          </cell>
        </row>
        <row r="5712">
          <cell r="A5712" t="str">
            <v>5605964</v>
          </cell>
          <cell r="B5712" t="str">
            <v>Tirante permanente protendido de aço D = 44 mm, tensão de escoamento = 680 MPa e tensão de ruptura = 870 MPa - exceto perfuração</v>
          </cell>
          <cell r="C5712" t="str">
            <v>m</v>
          </cell>
          <cell r="D5712">
            <v>310.66000000000003</v>
          </cell>
        </row>
        <row r="5713">
          <cell r="A5713" t="str">
            <v>5605965</v>
          </cell>
          <cell r="B5713" t="str">
            <v>Tirante permanente protendido de aço D = 50 mm, tensão de escoamento = 600 MPa e tensão de ruptura = 720 MPa - exceto perfuração</v>
          </cell>
          <cell r="C5713" t="str">
            <v>m</v>
          </cell>
          <cell r="D5713">
            <v>372.98</v>
          </cell>
        </row>
        <row r="5714">
          <cell r="A5714" t="str">
            <v>5605966</v>
          </cell>
          <cell r="B5714" t="str">
            <v>Tirante permanente protendido de aço D = 53mm, tensão de escoamento = 600 MPa e tensão de ruptura = 720 MPa - exceto perfuração</v>
          </cell>
          <cell r="C5714" t="str">
            <v>m</v>
          </cell>
          <cell r="D5714">
            <v>415.4</v>
          </cell>
        </row>
        <row r="5715">
          <cell r="A5715" t="str">
            <v>5605967</v>
          </cell>
          <cell r="B5715" t="str">
            <v>Tirante permanente protendido de aço D = 57 mm, tensão de escoamento = 600 MPa e tensão de ruptura = 720 MPa - exceto perfuração</v>
          </cell>
          <cell r="C5715" t="str">
            <v>m</v>
          </cell>
          <cell r="D5715">
            <v>468.64</v>
          </cell>
        </row>
        <row r="5716">
          <cell r="A5716" t="str">
            <v>5605968</v>
          </cell>
          <cell r="B5716" t="str">
            <v>Tirante permanente protendido de aço D = 63 mm, tensão de escoamento = 600 MPa e tensão de ruptura = 720 MPa - exceto perfuração</v>
          </cell>
          <cell r="C5716" t="str">
            <v>m</v>
          </cell>
          <cell r="D5716">
            <v>573.67999999999995</v>
          </cell>
        </row>
        <row r="5717">
          <cell r="A5717" t="str">
            <v>5605969</v>
          </cell>
          <cell r="B5717" t="str">
            <v>Tirante permanente protendido de aço D = 69 mm, tensão de escoamento = 600 MPa e tensão de ruptura = 720 MPa - exceto perfuração</v>
          </cell>
          <cell r="C5717" t="str">
            <v>m</v>
          </cell>
          <cell r="D5717">
            <v>693.01</v>
          </cell>
        </row>
        <row r="5718">
          <cell r="A5718" t="str">
            <v>5909130</v>
          </cell>
          <cell r="B5718" t="str">
            <v>Carga e manobra de aduelas de concreto pré-moldadas em cavalo mecânico com semirreboque 22 t - carga com caminhão guindauto de 45 t.m</v>
          </cell>
          <cell r="C5718" t="str">
            <v>t</v>
          </cell>
          <cell r="D5718">
            <v>26.07</v>
          </cell>
        </row>
        <row r="5719">
          <cell r="A5719" t="str">
            <v>5914703</v>
          </cell>
          <cell r="B5719" t="str">
            <v>Carga e manobra de brita para lastro com locomotiva diesel-elétrica em vagão hopper aberto com capacidade de 45 m³ - carga com carregadeira e descarga automática - bitola métrica</v>
          </cell>
          <cell r="C5719" t="str">
            <v>t</v>
          </cell>
          <cell r="D5719">
            <v>5.43</v>
          </cell>
        </row>
        <row r="5720">
          <cell r="A5720" t="str">
            <v>5914704</v>
          </cell>
          <cell r="B5720" t="str">
            <v>Carga e manobra de brita para lastro com locomotiva diesel-elétrica em vagão hopper aberto com capacidade de 63 m³ - carga com carregadeira e descarga automática - bitola larga</v>
          </cell>
          <cell r="C5720" t="str">
            <v>t</v>
          </cell>
          <cell r="D5720">
            <v>5.45</v>
          </cell>
        </row>
        <row r="5721">
          <cell r="A5721" t="str">
            <v>5914710</v>
          </cell>
          <cell r="B5721" t="str">
            <v>Carga e manobra de dormentes de concreto de bitola larga com locomotiva diesel-elétrica e vagão plataforma com capacidade de 98 t - carga com carregadeira - bitola larga</v>
          </cell>
          <cell r="C5721" t="str">
            <v>t</v>
          </cell>
          <cell r="D5721">
            <v>10.54</v>
          </cell>
        </row>
        <row r="5722">
          <cell r="A5722" t="str">
            <v>5914711</v>
          </cell>
          <cell r="B5722" t="str">
            <v>Carga e manobra de dormentes de concreto de bitola métrica com locomotiva diesel-elétrica e vagão plataforma com capacidade de 82 t - carga com carregadeira - bitola métrica</v>
          </cell>
          <cell r="C5722" t="str">
            <v>t</v>
          </cell>
          <cell r="D5722">
            <v>9.65</v>
          </cell>
        </row>
        <row r="5723">
          <cell r="A5723" t="str">
            <v>5914712</v>
          </cell>
          <cell r="B5723" t="str">
            <v>Carga e manobra de dormentes de concreto de bitola mista com locomotiva diesel-elétrica e vagão plataforma com capacidade de 98 t - carga com carregadeira - bitola larga</v>
          </cell>
          <cell r="C5723" t="str">
            <v>t</v>
          </cell>
          <cell r="D5723">
            <v>9.56</v>
          </cell>
        </row>
        <row r="5724">
          <cell r="A5724" t="str">
            <v>5915369</v>
          </cell>
          <cell r="B5724" t="str">
            <v>Carga, descarga e manobra de vigas pré-moldadas de 1.000 a 1.250 kN em cavalo mecânico com reboques de 5 e 4 eixos com capacidade de 130 t</v>
          </cell>
          <cell r="C5724" t="str">
            <v>un</v>
          </cell>
          <cell r="D5724">
            <v>7090.03</v>
          </cell>
        </row>
        <row r="5725">
          <cell r="A5725" t="str">
            <v>5915401</v>
          </cell>
          <cell r="B5725" t="str">
            <v>Carga, descarga e manobra de vigas pré-moldadas de 500 a 750 kN em cavalo mecânico com dollys de 3 e 4 eixos com capacidade de 77 t</v>
          </cell>
          <cell r="C5725" t="str">
            <v>un</v>
          </cell>
          <cell r="D5725">
            <v>6499.33</v>
          </cell>
        </row>
        <row r="5726">
          <cell r="A5726" t="str">
            <v>5915402</v>
          </cell>
          <cell r="B5726" t="str">
            <v>Carga, descarga e manobra de vigas pré-moldadas de 750 a 1.000 kN em cavalo mecânico com dollys de 5 e 4 eixos com capacidade de 111 t</v>
          </cell>
          <cell r="C5726" t="str">
            <v>un</v>
          </cell>
          <cell r="D5726">
            <v>3738.06</v>
          </cell>
        </row>
        <row r="5727">
          <cell r="A5727" t="str">
            <v>5915400</v>
          </cell>
          <cell r="B5727" t="str">
            <v>Carga, descarga e manobra de vigas pré-moldadas de até 500 kN em cavalo mecânico com dolly de 4 eixos com capacidade de 57 t</v>
          </cell>
          <cell r="C5727" t="str">
            <v>un</v>
          </cell>
          <cell r="D5727">
            <v>3296.88</v>
          </cell>
        </row>
        <row r="5728">
          <cell r="A5728" t="str">
            <v>5914651</v>
          </cell>
          <cell r="B5728" t="str">
            <v>Carga, manobra e descarga de agregados ou solos em caminhão basculante de 10 m³ - carga com carregadeira de 3,40 m³ (exclusa) e descarga em distribuidor autopropelido</v>
          </cell>
          <cell r="C5728" t="str">
            <v>t</v>
          </cell>
          <cell r="D5728">
            <v>2.4500000000000002</v>
          </cell>
        </row>
        <row r="5729">
          <cell r="A5729" t="str">
            <v>5914648</v>
          </cell>
          <cell r="B5729" t="str">
            <v>Carga, manobra e descarga de agregados ou solos em caminhão basculante de 10 m³ - carga com carregadeira de 3,40 m³ (exclusa) e descarga em distribuidor rebocável</v>
          </cell>
          <cell r="C5729" t="str">
            <v>t</v>
          </cell>
          <cell r="D5729">
            <v>7.4</v>
          </cell>
        </row>
        <row r="5730">
          <cell r="A5730" t="str">
            <v>5914647</v>
          </cell>
          <cell r="B5730" t="str">
            <v>Carga, manobra e descarga de agregados ou solos em caminhão basculante de 10 m³ - carga com carregadeira de 3,40 m³ (exclusa) e descarga livre</v>
          </cell>
          <cell r="C5730" t="str">
            <v>t</v>
          </cell>
          <cell r="D5730">
            <v>1.71</v>
          </cell>
        </row>
        <row r="5731">
          <cell r="A5731" t="str">
            <v>5915411</v>
          </cell>
          <cell r="B5731" t="str">
            <v>Carga, manobra e descarga de agregados ou solos em caminhão basculante de 10 m³ - carga com carregadeira de 3,40 m³ e descarga em distribuidor autopropelido</v>
          </cell>
          <cell r="C5731" t="str">
            <v>t</v>
          </cell>
          <cell r="D5731">
            <v>3.4</v>
          </cell>
        </row>
        <row r="5732">
          <cell r="A5732" t="str">
            <v>5915409</v>
          </cell>
          <cell r="B5732" t="str">
            <v>Carga, manobra e descarga de agregados ou solos em caminhão basculante de 10 m³ - carga com carregadeira de 3,40 m³ e descarga em distribuidor rebocável</v>
          </cell>
          <cell r="C5732" t="str">
            <v>t</v>
          </cell>
          <cell r="D5732">
            <v>8.35</v>
          </cell>
        </row>
        <row r="5733">
          <cell r="A5733" t="str">
            <v>5915407</v>
          </cell>
          <cell r="B5733" t="str">
            <v>Carga, manobra e descarga de agregados ou solos em caminhão basculante de 10 m³ - carga com carregadeira de 3,40 m³ e descarga livre</v>
          </cell>
          <cell r="C5733" t="str">
            <v>t</v>
          </cell>
          <cell r="D5733">
            <v>2.66</v>
          </cell>
        </row>
        <row r="5734">
          <cell r="A5734" t="str">
            <v>5914354</v>
          </cell>
          <cell r="B5734" t="str">
            <v>Carga, manobra e descarga de agregados ou solos em caminhão basculante de 10 m³ - carga com escavadeira de 1,56 m³ (exclusa) e descarga livre</v>
          </cell>
          <cell r="C5734" t="str">
            <v>t</v>
          </cell>
          <cell r="D5734">
            <v>1.78</v>
          </cell>
        </row>
        <row r="5735">
          <cell r="A5735" t="str">
            <v>5915406</v>
          </cell>
          <cell r="B5735" t="str">
            <v>Carga, manobra e descarga de agregados ou solos em caminhão basculante de 10 m³ - carga em usina de 60 t/h (PMF) e descarga livre</v>
          </cell>
          <cell r="C5735" t="str">
            <v>t</v>
          </cell>
          <cell r="D5735">
            <v>9.15</v>
          </cell>
        </row>
        <row r="5736">
          <cell r="A5736" t="str">
            <v>5914652</v>
          </cell>
          <cell r="B5736" t="str">
            <v>Carga, manobra e descarga de agregados ou solos em caminhão basculante de 10 m³ - carga em usina de solos de 300 t/h e descarga em distribuidor autopropelido</v>
          </cell>
          <cell r="C5736" t="str">
            <v>t</v>
          </cell>
          <cell r="D5736">
            <v>3.28</v>
          </cell>
        </row>
        <row r="5737">
          <cell r="A5737" t="str">
            <v>5915417</v>
          </cell>
          <cell r="B5737" t="str">
            <v>Carga, manobra e descarga de agregados ou solos em caminhão basculante de 10 m³ - carga em usina de solos de 300 t/h e descarga em vibroacabadora</v>
          </cell>
          <cell r="C5737" t="str">
            <v>t</v>
          </cell>
          <cell r="D5737">
            <v>5.2</v>
          </cell>
        </row>
        <row r="5738">
          <cell r="A5738" t="str">
            <v>5915414</v>
          </cell>
          <cell r="B5738" t="str">
            <v>Carga, manobra e descarga de agregados ou solos em caminhão basculante de 10 m³ - carga em usina de solos de 300 t/h e descarga livre</v>
          </cell>
          <cell r="C5738" t="str">
            <v>t</v>
          </cell>
          <cell r="D5738">
            <v>2.74</v>
          </cell>
        </row>
        <row r="5739">
          <cell r="A5739" t="str">
            <v>5914351</v>
          </cell>
          <cell r="B5739" t="str">
            <v>Carga, manobra e descarga de agregados ou solos em caminhão basculante de 14 m³ - carga com carregadeira de 3,40 m³ e descarga livre</v>
          </cell>
          <cell r="C5739" t="str">
            <v>t</v>
          </cell>
          <cell r="D5739">
            <v>2.57</v>
          </cell>
        </row>
        <row r="5740">
          <cell r="A5740" t="str">
            <v>5914645</v>
          </cell>
          <cell r="B5740" t="str">
            <v>Carga, manobra e descarga de agregados ou solos em caminhão basculante de 6 m³ - carga com carregadeira de 1,72 m³ (exclusa) e descarga em distribuidor autopropelido</v>
          </cell>
          <cell r="C5740" t="str">
            <v>t</v>
          </cell>
          <cell r="D5740">
            <v>2.94</v>
          </cell>
        </row>
        <row r="5741">
          <cell r="A5741" t="str">
            <v>5914642</v>
          </cell>
          <cell r="B5741" t="str">
            <v>Carga, manobra e descarga de agregados ou solos em caminhão basculante de 6 m³ - carga com carregadeira de 1,72 m³ (exclusa) e descarga em distribuidor rebocável</v>
          </cell>
          <cell r="C5741" t="str">
            <v>t</v>
          </cell>
          <cell r="D5741">
            <v>5.68</v>
          </cell>
        </row>
        <row r="5742">
          <cell r="A5742" t="str">
            <v>5914641</v>
          </cell>
          <cell r="B5742" t="str">
            <v>Carga, manobra e descarga de agregados ou solos em caminhão basculante de 6 m³ - carga com carregadeira de 1,72 m³ (exclusa) e descarga livre</v>
          </cell>
          <cell r="C5742" t="str">
            <v>t</v>
          </cell>
          <cell r="D5742">
            <v>2.04</v>
          </cell>
        </row>
        <row r="5743">
          <cell r="A5743" t="str">
            <v>5915456</v>
          </cell>
          <cell r="B5743" t="str">
            <v>Carga, manobra e descarga de agregados ou solos em caminhão basculante de 6 m³ - carga com carregadeira de 1,72 m³ e descarga em distribuidor autopropelido</v>
          </cell>
          <cell r="C5743" t="str">
            <v>t</v>
          </cell>
          <cell r="D5743">
            <v>3.76</v>
          </cell>
        </row>
        <row r="5744">
          <cell r="A5744" t="str">
            <v>5915454</v>
          </cell>
          <cell r="B5744" t="str">
            <v>Carga, manobra e descarga de agregados ou solos em caminhão basculante de 6 m³ - carga com carregadeira de 1,72 m³ e descarga em distribuidor rebocável</v>
          </cell>
          <cell r="C5744" t="str">
            <v>t</v>
          </cell>
          <cell r="D5744">
            <v>6.5</v>
          </cell>
        </row>
        <row r="5745">
          <cell r="A5745" t="str">
            <v>5915399</v>
          </cell>
          <cell r="B5745" t="str">
            <v>Carga, manobra e descarga de agregados ou solos em caminhão basculante de 6 m³ - carga com carregadeira de 1,72 m³ e descarga livre</v>
          </cell>
          <cell r="C5745" t="str">
            <v>t</v>
          </cell>
          <cell r="D5745">
            <v>2.87</v>
          </cell>
        </row>
        <row r="5746">
          <cell r="A5746" t="str">
            <v>5914353</v>
          </cell>
          <cell r="B5746" t="str">
            <v>Carga, manobra e descarga de agregados ou solos em caminhão basculante de 6 m³ - carga com escavadeira de 1,56 m³ (exclusa) e descarga livre</v>
          </cell>
          <cell r="C5746" t="str">
            <v>t</v>
          </cell>
          <cell r="D5746">
            <v>1.53</v>
          </cell>
        </row>
        <row r="5747">
          <cell r="A5747" t="str">
            <v>5915470</v>
          </cell>
          <cell r="B5747" t="str">
            <v>Carga, manobra e descarga de agregados ou solos em caminhão basculante de 6 m³ - carga com escavadeira de 1,56 m³ e descarga livre</v>
          </cell>
          <cell r="C5747" t="str">
            <v>t</v>
          </cell>
          <cell r="D5747">
            <v>2.1800000000000002</v>
          </cell>
        </row>
        <row r="5748">
          <cell r="A5748" t="str">
            <v>5915459</v>
          </cell>
          <cell r="B5748" t="str">
            <v>Carga, manobra e descarga de agregados ou solos em caminhão basculante de 6 m³ - carga com minicarregadeira de 0,45 m³ e descarga livre</v>
          </cell>
          <cell r="C5748" t="str">
            <v>t</v>
          </cell>
          <cell r="D5748">
            <v>7.54</v>
          </cell>
        </row>
        <row r="5749">
          <cell r="A5749" t="str">
            <v>5915476</v>
          </cell>
          <cell r="B5749" t="str">
            <v>Carga, manobra e descarga de agregados ou solos em caminhão basculante de 6 m³ - carga manual e descarga livre</v>
          </cell>
          <cell r="C5749" t="str">
            <v>t</v>
          </cell>
          <cell r="D5749">
            <v>31.17</v>
          </cell>
        </row>
        <row r="5750">
          <cell r="A5750" t="str">
            <v>5914702</v>
          </cell>
          <cell r="B5750" t="str">
            <v>Carga, manobra e descarga de barras de trilho de 12 m com locomotiva diesel-elétrica em vagão plataforma com capacidade de 82 t - carga e descarga com carregadeira - bitola métrica</v>
          </cell>
          <cell r="C5750" t="str">
            <v>t</v>
          </cell>
          <cell r="D5750">
            <v>14.36</v>
          </cell>
        </row>
        <row r="5751">
          <cell r="A5751" t="str">
            <v>5914701</v>
          </cell>
          <cell r="B5751" t="str">
            <v>Carga, manobra e descarga de barras de trilho de 12 m com locomotiva diesel-elétrica em vagão plataforma com capacidade de 98 t - carga e descarga com carregadeira - bitola larga</v>
          </cell>
          <cell r="C5751" t="str">
            <v>t</v>
          </cell>
          <cell r="D5751">
            <v>14.57</v>
          </cell>
        </row>
        <row r="5752">
          <cell r="A5752" t="str">
            <v>5906592</v>
          </cell>
          <cell r="B5752" t="str">
            <v>Carga, manobra e descarga de blocos artificiais de concreto com 10 a 12 t para molhe em cavalo mecânico com semirreboque com capacidade de 30 t - carga e descarga com guindaste com pinça</v>
          </cell>
          <cell r="C5752" t="str">
            <v>un</v>
          </cell>
          <cell r="D5752">
            <v>31.46</v>
          </cell>
        </row>
        <row r="5753">
          <cell r="A5753" t="str">
            <v>5906591</v>
          </cell>
          <cell r="B5753" t="str">
            <v>Carga, manobra e descarga de blocos artificiais de concreto com 8 a 9 t para molhe em cavalo mecânico com semirreboque com capacidade de 30 t - carga e descarga com guindaste com pinça</v>
          </cell>
          <cell r="C5753" t="str">
            <v>un</v>
          </cell>
          <cell r="D5753">
            <v>29.9</v>
          </cell>
        </row>
        <row r="5754">
          <cell r="A5754" t="str">
            <v>5914653</v>
          </cell>
          <cell r="B5754" t="str">
            <v>Carga, manobra e descarga de blocos de rocha em caminhão basculante de 8 m³ - carga com carregadeira de 1,72 m³ (exclusa) e descarga livre</v>
          </cell>
          <cell r="C5754" t="str">
            <v>t</v>
          </cell>
          <cell r="D5754">
            <v>3.61</v>
          </cell>
        </row>
        <row r="5755">
          <cell r="A5755" t="str">
            <v>5915405</v>
          </cell>
          <cell r="B5755" t="str">
            <v>Carga, manobra e descarga de blocos de rocha em caminhão basculante de 8 m³ - carga com carregadeira de 1,72 m³ e descarga livre</v>
          </cell>
          <cell r="C5755" t="str">
            <v>t</v>
          </cell>
          <cell r="D5755">
            <v>5.59</v>
          </cell>
        </row>
        <row r="5756">
          <cell r="A5756" t="str">
            <v>5914657</v>
          </cell>
          <cell r="B5756" t="str">
            <v>Carga, manobra e descarga de blocos de rocha em caminhão basculante de 8 m³ - carga com retroescavadeira de 0,29 m³ e descarga livre</v>
          </cell>
          <cell r="C5756" t="str">
            <v>t</v>
          </cell>
          <cell r="D5756">
            <v>17.89</v>
          </cell>
        </row>
        <row r="5757">
          <cell r="A5757" t="str">
            <v>5914363</v>
          </cell>
          <cell r="B5757" t="str">
            <v>Carga, manobra e descarga de cimento ou cal hidratada a granel em caminhão silo de 30 m³</v>
          </cell>
          <cell r="C5757" t="str">
            <v>t</v>
          </cell>
          <cell r="D5757">
            <v>17.239999999999998</v>
          </cell>
        </row>
        <row r="5758">
          <cell r="A5758" t="str">
            <v>5914646</v>
          </cell>
          <cell r="B5758" t="str">
            <v>Carga, manobra e descarga de concreto asfáltico com borracha em caminhão basculante de 10 m³ - carga em usina de asfalto 100/140 t/h e descarga em vibroacabadora</v>
          </cell>
          <cell r="C5758" t="str">
            <v>t</v>
          </cell>
          <cell r="D5758">
            <v>8.48</v>
          </cell>
        </row>
        <row r="5759">
          <cell r="A5759" t="str">
            <v>5919535</v>
          </cell>
          <cell r="B5759" t="str">
            <v>Carga, manobra e descarga de concreto com caminhão betoneira - carga em central de concreto de 30 m³/h e descarga em extrusora de barreira de concreto</v>
          </cell>
          <cell r="C5759" t="str">
            <v>t</v>
          </cell>
          <cell r="D5759">
            <v>19.149999999999999</v>
          </cell>
        </row>
        <row r="5760">
          <cell r="A5760" t="str">
            <v>5919533</v>
          </cell>
          <cell r="B5760" t="str">
            <v>Carga, manobra e descarga de concreto com caminhão betoneira - carga em central de concreto de 30 m³/h e descarga em extrusora de meio-fio</v>
          </cell>
          <cell r="C5760" t="str">
            <v>t</v>
          </cell>
          <cell r="D5760">
            <v>64.48</v>
          </cell>
        </row>
        <row r="5761">
          <cell r="A5761" t="str">
            <v>5919534</v>
          </cell>
          <cell r="B5761" t="str">
            <v>Carga, manobra e descarga de concreto com caminhão betoneira - carga em central de concreto de 30 m³/h e descarga em extrusora de sarjeta</v>
          </cell>
          <cell r="C5761" t="str">
            <v>t</v>
          </cell>
          <cell r="D5761">
            <v>58.86</v>
          </cell>
        </row>
        <row r="5762">
          <cell r="A5762" t="str">
            <v>5909007</v>
          </cell>
          <cell r="B5762" t="str">
            <v>Carga, manobra e descarga de concreto com caminhão betoneira - carga em central de concreto de 30 m³/h e descarga livre</v>
          </cell>
          <cell r="C5762" t="str">
            <v>t</v>
          </cell>
          <cell r="D5762">
            <v>17.760000000000002</v>
          </cell>
        </row>
        <row r="5763">
          <cell r="A5763" t="str">
            <v>5919538</v>
          </cell>
          <cell r="B5763" t="str">
            <v>Carga, manobra e descarga de concreto com caminhão betoneira - carga em central de concreto de 40 m³/h e descarga livre</v>
          </cell>
          <cell r="C5763" t="str">
            <v>t</v>
          </cell>
          <cell r="D5763">
            <v>14.93</v>
          </cell>
        </row>
        <row r="5764">
          <cell r="A5764" t="str">
            <v>5919540</v>
          </cell>
          <cell r="B5764" t="str">
            <v>Carga, manobra e descarga de concreto de cimento em caminhão basculante de 7 m³ - carga em central de concreto de 150 m³/h e descarga em vibroacabadora</v>
          </cell>
          <cell r="C5764" t="str">
            <v>t</v>
          </cell>
          <cell r="D5764">
            <v>3.19</v>
          </cell>
        </row>
        <row r="5765">
          <cell r="A5765" t="str">
            <v>5914705</v>
          </cell>
          <cell r="B5765" t="str">
            <v>Carga, manobra e descarga de dormentes de concreto de bitola larga com locomotiva diesel-elétrica e vagão plataforma com capacidade de 98 t - carga e descarga com carregadeira - bitola larga</v>
          </cell>
          <cell r="C5765" t="str">
            <v>t</v>
          </cell>
          <cell r="D5765">
            <v>21.09</v>
          </cell>
        </row>
        <row r="5766">
          <cell r="A5766" t="str">
            <v>5914706</v>
          </cell>
          <cell r="B5766" t="str">
            <v>Carga, manobra e descarga de dormentes de concreto de bitola métrica com locomotiva diesel-elétrica e vagão plataforma com capacidade de 82 t - carga e descarga com carregadeira - bitola métrica</v>
          </cell>
          <cell r="C5766" t="str">
            <v>t</v>
          </cell>
          <cell r="D5766">
            <v>19.3</v>
          </cell>
        </row>
        <row r="5767">
          <cell r="A5767" t="str">
            <v>5914707</v>
          </cell>
          <cell r="B5767" t="str">
            <v>Carga, manobra e descarga de dormentes de concreto de bitola mista com locomotiva diesel-elétrica e vagão plataforma com capacidade de 98 t - carga e descarga com carregadeira - bitola larga</v>
          </cell>
          <cell r="C5767" t="str">
            <v>t</v>
          </cell>
          <cell r="D5767">
            <v>19.13</v>
          </cell>
        </row>
        <row r="5768">
          <cell r="A5768" t="str">
            <v>5914677</v>
          </cell>
          <cell r="B5768" t="str">
            <v>Carga, manobra e descarga de dormentes de madeira com locomotiva diesel-elétrica em vagão plataforma com capacidade de 82 t - carga e descarga com carregadeira - bitola métrica</v>
          </cell>
          <cell r="C5768" t="str">
            <v>t</v>
          </cell>
          <cell r="D5768">
            <v>28.79</v>
          </cell>
        </row>
        <row r="5769">
          <cell r="A5769" t="str">
            <v>5914676</v>
          </cell>
          <cell r="B5769" t="str">
            <v>Carga, manobra e descarga de dormentes de madeira com locomotiva diesel-elétrica em vagão plataforma com capacidade de 98 t - carga e descarga com carregadeira - bitola larga</v>
          </cell>
          <cell r="C5769" t="str">
            <v>t</v>
          </cell>
          <cell r="D5769">
            <v>24</v>
          </cell>
        </row>
        <row r="5770">
          <cell r="A5770" t="str">
            <v>5914678</v>
          </cell>
          <cell r="B5770" t="str">
            <v>Carga, manobra e descarga de jogo de dormentes de concreto para AMV de bitola larga ou mista, qualquer abertura, com locomotiva diesel-elétrica em vagão plataforma com capacidade de 98 t - carga e descarga com carregadeira - bitola larga</v>
          </cell>
          <cell r="C5770" t="str">
            <v>t</v>
          </cell>
          <cell r="D5770">
            <v>34.1</v>
          </cell>
        </row>
        <row r="5771">
          <cell r="A5771" t="str">
            <v>5914679</v>
          </cell>
          <cell r="B5771" t="str">
            <v>Carga, manobra e descarga de jogo de dormentes de concreto para AMV de bitola métrica, qualquer abertura, com locomotiva diesel-elétrica em vagão plataforma com capacidade de 82 t - carga e descarga com carregadeira - bitola métrica</v>
          </cell>
          <cell r="C5771" t="str">
            <v>t</v>
          </cell>
          <cell r="D5771">
            <v>54.38</v>
          </cell>
        </row>
        <row r="5772">
          <cell r="A5772" t="str">
            <v>5914681</v>
          </cell>
          <cell r="B5772" t="str">
            <v>Carga, manobra e descarga de jogo de dormentes de madeira para AMV bitola métrica, qualquer abertura, com locomotiva diesel-elétrica em vagão plataforma com capacidade de 82 t - carga e descarga com carregadeira - bitola métrica</v>
          </cell>
          <cell r="C5772" t="str">
            <v>t</v>
          </cell>
          <cell r="D5772">
            <v>64.87</v>
          </cell>
        </row>
        <row r="5773">
          <cell r="A5773" t="str">
            <v>5914680</v>
          </cell>
          <cell r="B5773" t="str">
            <v>Carga, manobra e descarga de jogo de dormentes de madeira para AMV de bitola larga ou mista, qualquer abertura, com locomotiva diesel-elétrica em vagão plataforma com capacidade de 98 t - carga e descarga com carregadeira - bitola larga</v>
          </cell>
          <cell r="C5773" t="str">
            <v>t</v>
          </cell>
          <cell r="D5773">
            <v>45.17</v>
          </cell>
        </row>
        <row r="5774">
          <cell r="A5774" t="str">
            <v>5915015</v>
          </cell>
          <cell r="B5774" t="str">
            <v>Carga, manobra e descarga de materiais diversos em caminhão carroceria com capacidade de 11 t e com guindauto de 45 t.m</v>
          </cell>
          <cell r="C5774" t="str">
            <v>t</v>
          </cell>
          <cell r="D5774">
            <v>21.88</v>
          </cell>
        </row>
        <row r="5775">
          <cell r="A5775" t="str">
            <v>5915373</v>
          </cell>
          <cell r="B5775" t="str">
            <v>Carga, manobra e descarga de materiais diversos em caminhão carroceria com capacidade de 7 t e com guindauto de 20 t.m</v>
          </cell>
          <cell r="C5775" t="str">
            <v>t</v>
          </cell>
          <cell r="D5775">
            <v>18.600000000000001</v>
          </cell>
        </row>
        <row r="5776">
          <cell r="A5776" t="str">
            <v>5914333</v>
          </cell>
          <cell r="B5776" t="str">
            <v>Carga, manobra e descarga de materiais diversos em caminhão carroceria de 15 t - carga e descarga com caminhão guindauto de 20 t.m</v>
          </cell>
          <cell r="C5776" t="str">
            <v>t</v>
          </cell>
          <cell r="D5776">
            <v>33.99</v>
          </cell>
        </row>
        <row r="5777">
          <cell r="A5777" t="str">
            <v>5914655</v>
          </cell>
          <cell r="B5777" t="str">
            <v>Carga, manobra e descarga de materiais diversos em caminhão carroceria de 15 t - carga e descarga manuais</v>
          </cell>
          <cell r="C5777" t="str">
            <v>t</v>
          </cell>
          <cell r="D5777">
            <v>36.11</v>
          </cell>
        </row>
        <row r="5778">
          <cell r="A5778" t="str">
            <v>5915474</v>
          </cell>
          <cell r="B5778" t="str">
            <v>Carga, manobra e descarga de materiais diversos em caminhão carroceria de 5 t - carga e descarga manuais</v>
          </cell>
          <cell r="C5778" t="str">
            <v>t</v>
          </cell>
          <cell r="D5778">
            <v>33.44</v>
          </cell>
        </row>
        <row r="5779">
          <cell r="A5779" t="str">
            <v>5914654</v>
          </cell>
          <cell r="B5779" t="str">
            <v>Carga, manobra e descarga de materiais diversos em caminhão carroceria de 9 t - carga e descarga manuais</v>
          </cell>
          <cell r="C5779" t="str">
            <v>t</v>
          </cell>
          <cell r="D5779">
            <v>30.54</v>
          </cell>
        </row>
        <row r="5780">
          <cell r="A5780" t="str">
            <v>5914686</v>
          </cell>
          <cell r="B5780" t="str">
            <v>Carga, manobra e descarga de materiais metálicos e acessórios diversos com locomotiva diesel-elétrica em vagão fechado com capacidade de 64 t - carga e descarga com carregadeira - bitola métrica</v>
          </cell>
          <cell r="C5780" t="str">
            <v>t</v>
          </cell>
          <cell r="D5780">
            <v>24.06</v>
          </cell>
        </row>
        <row r="5781">
          <cell r="A5781" t="str">
            <v>5914685</v>
          </cell>
          <cell r="B5781" t="str">
            <v>Carga, manobra e descarga de materiais metálicos e acessórios diversos com locomotiva diesel-elétrica em vagão fechado com capacidade de 99 t - carga e descarga com carregadeira - bitola larga</v>
          </cell>
          <cell r="C5781" t="str">
            <v>t</v>
          </cell>
          <cell r="D5781">
            <v>24.2</v>
          </cell>
        </row>
        <row r="5782">
          <cell r="A5782" t="str">
            <v>5914682</v>
          </cell>
          <cell r="B5782" t="str">
            <v>Carga, manobra e descarga de materiais metálicos para AMV de bitola larga, qualquer abertura, com locomotiva diesel-elétrica em vagão plataforma com capacidade de 98 t - carga e descarga com carregadeira - bitola larga</v>
          </cell>
          <cell r="C5782" t="str">
            <v>t</v>
          </cell>
          <cell r="D5782">
            <v>31.08</v>
          </cell>
        </row>
        <row r="5783">
          <cell r="A5783" t="str">
            <v>5914683</v>
          </cell>
          <cell r="B5783" t="str">
            <v>Carga, manobra e descarga de materiais metálicos para AMV de bitola métrica, qualquer abertura, com locomotiva diesel-elétrica em vagão plataforma com capacidade de 82 t - carga e descarga com carregadeira - bitola métrica</v>
          </cell>
          <cell r="C5783" t="str">
            <v>t</v>
          </cell>
          <cell r="D5783">
            <v>35.67</v>
          </cell>
        </row>
        <row r="5784">
          <cell r="A5784" t="str">
            <v>5914684</v>
          </cell>
          <cell r="B5784" t="str">
            <v>Carga, manobra e descarga de materiais metálicos para AMV de bitola mista, qualquer abertura, com locomotiva diesel-elétrica e vagão plataforma com capacidade de 98 t - carga e descarga com carregadeira</v>
          </cell>
          <cell r="C5784" t="str">
            <v>t</v>
          </cell>
          <cell r="D5784">
            <v>26.93</v>
          </cell>
        </row>
        <row r="5785">
          <cell r="A5785" t="str">
            <v>5914675</v>
          </cell>
          <cell r="B5785" t="str">
            <v>Carga, manobra e descarga de material demolido em caminhão basculante de 6 m³ - carga com carregadeira de 1,72 m³ e descarga livre</v>
          </cell>
          <cell r="C5785" t="str">
            <v>t</v>
          </cell>
          <cell r="D5785">
            <v>3</v>
          </cell>
        </row>
        <row r="5786">
          <cell r="A5786" t="str">
            <v>5915433</v>
          </cell>
          <cell r="B5786" t="str">
            <v>Carga, manobra e descarga de material demolido em caminhão basculante de 6 m³ - carga manual e descarga livre</v>
          </cell>
          <cell r="C5786" t="str">
            <v>t</v>
          </cell>
          <cell r="D5786">
            <v>37.69</v>
          </cell>
        </row>
        <row r="5787">
          <cell r="A5787" t="str">
            <v>5914304</v>
          </cell>
          <cell r="B5787" t="str">
            <v>Carga, manobra e descarga de material fresado em caminhão basculante de 10 m³ - fresagem contínua em espessura de 3 cm - carga com fresadora e descarga livre</v>
          </cell>
          <cell r="C5787" t="str">
            <v>t</v>
          </cell>
          <cell r="D5787">
            <v>3.45</v>
          </cell>
        </row>
        <row r="5788">
          <cell r="A5788" t="str">
            <v>5914305</v>
          </cell>
          <cell r="B5788" t="str">
            <v>Carga, manobra e descarga de material fresado em caminhão basculante de 10 m³ - fresagem contínua em espessura de 4 cm - carga com fresadora e descarga livre</v>
          </cell>
          <cell r="C5788" t="str">
            <v>t</v>
          </cell>
          <cell r="D5788">
            <v>3.44</v>
          </cell>
        </row>
        <row r="5789">
          <cell r="A5789" t="str">
            <v>5915440</v>
          </cell>
          <cell r="B5789" t="str">
            <v>Carga, manobra e descarga de material fresado em caminhão basculante de 10 m³ - fresagem contínua em espessura de 5 cm - carga com fresadora e descarga livre</v>
          </cell>
          <cell r="C5789" t="str">
            <v>t</v>
          </cell>
          <cell r="D5789">
            <v>3.07</v>
          </cell>
        </row>
        <row r="5790">
          <cell r="A5790" t="str">
            <v>5914306</v>
          </cell>
          <cell r="B5790" t="str">
            <v>Carga, manobra e descarga de material fresado em caminhão basculante de 10 m³ - fresagem contínua em espessura de 6 cm - carga com fresadora e descarga livre</v>
          </cell>
          <cell r="C5790" t="str">
            <v>t</v>
          </cell>
          <cell r="D5790">
            <v>2.85</v>
          </cell>
        </row>
        <row r="5791">
          <cell r="A5791" t="str">
            <v>5914307</v>
          </cell>
          <cell r="B5791" t="str">
            <v>Carga, manobra e descarga de material fresado em caminhão basculante de 10 m³ - fresagem contínua em espessura de 7 cm - carga com fresadora e descarga livre</v>
          </cell>
          <cell r="C5791" t="str">
            <v>t</v>
          </cell>
          <cell r="D5791">
            <v>2.7</v>
          </cell>
        </row>
        <row r="5792">
          <cell r="A5792" t="str">
            <v>5914308</v>
          </cell>
          <cell r="B5792" t="str">
            <v>Carga, manobra e descarga de material fresado em caminhão basculante de 10 m³ - fresagem contínua em espessura de 8 cm - carga com fresadora e descarga livre</v>
          </cell>
          <cell r="C5792" t="str">
            <v>t</v>
          </cell>
          <cell r="D5792">
            <v>2.6</v>
          </cell>
        </row>
        <row r="5793">
          <cell r="A5793" t="str">
            <v>5914309</v>
          </cell>
          <cell r="B5793" t="str">
            <v>Carga, manobra e descarga de material fresado em caminhão basculante de 10 m³ - fresagem descontínua em espessura de 3 cm - carga com fresadora e descarga livre</v>
          </cell>
          <cell r="C5793" t="str">
            <v>t</v>
          </cell>
          <cell r="D5793">
            <v>5.75</v>
          </cell>
        </row>
        <row r="5794">
          <cell r="A5794" t="str">
            <v>5914310</v>
          </cell>
          <cell r="B5794" t="str">
            <v>Carga, manobra e descarga de material fresado em caminhão basculante de 10 m³ - fresagem descontínua em espessura de 4 cm - carga com fresadora e descarga livre</v>
          </cell>
          <cell r="C5794" t="str">
            <v>t</v>
          </cell>
          <cell r="D5794">
            <v>4.8</v>
          </cell>
        </row>
        <row r="5795">
          <cell r="A5795" t="str">
            <v>5914352</v>
          </cell>
          <cell r="B5795" t="str">
            <v>Carga, manobra e descarga de material fresado em caminhão basculante de 10 m³ - fresagem descontínua em espessura de 5 cm - carga com fresadora e descarga livre</v>
          </cell>
          <cell r="C5795" t="str">
            <v>t</v>
          </cell>
          <cell r="D5795">
            <v>4.2699999999999996</v>
          </cell>
        </row>
        <row r="5796">
          <cell r="A5796" t="str">
            <v>5914311</v>
          </cell>
          <cell r="B5796" t="str">
            <v>Carga, manobra e descarga de material fresado em caminhão basculante de 10 m³ - fresagem descontínua em espessura de 6 cm - carga com fresadora e descarga livre</v>
          </cell>
          <cell r="C5796" t="str">
            <v>t</v>
          </cell>
          <cell r="D5796">
            <v>3.92</v>
          </cell>
        </row>
        <row r="5797">
          <cell r="A5797" t="str">
            <v>5914312</v>
          </cell>
          <cell r="B5797" t="str">
            <v>Carga, manobra e descarga de material fresado em caminhão basculante de 10 m³ - fresagem descontínua em espessura de 7 cm - carga com fresadora e descarga livre</v>
          </cell>
          <cell r="C5797" t="str">
            <v>t</v>
          </cell>
          <cell r="D5797">
            <v>3.7</v>
          </cell>
        </row>
        <row r="5798">
          <cell r="A5798" t="str">
            <v>5914313</v>
          </cell>
          <cell r="B5798" t="str">
            <v>Carga, manobra e descarga de material fresado em caminhão basculante de 10 m³ - fresagem descontínua em espessura de 8 cm - carga com fresadora e descarga livre</v>
          </cell>
          <cell r="C5798" t="str">
            <v>t</v>
          </cell>
          <cell r="D5798">
            <v>3.54</v>
          </cell>
        </row>
        <row r="5799">
          <cell r="A5799" t="str">
            <v>5914339</v>
          </cell>
          <cell r="B5799" t="str">
            <v>Carga, manobra e descarga de material fresado em caminhão basculante de 6 m³ - fresagem descontínua em espessura de 5 cm - carga com fresadora e descarga livre</v>
          </cell>
          <cell r="C5799" t="str">
            <v>t</v>
          </cell>
          <cell r="D5799">
            <v>9.7100000000000009</v>
          </cell>
        </row>
        <row r="5800">
          <cell r="A5800" t="str">
            <v>5914650</v>
          </cell>
          <cell r="B5800" t="str">
            <v>Carga, manobra e descarga de mistura betuminosa a frio em caminhão basculante de 10 m³ - carga em usina de 60 t/h (PMF) e descarga em vibroacabadora</v>
          </cell>
          <cell r="C5800" t="str">
            <v>t</v>
          </cell>
          <cell r="D5800">
            <v>10.86</v>
          </cell>
        </row>
        <row r="5801">
          <cell r="A5801" t="str">
            <v>5914358</v>
          </cell>
          <cell r="B5801" t="str">
            <v>Carga, manobra e descarga de mistura betuminosa a frio em caminhão basculante de 6 m³ - carga em usina de 60 t/h (PMF) e descarga em vibroacabadora</v>
          </cell>
          <cell r="C5801" t="str">
            <v>t</v>
          </cell>
          <cell r="D5801">
            <v>9.16</v>
          </cell>
        </row>
        <row r="5802">
          <cell r="A5802" t="str">
            <v>5915421</v>
          </cell>
          <cell r="B5802" t="str">
            <v>Carga, manobra e descarga de mistura betuminosa a frio em caminhão basculante de 6 m³ - carga em usina de 60 t/h (PMF) e descarga manual</v>
          </cell>
          <cell r="C5802" t="str">
            <v>t</v>
          </cell>
          <cell r="D5802">
            <v>26.2</v>
          </cell>
        </row>
        <row r="5803">
          <cell r="A5803" t="str">
            <v>5914649</v>
          </cell>
          <cell r="B5803" t="str">
            <v>Carga, manobra e descarga de mistura betuminosa a quente em caminhão basculante de 10 m³ - carga em usina de asfalto 100/140 t/h e descarga em vibroacabadora</v>
          </cell>
          <cell r="C5803" t="str">
            <v>t</v>
          </cell>
          <cell r="D5803">
            <v>7.56</v>
          </cell>
        </row>
        <row r="5804">
          <cell r="A5804" t="str">
            <v>5914643</v>
          </cell>
          <cell r="B5804" t="str">
            <v>Carga, manobra e descarga de mistura betuminosa a quente em caminhão basculante de 6 m³ - carga em usina de asfalto 100/140 t/h e descarga em vibroacabadora</v>
          </cell>
          <cell r="C5804" t="str">
            <v>t</v>
          </cell>
          <cell r="D5804">
            <v>5.49</v>
          </cell>
        </row>
        <row r="5805">
          <cell r="A5805" t="str">
            <v>5914328</v>
          </cell>
          <cell r="B5805" t="str">
            <v>Carga, manobra e descarga de mistura betuminosa a quente em caminhão basculante de 6 m³ - carga em usina de asfalto 100/140 t/h e descarga manual</v>
          </cell>
          <cell r="C5805" t="str">
            <v>t</v>
          </cell>
          <cell r="D5805">
            <v>28.16</v>
          </cell>
        </row>
        <row r="5806">
          <cell r="A5806" t="str">
            <v>5914610</v>
          </cell>
          <cell r="B5806" t="str">
            <v>Carga, manobra e descarga de mistura betuminosa a quente em caminhão com caçamba térmica de 6 m³ - carga em usina de asfalto de 100/140 t/h e descarga manual</v>
          </cell>
          <cell r="C5806" t="str">
            <v>t</v>
          </cell>
          <cell r="D5806">
            <v>37.86</v>
          </cell>
        </row>
        <row r="5807">
          <cell r="A5807" t="str">
            <v>5915408</v>
          </cell>
          <cell r="B5807" t="str">
            <v>Carga, manobra e descarga de mistura reciclada com espuma de asfalto em caminhão basculante de 10 m³ - carga em usina de reciclagem a frio e descarga em vibroacabadora</v>
          </cell>
          <cell r="C5807" t="str">
            <v>t</v>
          </cell>
          <cell r="D5807">
            <v>5.43</v>
          </cell>
        </row>
        <row r="5808">
          <cell r="A5808" t="str">
            <v>5915306</v>
          </cell>
          <cell r="B5808" t="str">
            <v>Carga, manobra e descarga de tetrápodes em cavalo mecânico com semirreboque com capacidade de 30 t - carga e descarga com guindaste</v>
          </cell>
          <cell r="C5808" t="str">
            <v>un</v>
          </cell>
          <cell r="D5808">
            <v>34.99</v>
          </cell>
        </row>
        <row r="5809">
          <cell r="A5809" t="str">
            <v>5914708</v>
          </cell>
          <cell r="B5809" t="str">
            <v>Carga, manobra e descarga de TLS de TR45 de 120 m com locomotiva diesel-elétrica em vagão plataforma com capacidade de 82 t - carga e descarga com manipulador de TLS - bitola métrica</v>
          </cell>
          <cell r="C5809" t="str">
            <v>t</v>
          </cell>
          <cell r="D5809">
            <v>39.78</v>
          </cell>
        </row>
        <row r="5810">
          <cell r="A5810" t="str">
            <v>5914687</v>
          </cell>
          <cell r="B5810" t="str">
            <v>Carga, manobra e descarga de TLS de TR45 de 120 m com locomotiva diesel-elétrica em vagão plataforma com capacidade de 98 t - carga e descarga com manipulador de TLS - bitola larga</v>
          </cell>
          <cell r="C5810" t="str">
            <v>t</v>
          </cell>
          <cell r="D5810">
            <v>39.28</v>
          </cell>
        </row>
        <row r="5811">
          <cell r="A5811" t="str">
            <v>5914709</v>
          </cell>
          <cell r="B5811" t="str">
            <v>Carga, manobra e descarga de TLS de TR45 de 240 m com locomotiva diesel-elétrica em vagão plataforma com capacidade de 82 t - carga e descarga com manipulador de TLS - bitola métrica</v>
          </cell>
          <cell r="C5811" t="str">
            <v>t</v>
          </cell>
          <cell r="D5811">
            <v>43.92</v>
          </cell>
        </row>
        <row r="5812">
          <cell r="A5812" t="str">
            <v>5914688</v>
          </cell>
          <cell r="B5812" t="str">
            <v>Carga, manobra e descarga de TLS de TR45 de 240 m com locomotiva diesel-elétrica em vagão plataforma com capacidade de 98 t - carga e descarga com manipulador de TLS - bitola larga</v>
          </cell>
          <cell r="C5812" t="str">
            <v>t</v>
          </cell>
          <cell r="D5812">
            <v>42.44</v>
          </cell>
        </row>
        <row r="5813">
          <cell r="A5813" t="str">
            <v>5914695</v>
          </cell>
          <cell r="B5813" t="str">
            <v>Carga, manobra e descarga de TLS de TR57 de 120 m com locomotiva diesel-elétrica em vagão plataforma com capacidade de 82 t - carga e descarga com manipulador de TLS - bitola métrica</v>
          </cell>
          <cell r="C5813" t="str">
            <v>t</v>
          </cell>
          <cell r="D5813">
            <v>31.22</v>
          </cell>
        </row>
        <row r="5814">
          <cell r="A5814" t="str">
            <v>5914689</v>
          </cell>
          <cell r="B5814" t="str">
            <v>Carga, manobra e descarga de TLS de TR57 de 120 m com locomotiva diesel-elétrica em vagão plataforma com capacidade de 98 t - carga e descarga com manipulador de TLS - bitola larga</v>
          </cell>
          <cell r="C5814" t="str">
            <v>t</v>
          </cell>
          <cell r="D5814">
            <v>30.82</v>
          </cell>
        </row>
        <row r="5815">
          <cell r="A5815" t="str">
            <v>5914696</v>
          </cell>
          <cell r="B5815" t="str">
            <v>Carga, manobra e descarga de TLS de TR57 de 240 m com locomotiva diesel-elétrica em vagão plataforma com capacidade de 82 t - carga e descarga com manipulador de TLS - bitola métrica</v>
          </cell>
          <cell r="C5815" t="str">
            <v>t</v>
          </cell>
          <cell r="D5815">
            <v>34.46</v>
          </cell>
        </row>
        <row r="5816">
          <cell r="A5816" t="str">
            <v>5914690</v>
          </cell>
          <cell r="B5816" t="str">
            <v>Carga, manobra e descarga de TLS de TR57 de 240 m com locomotiva diesel-elétrica em vagão plataforma com capacidade de 98 t - carga e descarga com manipulador de TLS - bitola larga</v>
          </cell>
          <cell r="C5816" t="str">
            <v>t</v>
          </cell>
          <cell r="D5816">
            <v>33.299999999999997</v>
          </cell>
        </row>
        <row r="5817">
          <cell r="A5817" t="str">
            <v>5914697</v>
          </cell>
          <cell r="B5817" t="str">
            <v>Carga, manobra e descarga de TLS de TR68 de 120 m com locomotiva diesel-elétrica em vagão plataforma com capacidade de 82 t - carga e descarga com manipulador de TLS - bitola métrica</v>
          </cell>
          <cell r="C5817" t="str">
            <v>t</v>
          </cell>
          <cell r="D5817">
            <v>26.35</v>
          </cell>
        </row>
        <row r="5818">
          <cell r="A5818" t="str">
            <v>5914691</v>
          </cell>
          <cell r="B5818" t="str">
            <v>Carga, manobra e descarga de TLS de TR68 de 120 m com locomotiva diesel-elétrica em vagão plataforma com capacidade de 98 t - carga e descarga com manipulador de TLS - bitola larga</v>
          </cell>
          <cell r="C5818" t="str">
            <v>t</v>
          </cell>
          <cell r="D5818">
            <v>26.02</v>
          </cell>
        </row>
        <row r="5819">
          <cell r="A5819" t="str">
            <v>5914698</v>
          </cell>
          <cell r="B5819" t="str">
            <v>Carga, manobra e descarga de TLS de TR68 de 240 m com locomotiva diesel-elétrica em vagão plataforma com capacidade de 82 t - carga e descarga com manipulador de TLS - bitola métrica</v>
          </cell>
          <cell r="C5819" t="str">
            <v>t</v>
          </cell>
          <cell r="D5819">
            <v>29.09</v>
          </cell>
        </row>
        <row r="5820">
          <cell r="A5820" t="str">
            <v>5914692</v>
          </cell>
          <cell r="B5820" t="str">
            <v>Carga, manobra e descarga de TLS de TR68 de 240 m com locomotiva diesel-elétrica em vagão plataforma com capacidade de 98 t - carga e descarga com manipulador de TLS - bitola larga</v>
          </cell>
          <cell r="C5820" t="str">
            <v>t</v>
          </cell>
          <cell r="D5820">
            <v>28.11</v>
          </cell>
        </row>
        <row r="5821">
          <cell r="A5821" t="str">
            <v>5914699</v>
          </cell>
          <cell r="B5821" t="str">
            <v>Carga, manobra e descarga de TLS de UIC60 de 120 m com locomotiva diesel-elétrica em vagão plataforma com capacidade de 82 t - carga e descarga com manipulador de TLS - bitola métrica</v>
          </cell>
          <cell r="C5821" t="str">
            <v>t</v>
          </cell>
          <cell r="D5821">
            <v>29.5</v>
          </cell>
        </row>
        <row r="5822">
          <cell r="A5822" t="str">
            <v>5914693</v>
          </cell>
          <cell r="B5822" t="str">
            <v>Carga, manobra e descarga de TLS de UIC60 de 120 m com locomotiva diesel-elétrica em vagão plataforma com capacidade de 98 t - carga e descarga com manipulador de TLS - bitola larga</v>
          </cell>
          <cell r="C5822" t="str">
            <v>t</v>
          </cell>
          <cell r="D5822">
            <v>29.13</v>
          </cell>
        </row>
        <row r="5823">
          <cell r="A5823" t="str">
            <v>5914700</v>
          </cell>
          <cell r="B5823" t="str">
            <v>Carga, manobra e descarga de TLS de UIC60 de 240 m com locomotiva diesel-elétrica em vagão plataforma com capacidade de 82 t - carga e descarga com manipulador de TLS - bitola métrica</v>
          </cell>
          <cell r="C5823" t="str">
            <v>t</v>
          </cell>
          <cell r="D5823">
            <v>32.57</v>
          </cell>
        </row>
        <row r="5824">
          <cell r="A5824" t="str">
            <v>5914694</v>
          </cell>
          <cell r="B5824" t="str">
            <v>Carga, manobra e descarga de TLS de UIC60 de 240 m com locomotiva diesel-elétrica em vagão plataforma com capacidade de 98 t - carga e descarga com manipulador de TLS - bitola larga</v>
          </cell>
          <cell r="C5824" t="str">
            <v>t</v>
          </cell>
          <cell r="D5824">
            <v>31.47</v>
          </cell>
        </row>
        <row r="5825">
          <cell r="A5825" t="str">
            <v>5915441</v>
          </cell>
          <cell r="B5825" t="str">
            <v>Carga, manobra e descarga de trituração de galhos e troncos em caminhão basculante de 6 m³ - carga com trituradora e descarga livre</v>
          </cell>
          <cell r="C5825" t="str">
            <v>t</v>
          </cell>
          <cell r="D5825">
            <v>102.91</v>
          </cell>
        </row>
        <row r="5826">
          <cell r="A5826" t="str">
            <v>5901639</v>
          </cell>
          <cell r="B5826" t="str">
            <v>Transporte com caminhão basculante com caçamba estanque com capacidade de 14 m³ - rodovia em leito natural</v>
          </cell>
          <cell r="C5826" t="str">
            <v>tkm</v>
          </cell>
          <cell r="D5826">
            <v>0.86</v>
          </cell>
        </row>
        <row r="5827">
          <cell r="A5827" t="str">
            <v>5901638</v>
          </cell>
          <cell r="B5827" t="str">
            <v>Transporte com caminhão basculante com caçamba estanque com capacidade de 14 m³ - rodovia em revestimento primário</v>
          </cell>
          <cell r="C5827" t="str">
            <v>tkm</v>
          </cell>
          <cell r="D5827">
            <v>0.69</v>
          </cell>
        </row>
        <row r="5828">
          <cell r="A5828" t="str">
            <v>5901640</v>
          </cell>
          <cell r="B5828" t="str">
            <v>Transporte com caminhão basculante com caçamba estanque com capacidade de 14 m³ - rodovia pavimentada</v>
          </cell>
          <cell r="C5828" t="str">
            <v>tkm</v>
          </cell>
          <cell r="D5828">
            <v>0.56000000000000005</v>
          </cell>
        </row>
        <row r="5829">
          <cell r="A5829" t="str">
            <v>5914359</v>
          </cell>
          <cell r="B5829" t="str">
            <v>Transporte com caminhão basculante de 10 m³ - rodovia em leito natural</v>
          </cell>
          <cell r="C5829" t="str">
            <v>tkm</v>
          </cell>
          <cell r="D5829">
            <v>1.19</v>
          </cell>
        </row>
        <row r="5830">
          <cell r="A5830" t="str">
            <v>5914374</v>
          </cell>
          <cell r="B5830" t="str">
            <v>Transporte com caminhão basculante de 10 m³ - rodovia em revestimento primário</v>
          </cell>
          <cell r="C5830" t="str">
            <v>tkm</v>
          </cell>
          <cell r="D5830">
            <v>0.95</v>
          </cell>
        </row>
        <row r="5831">
          <cell r="A5831" t="str">
            <v>5914389</v>
          </cell>
          <cell r="B5831" t="str">
            <v>Transporte com caminhão basculante de 10 m³ - rodovia pavimentada</v>
          </cell>
          <cell r="C5831" t="str">
            <v>tkm</v>
          </cell>
          <cell r="D5831">
            <v>0.77</v>
          </cell>
        </row>
        <row r="5832">
          <cell r="A5832" t="str">
            <v>5915319</v>
          </cell>
          <cell r="B5832" t="str">
            <v>Transporte com caminhão basculante de 14 m³ - rodovia em leito natural</v>
          </cell>
          <cell r="C5832" t="str">
            <v>tkm</v>
          </cell>
          <cell r="D5832">
            <v>0.86</v>
          </cell>
        </row>
        <row r="5833">
          <cell r="A5833" t="str">
            <v>5915320</v>
          </cell>
          <cell r="B5833" t="str">
            <v>Transporte com caminhão basculante de 14 m³ - rodovia em revestimento primário</v>
          </cell>
          <cell r="C5833" t="str">
            <v>tkm</v>
          </cell>
          <cell r="D5833">
            <v>0.69</v>
          </cell>
        </row>
        <row r="5834">
          <cell r="A5834" t="str">
            <v>5915321</v>
          </cell>
          <cell r="B5834" t="str">
            <v>Transporte com caminhão basculante de 14 m³ - rodovia pavimentada</v>
          </cell>
          <cell r="C5834" t="str">
            <v>tkm</v>
          </cell>
          <cell r="D5834">
            <v>0.56000000000000005</v>
          </cell>
        </row>
        <row r="5835">
          <cell r="A5835" t="str">
            <v>5914314</v>
          </cell>
          <cell r="B5835" t="str">
            <v>Transporte com caminhão basculante de 6 m³ - rodovia em leito natural</v>
          </cell>
          <cell r="C5835" t="str">
            <v>tkm</v>
          </cell>
          <cell r="D5835">
            <v>1.3</v>
          </cell>
        </row>
        <row r="5836">
          <cell r="A5836" t="str">
            <v>5914329</v>
          </cell>
          <cell r="B5836" t="str">
            <v>Transporte com caminhão basculante de 6 m³ - rodovia em revestimento primário</v>
          </cell>
          <cell r="C5836" t="str">
            <v>tkm</v>
          </cell>
          <cell r="D5836">
            <v>1.04</v>
          </cell>
        </row>
        <row r="5837">
          <cell r="A5837" t="str">
            <v>5914344</v>
          </cell>
          <cell r="B5837" t="str">
            <v>Transporte com caminhão basculante de 6 m³ - rodovia pavimentada</v>
          </cell>
          <cell r="C5837" t="str">
            <v>tkm</v>
          </cell>
          <cell r="D5837">
            <v>0.84</v>
          </cell>
        </row>
        <row r="5838">
          <cell r="A5838" t="str">
            <v>5914539</v>
          </cell>
          <cell r="B5838" t="str">
            <v>Transporte com caminhão betoneira - rodovia em leito natural</v>
          </cell>
          <cell r="C5838" t="str">
            <v>tkm</v>
          </cell>
          <cell r="D5838">
            <v>0.99</v>
          </cell>
        </row>
        <row r="5839">
          <cell r="A5839" t="str">
            <v>5914554</v>
          </cell>
          <cell r="B5839" t="str">
            <v>Transporte com caminhão betoneira - rodovia em revestimento primário</v>
          </cell>
          <cell r="C5839" t="str">
            <v>tkm</v>
          </cell>
          <cell r="D5839">
            <v>0.79</v>
          </cell>
        </row>
        <row r="5840">
          <cell r="A5840" t="str">
            <v>5914569</v>
          </cell>
          <cell r="B5840" t="str">
            <v>Transporte com caminhão betoneira - rodovia pavimentada</v>
          </cell>
          <cell r="C5840" t="str">
            <v>tkm</v>
          </cell>
          <cell r="D5840">
            <v>0.64</v>
          </cell>
        </row>
        <row r="5841">
          <cell r="A5841" t="str">
            <v>5915012</v>
          </cell>
          <cell r="B5841" t="str">
            <v>Transporte com caminhão carroceria com capacidade de 11 t e com guindauto de 45 t.m - rodovia em leito natural</v>
          </cell>
          <cell r="C5841" t="str">
            <v>tkm</v>
          </cell>
          <cell r="D5841">
            <v>2.1800000000000002</v>
          </cell>
        </row>
        <row r="5842">
          <cell r="A5842" t="str">
            <v>5915013</v>
          </cell>
          <cell r="B5842" t="str">
            <v>Transporte com caminhão carroceria com capacidade de 11 t e com guindauto de 45 t.m - rodovia em revestimento primário</v>
          </cell>
          <cell r="C5842" t="str">
            <v>tkm</v>
          </cell>
          <cell r="D5842">
            <v>1.75</v>
          </cell>
        </row>
        <row r="5843">
          <cell r="A5843" t="str">
            <v>5915014</v>
          </cell>
          <cell r="B5843" t="str">
            <v>Transporte com caminhão carroceria com capacidade de 11 t e com guindauto de 45 t.m - rodovia pavimentada</v>
          </cell>
          <cell r="C5843" t="str">
            <v>tkm</v>
          </cell>
          <cell r="D5843">
            <v>1.41</v>
          </cell>
        </row>
        <row r="5844">
          <cell r="A5844" t="str">
            <v>5914584</v>
          </cell>
          <cell r="B5844" t="str">
            <v>Transporte com caminhão carroceria com capacidade de 7 t e com guindauto de 20 t.m - rodovia em leito natural</v>
          </cell>
          <cell r="C5844" t="str">
            <v>tkm</v>
          </cell>
          <cell r="D5844">
            <v>2.73</v>
          </cell>
        </row>
        <row r="5845">
          <cell r="A5845" t="str">
            <v>5914599</v>
          </cell>
          <cell r="B5845" t="str">
            <v>Transporte com caminhão carroceria com capacidade de 7 t e com guindauto de 20 t.m - rodovia em revestimento primário</v>
          </cell>
          <cell r="C5845" t="str">
            <v>tkm</v>
          </cell>
          <cell r="D5845">
            <v>2.1800000000000002</v>
          </cell>
        </row>
        <row r="5846">
          <cell r="A5846" t="str">
            <v>5914614</v>
          </cell>
          <cell r="B5846" t="str">
            <v>Transporte com caminhão carroceria com capacidade de 7 t e com guindauto de 20 t.m - rodovia pavimentada</v>
          </cell>
          <cell r="C5846" t="str">
            <v>tkm</v>
          </cell>
          <cell r="D5846">
            <v>1.76</v>
          </cell>
        </row>
        <row r="5847">
          <cell r="A5847" t="str">
            <v>5914581</v>
          </cell>
          <cell r="B5847" t="str">
            <v>Transporte com caminhão carroceria com capacidade de 9 t e com guindauto de 10 t.m - rodovia em leito natural</v>
          </cell>
          <cell r="C5847" t="str">
            <v>tkm</v>
          </cell>
          <cell r="D5847">
            <v>2.48</v>
          </cell>
        </row>
        <row r="5848">
          <cell r="A5848" t="str">
            <v>5914582</v>
          </cell>
          <cell r="B5848" t="str">
            <v>Transporte com caminhão carroceria com capacidade de 9 t e com guindauto de 10 t.m - rodovia em revestimento primário</v>
          </cell>
          <cell r="C5848" t="str">
            <v>tkm</v>
          </cell>
          <cell r="D5848">
            <v>1.98</v>
          </cell>
        </row>
        <row r="5849">
          <cell r="A5849" t="str">
            <v>5914583</v>
          </cell>
          <cell r="B5849" t="str">
            <v>Transporte com caminhão carroceria com capacidade de 9 t e com guindauto de 10 t.m - rodovia pavimentada</v>
          </cell>
          <cell r="C5849" t="str">
            <v>tkm</v>
          </cell>
          <cell r="D5849">
            <v>1.6</v>
          </cell>
        </row>
        <row r="5850">
          <cell r="A5850" t="str">
            <v>5914449</v>
          </cell>
          <cell r="B5850" t="str">
            <v>Transporte com caminhão carroceria de 15 t - rodovia em leito natural</v>
          </cell>
          <cell r="C5850" t="str">
            <v>tkm</v>
          </cell>
          <cell r="D5850">
            <v>1.1100000000000001</v>
          </cell>
        </row>
        <row r="5851">
          <cell r="A5851" t="str">
            <v>5914464</v>
          </cell>
          <cell r="B5851" t="str">
            <v>Transporte com caminhão carroceria de 15 t - rodovia em revestimento primário</v>
          </cell>
          <cell r="C5851" t="str">
            <v>tkm</v>
          </cell>
          <cell r="D5851">
            <v>0.89</v>
          </cell>
        </row>
        <row r="5852">
          <cell r="A5852" t="str">
            <v>5914479</v>
          </cell>
          <cell r="B5852" t="str">
            <v>Transporte com caminhão carroceria de 15 t - rodovia pavimentada</v>
          </cell>
          <cell r="C5852" t="str">
            <v>tkm</v>
          </cell>
          <cell r="D5852">
            <v>0.72</v>
          </cell>
        </row>
        <row r="5853">
          <cell r="A5853" t="str">
            <v>5915322</v>
          </cell>
          <cell r="B5853" t="str">
            <v>Transporte com caminhão carroceria de 5 t - rodovia em leito natural</v>
          </cell>
          <cell r="C5853" t="str">
            <v>tkm</v>
          </cell>
          <cell r="D5853">
            <v>1.88</v>
          </cell>
        </row>
        <row r="5854">
          <cell r="A5854" t="str">
            <v>5915323</v>
          </cell>
          <cell r="B5854" t="str">
            <v>Transporte com caminhão carroceria de 5 t - rodovia em revestimento primário</v>
          </cell>
          <cell r="C5854" t="str">
            <v>tkm</v>
          </cell>
          <cell r="D5854">
            <v>1.5</v>
          </cell>
        </row>
        <row r="5855">
          <cell r="A5855" t="str">
            <v>5915324</v>
          </cell>
          <cell r="B5855" t="str">
            <v>Transporte com caminhão carroceria de 5 t - rodovia pavimentada</v>
          </cell>
          <cell r="C5855" t="str">
            <v>tkm</v>
          </cell>
          <cell r="D5855">
            <v>1.22</v>
          </cell>
        </row>
        <row r="5856">
          <cell r="A5856" t="str">
            <v>5914404</v>
          </cell>
          <cell r="B5856" t="str">
            <v>Transporte com caminhão carroceria de 9 t - rodovia em leito natural</v>
          </cell>
          <cell r="C5856" t="str">
            <v>tkm</v>
          </cell>
          <cell r="D5856">
            <v>1.19</v>
          </cell>
        </row>
        <row r="5857">
          <cell r="A5857" t="str">
            <v>5914419</v>
          </cell>
          <cell r="B5857" t="str">
            <v>Transporte com caminhão carroceria de 9 t - rodovia em revestimento primário</v>
          </cell>
          <cell r="C5857" t="str">
            <v>tkm</v>
          </cell>
          <cell r="D5857">
            <v>0.95</v>
          </cell>
        </row>
        <row r="5858">
          <cell r="A5858" t="str">
            <v>5914434</v>
          </cell>
          <cell r="B5858" t="str">
            <v>Transporte com caminhão carroceria de 9 t - rodovia pavimentada</v>
          </cell>
          <cell r="C5858" t="str">
            <v>tkm</v>
          </cell>
          <cell r="D5858">
            <v>0.77</v>
          </cell>
        </row>
        <row r="5859">
          <cell r="A5859" t="str">
            <v>5914635</v>
          </cell>
          <cell r="B5859" t="str">
            <v>Transporte com cavalo mecânico com semirreboque com capacidade de 22 t - rodovia em leito natural</v>
          </cell>
          <cell r="C5859" t="str">
            <v>tkm</v>
          </cell>
          <cell r="D5859">
            <v>1.08</v>
          </cell>
        </row>
        <row r="5860">
          <cell r="A5860" t="str">
            <v>5914636</v>
          </cell>
          <cell r="B5860" t="str">
            <v>Transporte com cavalo mecânico com semirreboque com capacidade de 22 t - rodovia em revestimento primário</v>
          </cell>
          <cell r="C5860" t="str">
            <v>tkm</v>
          </cell>
          <cell r="D5860">
            <v>0.86</v>
          </cell>
        </row>
        <row r="5861">
          <cell r="A5861" t="str">
            <v>5914637</v>
          </cell>
          <cell r="B5861" t="str">
            <v>Transporte com cavalo mecânico com semirreboque com capacidade de 22 t - rodovia pavimentada</v>
          </cell>
          <cell r="C5861" t="str">
            <v>tkm</v>
          </cell>
          <cell r="D5861">
            <v>0.7</v>
          </cell>
        </row>
        <row r="5862">
          <cell r="A5862" t="str">
            <v>5914638</v>
          </cell>
          <cell r="B5862" t="str">
            <v>Transporte com cavalo mecânico com semirreboque com capacidade de 30 t - rodovia em leito natural</v>
          </cell>
          <cell r="C5862" t="str">
            <v>tkm</v>
          </cell>
          <cell r="D5862">
            <v>0.87</v>
          </cell>
        </row>
        <row r="5863">
          <cell r="A5863" t="str">
            <v>5914639</v>
          </cell>
          <cell r="B5863" t="str">
            <v>Transporte com cavalo mecânico com semirreboque com capacidade de 30 t - rodovia em revestimento primário</v>
          </cell>
          <cell r="C5863" t="str">
            <v>tkm</v>
          </cell>
          <cell r="D5863">
            <v>0.7</v>
          </cell>
        </row>
        <row r="5864">
          <cell r="A5864" t="str">
            <v>5914640</v>
          </cell>
          <cell r="B5864" t="str">
            <v>Transporte com cavalo mecânico com semirreboque com capacidade de 30 t - rodovia pavimentada</v>
          </cell>
          <cell r="C5864" t="str">
            <v>tkm</v>
          </cell>
          <cell r="D5864">
            <v>0.56000000000000005</v>
          </cell>
        </row>
        <row r="5865">
          <cell r="A5865" t="str">
            <v>5915466</v>
          </cell>
          <cell r="B5865" t="str">
            <v>Transporte de água com caminhão tanque de 10.000 l - rodovia em leito natural</v>
          </cell>
          <cell r="C5865" t="str">
            <v>tkm</v>
          </cell>
          <cell r="D5865">
            <v>2.02</v>
          </cell>
        </row>
        <row r="5866">
          <cell r="A5866" t="str">
            <v>5915467</v>
          </cell>
          <cell r="B5866" t="str">
            <v>Transporte de água com caminhão tanque de 10.000 l - rodovia em revestimento primário</v>
          </cell>
          <cell r="C5866" t="str">
            <v>tkm</v>
          </cell>
          <cell r="D5866">
            <v>1.61</v>
          </cell>
        </row>
        <row r="5867">
          <cell r="A5867" t="str">
            <v>5915468</v>
          </cell>
          <cell r="B5867" t="str">
            <v>Transporte de água com caminhão tanque de 10.000 l - rodovia pavimentada</v>
          </cell>
          <cell r="C5867" t="str">
            <v>tkm</v>
          </cell>
          <cell r="D5867">
            <v>1.3</v>
          </cell>
        </row>
        <row r="5868">
          <cell r="A5868" t="str">
            <v>5914617</v>
          </cell>
          <cell r="B5868" t="str">
            <v>Transporte de água com caminhão tanque de 13.000 l - rodovia em leito natural</v>
          </cell>
          <cell r="C5868" t="str">
            <v>tkm</v>
          </cell>
          <cell r="D5868">
            <v>1.56</v>
          </cell>
        </row>
        <row r="5869">
          <cell r="A5869" t="str">
            <v>5914618</v>
          </cell>
          <cell r="B5869" t="str">
            <v>Transporte de água com caminhão tanque de 13.000 l - rodovia em revestimento primário</v>
          </cell>
          <cell r="C5869" t="str">
            <v>tkm</v>
          </cell>
          <cell r="D5869">
            <v>1.25</v>
          </cell>
        </row>
        <row r="5870">
          <cell r="A5870" t="str">
            <v>5914619</v>
          </cell>
          <cell r="B5870" t="str">
            <v>Transporte de água com caminhão tanque de 13.000 l - rodovia pavimentada</v>
          </cell>
          <cell r="C5870" t="str">
            <v>tkm</v>
          </cell>
          <cell r="D5870">
            <v>1.01</v>
          </cell>
        </row>
        <row r="5871">
          <cell r="A5871" t="str">
            <v>5915451</v>
          </cell>
          <cell r="B5871" t="str">
            <v>Transporte de água com caminhão tanque de 6.000 l - rodovia em leito natural</v>
          </cell>
          <cell r="C5871" t="str">
            <v>tkm</v>
          </cell>
          <cell r="D5871">
            <v>2.6</v>
          </cell>
        </row>
        <row r="5872">
          <cell r="A5872" t="str">
            <v>5915452</v>
          </cell>
          <cell r="B5872" t="str">
            <v>Transporte de água com caminhão tanque de 6.000 l - rodovia em revestimento primário</v>
          </cell>
          <cell r="C5872" t="str">
            <v>tkm</v>
          </cell>
          <cell r="D5872">
            <v>2.08</v>
          </cell>
        </row>
        <row r="5873">
          <cell r="A5873" t="str">
            <v>5915453</v>
          </cell>
          <cell r="B5873" t="str">
            <v>Transporte de água com caminhão tanque de 6.000 l - rodovia pavimentada</v>
          </cell>
          <cell r="C5873" t="str">
            <v>tkm</v>
          </cell>
          <cell r="D5873">
            <v>1.68</v>
          </cell>
        </row>
        <row r="5874">
          <cell r="A5874" t="str">
            <v>5915448</v>
          </cell>
          <cell r="B5874" t="str">
            <v>Transporte de água com caminhão tanque de 8.000 l - rodovia em leito natural</v>
          </cell>
          <cell r="C5874" t="str">
            <v>tkm</v>
          </cell>
          <cell r="D5874">
            <v>2</v>
          </cell>
        </row>
        <row r="5875">
          <cell r="A5875" t="str">
            <v>5915449</v>
          </cell>
          <cell r="B5875" t="str">
            <v>Transporte de água com caminhão tanque de 8.000 l - rodovia em revestimento primário</v>
          </cell>
          <cell r="C5875" t="str">
            <v>tkm</v>
          </cell>
          <cell r="D5875">
            <v>1.6</v>
          </cell>
        </row>
        <row r="5876">
          <cell r="A5876" t="str">
            <v>5915450</v>
          </cell>
          <cell r="B5876" t="str">
            <v>Transporte de água com caminhão tanque de 8.000 l - rodovia pavimentada</v>
          </cell>
          <cell r="C5876" t="str">
            <v>tkm</v>
          </cell>
          <cell r="D5876">
            <v>1.29</v>
          </cell>
        </row>
        <row r="5877">
          <cell r="A5877" t="str">
            <v>5901641</v>
          </cell>
          <cell r="B5877" t="str">
            <v>Transporte de areia fina com draga hopper - capacidade da cisterna de 1.000 m³</v>
          </cell>
          <cell r="C5877" t="str">
            <v>m³km</v>
          </cell>
          <cell r="D5877">
            <v>0.87</v>
          </cell>
        </row>
        <row r="5878">
          <cell r="A5878" t="str">
            <v>5901642</v>
          </cell>
          <cell r="B5878" t="str">
            <v>Transporte de areia fina com draga hopper - capacidade da cisterna de 10.000 m³</v>
          </cell>
          <cell r="C5878" t="str">
            <v>m³km</v>
          </cell>
          <cell r="D5878">
            <v>0.26</v>
          </cell>
        </row>
        <row r="5879">
          <cell r="A5879" t="str">
            <v>5901643</v>
          </cell>
          <cell r="B5879" t="str">
            <v>Transporte de areia fina com draga hopper - capacidade da cisterna de 15.000 m³</v>
          </cell>
          <cell r="C5879" t="str">
            <v>m³km</v>
          </cell>
          <cell r="D5879">
            <v>0.25</v>
          </cell>
        </row>
        <row r="5880">
          <cell r="A5880" t="str">
            <v>5901644</v>
          </cell>
          <cell r="B5880" t="str">
            <v>Transporte de areia fina com draga hopper - capacidade da cisterna de 2.000 m³</v>
          </cell>
          <cell r="C5880" t="str">
            <v>m³km</v>
          </cell>
          <cell r="D5880">
            <v>0.54</v>
          </cell>
        </row>
        <row r="5881">
          <cell r="A5881" t="str">
            <v>5901645</v>
          </cell>
          <cell r="B5881" t="str">
            <v>Transporte de areia fina com draga hopper - capacidade da cisterna de 20.000 m³</v>
          </cell>
          <cell r="C5881" t="str">
            <v>m³km</v>
          </cell>
          <cell r="D5881">
            <v>0.24</v>
          </cell>
        </row>
        <row r="5882">
          <cell r="A5882" t="str">
            <v>5901646</v>
          </cell>
          <cell r="B5882" t="str">
            <v>Transporte de areia fina com draga hopper - capacidade da cisterna de 3.000 m³</v>
          </cell>
          <cell r="C5882" t="str">
            <v>m³km</v>
          </cell>
          <cell r="D5882">
            <v>0.44</v>
          </cell>
        </row>
        <row r="5883">
          <cell r="A5883" t="str">
            <v>5901647</v>
          </cell>
          <cell r="B5883" t="str">
            <v>Transporte de areia fina com draga hopper - capacidade da cisterna de 4.000 m³</v>
          </cell>
          <cell r="C5883" t="str">
            <v>m³km</v>
          </cell>
          <cell r="D5883">
            <v>0.39</v>
          </cell>
        </row>
        <row r="5884">
          <cell r="A5884" t="str">
            <v>5901648</v>
          </cell>
          <cell r="B5884" t="str">
            <v>Transporte de areia fina com draga hopper - capacidade da cisterna de 5.000 m³</v>
          </cell>
          <cell r="C5884" t="str">
            <v>m³km</v>
          </cell>
          <cell r="D5884">
            <v>0.35</v>
          </cell>
        </row>
        <row r="5885">
          <cell r="A5885" t="str">
            <v>5901649</v>
          </cell>
          <cell r="B5885" t="str">
            <v>Transporte de areia fina com draga hopper - capacidade da cisterna de 750 m³</v>
          </cell>
          <cell r="C5885" t="str">
            <v>m³km</v>
          </cell>
          <cell r="D5885">
            <v>1.24</v>
          </cell>
        </row>
        <row r="5886">
          <cell r="A5886" t="str">
            <v>5901650</v>
          </cell>
          <cell r="B5886" t="str">
            <v>Transporte de areia grossa com draga hopper - capacidade da cisterna de 1.000 m³</v>
          </cell>
          <cell r="C5886" t="str">
            <v>m³km</v>
          </cell>
          <cell r="D5886">
            <v>0.85</v>
          </cell>
        </row>
        <row r="5887">
          <cell r="A5887" t="str">
            <v>5901651</v>
          </cell>
          <cell r="B5887" t="str">
            <v>Transporte de areia grossa com draga hopper - capacidade da cisterna de 10.000 m³</v>
          </cell>
          <cell r="C5887" t="str">
            <v>m³km</v>
          </cell>
          <cell r="D5887">
            <v>0.25</v>
          </cell>
        </row>
        <row r="5888">
          <cell r="A5888" t="str">
            <v>5901652</v>
          </cell>
          <cell r="B5888" t="str">
            <v>Transporte de areia grossa com draga hopper - capacidade da cisterna de 15.000 m³</v>
          </cell>
          <cell r="C5888" t="str">
            <v>m³km</v>
          </cell>
          <cell r="D5888">
            <v>0.24</v>
          </cell>
        </row>
        <row r="5889">
          <cell r="A5889" t="str">
            <v>5901653</v>
          </cell>
          <cell r="B5889" t="str">
            <v>Transporte de areia grossa com draga hopper - capacidade da cisterna de 2.000 m³</v>
          </cell>
          <cell r="C5889" t="str">
            <v>m³km</v>
          </cell>
          <cell r="D5889">
            <v>0.53</v>
          </cell>
        </row>
        <row r="5890">
          <cell r="A5890" t="str">
            <v>5901654</v>
          </cell>
          <cell r="B5890" t="str">
            <v>Transporte de areia grossa com draga hopper - capacidade da cisterna de 20.000 m³</v>
          </cell>
          <cell r="C5890" t="str">
            <v>m³km</v>
          </cell>
          <cell r="D5890">
            <v>0.23</v>
          </cell>
        </row>
        <row r="5891">
          <cell r="A5891" t="str">
            <v>5901655</v>
          </cell>
          <cell r="B5891" t="str">
            <v>Transporte de areia grossa com draga hopper - capacidade da cisterna de 3.000 m³</v>
          </cell>
          <cell r="C5891" t="str">
            <v>m³km</v>
          </cell>
          <cell r="D5891">
            <v>0.43</v>
          </cell>
        </row>
        <row r="5892">
          <cell r="A5892" t="str">
            <v>5901656</v>
          </cell>
          <cell r="B5892" t="str">
            <v>Transporte de areia grossa com draga hopper - capacidade da cisterna de 4.000 m³</v>
          </cell>
          <cell r="C5892" t="str">
            <v>m³km</v>
          </cell>
          <cell r="D5892">
            <v>0.38</v>
          </cell>
        </row>
        <row r="5893">
          <cell r="A5893" t="str">
            <v>5901657</v>
          </cell>
          <cell r="B5893" t="str">
            <v>Transporte de areia grossa com draga hopper - capacidade da cisterna de 5.000 m³</v>
          </cell>
          <cell r="C5893" t="str">
            <v>m³km</v>
          </cell>
          <cell r="D5893">
            <v>0.34</v>
          </cell>
        </row>
        <row r="5894">
          <cell r="A5894" t="str">
            <v>5901658</v>
          </cell>
          <cell r="B5894" t="str">
            <v>Transporte de areia grossa com draga hopper - capacidade da cisterna de 750 m³</v>
          </cell>
          <cell r="C5894" t="str">
            <v>m³km</v>
          </cell>
          <cell r="D5894">
            <v>1.21</v>
          </cell>
        </row>
        <row r="5895">
          <cell r="A5895" t="str">
            <v>5901659</v>
          </cell>
          <cell r="B5895" t="str">
            <v>Transporte de areia média com draga hopper - capacidade da cisterna de 1.000 m³</v>
          </cell>
          <cell r="C5895" t="str">
            <v>m³km</v>
          </cell>
          <cell r="D5895">
            <v>0.86</v>
          </cell>
        </row>
        <row r="5896">
          <cell r="A5896" t="str">
            <v>5901660</v>
          </cell>
          <cell r="B5896" t="str">
            <v>Transporte de areia média com draga hopper - capacidade da cisterna de 10.000 m³</v>
          </cell>
          <cell r="C5896" t="str">
            <v>m³km</v>
          </cell>
          <cell r="D5896">
            <v>0.26</v>
          </cell>
        </row>
        <row r="5897">
          <cell r="A5897" t="str">
            <v>5901661</v>
          </cell>
          <cell r="B5897" t="str">
            <v>Transporte de areia média com draga hopper - capacidade da cisterna de 15.000 m³</v>
          </cell>
          <cell r="C5897" t="str">
            <v>m³km</v>
          </cell>
          <cell r="D5897">
            <v>0.24</v>
          </cell>
        </row>
        <row r="5898">
          <cell r="A5898" t="str">
            <v>5901662</v>
          </cell>
          <cell r="B5898" t="str">
            <v>Transporte de areia média com draga hopper - capacidade da cisterna de 2.000 m³</v>
          </cell>
          <cell r="C5898" t="str">
            <v>m³km</v>
          </cell>
          <cell r="D5898">
            <v>0.53</v>
          </cell>
        </row>
        <row r="5899">
          <cell r="A5899" t="str">
            <v>5901663</v>
          </cell>
          <cell r="B5899" t="str">
            <v>Transporte de areia média com draga hopper - capacidade da cisterna de 20.000 m³</v>
          </cell>
          <cell r="C5899" t="str">
            <v>m³km</v>
          </cell>
          <cell r="D5899">
            <v>0.24</v>
          </cell>
        </row>
        <row r="5900">
          <cell r="A5900" t="str">
            <v>5901664</v>
          </cell>
          <cell r="B5900" t="str">
            <v>Transporte de areia média com draga hopper - capacidade da cisterna de 3.000 m³</v>
          </cell>
          <cell r="C5900" t="str">
            <v>m³km</v>
          </cell>
          <cell r="D5900">
            <v>0.44</v>
          </cell>
        </row>
        <row r="5901">
          <cell r="A5901" t="str">
            <v>5901665</v>
          </cell>
          <cell r="B5901" t="str">
            <v>Transporte de areia média com draga hopper - capacidade da cisterna de 4.000 m³</v>
          </cell>
          <cell r="C5901" t="str">
            <v>m³km</v>
          </cell>
          <cell r="D5901">
            <v>0.39</v>
          </cell>
        </row>
        <row r="5902">
          <cell r="A5902" t="str">
            <v>5901666</v>
          </cell>
          <cell r="B5902" t="str">
            <v>Transporte de areia média com draga hopper - capacidade da cisterna de 5.000 m³</v>
          </cell>
          <cell r="C5902" t="str">
            <v>m³km</v>
          </cell>
          <cell r="D5902">
            <v>0.34</v>
          </cell>
        </row>
        <row r="5903">
          <cell r="A5903" t="str">
            <v>5901667</v>
          </cell>
          <cell r="B5903" t="str">
            <v>Transporte de areia média com draga hopper - capacidade da cisterna de 750 m³</v>
          </cell>
          <cell r="C5903" t="str">
            <v>m³km</v>
          </cell>
          <cell r="D5903">
            <v>1.22</v>
          </cell>
        </row>
        <row r="5904">
          <cell r="A5904" t="str">
            <v>5914511</v>
          </cell>
          <cell r="B5904" t="str">
            <v>Transporte de barras de trilho de 12 m com locomotiva diesel-elétrica em vagão plataforma com capacidade de 82 t - bitola métrica</v>
          </cell>
          <cell r="C5904" t="str">
            <v>tkm</v>
          </cell>
          <cell r="D5904">
            <v>0.26</v>
          </cell>
        </row>
        <row r="5905">
          <cell r="A5905" t="str">
            <v>5914510</v>
          </cell>
          <cell r="B5905" t="str">
            <v>Transporte de barras de trilho de 12 m com locomotiva diesel-elétrica em vagão plataforma com capacidade de 98 t - bitola larga</v>
          </cell>
          <cell r="C5905" t="str">
            <v>tkm</v>
          </cell>
          <cell r="D5905">
            <v>0.23</v>
          </cell>
        </row>
        <row r="5906">
          <cell r="A5906" t="str">
            <v>5906597</v>
          </cell>
          <cell r="B5906" t="str">
            <v>Transporte de blocos artificiais de concreto com 10 a 12 t para a execução de molhe com cavalo mecânico com semirreboque com capacidade de 30 t - rodovia em leito natural</v>
          </cell>
          <cell r="C5906" t="str">
            <v>unkm</v>
          </cell>
          <cell r="D5906">
            <v>12.78</v>
          </cell>
        </row>
        <row r="5907">
          <cell r="A5907" t="str">
            <v>5906598</v>
          </cell>
          <cell r="B5907" t="str">
            <v>Transporte de blocos artificiais de concreto com 10 a 12 t para a execução de molhe com cavalo mecânico com semirreboque com capacidade de 30 t - rodovia em revestimento primário</v>
          </cell>
          <cell r="C5907" t="str">
            <v>unkm</v>
          </cell>
          <cell r="D5907">
            <v>10.23</v>
          </cell>
        </row>
        <row r="5908">
          <cell r="A5908" t="str">
            <v>5906599</v>
          </cell>
          <cell r="B5908" t="str">
            <v>Transporte de blocos artificiais de concreto com 10 a 12 t para a execução de molhe com cavalo mecânico com semirreboque com capacidade de 30 t - rodovia pavimentada</v>
          </cell>
          <cell r="C5908" t="str">
            <v>unkm</v>
          </cell>
          <cell r="D5908">
            <v>8.26</v>
          </cell>
        </row>
        <row r="5909">
          <cell r="A5909" t="str">
            <v>5906594</v>
          </cell>
          <cell r="B5909" t="str">
            <v>Transporte de blocos artificiais de concreto com 8 a 9 t para a execução de molhe com cavalo mecânico com semirreboque com capacidade de 30 t - rodovia em leito natural</v>
          </cell>
          <cell r="C5909" t="str">
            <v>unkm</v>
          </cell>
          <cell r="D5909">
            <v>8.52</v>
          </cell>
        </row>
        <row r="5910">
          <cell r="A5910" t="str">
            <v>5906595</v>
          </cell>
          <cell r="B5910" t="str">
            <v>Transporte de blocos artificiais de concreto com 8 a 9 t para a execução de molhe com cavalo mecânico com semirreboque com capacidade de 30 t - rodovia em revestimento primário</v>
          </cell>
          <cell r="C5910" t="str">
            <v>unkm</v>
          </cell>
          <cell r="D5910">
            <v>6.82</v>
          </cell>
        </row>
        <row r="5911">
          <cell r="A5911" t="str">
            <v>5906596</v>
          </cell>
          <cell r="B5911" t="str">
            <v>Transporte de blocos artificiais de concreto com 8 a 9 t para a execução de molhe com cavalo mecânico com semirreboque com capacidade de 30 t - rodovia pavimentada</v>
          </cell>
          <cell r="C5911" t="str">
            <v>unkm</v>
          </cell>
          <cell r="D5911">
            <v>5.51</v>
          </cell>
        </row>
        <row r="5912">
          <cell r="A5912" t="str">
            <v>5901668</v>
          </cell>
          <cell r="B5912" t="str">
            <v>Transporte de cascalho com draga hopper - capacidade da cisterna de 1.000 m³</v>
          </cell>
          <cell r="C5912" t="str">
            <v>m³km</v>
          </cell>
          <cell r="D5912">
            <v>0.88</v>
          </cell>
        </row>
        <row r="5913">
          <cell r="A5913" t="str">
            <v>5901669</v>
          </cell>
          <cell r="B5913" t="str">
            <v>Transporte de cascalho com draga hopper - capacidade da cisterna de 10.000 m³</v>
          </cell>
          <cell r="C5913" t="str">
            <v>m³km</v>
          </cell>
          <cell r="D5913">
            <v>0.26</v>
          </cell>
        </row>
        <row r="5914">
          <cell r="A5914" t="str">
            <v>5901670</v>
          </cell>
          <cell r="B5914" t="str">
            <v>Transporte de cascalho com draga hopper - capacidade da cisterna de 15.000 m³</v>
          </cell>
          <cell r="C5914" t="str">
            <v>m³km</v>
          </cell>
          <cell r="D5914">
            <v>0.25</v>
          </cell>
        </row>
        <row r="5915">
          <cell r="A5915" t="str">
            <v>5901671</v>
          </cell>
          <cell r="B5915" t="str">
            <v>Transporte de cascalho com draga hopper - capacidade da cisterna de 2.000 m³</v>
          </cell>
          <cell r="C5915" t="str">
            <v>m³km</v>
          </cell>
          <cell r="D5915">
            <v>0.55000000000000004</v>
          </cell>
        </row>
        <row r="5916">
          <cell r="A5916" t="str">
            <v>5901672</v>
          </cell>
          <cell r="B5916" t="str">
            <v>Transporte de cascalho com draga hopper - capacidade da cisterna de 20.000 m³</v>
          </cell>
          <cell r="C5916" t="str">
            <v>m³km</v>
          </cell>
          <cell r="D5916">
            <v>0.24</v>
          </cell>
        </row>
        <row r="5917">
          <cell r="A5917" t="str">
            <v>5901673</v>
          </cell>
          <cell r="B5917" t="str">
            <v>Transporte de cascalho com draga hopper - capacidade da cisterna de 3.000 m³</v>
          </cell>
          <cell r="C5917" t="str">
            <v>m³km</v>
          </cell>
          <cell r="D5917">
            <v>0.45</v>
          </cell>
        </row>
        <row r="5918">
          <cell r="A5918" t="str">
            <v>5901674</v>
          </cell>
          <cell r="B5918" t="str">
            <v>Transporte de cascalho com draga hopper - capacidade da cisterna de 4.000 m³</v>
          </cell>
          <cell r="C5918" t="str">
            <v>m³km</v>
          </cell>
          <cell r="D5918">
            <v>0.4</v>
          </cell>
        </row>
        <row r="5919">
          <cell r="A5919" t="str">
            <v>5901675</v>
          </cell>
          <cell r="B5919" t="str">
            <v>Transporte de cascalho com draga hopper - capacidade da cisterna de 5.000 m³</v>
          </cell>
          <cell r="C5919" t="str">
            <v>m³km</v>
          </cell>
          <cell r="D5919">
            <v>0.35</v>
          </cell>
        </row>
        <row r="5920">
          <cell r="A5920" t="str">
            <v>5901676</v>
          </cell>
          <cell r="B5920" t="str">
            <v>Transporte de cascalho com draga hopper - capacidade da cisterna de 750 m³</v>
          </cell>
          <cell r="C5920" t="str">
            <v>m³km</v>
          </cell>
          <cell r="D5920">
            <v>1.25</v>
          </cell>
        </row>
        <row r="5921">
          <cell r="A5921" t="str">
            <v>5901677</v>
          </cell>
          <cell r="B5921" t="str">
            <v>Transporte de cascalho fino com draga hopper - capacidade da cisterna de 1.000 m³</v>
          </cell>
          <cell r="C5921" t="str">
            <v>m³km</v>
          </cell>
          <cell r="D5921">
            <v>0.86</v>
          </cell>
        </row>
        <row r="5922">
          <cell r="A5922" t="str">
            <v>5901678</v>
          </cell>
          <cell r="B5922" t="str">
            <v>Transporte de cascalho fino com draga hopper - capacidade da cisterna de 10.000 m³</v>
          </cell>
          <cell r="C5922" t="str">
            <v>m³km</v>
          </cell>
          <cell r="D5922">
            <v>0.26</v>
          </cell>
        </row>
        <row r="5923">
          <cell r="A5923" t="str">
            <v>5901679</v>
          </cell>
          <cell r="B5923" t="str">
            <v>Transporte de cascalho fino com draga hopper - capacidade da cisterna de 15.000 m³</v>
          </cell>
          <cell r="C5923" t="str">
            <v>m³km</v>
          </cell>
          <cell r="D5923">
            <v>0.24</v>
          </cell>
        </row>
        <row r="5924">
          <cell r="A5924" t="str">
            <v>5901680</v>
          </cell>
          <cell r="B5924" t="str">
            <v>Transporte de cascalho fino com draga hopper - capacidade da cisterna de 2.000 m³</v>
          </cell>
          <cell r="C5924" t="str">
            <v>m³km</v>
          </cell>
          <cell r="D5924">
            <v>0.54</v>
          </cell>
        </row>
        <row r="5925">
          <cell r="A5925" t="str">
            <v>5901681</v>
          </cell>
          <cell r="B5925" t="str">
            <v>Transporte de cascalho fino com draga hopper - capacidade da cisterna de 20.000 m³</v>
          </cell>
          <cell r="C5925" t="str">
            <v>m³km</v>
          </cell>
          <cell r="D5925">
            <v>0.24</v>
          </cell>
        </row>
        <row r="5926">
          <cell r="A5926" t="str">
            <v>5901682</v>
          </cell>
          <cell r="B5926" t="str">
            <v>Transporte de cascalho fino com draga hopper - capacidade da cisterna de 3.000 m³</v>
          </cell>
          <cell r="C5926" t="str">
            <v>m³km</v>
          </cell>
          <cell r="D5926">
            <v>0.44</v>
          </cell>
        </row>
        <row r="5927">
          <cell r="A5927" t="str">
            <v>5901683</v>
          </cell>
          <cell r="B5927" t="str">
            <v>Transporte de cascalho fino com draga hopper - capacidade da cisterna de 4.000 m³</v>
          </cell>
          <cell r="C5927" t="str">
            <v>m³km</v>
          </cell>
          <cell r="D5927">
            <v>0.39</v>
          </cell>
        </row>
        <row r="5928">
          <cell r="A5928" t="str">
            <v>5901684</v>
          </cell>
          <cell r="B5928" t="str">
            <v>Transporte de cascalho fino com draga hopper - capacidade da cisterna de 5.000 m³</v>
          </cell>
          <cell r="C5928" t="str">
            <v>m³km</v>
          </cell>
          <cell r="D5928">
            <v>0.35</v>
          </cell>
        </row>
        <row r="5929">
          <cell r="A5929" t="str">
            <v>5901685</v>
          </cell>
          <cell r="B5929" t="str">
            <v>Transporte de cascalho fino com draga hopper - capacidade da cisterna de 750 m³</v>
          </cell>
          <cell r="C5929" t="str">
            <v>m³km</v>
          </cell>
          <cell r="D5929">
            <v>1.22</v>
          </cell>
        </row>
        <row r="5930">
          <cell r="A5930" t="str">
            <v>5914360</v>
          </cell>
          <cell r="B5930" t="str">
            <v>Transporte de cimento com caminhão distribuidor de 17 m³ - rodovia em leito natural</v>
          </cell>
          <cell r="C5930" t="str">
            <v>tkm</v>
          </cell>
          <cell r="D5930">
            <v>1.1299999999999999</v>
          </cell>
        </row>
        <row r="5931">
          <cell r="A5931" t="str">
            <v>5914361</v>
          </cell>
          <cell r="B5931" t="str">
            <v>Transporte de cimento com caminhão distribuidor de 17 m³ - rodovia em revestimento primário</v>
          </cell>
          <cell r="C5931" t="str">
            <v>tkm</v>
          </cell>
          <cell r="D5931">
            <v>0.91</v>
          </cell>
        </row>
        <row r="5932">
          <cell r="A5932" t="str">
            <v>5914362</v>
          </cell>
          <cell r="B5932" t="str">
            <v>Transporte de cimento com caminhão distribuidor de 17 m³ - rodovia pavimentada</v>
          </cell>
          <cell r="C5932" t="str">
            <v>tkm</v>
          </cell>
          <cell r="D5932">
            <v>0.73</v>
          </cell>
        </row>
        <row r="5933">
          <cell r="A5933" t="str">
            <v>5914364</v>
          </cell>
          <cell r="B5933" t="str">
            <v>Transporte de cimento ou cal hidratada a granel com caminhão silo de 30 m³ - rodovia em leito natural</v>
          </cell>
          <cell r="C5933" t="str">
            <v>tkm</v>
          </cell>
          <cell r="D5933">
            <v>0.89</v>
          </cell>
        </row>
        <row r="5934">
          <cell r="A5934" t="str">
            <v>5914365</v>
          </cell>
          <cell r="B5934" t="str">
            <v>Transporte de cimento ou cal hidratada a granel com caminhão silo de 30 m³ - rodovia em revestimento primário</v>
          </cell>
          <cell r="C5934" t="str">
            <v>tkm</v>
          </cell>
          <cell r="D5934">
            <v>0.71</v>
          </cell>
        </row>
        <row r="5935">
          <cell r="A5935" t="str">
            <v>5914366</v>
          </cell>
          <cell r="B5935" t="str">
            <v>Transporte de cimento ou cal hidratada a granel com caminhão silo de 30 m³ - rodovia pavimentada</v>
          </cell>
          <cell r="C5935" t="str">
            <v>tkm</v>
          </cell>
          <cell r="D5935">
            <v>0.56999999999999995</v>
          </cell>
        </row>
        <row r="5936">
          <cell r="A5936" t="str">
            <v>5914315</v>
          </cell>
          <cell r="B5936" t="str">
            <v>Transporte de concreto com caminhão basculante de 7 m³ - rodovia em leito natural</v>
          </cell>
          <cell r="C5936" t="str">
            <v>tkm</v>
          </cell>
          <cell r="D5936">
            <v>1.05</v>
          </cell>
        </row>
        <row r="5937">
          <cell r="A5937" t="str">
            <v>5914330</v>
          </cell>
          <cell r="B5937" t="str">
            <v>Transporte de concreto com caminhão basculante de 7 m³ - rodovia em revestimento primário</v>
          </cell>
          <cell r="C5937" t="str">
            <v>tkm</v>
          </cell>
          <cell r="D5937">
            <v>0.84</v>
          </cell>
        </row>
        <row r="5938">
          <cell r="A5938" t="str">
            <v>5914345</v>
          </cell>
          <cell r="B5938" t="str">
            <v>Transporte de concreto com caminhão basculante de 7 m³ - rodovia pavimentada</v>
          </cell>
          <cell r="C5938" t="str">
            <v>tkm</v>
          </cell>
          <cell r="D5938">
            <v>0.68</v>
          </cell>
        </row>
        <row r="5939">
          <cell r="A5939" t="str">
            <v>5914367</v>
          </cell>
          <cell r="B5939" t="str">
            <v>Transporte de detritos com caminhão de hidrojateamento de alta pressão e vácuo de 9 m³ - rodovia em leito natural</v>
          </cell>
          <cell r="C5939" t="str">
            <v>tkm</v>
          </cell>
          <cell r="D5939">
            <v>1.73</v>
          </cell>
        </row>
        <row r="5940">
          <cell r="A5940" t="str">
            <v>5914368</v>
          </cell>
          <cell r="B5940" t="str">
            <v>Transporte de detritos com caminhão de hidrojateamento de alta pressão e vácuo de 9 m³ - rodovia em revestimento primário</v>
          </cell>
          <cell r="C5940" t="str">
            <v>tkm</v>
          </cell>
          <cell r="D5940">
            <v>1.38</v>
          </cell>
        </row>
        <row r="5941">
          <cell r="A5941" t="str">
            <v>5914369</v>
          </cell>
          <cell r="B5941" t="str">
            <v>Transporte de detritos com caminhão de hidrojateamento de alta pressão e vácuo de 9 m³ - rodovia pavimentada</v>
          </cell>
          <cell r="C5941" t="str">
            <v>tkm</v>
          </cell>
          <cell r="D5941">
            <v>1.1200000000000001</v>
          </cell>
        </row>
        <row r="5942">
          <cell r="A5942" t="str">
            <v>5914489</v>
          </cell>
          <cell r="B5942" t="str">
            <v>Transporte de dormentes de concreto monobloco protendido de bitola larga com locomotiva diesel-elétrica em vagão plataforma com capacidade de 98 t - bitola larga</v>
          </cell>
          <cell r="C5942" t="str">
            <v>tkm</v>
          </cell>
          <cell r="D5942">
            <v>0.23</v>
          </cell>
        </row>
        <row r="5943">
          <cell r="A5943" t="str">
            <v>5914491</v>
          </cell>
          <cell r="B5943" t="str">
            <v>Transporte de dormentes de concreto monobloco protendido de bitola métrica com locomotiva diesel-elétrica em vagão plataforma com capacidade de 82 t - bitola métrica</v>
          </cell>
          <cell r="C5943" t="str">
            <v>tkm</v>
          </cell>
          <cell r="D5943">
            <v>0.27</v>
          </cell>
        </row>
        <row r="5944">
          <cell r="A5944" t="str">
            <v>5914490</v>
          </cell>
          <cell r="B5944" t="str">
            <v>Transporte de dormentes de concreto monobloco protendido de bitola mista com locomotiva diesel-elétrica em vagão plataforma com capacidade de 98 t - bitola larga</v>
          </cell>
          <cell r="C5944" t="str">
            <v>tkm</v>
          </cell>
          <cell r="D5944">
            <v>0.24</v>
          </cell>
        </row>
        <row r="5945">
          <cell r="A5945" t="str">
            <v>5914495</v>
          </cell>
          <cell r="B5945" t="str">
            <v>Transporte de dormentes de concreto monobloco protendido para AMV de bitola larga ou mista com locomotiva diesel-elétrica em vagão plataforma com capacidade de 98 t - bitola larga</v>
          </cell>
          <cell r="C5945" t="str">
            <v>tkm</v>
          </cell>
          <cell r="D5945">
            <v>1.52</v>
          </cell>
        </row>
        <row r="5946">
          <cell r="A5946" t="str">
            <v>5914494</v>
          </cell>
          <cell r="B5946" t="str">
            <v>Transporte de dormentes de concreto monobloco protendido para AMV de bitola métrica com locomotiva diesel-elétrica em vagão plataforma com capacidade de 82 t - bitola métrica</v>
          </cell>
          <cell r="C5946" t="str">
            <v>tkm</v>
          </cell>
          <cell r="D5946">
            <v>3.38</v>
          </cell>
        </row>
        <row r="5947">
          <cell r="A5947" t="str">
            <v>5914487</v>
          </cell>
          <cell r="B5947" t="str">
            <v>Transporte de dormentes de madeira de bitola larga com locomotiva diesel-elétrica em vagão plataforma com capacidade de 98 t - bitola larga</v>
          </cell>
          <cell r="C5947" t="str">
            <v>tkm</v>
          </cell>
          <cell r="D5947">
            <v>0.23</v>
          </cell>
        </row>
        <row r="5948">
          <cell r="A5948" t="str">
            <v>5914488</v>
          </cell>
          <cell r="B5948" t="str">
            <v>Transporte de dormentes de madeira de bitola métrica com locomotiva diesel-elétrica em vagão plataforma com capacidade de 82 t - bitola métrica</v>
          </cell>
          <cell r="C5948" t="str">
            <v>tkm</v>
          </cell>
          <cell r="D5948">
            <v>0.27</v>
          </cell>
        </row>
        <row r="5949">
          <cell r="A5949" t="str">
            <v>5914493</v>
          </cell>
          <cell r="B5949" t="str">
            <v>Transporte de dormentes de madeira para AMV de bitola larga ou mista com locomotiva diesel-elétrica em vagão plataforma com capacidade de 98 t - bitola larga</v>
          </cell>
          <cell r="C5949" t="str">
            <v>tkm</v>
          </cell>
          <cell r="D5949">
            <v>5.62</v>
          </cell>
        </row>
        <row r="5950">
          <cell r="A5950" t="str">
            <v>5914492</v>
          </cell>
          <cell r="B5950" t="str">
            <v>Transporte de dormentes de madeira para AMV de bitola métrica com locomotiva diesel-elétrica em vagão plataforma com capacidade de 82 t - bitola métrica</v>
          </cell>
          <cell r="C5950" t="str">
            <v>tkm</v>
          </cell>
          <cell r="D5950">
            <v>13.44</v>
          </cell>
        </row>
        <row r="5951">
          <cell r="A5951" t="str">
            <v>5914482</v>
          </cell>
          <cell r="B5951" t="str">
            <v>Transporte de lastro de brita com locomotiva diesel-elétrica em vagão hopper aberto com capacidade de 45 m³ - bitola métrica</v>
          </cell>
          <cell r="C5951" t="str">
            <v>tkm</v>
          </cell>
          <cell r="D5951">
            <v>0.6</v>
          </cell>
        </row>
        <row r="5952">
          <cell r="A5952" t="str">
            <v>5914483</v>
          </cell>
          <cell r="B5952" t="str">
            <v>Transporte de lastro de brita com locomotiva diesel-elétrica em vagão hopper aberto com capacidade de 63 m³ - bitola larga</v>
          </cell>
          <cell r="C5952" t="str">
            <v>tkm</v>
          </cell>
          <cell r="D5952">
            <v>0.43</v>
          </cell>
        </row>
        <row r="5953">
          <cell r="A5953" t="str">
            <v>5914480</v>
          </cell>
          <cell r="B5953" t="str">
            <v>Transporte de materiais metálicos e acessórios diversos com locomotiva diesel-elétrica em vagão fechado com capacidade de 64 t - bitola métrica</v>
          </cell>
          <cell r="C5953" t="str">
            <v>tkm</v>
          </cell>
          <cell r="D5953">
            <v>0.63</v>
          </cell>
        </row>
        <row r="5954">
          <cell r="A5954" t="str">
            <v>5914481</v>
          </cell>
          <cell r="B5954" t="str">
            <v>Transporte de materiais metálicos e acessórios diversos com locomotiva diesel-elétrica em vagão fechado com capacidade de 99 t - bitola larga</v>
          </cell>
          <cell r="C5954" t="str">
            <v>tkm</v>
          </cell>
          <cell r="D5954">
            <v>0.41</v>
          </cell>
        </row>
        <row r="5955">
          <cell r="A5955" t="str">
            <v>5914485</v>
          </cell>
          <cell r="B5955" t="str">
            <v>Transporte de materiais metálicos para AMV de bitola larga com locomotiva diesel-elétrica em vagão plataforma com capacidade de 98 t - bitola larga</v>
          </cell>
          <cell r="C5955" t="str">
            <v>tkm</v>
          </cell>
          <cell r="D5955">
            <v>3.87</v>
          </cell>
        </row>
        <row r="5956">
          <cell r="A5956" t="str">
            <v>5914486</v>
          </cell>
          <cell r="B5956" t="str">
            <v>Transporte de materiais metálicos para AMV de bitola métrica com locomotiva diesel-elétrica em vagão plataforma com capacidade de 82 t - bitola métrica</v>
          </cell>
          <cell r="C5956" t="str">
            <v>tkm</v>
          </cell>
          <cell r="D5956">
            <v>4.84</v>
          </cell>
        </row>
        <row r="5957">
          <cell r="A5957" t="str">
            <v>5914484</v>
          </cell>
          <cell r="B5957" t="str">
            <v>Transporte de materiais metálicos para AMV de bitola mista com locomotiva diesel-elétrica em vagão plataforma com capacidade de 98 t - bitola larga</v>
          </cell>
          <cell r="C5957" t="str">
            <v>tkm</v>
          </cell>
          <cell r="D5957">
            <v>3.35</v>
          </cell>
        </row>
        <row r="5958">
          <cell r="A5958" t="str">
            <v>5914620</v>
          </cell>
          <cell r="B5958" t="str">
            <v>Transporte de material betuminoso com caminhão tanque distribuidor - rodovia em leito natural</v>
          </cell>
          <cell r="C5958" t="str">
            <v>tkm</v>
          </cell>
          <cell r="D5958">
            <v>2.71</v>
          </cell>
        </row>
        <row r="5959">
          <cell r="A5959" t="str">
            <v>5914621</v>
          </cell>
          <cell r="B5959" t="str">
            <v>Transporte de material betuminoso com caminhão tanque distribuidor - rodovia em revestimento primário</v>
          </cell>
          <cell r="C5959" t="str">
            <v>tkm</v>
          </cell>
          <cell r="D5959">
            <v>2.17</v>
          </cell>
        </row>
        <row r="5960">
          <cell r="A5960" t="str">
            <v>5914622</v>
          </cell>
          <cell r="B5960" t="str">
            <v>Transporte de material betuminoso com caminhão tanque distribuidor - rodovia pavimentada</v>
          </cell>
          <cell r="C5960" t="str">
            <v>tkm</v>
          </cell>
          <cell r="D5960">
            <v>1.75</v>
          </cell>
        </row>
        <row r="5961">
          <cell r="A5961" t="str">
            <v>5901695</v>
          </cell>
          <cell r="B5961" t="str">
            <v>Transporte de material de 1ª categoria com batelão autopropelido com capacidade de 300 m³</v>
          </cell>
          <cell r="C5961" t="str">
            <v>m³km</v>
          </cell>
          <cell r="D5961">
            <v>0.72</v>
          </cell>
        </row>
        <row r="5962">
          <cell r="A5962" t="str">
            <v>5901696</v>
          </cell>
          <cell r="B5962" t="str">
            <v>Transporte de material de 1ª categoria com batelão autopropelido com capacidade de 500 m³</v>
          </cell>
          <cell r="C5962" t="str">
            <v>m³km</v>
          </cell>
          <cell r="D5962">
            <v>0.53</v>
          </cell>
        </row>
        <row r="5963">
          <cell r="A5963" t="str">
            <v>5901697</v>
          </cell>
          <cell r="B5963" t="str">
            <v>Transporte de material de 1ª categoria com batelão rebocado com capacidade de 66 m³</v>
          </cell>
          <cell r="C5963" t="str">
            <v>m³km</v>
          </cell>
          <cell r="D5963">
            <v>2.23</v>
          </cell>
        </row>
        <row r="5964">
          <cell r="A5964" t="str">
            <v>5901698</v>
          </cell>
          <cell r="B5964" t="str">
            <v>Transporte de material de 1ª categoria com batelão rebocado montado na obra com capacidade de 66 m³</v>
          </cell>
          <cell r="C5964" t="str">
            <v>m³km</v>
          </cell>
          <cell r="D5964">
            <v>2.23</v>
          </cell>
        </row>
        <row r="5965">
          <cell r="A5965" t="str">
            <v>5916654</v>
          </cell>
          <cell r="B5965" t="str">
            <v>Transporte de material de 3ª categoria com batelão autopropelido com capacidade de 300 m³</v>
          </cell>
          <cell r="C5965" t="str">
            <v>m³km</v>
          </cell>
          <cell r="D5965">
            <v>1.29</v>
          </cell>
        </row>
        <row r="5966">
          <cell r="A5966" t="str">
            <v>5916637</v>
          </cell>
          <cell r="B5966" t="str">
            <v>Transporte de material de 3ª categoria com batelão rebocado com capacidade de 66 m³</v>
          </cell>
          <cell r="C5966" t="str">
            <v>m³km</v>
          </cell>
          <cell r="D5966">
            <v>6.53</v>
          </cell>
        </row>
        <row r="5967">
          <cell r="A5967" t="str">
            <v>5916618</v>
          </cell>
          <cell r="B5967" t="str">
            <v>Transporte de material de 3ª categoria com batelão rebocado montado na obra com capacidade de 66 m³</v>
          </cell>
          <cell r="C5967" t="str">
            <v>m³km</v>
          </cell>
          <cell r="D5967">
            <v>6.53</v>
          </cell>
        </row>
        <row r="5968">
          <cell r="A5968" t="str">
            <v>5914334</v>
          </cell>
          <cell r="B5968" t="str">
            <v>Transporte de material de 3ª categoria com caminhão basculante de 12 m³ para rocha - rodovia em leito natural</v>
          </cell>
          <cell r="C5968" t="str">
            <v>tkm</v>
          </cell>
          <cell r="D5968">
            <v>1.18</v>
          </cell>
        </row>
        <row r="5969">
          <cell r="A5969" t="str">
            <v>5914335</v>
          </cell>
          <cell r="B5969" t="str">
            <v>Transporte de material de 3ª categoria com caminhão basculante de 12 m³ para rocha - rodovia em revestimento primário</v>
          </cell>
          <cell r="C5969" t="str">
            <v>tkm</v>
          </cell>
          <cell r="D5969">
            <v>0.94</v>
          </cell>
        </row>
        <row r="5970">
          <cell r="A5970" t="str">
            <v>5914336</v>
          </cell>
          <cell r="B5970" t="str">
            <v>Transporte de material de 3ª categoria com caminhão basculante de 12 m³ para rocha - rodovia pavimentada</v>
          </cell>
          <cell r="C5970" t="str">
            <v>tkm</v>
          </cell>
          <cell r="D5970">
            <v>0.76</v>
          </cell>
        </row>
        <row r="5971">
          <cell r="A5971" t="str">
            <v>5914346</v>
          </cell>
          <cell r="B5971" t="str">
            <v>Transporte de material de 3ª categoria com caminhão basculante de 8 m³ para rocha - rodovia em leito natural</v>
          </cell>
          <cell r="C5971" t="str">
            <v>tkm</v>
          </cell>
          <cell r="D5971">
            <v>1.75</v>
          </cell>
        </row>
        <row r="5972">
          <cell r="A5972" t="str">
            <v>5914347</v>
          </cell>
          <cell r="B5972" t="str">
            <v>Transporte de material de 3ª categoria com caminhão basculante de 8 m³ para rocha - rodovia em revestimento primário</v>
          </cell>
          <cell r="C5972" t="str">
            <v>tkm</v>
          </cell>
          <cell r="D5972">
            <v>1.4</v>
          </cell>
        </row>
        <row r="5973">
          <cell r="A5973" t="str">
            <v>5914348</v>
          </cell>
          <cell r="B5973" t="str">
            <v>Transporte de material de 3ª categoria com caminhão basculante de 8 m³ para rocha - rodovia pavimentada</v>
          </cell>
          <cell r="C5973" t="str">
            <v>tkm</v>
          </cell>
          <cell r="D5973">
            <v>1.1299999999999999</v>
          </cell>
        </row>
        <row r="5974">
          <cell r="A5974" t="str">
            <v>5914611</v>
          </cell>
          <cell r="B5974" t="str">
            <v>Transporte de mistura betuminosa a quente com caminhão com caçamba térmica de 6 m³ - rodovia em leito natural</v>
          </cell>
          <cell r="C5974" t="str">
            <v>tkm</v>
          </cell>
          <cell r="D5974">
            <v>1.88</v>
          </cell>
        </row>
        <row r="5975">
          <cell r="A5975" t="str">
            <v>5914613</v>
          </cell>
          <cell r="B5975" t="str">
            <v>Transporte de mistura betuminosa a quente com caminhão com caçamba térmica de 6 m³ - rodovia em revestimento primário</v>
          </cell>
          <cell r="C5975" t="str">
            <v>tkm</v>
          </cell>
          <cell r="D5975">
            <v>1.5</v>
          </cell>
        </row>
        <row r="5976">
          <cell r="A5976" t="str">
            <v>5914612</v>
          </cell>
          <cell r="B5976" t="str">
            <v>Transporte de mistura betuminosa a quente com caminhão com caçamba térmica de 6 m³ - rodovia pavimentada</v>
          </cell>
          <cell r="C5976" t="str">
            <v>tkm</v>
          </cell>
          <cell r="D5976">
            <v>1.21</v>
          </cell>
        </row>
        <row r="5977">
          <cell r="A5977" t="str">
            <v>5901686</v>
          </cell>
          <cell r="B5977" t="str">
            <v>Transporte de silte com draga hopper - capacidade da cisterna de 1.000 m³</v>
          </cell>
          <cell r="C5977" t="str">
            <v>m³km</v>
          </cell>
          <cell r="D5977">
            <v>2.4900000000000002</v>
          </cell>
        </row>
        <row r="5978">
          <cell r="A5978" t="str">
            <v>5901687</v>
          </cell>
          <cell r="B5978" t="str">
            <v>Transporte de silte com draga hopper - capacidade da cisterna de 10.000 m³</v>
          </cell>
          <cell r="C5978" t="str">
            <v>m³km</v>
          </cell>
          <cell r="D5978">
            <v>0.74</v>
          </cell>
        </row>
        <row r="5979">
          <cell r="A5979" t="str">
            <v>5901688</v>
          </cell>
          <cell r="B5979" t="str">
            <v>Transporte de silte com draga hopper - capacidade da cisterna de 15.000 m³</v>
          </cell>
          <cell r="C5979" t="str">
            <v>m³km</v>
          </cell>
          <cell r="D5979">
            <v>0.7</v>
          </cell>
        </row>
        <row r="5980">
          <cell r="A5980" t="str">
            <v>5901689</v>
          </cell>
          <cell r="B5980" t="str">
            <v>Transporte de silte com draga hopper - capacidade da cisterna de 2.000 m³</v>
          </cell>
          <cell r="C5980" t="str">
            <v>m³km</v>
          </cell>
          <cell r="D5980">
            <v>1.56</v>
          </cell>
        </row>
        <row r="5981">
          <cell r="A5981" t="str">
            <v>5901690</v>
          </cell>
          <cell r="B5981" t="str">
            <v>Transporte de silte com draga hopper - capacidade da cisterna de 20.000 m³</v>
          </cell>
          <cell r="C5981" t="str">
            <v>m³km</v>
          </cell>
          <cell r="D5981">
            <v>0.69</v>
          </cell>
        </row>
        <row r="5982">
          <cell r="A5982" t="str">
            <v>5901691</v>
          </cell>
          <cell r="B5982" t="str">
            <v>Transporte de silte com draga hopper - capacidade da cisterna de 3.000 m³</v>
          </cell>
          <cell r="C5982" t="str">
            <v>m³km</v>
          </cell>
          <cell r="D5982">
            <v>1.27</v>
          </cell>
        </row>
        <row r="5983">
          <cell r="A5983" t="str">
            <v>5901692</v>
          </cell>
          <cell r="B5983" t="str">
            <v>Transporte de silte com draga hopper - capacidade da cisterna de 4.000 m³</v>
          </cell>
          <cell r="C5983" t="str">
            <v>m³km</v>
          </cell>
          <cell r="D5983">
            <v>1.1200000000000001</v>
          </cell>
        </row>
        <row r="5984">
          <cell r="A5984" t="str">
            <v>5901693</v>
          </cell>
          <cell r="B5984" t="str">
            <v>Transporte de silte com draga hopper - capacidade da cisterna de 5.000 m³</v>
          </cell>
          <cell r="C5984" t="str">
            <v>m³km</v>
          </cell>
          <cell r="D5984">
            <v>1</v>
          </cell>
        </row>
        <row r="5985">
          <cell r="A5985" t="str">
            <v>5901694</v>
          </cell>
          <cell r="B5985" t="str">
            <v>Transporte de silte com draga hopper - capacidade da cisterna de 750 m³</v>
          </cell>
          <cell r="C5985" t="str">
            <v>m³km</v>
          </cell>
          <cell r="D5985">
            <v>3.54</v>
          </cell>
        </row>
        <row r="5986">
          <cell r="A5986" t="str">
            <v>5914512</v>
          </cell>
          <cell r="B5986" t="str">
            <v>Transporte de TLS TR45 de 120 m com locomotiva diesel-elétrica em vagão plataforma com capacidade de 82 t - bitola métrica</v>
          </cell>
          <cell r="C5986" t="str">
            <v>tkm</v>
          </cell>
          <cell r="D5986">
            <v>1.43</v>
          </cell>
        </row>
        <row r="5987">
          <cell r="A5987" t="str">
            <v>5914496</v>
          </cell>
          <cell r="B5987" t="str">
            <v>Transporte de TLS TR45 de 120 m com locomotiva diesel-elétrica em vagão plataforma com capacidade de 98 t - bitola larga</v>
          </cell>
          <cell r="C5987" t="str">
            <v>tkm</v>
          </cell>
          <cell r="D5987">
            <v>1.1000000000000001</v>
          </cell>
        </row>
        <row r="5988">
          <cell r="A5988" t="str">
            <v>5914513</v>
          </cell>
          <cell r="B5988" t="str">
            <v>Transporte de TLS TR45 de 240 m com locomotiva diesel-elétrica em vagão plataforma com capacidade de 82 t - bitola métrica</v>
          </cell>
          <cell r="C5988" t="str">
            <v>tkm</v>
          </cell>
          <cell r="D5988">
            <v>0.81</v>
          </cell>
        </row>
        <row r="5989">
          <cell r="A5989" t="str">
            <v>5914497</v>
          </cell>
          <cell r="B5989" t="str">
            <v>Transporte de TLS TR45 de 240 m com locomotiva diesel-elétrica em vagão plataforma com capacidade de 98 t - bitola larga</v>
          </cell>
          <cell r="C5989" t="str">
            <v>tkm</v>
          </cell>
          <cell r="D5989">
            <v>0.6</v>
          </cell>
        </row>
        <row r="5990">
          <cell r="A5990" t="str">
            <v>5914500</v>
          </cell>
          <cell r="B5990" t="str">
            <v>Transporte de TLS TR57 de 120 m com locomotiva diesel-elétrica em vagão plataforma com capacidade de 82 t - bitola métrica</v>
          </cell>
          <cell r="C5990" t="str">
            <v>tkm</v>
          </cell>
          <cell r="D5990">
            <v>1.1200000000000001</v>
          </cell>
        </row>
        <row r="5991">
          <cell r="A5991" t="str">
            <v>5914498</v>
          </cell>
          <cell r="B5991" t="str">
            <v>Transporte de TLS TR57 de 120 m com locomotiva diesel-elétrica em vagão plataforma com capacidade de 98 t - bitola larga</v>
          </cell>
          <cell r="C5991" t="str">
            <v>tkm</v>
          </cell>
          <cell r="D5991">
            <v>0.86</v>
          </cell>
        </row>
        <row r="5992">
          <cell r="A5992" t="str">
            <v>5914501</v>
          </cell>
          <cell r="B5992" t="str">
            <v>Transporte de TLS TR57 de 240 m com locomotiva diesel-elétrica em vagão plataforma com capacidade de 82 t - bitola métrica</v>
          </cell>
          <cell r="C5992" t="str">
            <v>tkm</v>
          </cell>
          <cell r="D5992">
            <v>0.63</v>
          </cell>
        </row>
        <row r="5993">
          <cell r="A5993" t="str">
            <v>5914499</v>
          </cell>
          <cell r="B5993" t="str">
            <v>Transporte de TLS TR57 de 240 m com locomotiva diesel-elétrica em vagão plataforma com capacidade de 98 t - bitola larga</v>
          </cell>
          <cell r="C5993" t="str">
            <v>tkm</v>
          </cell>
          <cell r="D5993">
            <v>0.47</v>
          </cell>
        </row>
        <row r="5994">
          <cell r="A5994" t="str">
            <v>5914504</v>
          </cell>
          <cell r="B5994" t="str">
            <v>Transporte de TLS TR68 de 120 m com locomotiva diesel-elétrica em vagão plataforma com capacidade de 82 t - bitola métrica</v>
          </cell>
          <cell r="C5994" t="str">
            <v>tkm</v>
          </cell>
          <cell r="D5994">
            <v>0.95</v>
          </cell>
        </row>
        <row r="5995">
          <cell r="A5995" t="str">
            <v>5914502</v>
          </cell>
          <cell r="B5995" t="str">
            <v>Transporte de TLS TR68 de 120 m com locomotiva diesel-elétrica em vagão plataforma com capacidade de 98 t - bitola larga</v>
          </cell>
          <cell r="C5995" t="str">
            <v>tkm</v>
          </cell>
          <cell r="D5995">
            <v>0.73</v>
          </cell>
        </row>
        <row r="5996">
          <cell r="A5996" t="str">
            <v>5914505</v>
          </cell>
          <cell r="B5996" t="str">
            <v>Transporte de TLS TR68 de 240 m com locomotiva diesel-elétrica em vagão plataforma com capacidade de 82 t - bitola métrica</v>
          </cell>
          <cell r="C5996" t="str">
            <v>tkm</v>
          </cell>
          <cell r="D5996">
            <v>0.53</v>
          </cell>
        </row>
        <row r="5997">
          <cell r="A5997" t="str">
            <v>5914503</v>
          </cell>
          <cell r="B5997" t="str">
            <v>Transporte de TLS TR68 de 240 m com locomotiva diesel-elétrica em vagão plataforma com capacidade de 98 t - bitola larga</v>
          </cell>
          <cell r="C5997" t="str">
            <v>tkm</v>
          </cell>
          <cell r="D5997">
            <v>0.4</v>
          </cell>
        </row>
        <row r="5998">
          <cell r="A5998" t="str">
            <v>5914508</v>
          </cell>
          <cell r="B5998" t="str">
            <v>Transporte de TLS UIC60 de 120 m com locomotiva diesel-elétrica em vagão plataforma com capacidade de 82 t - bitola métrica</v>
          </cell>
          <cell r="C5998" t="str">
            <v>tkm</v>
          </cell>
          <cell r="D5998">
            <v>1.06</v>
          </cell>
        </row>
        <row r="5999">
          <cell r="A5999" t="str">
            <v>5914506</v>
          </cell>
          <cell r="B5999" t="str">
            <v>Transporte de TLS UIC60 de 120 m com locomotiva diesel-elétrica em vagão plataforma com capacidade de 98 t - bitola larga</v>
          </cell>
          <cell r="C5999" t="str">
            <v>tkm</v>
          </cell>
          <cell r="D5999">
            <v>0.82</v>
          </cell>
        </row>
        <row r="6000">
          <cell r="A6000" t="str">
            <v>5914509</v>
          </cell>
          <cell r="B6000" t="str">
            <v>Transporte de TLS UIC60 de 240 m com locomotiva diesel-elétrica em vagão plataforma com capacidade de 82 t - bitola métrica</v>
          </cell>
          <cell r="C6000" t="str">
            <v>tkm</v>
          </cell>
          <cell r="D6000">
            <v>0.6</v>
          </cell>
        </row>
        <row r="6001">
          <cell r="A6001" t="str">
            <v>5914507</v>
          </cell>
          <cell r="B6001" t="str">
            <v>Transporte de TLS UIC60 de 240 m com locomotiva diesel-elétrica em vagão plataforma com capacidade de 98 t - bitola larga</v>
          </cell>
          <cell r="C6001" t="str">
            <v>tkm</v>
          </cell>
          <cell r="D6001">
            <v>0.45</v>
          </cell>
        </row>
        <row r="6002">
          <cell r="A6002" t="str">
            <v>5915491</v>
          </cell>
          <cell r="B6002" t="str">
            <v>Transporte de veículos de médio porte com guincho de resgate de 20 t - rodovia em leito natural</v>
          </cell>
          <cell r="C6002" t="str">
            <v>km</v>
          </cell>
          <cell r="D6002">
            <v>18.52</v>
          </cell>
        </row>
        <row r="6003">
          <cell r="A6003" t="str">
            <v>5915492</v>
          </cell>
          <cell r="B6003" t="str">
            <v>Transporte de veículos de médio porte com guincho de resgate de 20 t - rodovia em revestimento primário</v>
          </cell>
          <cell r="C6003" t="str">
            <v>km</v>
          </cell>
          <cell r="D6003">
            <v>14.81</v>
          </cell>
        </row>
        <row r="6004">
          <cell r="A6004" t="str">
            <v>5915493</v>
          </cell>
          <cell r="B6004" t="str">
            <v>Transporte de veículos de médio porte com guincho de resgate de 20 t - rodovia pavimentada</v>
          </cell>
          <cell r="C6004" t="str">
            <v>km</v>
          </cell>
          <cell r="D6004">
            <v>11.97</v>
          </cell>
        </row>
        <row r="6005">
          <cell r="A6005" t="str">
            <v>5915488</v>
          </cell>
          <cell r="B6005" t="str">
            <v>Transporte de veículos leves com guincho de resgate de 4 t - rodovia em leito natural</v>
          </cell>
          <cell r="C6005" t="str">
            <v>km</v>
          </cell>
          <cell r="D6005">
            <v>13.28</v>
          </cell>
        </row>
        <row r="6006">
          <cell r="A6006" t="str">
            <v>5915489</v>
          </cell>
          <cell r="B6006" t="str">
            <v>Transporte de veículos leves com guincho de resgate de 4 t - rodovia em revestimento primário</v>
          </cell>
          <cell r="C6006" t="str">
            <v>km</v>
          </cell>
          <cell r="D6006">
            <v>10.62</v>
          </cell>
        </row>
        <row r="6007">
          <cell r="A6007" t="str">
            <v>5915490</v>
          </cell>
          <cell r="B6007" t="str">
            <v>Transporte de veículos leves com guincho de resgate de 4 t - rodovia pavimentada</v>
          </cell>
          <cell r="C6007" t="str">
            <v>km</v>
          </cell>
          <cell r="D6007">
            <v>8.58</v>
          </cell>
        </row>
        <row r="6008">
          <cell r="A6008" t="str">
            <v>5915494</v>
          </cell>
          <cell r="B6008" t="str">
            <v>Transporte de veículos pesados com guincho de resgate de 35 t - rodovia em leito natural</v>
          </cell>
          <cell r="C6008" t="str">
            <v>km</v>
          </cell>
          <cell r="D6008">
            <v>30.94</v>
          </cell>
        </row>
        <row r="6009">
          <cell r="A6009" t="str">
            <v>5915495</v>
          </cell>
          <cell r="B6009" t="str">
            <v>Transporte de veículos pesados com guincho de resgate de 35 t - rodovia em revestimento primário</v>
          </cell>
          <cell r="C6009" t="str">
            <v>km</v>
          </cell>
          <cell r="D6009">
            <v>24.75</v>
          </cell>
        </row>
        <row r="6010">
          <cell r="A6010" t="str">
            <v>5915496</v>
          </cell>
          <cell r="B6010" t="str">
            <v>Transporte de veículos pesados com guincho de resgate de 35 t - rodovia pavimentada</v>
          </cell>
          <cell r="C6010" t="str">
            <v>km</v>
          </cell>
          <cell r="D6010">
            <v>20</v>
          </cell>
        </row>
        <row r="6011">
          <cell r="A6011" t="str">
            <v>5915325</v>
          </cell>
          <cell r="B6011" t="str">
            <v>Transporte em cavalo mecânico com dolly de 4 eixos com capacidade de 57 t - rodovia em leito natural</v>
          </cell>
          <cell r="C6011" t="str">
            <v>km</v>
          </cell>
          <cell r="D6011">
            <v>69.180000000000007</v>
          </cell>
        </row>
        <row r="6012">
          <cell r="A6012" t="str">
            <v>5915326</v>
          </cell>
          <cell r="B6012" t="str">
            <v>Transporte em cavalo mecânico com dolly de 4 eixos com capacidade de 57 t - rodovia em revestimento primário</v>
          </cell>
          <cell r="C6012" t="str">
            <v>km</v>
          </cell>
          <cell r="D6012">
            <v>55.32</v>
          </cell>
        </row>
        <row r="6013">
          <cell r="A6013" t="str">
            <v>5915327</v>
          </cell>
          <cell r="B6013" t="str">
            <v>Transporte em cavalo mecânico com dolly de 4 eixos com capacidade de 57 t - rodovia pavimentada</v>
          </cell>
          <cell r="C6013" t="str">
            <v>km</v>
          </cell>
          <cell r="D6013">
            <v>44.72</v>
          </cell>
        </row>
        <row r="6014">
          <cell r="A6014" t="str">
            <v>5915328</v>
          </cell>
          <cell r="B6014" t="str">
            <v>Transporte em cavalo mecânico com dollys de 3 e 4 eixos com capacidade de 77 t - rodovia em leito natural</v>
          </cell>
          <cell r="C6014" t="str">
            <v>km</v>
          </cell>
          <cell r="D6014">
            <v>80.59</v>
          </cell>
        </row>
        <row r="6015">
          <cell r="A6015" t="str">
            <v>5915329</v>
          </cell>
          <cell r="B6015" t="str">
            <v>Transporte em cavalo mecânico com dollys de 3 e 4 eixos com capacidade de 77 t - rodovia em revestimento primário</v>
          </cell>
          <cell r="C6015" t="str">
            <v>km</v>
          </cell>
          <cell r="D6015">
            <v>64.44</v>
          </cell>
        </row>
        <row r="6016">
          <cell r="A6016" t="str">
            <v>5915330</v>
          </cell>
          <cell r="B6016" t="str">
            <v>Transporte em cavalo mecânico com dollys de 3 e 4 eixos com capacidade de 77 t - rodovia pavimentada</v>
          </cell>
          <cell r="C6016" t="str">
            <v>km</v>
          </cell>
          <cell r="D6016">
            <v>52.09</v>
          </cell>
        </row>
        <row r="6017">
          <cell r="A6017" t="str">
            <v>5915331</v>
          </cell>
          <cell r="B6017" t="str">
            <v>Transporte em cavalo mecânico com dollys de 5 e 4 eixos com capacidade de 111 t - rodovia em leito natural</v>
          </cell>
          <cell r="C6017" t="str">
            <v>km</v>
          </cell>
          <cell r="D6017">
            <v>160.19</v>
          </cell>
        </row>
        <row r="6018">
          <cell r="A6018" t="str">
            <v>5915332</v>
          </cell>
          <cell r="B6018" t="str">
            <v>Transporte em cavalo mecânico com dollys de 5 e 4 eixos com capacidade de 111 t - rodovia em revestimento primário</v>
          </cell>
          <cell r="C6018" t="str">
            <v>km</v>
          </cell>
          <cell r="D6018">
            <v>128.09</v>
          </cell>
        </row>
        <row r="6019">
          <cell r="A6019" t="str">
            <v>5915333</v>
          </cell>
          <cell r="B6019" t="str">
            <v>Transporte em cavalo mecânico com dollys de 5 e 4 eixos com capacidade de 111 t - rodovia pavimentada</v>
          </cell>
          <cell r="C6019" t="str">
            <v>km</v>
          </cell>
          <cell r="D6019">
            <v>103.54</v>
          </cell>
        </row>
        <row r="6020">
          <cell r="A6020" t="str">
            <v>5915364</v>
          </cell>
          <cell r="B6020" t="str">
            <v>Transporte em cavalo mecânico com reboques de 5 e 4 eixos com capacidade de 130 t - rodovia em leito natural</v>
          </cell>
          <cell r="C6020" t="str">
            <v>km</v>
          </cell>
          <cell r="D6020">
            <v>182.13</v>
          </cell>
        </row>
        <row r="6021">
          <cell r="A6021" t="str">
            <v>5915365</v>
          </cell>
          <cell r="B6021" t="str">
            <v>Transporte em cavalo mecânico com reboques de 5 e 4 eixos com capacidade de 130 t - rodovia em revestimento primário</v>
          </cell>
          <cell r="C6021" t="str">
            <v>km</v>
          </cell>
          <cell r="D6021">
            <v>145.63</v>
          </cell>
        </row>
        <row r="6022">
          <cell r="A6022" t="str">
            <v>5915361</v>
          </cell>
          <cell r="B6022" t="str">
            <v>Transporte em cavalo mecânico com reboques de 5 e 4 eixos com capacidade de 130 t - rodovia pavimentada</v>
          </cell>
          <cell r="C6022" t="str">
            <v>km</v>
          </cell>
          <cell r="D6022">
            <v>117.73</v>
          </cell>
        </row>
        <row r="6023">
          <cell r="A6023" t="str">
            <v>5919716</v>
          </cell>
          <cell r="B6023" t="str">
            <v>Transporte fluvial de materiais diversos com pontão flutuante - capacidade de 500 t</v>
          </cell>
          <cell r="C6023" t="str">
            <v>km</v>
          </cell>
          <cell r="D6023">
            <v>192.97</v>
          </cell>
        </row>
        <row r="6024">
          <cell r="A6024" t="str">
            <v>5919717</v>
          </cell>
          <cell r="B6024" t="str">
            <v>Transporte fluvial do flutuante</v>
          </cell>
          <cell r="C6024" t="str">
            <v>km</v>
          </cell>
          <cell r="D6024">
            <v>166.28</v>
          </cell>
        </row>
        <row r="6025">
          <cell r="A6025" t="str">
            <v>6106220</v>
          </cell>
          <cell r="B6025" t="str">
            <v>Armação de fuste de tubulão em aço CA-50 com apoio de guindaste - fornecimento, preparo e colocação</v>
          </cell>
          <cell r="C6025" t="str">
            <v>kg</v>
          </cell>
          <cell r="D6025">
            <v>11.66</v>
          </cell>
        </row>
        <row r="6026">
          <cell r="A6026" t="str">
            <v>6106183</v>
          </cell>
          <cell r="B6026" t="str">
            <v>Escavação manual de base alargada de tubulão a céu aberto em material de 1ª categoria na profundidade de 10 a 15 m</v>
          </cell>
          <cell r="C6026" t="str">
            <v>m³</v>
          </cell>
          <cell r="D6026">
            <v>374.76</v>
          </cell>
        </row>
        <row r="6027">
          <cell r="A6027" t="str">
            <v>6106182</v>
          </cell>
          <cell r="B6027" t="str">
            <v>Escavação manual de base alargada de tubulão a céu aberto em material de 1ª categoria na profundidade de até 10 m</v>
          </cell>
          <cell r="C6027" t="str">
            <v>m³</v>
          </cell>
          <cell r="D6027">
            <v>321.23</v>
          </cell>
        </row>
        <row r="6028">
          <cell r="A6028" t="str">
            <v>6106194</v>
          </cell>
          <cell r="B6028" t="str">
            <v>Escavação manual de base alargada de tubulão a céu aberto em material de 2ª categoria na profundidade até 10 m</v>
          </cell>
          <cell r="C6028" t="str">
            <v>m³</v>
          </cell>
          <cell r="D6028">
            <v>793.14</v>
          </cell>
        </row>
        <row r="6029">
          <cell r="A6029" t="str">
            <v>6106195</v>
          </cell>
          <cell r="B6029" t="str">
            <v>Escavação manual de base alargada de tubulão a céu aberto em material de 2ª categoria na profundidade de 10 a 15 m</v>
          </cell>
          <cell r="C6029" t="str">
            <v>m³</v>
          </cell>
          <cell r="D6029">
            <v>879.38</v>
          </cell>
        </row>
        <row r="6030">
          <cell r="A6030" t="str">
            <v>6106331</v>
          </cell>
          <cell r="B6030" t="str">
            <v>Escavação manual de base alargada de tubulão a céu aberto em material de 3ª categoria a frio na profundidade até 10 m</v>
          </cell>
          <cell r="C6030" t="str">
            <v>m³</v>
          </cell>
          <cell r="D6030">
            <v>2000.74</v>
          </cell>
        </row>
        <row r="6031">
          <cell r="A6031" t="str">
            <v>6106332</v>
          </cell>
          <cell r="B6031" t="str">
            <v>Escavação manual de base alargada de tubulão a céu aberto em material de 3ª categoria a frio na profundidade de 10 a 15 m</v>
          </cell>
          <cell r="C6031" t="str">
            <v>m³</v>
          </cell>
          <cell r="D6031">
            <v>2131.81</v>
          </cell>
        </row>
        <row r="6032">
          <cell r="A6032" t="str">
            <v>6106206</v>
          </cell>
          <cell r="B6032" t="str">
            <v>Escavação manual de base alargada de tubulão a céu aberto em material de 3ª categoria na profundidade até 10 m</v>
          </cell>
          <cell r="C6032" t="str">
            <v>m³</v>
          </cell>
          <cell r="D6032">
            <v>2208.21</v>
          </cell>
        </row>
        <row r="6033">
          <cell r="A6033" t="str">
            <v>6106207</v>
          </cell>
          <cell r="B6033" t="str">
            <v>Escavação manual de base alargada de tubulão a céu aberto em material de 3ª categoria na profundidade de 10 a 15 m</v>
          </cell>
          <cell r="C6033" t="str">
            <v>m³</v>
          </cell>
          <cell r="D6033">
            <v>2354.21</v>
          </cell>
        </row>
        <row r="6034">
          <cell r="A6034" t="str">
            <v>6106222</v>
          </cell>
          <cell r="B6034" t="str">
            <v>Escavação manual de fuste de tubulão a céu aberto em material de 1ª categoria na profundidade de 10 a 15 m</v>
          </cell>
          <cell r="C6034" t="str">
            <v>m³</v>
          </cell>
          <cell r="D6034">
            <v>374.76</v>
          </cell>
        </row>
        <row r="6035">
          <cell r="A6035" t="str">
            <v>6106221</v>
          </cell>
          <cell r="B6035" t="str">
            <v>Escavação manual de fuste de tubulão a céu aberto em material de 1ª categoria na profundidade de até 10 m</v>
          </cell>
          <cell r="C6035" t="str">
            <v>m³</v>
          </cell>
          <cell r="D6035">
            <v>321.23</v>
          </cell>
        </row>
        <row r="6036">
          <cell r="A6036" t="str">
            <v>6106224</v>
          </cell>
          <cell r="B6036" t="str">
            <v>Escavação manual de fuste de tubulão a céu aberto em material de 2ª categoria na profundidade até 10 m</v>
          </cell>
          <cell r="C6036" t="str">
            <v>m³</v>
          </cell>
          <cell r="D6036">
            <v>793.14</v>
          </cell>
        </row>
        <row r="6037">
          <cell r="A6037" t="str">
            <v>6106225</v>
          </cell>
          <cell r="B6037" t="str">
            <v>Escavação manual de fuste de tubulão a céu aberto em material de 2ª categoria na profundidade de 10 a 15 m</v>
          </cell>
          <cell r="C6037" t="str">
            <v>m³</v>
          </cell>
          <cell r="D6037">
            <v>879.38</v>
          </cell>
        </row>
        <row r="6038">
          <cell r="A6038" t="str">
            <v>6106228</v>
          </cell>
          <cell r="B6038" t="str">
            <v>Escavação manual de fuste de tubulão a céu aberto em material de 3ª categoria na profundidade até 10 m</v>
          </cell>
          <cell r="C6038" t="str">
            <v>m³</v>
          </cell>
          <cell r="D6038">
            <v>1954.22</v>
          </cell>
        </row>
        <row r="6039">
          <cell r="A6039" t="str">
            <v>6106229</v>
          </cell>
          <cell r="B6039" t="str">
            <v>Escavação manual de fuste de tubulão a céu aberto em material de 3ª categoria na profundidade de 10 a 15 m</v>
          </cell>
          <cell r="C6039" t="str">
            <v>m³</v>
          </cell>
          <cell r="D6039">
            <v>2082.08</v>
          </cell>
        </row>
        <row r="6040">
          <cell r="A6040" t="str">
            <v>6106328</v>
          </cell>
          <cell r="B6040" t="str">
            <v>Escavação mecânica de fuste de tubulão com caçamba para rocha em material de 2ª categoria</v>
          </cell>
          <cell r="C6040" t="str">
            <v>m³</v>
          </cell>
          <cell r="D6040">
            <v>133.08000000000001</v>
          </cell>
        </row>
        <row r="6041">
          <cell r="A6041" t="str">
            <v>6106330</v>
          </cell>
          <cell r="B6041" t="str">
            <v>Escavação mecânica de fuste de tubulão com caçamba para rocha em material de 3ª categoria</v>
          </cell>
          <cell r="C6041" t="str">
            <v>m³</v>
          </cell>
          <cell r="D6041">
            <v>661.67</v>
          </cell>
        </row>
        <row r="6042">
          <cell r="A6042" t="str">
            <v>6106326</v>
          </cell>
          <cell r="B6042" t="str">
            <v>Escavação mecânica de fuste de tubulão com caçamba para solos em material de 1ª categoria</v>
          </cell>
          <cell r="C6042" t="str">
            <v>m³</v>
          </cell>
          <cell r="D6042">
            <v>54.93</v>
          </cell>
        </row>
        <row r="6043">
          <cell r="A6043" t="str">
            <v>6106324</v>
          </cell>
          <cell r="B6043" t="str">
            <v>Escavação mecânica de fuste de tubulão com Hammer Grab em material de 1ª categoria</v>
          </cell>
          <cell r="C6043" t="str">
            <v>m³</v>
          </cell>
          <cell r="D6043">
            <v>34.409999999999997</v>
          </cell>
        </row>
        <row r="6044">
          <cell r="A6044" t="str">
            <v>6106327</v>
          </cell>
          <cell r="B6044" t="str">
            <v>Escavação mecânica de fuste de tubulão com trado para rocha em material de 2ª categoria</v>
          </cell>
          <cell r="C6044" t="str">
            <v>m³</v>
          </cell>
          <cell r="D6044">
            <v>132.97999999999999</v>
          </cell>
        </row>
        <row r="6045">
          <cell r="A6045" t="str">
            <v>6106329</v>
          </cell>
          <cell r="B6045" t="str">
            <v>Escavação mecânica de fuste de tubulão com trado para rocha em material de 3ª categoria</v>
          </cell>
          <cell r="C6045" t="str">
            <v>m³</v>
          </cell>
          <cell r="D6045">
            <v>662.25</v>
          </cell>
        </row>
        <row r="6046">
          <cell r="A6046" t="str">
            <v>6106325</v>
          </cell>
          <cell r="B6046" t="str">
            <v>Escavação mecânica de fuste de tubulão com trado para solos em material de 1ª categoria</v>
          </cell>
          <cell r="C6046" t="str">
            <v>m³</v>
          </cell>
          <cell r="D6046">
            <v>55.04</v>
          </cell>
        </row>
        <row r="6047">
          <cell r="A6047" t="str">
            <v>6208126</v>
          </cell>
          <cell r="B6047" t="str">
            <v>Armação de tela de aço eletrossoldada em túneis com auxílio de plataforma pantográfica - confecção e instalação</v>
          </cell>
          <cell r="C6047" t="str">
            <v>kg</v>
          </cell>
          <cell r="D6047">
            <v>20.8</v>
          </cell>
        </row>
        <row r="6048">
          <cell r="A6048" t="str">
            <v>6205797</v>
          </cell>
          <cell r="B6048" t="str">
            <v>Cambotas metálicas treliçadas - confecção e instalação</v>
          </cell>
          <cell r="C6048" t="str">
            <v>kg</v>
          </cell>
          <cell r="D6048">
            <v>12.33</v>
          </cell>
        </row>
        <row r="6049">
          <cell r="A6049" t="str">
            <v>6205791</v>
          </cell>
          <cell r="B6049" t="str">
            <v>Coluna de jet grouting horizontal CCPH em solo - D = 40 cm - perfuração e injeção</v>
          </cell>
          <cell r="C6049" t="str">
            <v>m</v>
          </cell>
          <cell r="D6049">
            <v>350.24</v>
          </cell>
        </row>
        <row r="6050">
          <cell r="A6050" t="str">
            <v>6205792</v>
          </cell>
          <cell r="B6050" t="str">
            <v>Coluna de jet grouting horizontal CCPH em solo - D = 50 cm - perfuração e injeção</v>
          </cell>
          <cell r="C6050" t="str">
            <v>m</v>
          </cell>
          <cell r="D6050">
            <v>420.59</v>
          </cell>
        </row>
        <row r="6051">
          <cell r="A6051" t="str">
            <v>6205793</v>
          </cell>
          <cell r="B6051" t="str">
            <v>Coluna de jet grouting horizontal CCPH em solo - D = 60 cm - perfuração e injeção</v>
          </cell>
          <cell r="C6051" t="str">
            <v>m</v>
          </cell>
          <cell r="D6051">
            <v>494.89</v>
          </cell>
        </row>
        <row r="6052">
          <cell r="A6052" t="str">
            <v>6205796</v>
          </cell>
          <cell r="B6052" t="str">
            <v>Coluna de jet grouting vertical em solo - D = 100 cm - perfuração e injeção</v>
          </cell>
          <cell r="C6052" t="str">
            <v>m</v>
          </cell>
          <cell r="D6052">
            <v>883.35</v>
          </cell>
        </row>
        <row r="6053">
          <cell r="A6053" t="str">
            <v>6219451</v>
          </cell>
          <cell r="B6053" t="str">
            <v>Coluna de jet grouting vertical em solo - D = 110 cm - perfuração e injeção</v>
          </cell>
          <cell r="C6053" t="str">
            <v>m</v>
          </cell>
          <cell r="D6053">
            <v>951.11</v>
          </cell>
        </row>
        <row r="6054">
          <cell r="A6054" t="str">
            <v>6219452</v>
          </cell>
          <cell r="B6054" t="str">
            <v>Coluna de jet grouting vertical em solo - D = 120 cm - perfuração e injeção</v>
          </cell>
          <cell r="C6054" t="str">
            <v>m</v>
          </cell>
          <cell r="D6054">
            <v>1022.82</v>
          </cell>
        </row>
        <row r="6055">
          <cell r="A6055" t="str">
            <v>6205794</v>
          </cell>
          <cell r="B6055" t="str">
            <v>Coluna de jet grouting vertical em solo - D = 80 cm - perfuração e injeção</v>
          </cell>
          <cell r="C6055" t="str">
            <v>m</v>
          </cell>
          <cell r="D6055">
            <v>759.69</v>
          </cell>
        </row>
        <row r="6056">
          <cell r="A6056" t="str">
            <v>6205795</v>
          </cell>
          <cell r="B6056" t="str">
            <v>Coluna de jet grouting vertical em solo - D = 90 cm - perfuração e injeção</v>
          </cell>
          <cell r="C6056" t="str">
            <v>m</v>
          </cell>
          <cell r="D6056">
            <v>819.55</v>
          </cell>
        </row>
        <row r="6057">
          <cell r="A6057" t="str">
            <v>6219521</v>
          </cell>
          <cell r="B6057" t="str">
            <v>Desmonte a frio e carga de rocha em túnel com cunha hidráulica - DMT de 0 a 200 m</v>
          </cell>
          <cell r="C6057" t="str">
            <v>m³</v>
          </cell>
          <cell r="D6057">
            <v>172.13</v>
          </cell>
        </row>
        <row r="6058">
          <cell r="A6058" t="str">
            <v>6219527</v>
          </cell>
          <cell r="B6058" t="str">
            <v>Drenagem de túnel com manta drenante de malha de polietileno e geotêxtil em face revestida com argamassa polimérica com espessura de 25 mm</v>
          </cell>
          <cell r="C6058" t="str">
            <v>m²</v>
          </cell>
          <cell r="D6058">
            <v>438.14</v>
          </cell>
        </row>
        <row r="6059">
          <cell r="A6059" t="str">
            <v>6219526</v>
          </cell>
          <cell r="B6059" t="str">
            <v>Dreno filtrante em tubos de PVC D = 40 mm aplicado em paredes e tetos de túnel - fornecimento e instalação</v>
          </cell>
          <cell r="C6059" t="str">
            <v>m</v>
          </cell>
          <cell r="D6059">
            <v>53.84</v>
          </cell>
        </row>
        <row r="6060">
          <cell r="A6060" t="str">
            <v>6219525</v>
          </cell>
          <cell r="B6060" t="str">
            <v>Dreno não filtrante em tubos de PVC D = 40 mm aplicado em paredes e tetos de túnel - fornecimento e instalação</v>
          </cell>
          <cell r="C6060" t="str">
            <v>m</v>
          </cell>
          <cell r="D6060">
            <v>49.5</v>
          </cell>
        </row>
        <row r="6061">
          <cell r="A6061" t="str">
            <v>6219508</v>
          </cell>
          <cell r="B6061" t="str">
            <v>Enfilagem tubular sistema autoperfurante - D = 76 mm</v>
          </cell>
          <cell r="C6061" t="str">
            <v>m</v>
          </cell>
          <cell r="D6061">
            <v>347.86</v>
          </cell>
        </row>
        <row r="6062">
          <cell r="A6062" t="str">
            <v>6219511</v>
          </cell>
          <cell r="B6062" t="str">
            <v>Enfilagem tubular sistema convencional schedule 40 - D = 65 mm</v>
          </cell>
          <cell r="C6062" t="str">
            <v>m</v>
          </cell>
          <cell r="D6062">
            <v>260.79000000000002</v>
          </cell>
        </row>
        <row r="6063">
          <cell r="A6063" t="str">
            <v>6219500</v>
          </cell>
          <cell r="B6063" t="str">
            <v>Escavação subterrânea e carregamento do material da calota em túnel classe I - DMT de 0 a 200 m - seção acima de 90 m²</v>
          </cell>
          <cell r="C6063" t="str">
            <v>m³</v>
          </cell>
          <cell r="D6063">
            <v>141.85</v>
          </cell>
        </row>
        <row r="6064">
          <cell r="A6064" t="str">
            <v>6219418</v>
          </cell>
          <cell r="B6064" t="str">
            <v>Escavação subterrânea e carregamento do material da calota em túnel classe I - DMT de 0 a 200 m - seção de 20 a 40 m²</v>
          </cell>
          <cell r="C6064" t="str">
            <v>m³</v>
          </cell>
          <cell r="D6064">
            <v>307</v>
          </cell>
        </row>
        <row r="6065">
          <cell r="A6065" t="str">
            <v>6219412</v>
          </cell>
          <cell r="B6065" t="str">
            <v>Escavação subterrânea e carregamento do material da calota em túnel classe I - DMT de 0 a 200 m - seção de 40 a 60 m²</v>
          </cell>
          <cell r="C6065" t="str">
            <v>m³</v>
          </cell>
          <cell r="D6065">
            <v>215.62</v>
          </cell>
        </row>
        <row r="6066">
          <cell r="A6066" t="str">
            <v>6219406</v>
          </cell>
          <cell r="B6066" t="str">
            <v>Escavação subterrânea e carregamento do material da calota em túnel classe I - DMT de 0 a 200 m - seção de 60 a 90 m²</v>
          </cell>
          <cell r="C6066" t="str">
            <v>m³</v>
          </cell>
          <cell r="D6066">
            <v>152.27000000000001</v>
          </cell>
        </row>
        <row r="6067">
          <cell r="A6067" t="str">
            <v>6219501</v>
          </cell>
          <cell r="B6067" t="str">
            <v>Escavação subterrânea e carregamento do material da calota em túnel classe II - DMT de 0 a 200 m - seção acima de 90 m²</v>
          </cell>
          <cell r="C6067" t="str">
            <v>m³</v>
          </cell>
          <cell r="D6067">
            <v>153.55000000000001</v>
          </cell>
        </row>
        <row r="6068">
          <cell r="A6068" t="str">
            <v>6219419</v>
          </cell>
          <cell r="B6068" t="str">
            <v>Escavação subterrânea e carregamento do material da calota em túnel classe II - DMT de 0 a 200 m - seção de 20 a 40 m²</v>
          </cell>
          <cell r="C6068" t="str">
            <v>m³</v>
          </cell>
          <cell r="D6068">
            <v>338.09</v>
          </cell>
        </row>
        <row r="6069">
          <cell r="A6069" t="str">
            <v>6219413</v>
          </cell>
          <cell r="B6069" t="str">
            <v>Escavação subterrânea e carregamento do material da calota em túnel classe II - DMT de 0 a 200 m - seção de 40 a 60 m²</v>
          </cell>
          <cell r="C6069" t="str">
            <v>m³</v>
          </cell>
          <cell r="D6069">
            <v>235.53</v>
          </cell>
        </row>
        <row r="6070">
          <cell r="A6070" t="str">
            <v>6219407</v>
          </cell>
          <cell r="B6070" t="str">
            <v>Escavação subterrânea e carregamento do material da calota em túnel classe II - DMT de 0 a 200 m - seção de 60 a 90 m²</v>
          </cell>
          <cell r="C6070" t="str">
            <v>m³</v>
          </cell>
          <cell r="D6070">
            <v>165.06</v>
          </cell>
        </row>
        <row r="6071">
          <cell r="A6071" t="str">
            <v>6219502</v>
          </cell>
          <cell r="B6071" t="str">
            <v>Escavação subterrânea e carregamento do material da calota em túnel classe III - DMT de 0 a 200 m - seção acima de 90 m²</v>
          </cell>
          <cell r="C6071" t="str">
            <v>m³</v>
          </cell>
          <cell r="D6071">
            <v>165.55</v>
          </cell>
        </row>
        <row r="6072">
          <cell r="A6072" t="str">
            <v>6219420</v>
          </cell>
          <cell r="B6072" t="str">
            <v>Escavação subterrânea e carregamento do material da calota em túnel classe III - DMT de 0 a 200 m - seção de 20 a 40 m²</v>
          </cell>
          <cell r="C6072" t="str">
            <v>m³</v>
          </cell>
          <cell r="D6072">
            <v>378.38</v>
          </cell>
        </row>
        <row r="6073">
          <cell r="A6073" t="str">
            <v>6219414</v>
          </cell>
          <cell r="B6073" t="str">
            <v>Escavação subterrânea e carregamento do material da calota em túnel classe III - DMT de 0 a 200 m - seção de 40 a 60 m²</v>
          </cell>
          <cell r="C6073" t="str">
            <v>m³</v>
          </cell>
          <cell r="D6073">
            <v>258.89999999999998</v>
          </cell>
        </row>
        <row r="6074">
          <cell r="A6074" t="str">
            <v>6219408</v>
          </cell>
          <cell r="B6074" t="str">
            <v>Escavação subterrânea e carregamento do material da calota em túnel classe III - DMT de 0 a 200 m - seção de 60 a 90 m²</v>
          </cell>
          <cell r="C6074" t="str">
            <v>m³</v>
          </cell>
          <cell r="D6074">
            <v>178.01</v>
          </cell>
        </row>
        <row r="6075">
          <cell r="A6075" t="str">
            <v>6219503</v>
          </cell>
          <cell r="B6075" t="str">
            <v>Escavação subterrânea e carregamento do material da calota em túnel classe IV - DMT de 0 a 200 m - seção acima de 90 m²</v>
          </cell>
          <cell r="C6075" t="str">
            <v>m³</v>
          </cell>
          <cell r="D6075">
            <v>191.59</v>
          </cell>
        </row>
        <row r="6076">
          <cell r="A6076" t="str">
            <v>6219421</v>
          </cell>
          <cell r="B6076" t="str">
            <v>Escavação subterrânea e carregamento do material da calota em túnel classe IV - DMT de 0 a 200 m - seção de 20 a 40 m²</v>
          </cell>
          <cell r="C6076" t="str">
            <v>m³</v>
          </cell>
          <cell r="D6076">
            <v>449.86</v>
          </cell>
        </row>
        <row r="6077">
          <cell r="A6077" t="str">
            <v>6219415</v>
          </cell>
          <cell r="B6077" t="str">
            <v>Escavação subterrânea e carregamento do material da calota em túnel classe IV - DMT de 0 a 200 m - seção de 40 a 60 m²</v>
          </cell>
          <cell r="C6077" t="str">
            <v>m³</v>
          </cell>
          <cell r="D6077">
            <v>302.27999999999997</v>
          </cell>
        </row>
        <row r="6078">
          <cell r="A6078" t="str">
            <v>6219409</v>
          </cell>
          <cell r="B6078" t="str">
            <v>Escavação subterrânea e carregamento do material da calota em túnel classe IV - DMT de 0 a 200 m - seção de 60 a 90 m²</v>
          </cell>
          <cell r="C6078" t="str">
            <v>m³</v>
          </cell>
          <cell r="D6078">
            <v>207.5</v>
          </cell>
        </row>
        <row r="6079">
          <cell r="A6079" t="str">
            <v>6219518</v>
          </cell>
          <cell r="B6079" t="str">
            <v>Escavação subterrânea e carregamento do material do rebaixo em túnel classe I a IV - DMT de 0 a 200 m</v>
          </cell>
          <cell r="C6079" t="str">
            <v>m³</v>
          </cell>
          <cell r="D6079">
            <v>53.84</v>
          </cell>
        </row>
        <row r="6080">
          <cell r="A6080" t="str">
            <v>6219504</v>
          </cell>
          <cell r="B6080" t="str">
            <v>Escavação subterrânea e carregamento em túnel classe V - DMT de 0 a 200 m - seção acima de 90 m²</v>
          </cell>
          <cell r="C6080" t="str">
            <v>m³</v>
          </cell>
          <cell r="D6080">
            <v>117.03</v>
          </cell>
        </row>
        <row r="6081">
          <cell r="A6081" t="str">
            <v>6219422</v>
          </cell>
          <cell r="B6081" t="str">
            <v>Escavação subterrânea e carregamento em túnel classe V - DMT de 0 a 200 m - seção de 20 a 40 m²</v>
          </cell>
          <cell r="C6081" t="str">
            <v>m³</v>
          </cell>
          <cell r="D6081">
            <v>262.97000000000003</v>
          </cell>
        </row>
        <row r="6082">
          <cell r="A6082" t="str">
            <v>6219416</v>
          </cell>
          <cell r="B6082" t="str">
            <v>Escavação subterrânea e carregamento em túnel classe V - DMT de 0 a 200 m - seção de 40 a 60 m²</v>
          </cell>
          <cell r="C6082" t="str">
            <v>m³</v>
          </cell>
          <cell r="D6082">
            <v>201.48</v>
          </cell>
        </row>
        <row r="6083">
          <cell r="A6083" t="str">
            <v>6219410</v>
          </cell>
          <cell r="B6083" t="str">
            <v>Escavação subterrânea e carregamento em túnel classe V - DMT de 0 a 200 m - seção de 60 a 90 m²</v>
          </cell>
          <cell r="C6083" t="str">
            <v>m³</v>
          </cell>
          <cell r="D6083">
            <v>139.96</v>
          </cell>
        </row>
        <row r="6084">
          <cell r="A6084" t="str">
            <v>6219505</v>
          </cell>
          <cell r="B6084" t="str">
            <v>Escavação subterrânea e carregamento em túnel classe VI - DMT de 0 a 200 m - seção acima de 90 m²</v>
          </cell>
          <cell r="C6084" t="str">
            <v>m³</v>
          </cell>
          <cell r="D6084">
            <v>105.59</v>
          </cell>
        </row>
        <row r="6085">
          <cell r="A6085" t="str">
            <v>6219423</v>
          </cell>
          <cell r="B6085" t="str">
            <v>Escavação subterrânea e carregamento em túnel classe VI - DMT de 0 a 200 m - seção de 20 a 40 m²</v>
          </cell>
          <cell r="C6085" t="str">
            <v>m³</v>
          </cell>
          <cell r="D6085">
            <v>249.29</v>
          </cell>
        </row>
        <row r="6086">
          <cell r="A6086" t="str">
            <v>6219417</v>
          </cell>
          <cell r="B6086" t="str">
            <v>Escavação subterrânea e carregamento em túnel classe VI - DMT de 0 a 200 m - seção de 40 a 60 m²</v>
          </cell>
          <cell r="C6086" t="str">
            <v>m³</v>
          </cell>
          <cell r="D6086">
            <v>188.6</v>
          </cell>
        </row>
        <row r="6087">
          <cell r="A6087" t="str">
            <v>6219411</v>
          </cell>
          <cell r="B6087" t="str">
            <v>Escavação subterrânea e carregamento em túnel classe VI - DMT de 0 a 200 m - seção de 60 a 90 m²</v>
          </cell>
          <cell r="C6087" t="str">
            <v>m³</v>
          </cell>
          <cell r="D6087">
            <v>127.99</v>
          </cell>
        </row>
        <row r="6088">
          <cell r="A6088" t="str">
            <v>6219520</v>
          </cell>
          <cell r="B6088" t="str">
            <v>Pré-fissuramento em túnel</v>
          </cell>
          <cell r="C6088" t="str">
            <v>m²</v>
          </cell>
          <cell r="D6088">
            <v>63.03</v>
          </cell>
        </row>
        <row r="6089">
          <cell r="A6089" t="str">
            <v>6219433</v>
          </cell>
          <cell r="B6089" t="str">
            <v>Pregagem da frente com vergalhão de fibra de vidro D = 25 mm com perfuração em D = 75 mm e injeção de calda de cimento</v>
          </cell>
          <cell r="C6089" t="str">
            <v>m</v>
          </cell>
          <cell r="D6089">
            <v>112.04</v>
          </cell>
        </row>
        <row r="6090">
          <cell r="A6090" t="str">
            <v>6205801</v>
          </cell>
          <cell r="B6090" t="str">
            <v>Pregagem da frente em tubo de PVC D = 50 mm com perfuração em D = 100 mm e injeção de argamassa de cimento e areia 1:1</v>
          </cell>
          <cell r="C6090" t="str">
            <v>m</v>
          </cell>
          <cell r="D6090">
            <v>73.31</v>
          </cell>
        </row>
        <row r="6091">
          <cell r="A6091" t="str">
            <v>6219524</v>
          </cell>
          <cell r="B6091" t="str">
            <v>Prego guia para controle de espessura de concreto projetado D = 16 mm em túnel - fornecimento e instalação</v>
          </cell>
          <cell r="C6091" t="str">
            <v>un</v>
          </cell>
          <cell r="D6091">
            <v>11.64</v>
          </cell>
        </row>
        <row r="6092">
          <cell r="A6092" t="str">
            <v>6416036</v>
          </cell>
          <cell r="B6092" t="str">
            <v>Usinagem de agregados para microrrevestimento a frio - faixa II - brita comercial</v>
          </cell>
          <cell r="C6092" t="str">
            <v>m³</v>
          </cell>
          <cell r="D6092">
            <v>115.01</v>
          </cell>
        </row>
        <row r="6093">
          <cell r="A6093" t="str">
            <v>6416038</v>
          </cell>
          <cell r="B6093" t="str">
            <v>Usinagem de agregados para microrrevestimento a frio - faixa II - brita produzida</v>
          </cell>
          <cell r="C6093" t="str">
            <v>m³</v>
          </cell>
          <cell r="D6093">
            <v>68.62</v>
          </cell>
        </row>
        <row r="6094">
          <cell r="A6094" t="str">
            <v>6416037</v>
          </cell>
          <cell r="B6094" t="str">
            <v>Usinagem de agregados para microrrevestimento a frio - faixa III - brita comercial</v>
          </cell>
          <cell r="C6094" t="str">
            <v>m³</v>
          </cell>
          <cell r="D6094">
            <v>125.1</v>
          </cell>
        </row>
        <row r="6095">
          <cell r="A6095" t="str">
            <v>6416035</v>
          </cell>
          <cell r="B6095" t="str">
            <v>Usinagem de agregados para microrrevestimento a frio - faixa III - brita produzida</v>
          </cell>
          <cell r="C6095" t="str">
            <v>m³</v>
          </cell>
          <cell r="D6095">
            <v>77.739999999999995</v>
          </cell>
        </row>
        <row r="6096">
          <cell r="A6096" t="str">
            <v>6416076</v>
          </cell>
          <cell r="B6096" t="str">
            <v>Usinagem de areia-asfalto a quente - faixa A - areia comercial</v>
          </cell>
          <cell r="C6096" t="str">
            <v>t</v>
          </cell>
          <cell r="D6096">
            <v>158.96</v>
          </cell>
        </row>
        <row r="6097">
          <cell r="A6097" t="str">
            <v>6416075</v>
          </cell>
          <cell r="B6097" t="str">
            <v>Usinagem de areia-asfalto a quente - faixa A - areia extraída</v>
          </cell>
          <cell r="C6097" t="str">
            <v>t</v>
          </cell>
          <cell r="D6097">
            <v>96.78</v>
          </cell>
        </row>
        <row r="6098">
          <cell r="A6098" t="str">
            <v>6416226</v>
          </cell>
          <cell r="B6098" t="str">
            <v>Usinagem de areia-asfalto a quente - faixa B - areia comercial</v>
          </cell>
          <cell r="C6098" t="str">
            <v>t</v>
          </cell>
          <cell r="D6098">
            <v>148.87</v>
          </cell>
        </row>
        <row r="6099">
          <cell r="A6099" t="str">
            <v>6416225</v>
          </cell>
          <cell r="B6099" t="str">
            <v>Usinagem de areia-asfalto a quente - faixa B - areia extraída</v>
          </cell>
          <cell r="C6099" t="str">
            <v>t</v>
          </cell>
          <cell r="D6099">
            <v>85.33</v>
          </cell>
        </row>
        <row r="6100">
          <cell r="A6100" t="str">
            <v>6416084</v>
          </cell>
          <cell r="B6100" t="str">
            <v>Usinagem de areia-asfalto a quente com asfalto polímero - faixa A - areia comercial</v>
          </cell>
          <cell r="C6100" t="str">
            <v>t</v>
          </cell>
          <cell r="D6100">
            <v>151.4</v>
          </cell>
        </row>
        <row r="6101">
          <cell r="A6101" t="str">
            <v>6416083</v>
          </cell>
          <cell r="B6101" t="str">
            <v>Usinagem de areia-asfalto a quente com asfalto polímero - faixa A - areia extraída</v>
          </cell>
          <cell r="C6101" t="str">
            <v>t</v>
          </cell>
          <cell r="D6101">
            <v>86.07</v>
          </cell>
        </row>
        <row r="6102">
          <cell r="A6102" t="str">
            <v>6416234</v>
          </cell>
          <cell r="B6102" t="str">
            <v>Usinagem de areia-asfalto a quente com asfalto polímero - faixa B - areia comercial</v>
          </cell>
          <cell r="C6102" t="str">
            <v>t</v>
          </cell>
          <cell r="D6102">
            <v>157.11000000000001</v>
          </cell>
        </row>
        <row r="6103">
          <cell r="A6103" t="str">
            <v>6416233</v>
          </cell>
          <cell r="B6103" t="str">
            <v>Usinagem de areia-asfalto a quente com asfalto polímero - faixa B - areia extraída</v>
          </cell>
          <cell r="C6103" t="str">
            <v>t</v>
          </cell>
          <cell r="D6103">
            <v>92.94</v>
          </cell>
        </row>
        <row r="6104">
          <cell r="A6104" t="str">
            <v>6416236</v>
          </cell>
          <cell r="B6104" t="str">
            <v>Usinagem de areia-asfalto a quente com asfalto polímero - faixa C - areia comercial</v>
          </cell>
          <cell r="C6104" t="str">
            <v>t</v>
          </cell>
          <cell r="D6104">
            <v>160.82</v>
          </cell>
        </row>
        <row r="6105">
          <cell r="A6105" t="str">
            <v>6416235</v>
          </cell>
          <cell r="B6105" t="str">
            <v>Usinagem de areia-asfalto a quente com asfalto polímero - faixa C - areia extraída</v>
          </cell>
          <cell r="C6105" t="str">
            <v>t</v>
          </cell>
          <cell r="D6105">
            <v>97.48</v>
          </cell>
        </row>
        <row r="6106">
          <cell r="A6106" t="str">
            <v>6416040</v>
          </cell>
          <cell r="B6106" t="str">
            <v>Usinagem de brita graduada com brita comercial em usina de 300 t/h</v>
          </cell>
          <cell r="C6106" t="str">
            <v>m³</v>
          </cell>
          <cell r="D6106">
            <v>173.83</v>
          </cell>
        </row>
        <row r="6107">
          <cell r="A6107" t="str">
            <v>6416039</v>
          </cell>
          <cell r="B6107" t="str">
            <v>Usinagem de brita graduada com brita produzida em usina de 300 t/h</v>
          </cell>
          <cell r="C6107" t="str">
            <v>m³</v>
          </cell>
          <cell r="D6107">
            <v>95</v>
          </cell>
        </row>
        <row r="6108">
          <cell r="A6108" t="str">
            <v>6416042</v>
          </cell>
          <cell r="B6108" t="str">
            <v>Usinagem de brita graduada tratada com cimento e brita comercial em usina de 300 t/h</v>
          </cell>
          <cell r="C6108" t="str">
            <v>m³</v>
          </cell>
          <cell r="D6108">
            <v>219.57</v>
          </cell>
        </row>
        <row r="6109">
          <cell r="A6109" t="str">
            <v>6416041</v>
          </cell>
          <cell r="B6109" t="str">
            <v>Usinagem de brita graduada tratada com cimento e brita produzida em usina de 300 t/h</v>
          </cell>
          <cell r="C6109" t="str">
            <v>m³</v>
          </cell>
          <cell r="D6109">
            <v>142.49</v>
          </cell>
        </row>
        <row r="6110">
          <cell r="A6110" t="str">
            <v>6416080</v>
          </cell>
          <cell r="B6110" t="str">
            <v>Usinagem de concreto asfáltico - faixa A - areia e brita comerciais</v>
          </cell>
          <cell r="C6110" t="str">
            <v>t</v>
          </cell>
          <cell r="D6110">
            <v>153.19999999999999</v>
          </cell>
        </row>
        <row r="6111">
          <cell r="A6111" t="str">
            <v>6416079</v>
          </cell>
          <cell r="B6111" t="str">
            <v>Usinagem de concreto asfáltico - faixa A - areia extraída e brita produzida</v>
          </cell>
          <cell r="C6111" t="str">
            <v>t</v>
          </cell>
          <cell r="D6111">
            <v>107.59</v>
          </cell>
        </row>
        <row r="6112">
          <cell r="A6112" t="str">
            <v>6416143</v>
          </cell>
          <cell r="B6112" t="str">
            <v>Usinagem de concreto asfáltico - faixa B - areia e brita comerciais</v>
          </cell>
          <cell r="C6112" t="str">
            <v>t</v>
          </cell>
          <cell r="D6112">
            <v>157.24</v>
          </cell>
        </row>
        <row r="6113">
          <cell r="A6113" t="str">
            <v>6416262</v>
          </cell>
          <cell r="B6113" t="str">
            <v>Usinagem de concreto asfáltico - faixa B - areia extraída e brita produzida</v>
          </cell>
          <cell r="C6113" t="str">
            <v>t</v>
          </cell>
          <cell r="D6113">
            <v>110.3</v>
          </cell>
        </row>
        <row r="6114">
          <cell r="A6114" t="str">
            <v>6416078</v>
          </cell>
          <cell r="B6114" t="str">
            <v>Usinagem de concreto asfáltico - faixa C - areia e brita comerciais</v>
          </cell>
          <cell r="C6114" t="str">
            <v>t</v>
          </cell>
          <cell r="D6114">
            <v>159.28</v>
          </cell>
        </row>
        <row r="6115">
          <cell r="A6115" t="str">
            <v>6416077</v>
          </cell>
          <cell r="B6115" t="str">
            <v>Usinagem de concreto asfáltico - faixa C - areia extraída e brita produzida</v>
          </cell>
          <cell r="C6115" t="str">
            <v>t</v>
          </cell>
          <cell r="D6115">
            <v>108.59</v>
          </cell>
        </row>
        <row r="6116">
          <cell r="A6116" t="str">
            <v>6416088</v>
          </cell>
          <cell r="B6116" t="str">
            <v>Usinagem de concreto asfáltico com asfalto polímero - faixa A - areia e brita comerciais</v>
          </cell>
          <cell r="C6116" t="str">
            <v>t</v>
          </cell>
          <cell r="D6116">
            <v>154.13999999999999</v>
          </cell>
        </row>
        <row r="6117">
          <cell r="A6117" t="str">
            <v>6416087</v>
          </cell>
          <cell r="B6117" t="str">
            <v>Usinagem de concreto asfáltico com asfalto polímero - faixa A - areia extraída e brita produzida</v>
          </cell>
          <cell r="C6117" t="str">
            <v>t</v>
          </cell>
          <cell r="D6117">
            <v>107.82</v>
          </cell>
        </row>
        <row r="6118">
          <cell r="A6118" t="str">
            <v>6416246</v>
          </cell>
          <cell r="B6118" t="str">
            <v>Usinagem de concreto asfáltico com asfalto polímero - faixa B - areia e brita comerciais</v>
          </cell>
          <cell r="C6118" t="str">
            <v>t</v>
          </cell>
          <cell r="D6118">
            <v>157.71</v>
          </cell>
        </row>
        <row r="6119">
          <cell r="A6119" t="str">
            <v>6416245</v>
          </cell>
          <cell r="B6119" t="str">
            <v>Usinagem de concreto asfáltico com asfalto polímero - faixa B - areia extraída e brita produzida</v>
          </cell>
          <cell r="C6119" t="str">
            <v>t</v>
          </cell>
          <cell r="D6119">
            <v>110.55</v>
          </cell>
        </row>
        <row r="6120">
          <cell r="A6120" t="str">
            <v>6416248</v>
          </cell>
          <cell r="B6120" t="str">
            <v>Usinagem de concreto asfáltico com asfalto polímero - faixa C - areia e brita comerciais</v>
          </cell>
          <cell r="C6120" t="str">
            <v>t</v>
          </cell>
          <cell r="D6120">
            <v>166.04</v>
          </cell>
        </row>
        <row r="6121">
          <cell r="A6121" t="str">
            <v>6416247</v>
          </cell>
          <cell r="B6121" t="str">
            <v>Usinagem de concreto asfáltico com asfalto polímero - faixa C - areia extraída e brita produzida</v>
          </cell>
          <cell r="C6121" t="str">
            <v>t</v>
          </cell>
          <cell r="D6121">
            <v>113.29</v>
          </cell>
        </row>
        <row r="6122">
          <cell r="A6122" t="str">
            <v>6416214</v>
          </cell>
          <cell r="B6122" t="str">
            <v>Usinagem de concreto asfáltico com borracha (Gap Graded) - brita comercial</v>
          </cell>
          <cell r="C6122" t="str">
            <v>t</v>
          </cell>
          <cell r="D6122">
            <v>180.83</v>
          </cell>
        </row>
        <row r="6123">
          <cell r="A6123" t="str">
            <v>6416218</v>
          </cell>
          <cell r="B6123" t="str">
            <v>Usinagem de concreto asfáltico com borracha (Gap Graded) - brita produzida</v>
          </cell>
          <cell r="C6123" t="str">
            <v>t</v>
          </cell>
          <cell r="D6123">
            <v>148.71</v>
          </cell>
        </row>
        <row r="6124">
          <cell r="A6124" t="str">
            <v>6416211</v>
          </cell>
          <cell r="B6124" t="str">
            <v>Usinagem de concreto asfáltico com borracha - faixa A - brita comercial</v>
          </cell>
          <cell r="C6124" t="str">
            <v>t</v>
          </cell>
          <cell r="D6124">
            <v>181.14</v>
          </cell>
        </row>
        <row r="6125">
          <cell r="A6125" t="str">
            <v>6416215</v>
          </cell>
          <cell r="B6125" t="str">
            <v>Usinagem de concreto asfáltico com borracha - faixa A - brita produzida</v>
          </cell>
          <cell r="C6125" t="str">
            <v>t</v>
          </cell>
          <cell r="D6125">
            <v>149.25</v>
          </cell>
        </row>
        <row r="6126">
          <cell r="A6126" t="str">
            <v>6416212</v>
          </cell>
          <cell r="B6126" t="str">
            <v>Usinagem de concreto asfáltico com borracha - faixa B - brita comercial</v>
          </cell>
          <cell r="C6126" t="str">
            <v>t</v>
          </cell>
          <cell r="D6126">
            <v>184.37</v>
          </cell>
        </row>
        <row r="6127">
          <cell r="A6127" t="str">
            <v>6416216</v>
          </cell>
          <cell r="B6127" t="str">
            <v>Usinagem de concreto asfáltico com borracha - faixa B - brita produzida</v>
          </cell>
          <cell r="C6127" t="str">
            <v>t</v>
          </cell>
          <cell r="D6127">
            <v>153.38</v>
          </cell>
        </row>
        <row r="6128">
          <cell r="A6128" t="str">
            <v>6416213</v>
          </cell>
          <cell r="B6128" t="str">
            <v>Usinagem de concreto asfáltico com borracha - faixa C - brita comercial</v>
          </cell>
          <cell r="C6128" t="str">
            <v>t</v>
          </cell>
          <cell r="D6128">
            <v>184.87</v>
          </cell>
        </row>
        <row r="6129">
          <cell r="A6129" t="str">
            <v>6416217</v>
          </cell>
          <cell r="B6129" t="str">
            <v>Usinagem de concreto asfáltico com borracha - faixa C - brita produzida</v>
          </cell>
          <cell r="C6129" t="str">
            <v>t</v>
          </cell>
          <cell r="D6129">
            <v>155.41999999999999</v>
          </cell>
        </row>
        <row r="6130">
          <cell r="A6130" t="str">
            <v>6416289</v>
          </cell>
          <cell r="B6130" t="str">
            <v>Usinagem de concreto asfáltico reciclado a frio com espuma de asfalto, agregado comercial e cimento</v>
          </cell>
          <cell r="C6130" t="str">
            <v>m³</v>
          </cell>
          <cell r="D6130">
            <v>101.11</v>
          </cell>
        </row>
        <row r="6131">
          <cell r="A6131" t="str">
            <v>6416288</v>
          </cell>
          <cell r="B6131" t="str">
            <v>Usinagem de concreto asfáltico reciclado a frio com espuma de asfalto, agregado produzido e cimento</v>
          </cell>
          <cell r="C6131" t="str">
            <v>m³</v>
          </cell>
          <cell r="D6131">
            <v>76.959999999999994</v>
          </cell>
        </row>
        <row r="6132">
          <cell r="A6132" t="str">
            <v>6416098</v>
          </cell>
          <cell r="B6132" t="str">
            <v>Usinagem de concreto asfáltico reciclado em usina fixa com adição de material fresado e brita comercial</v>
          </cell>
          <cell r="C6132" t="str">
            <v>t</v>
          </cell>
          <cell r="D6132">
            <v>135.97999999999999</v>
          </cell>
        </row>
        <row r="6133">
          <cell r="A6133" t="str">
            <v>6416097</v>
          </cell>
          <cell r="B6133" t="str">
            <v>Usinagem de concreto asfáltico reciclado em usina fixa com adição de material fresado e brita produzida</v>
          </cell>
          <cell r="C6133" t="str">
            <v>t</v>
          </cell>
          <cell r="D6133">
            <v>113.27</v>
          </cell>
        </row>
        <row r="6134">
          <cell r="A6134" t="str">
            <v>6416258</v>
          </cell>
          <cell r="B6134" t="str">
            <v>Usinagem de micro pré-misturado a quente com asfalto polímero - brita comercial</v>
          </cell>
          <cell r="C6134" t="str">
            <v>t</v>
          </cell>
          <cell r="D6134">
            <v>138.87</v>
          </cell>
        </row>
        <row r="6135">
          <cell r="A6135" t="str">
            <v>6416259</v>
          </cell>
          <cell r="B6135" t="str">
            <v>Usinagem de micro pré-misturado a quente com asfalto polímero - brita produzida</v>
          </cell>
          <cell r="C6135" t="str">
            <v>t</v>
          </cell>
          <cell r="D6135">
            <v>110.28</v>
          </cell>
        </row>
        <row r="6136">
          <cell r="A6136" t="str">
            <v>6416074</v>
          </cell>
          <cell r="B6136" t="str">
            <v>Usinagem de pré-misturado a frio - faixa A - areia e brita comerciais</v>
          </cell>
          <cell r="C6136" t="str">
            <v>m³</v>
          </cell>
          <cell r="D6136">
            <v>217.45</v>
          </cell>
        </row>
        <row r="6137">
          <cell r="A6137" t="str">
            <v>6416073</v>
          </cell>
          <cell r="B6137" t="str">
            <v>Usinagem de pré-misturado a frio - faixa A - areia extraída e brita produzida</v>
          </cell>
          <cell r="C6137" t="str">
            <v>m³</v>
          </cell>
          <cell r="D6137">
            <v>119.11</v>
          </cell>
        </row>
        <row r="6138">
          <cell r="A6138" t="str">
            <v>6416220</v>
          </cell>
          <cell r="B6138" t="str">
            <v>Usinagem de pré-misturado a frio - faixa B - areia e brita comerciais</v>
          </cell>
          <cell r="C6138" t="str">
            <v>m³</v>
          </cell>
          <cell r="D6138">
            <v>219.49</v>
          </cell>
        </row>
        <row r="6139">
          <cell r="A6139" t="str">
            <v>6416219</v>
          </cell>
          <cell r="B6139" t="str">
            <v>Usinagem de pré-misturado a frio - faixa B - areia extraída e brita produzida</v>
          </cell>
          <cell r="C6139" t="str">
            <v>m³</v>
          </cell>
          <cell r="D6139">
            <v>116.04</v>
          </cell>
        </row>
        <row r="6140">
          <cell r="A6140" t="str">
            <v>6416222</v>
          </cell>
          <cell r="B6140" t="str">
            <v>Usinagem de pré-misturado a frio - faixa C - areia e brita comerciais</v>
          </cell>
          <cell r="C6140" t="str">
            <v>m³</v>
          </cell>
          <cell r="D6140">
            <v>232.21</v>
          </cell>
        </row>
        <row r="6141">
          <cell r="A6141" t="str">
            <v>6416221</v>
          </cell>
          <cell r="B6141" t="str">
            <v>Usinagem de pré-misturado a frio - faixa C - areia extraída e brita produzida</v>
          </cell>
          <cell r="C6141" t="str">
            <v>m³</v>
          </cell>
          <cell r="D6141">
            <v>130.72999999999999</v>
          </cell>
        </row>
        <row r="6142">
          <cell r="A6142" t="str">
            <v>6416224</v>
          </cell>
          <cell r="B6142" t="str">
            <v>Usinagem de pré-misturado a frio - faixa D - areia e brita comerciais</v>
          </cell>
          <cell r="C6142" t="str">
            <v>m³</v>
          </cell>
          <cell r="D6142">
            <v>234.41</v>
          </cell>
        </row>
        <row r="6143">
          <cell r="A6143" t="str">
            <v>6416223</v>
          </cell>
          <cell r="B6143" t="str">
            <v>Usinagem de pré-misturado a frio - faixa D - areia extraída e brita produzida</v>
          </cell>
          <cell r="C6143" t="str">
            <v>m³</v>
          </cell>
          <cell r="D6143">
            <v>127.66</v>
          </cell>
        </row>
        <row r="6144">
          <cell r="A6144" t="str">
            <v>6416082</v>
          </cell>
          <cell r="B6144" t="str">
            <v>Usinagem de pré-misturado a frio com asfalto polímero - faixa A - areia e brita comerciais</v>
          </cell>
          <cell r="C6144" t="str">
            <v>m³</v>
          </cell>
          <cell r="D6144">
            <v>217.45</v>
          </cell>
        </row>
        <row r="6145">
          <cell r="A6145" t="str">
            <v>6416081</v>
          </cell>
          <cell r="B6145" t="str">
            <v>Usinagem de pré-misturado a frio com asfalto polímero - faixa A - areia extraída e brita produzida</v>
          </cell>
          <cell r="C6145" t="str">
            <v>m³</v>
          </cell>
          <cell r="D6145">
            <v>119.11</v>
          </cell>
        </row>
        <row r="6146">
          <cell r="A6146" t="str">
            <v>6416228</v>
          </cell>
          <cell r="B6146" t="str">
            <v>Usinagem de pré-misturado a frio com asfalto polímero - faixa B - areia e brita comerciais</v>
          </cell>
          <cell r="C6146" t="str">
            <v>m³</v>
          </cell>
          <cell r="D6146">
            <v>219.49</v>
          </cell>
        </row>
        <row r="6147">
          <cell r="A6147" t="str">
            <v>6416227</v>
          </cell>
          <cell r="B6147" t="str">
            <v>Usinagem de pré-misturado a frio com asfalto polímero - faixa B - areia extraída e brita produzida</v>
          </cell>
          <cell r="C6147" t="str">
            <v>m³</v>
          </cell>
          <cell r="D6147">
            <v>116.04</v>
          </cell>
        </row>
        <row r="6148">
          <cell r="A6148" t="str">
            <v>6416230</v>
          </cell>
          <cell r="B6148" t="str">
            <v>Usinagem de pré-misturado a frio com asfalto polímero - faixa C - areia e brita comerciais</v>
          </cell>
          <cell r="C6148" t="str">
            <v>m³</v>
          </cell>
          <cell r="D6148">
            <v>231.2</v>
          </cell>
        </row>
        <row r="6149">
          <cell r="A6149" t="str">
            <v>6416229</v>
          </cell>
          <cell r="B6149" t="str">
            <v>Usinagem de pré-misturado a frio com asfalto polímero - faixa C - areia extraída e brita produzida</v>
          </cell>
          <cell r="C6149" t="str">
            <v>m³</v>
          </cell>
          <cell r="D6149">
            <v>130.19</v>
          </cell>
        </row>
        <row r="6150">
          <cell r="A6150" t="str">
            <v>6416232</v>
          </cell>
          <cell r="B6150" t="str">
            <v>Usinagem de pré-misturado a frio com asfalto polímero - faixa D - areia e brita comerciais</v>
          </cell>
          <cell r="C6150" t="str">
            <v>m³</v>
          </cell>
          <cell r="D6150">
            <v>233.39</v>
          </cell>
        </row>
        <row r="6151">
          <cell r="A6151" t="str">
            <v>6416231</v>
          </cell>
          <cell r="B6151" t="str">
            <v>Usinagem de pré-misturado a frio com asfalto polímero - faixa D - areia extraída e brita produzida</v>
          </cell>
          <cell r="C6151" t="str">
            <v>m³</v>
          </cell>
          <cell r="D6151">
            <v>127.14</v>
          </cell>
        </row>
        <row r="6152">
          <cell r="A6152" t="str">
            <v>6416086</v>
          </cell>
          <cell r="B6152" t="str">
            <v>Usinagem de pré-misturado a quente com asfalto polímero - faixa I - camada porosa de atrito - areia e brita comerciais</v>
          </cell>
          <cell r="C6152" t="str">
            <v>t</v>
          </cell>
          <cell r="D6152">
            <v>151.58000000000001</v>
          </cell>
        </row>
        <row r="6153">
          <cell r="A6153" t="str">
            <v>6416085</v>
          </cell>
          <cell r="B6153" t="str">
            <v>Usinagem de pré-misturado a quente com asfalto polímero - faixa I - camada porosa de atrito - areia extraída e brita produzida</v>
          </cell>
          <cell r="C6153" t="str">
            <v>t</v>
          </cell>
          <cell r="D6153">
            <v>107.48</v>
          </cell>
        </row>
        <row r="6154">
          <cell r="A6154" t="str">
            <v>6416238</v>
          </cell>
          <cell r="B6154" t="str">
            <v>Usinagem de pré-misturado a quente com asfalto polímero - faixa II - camada porosa de atrito - areia e brita comerciais</v>
          </cell>
          <cell r="C6154" t="str">
            <v>t</v>
          </cell>
          <cell r="D6154">
            <v>143.68</v>
          </cell>
        </row>
        <row r="6155">
          <cell r="A6155" t="str">
            <v>6416237</v>
          </cell>
          <cell r="B6155" t="str">
            <v>Usinagem de pré-misturado a quente com asfalto polímero - faixa II - camada porosa de atrito - areia extraída e brita produzida</v>
          </cell>
          <cell r="C6155" t="str">
            <v>t</v>
          </cell>
          <cell r="D6155">
            <v>98.06</v>
          </cell>
        </row>
        <row r="6156">
          <cell r="A6156" t="str">
            <v>6416240</v>
          </cell>
          <cell r="B6156" t="str">
            <v>Usinagem de pré-misturado a quente com asfalto polímero - faixa III - camada porosa de atrito - areia e brita comerciais</v>
          </cell>
          <cell r="C6156" t="str">
            <v>t</v>
          </cell>
          <cell r="D6156">
            <v>154.44999999999999</v>
          </cell>
        </row>
        <row r="6157">
          <cell r="A6157" t="str">
            <v>6416239</v>
          </cell>
          <cell r="B6157" t="str">
            <v>Usinagem de pré-misturado a quente com asfalto polímero - faixa III - camada porosa de atrito - areia extraída e brita produzida</v>
          </cell>
          <cell r="C6157" t="str">
            <v>t</v>
          </cell>
          <cell r="D6157">
            <v>105.82</v>
          </cell>
        </row>
        <row r="6158">
          <cell r="A6158" t="str">
            <v>6416242</v>
          </cell>
          <cell r="B6158" t="str">
            <v>Usinagem de pré-misturado a quente com asfalto polímero - faixa IV - camada porosa de atrito - areia e brita comerciais</v>
          </cell>
          <cell r="C6158" t="str">
            <v>t</v>
          </cell>
          <cell r="D6158">
            <v>153.47999999999999</v>
          </cell>
        </row>
        <row r="6159">
          <cell r="A6159" t="str">
            <v>6416241</v>
          </cell>
          <cell r="B6159" t="str">
            <v>Usinagem de pré-misturado a quente com asfalto polímero - faixa IV - camada porosa de atrito - areia extraída e brita produzida</v>
          </cell>
          <cell r="C6159" t="str">
            <v>t</v>
          </cell>
          <cell r="D6159">
            <v>111.82</v>
          </cell>
        </row>
        <row r="6160">
          <cell r="A6160" t="str">
            <v>6416244</v>
          </cell>
          <cell r="B6160" t="str">
            <v>Usinagem de pré-misturado a quente com asfalto polímero - faixa V - camada porosa de atrito - areia e brita comerciais</v>
          </cell>
          <cell r="C6160" t="str">
            <v>t</v>
          </cell>
          <cell r="D6160">
            <v>153.51</v>
          </cell>
        </row>
        <row r="6161">
          <cell r="A6161" t="str">
            <v>6416243</v>
          </cell>
          <cell r="B6161" t="str">
            <v>Usinagem de pré-misturado a quente com asfalto polímero - faixa V - camada porosa de atrito - areia extraída e brita produzida</v>
          </cell>
          <cell r="C6161" t="str">
            <v>t</v>
          </cell>
          <cell r="D6161">
            <v>111.42</v>
          </cell>
        </row>
        <row r="6162">
          <cell r="A6162" t="str">
            <v>6416250</v>
          </cell>
          <cell r="B6162" t="str">
            <v>Usinagem de solo areia (70% - 30%) - material de jazida e areia comercial</v>
          </cell>
          <cell r="C6162" t="str">
            <v>m³</v>
          </cell>
          <cell r="D6162">
            <v>61.88</v>
          </cell>
        </row>
        <row r="6163">
          <cell r="A6163" t="str">
            <v>6416153</v>
          </cell>
          <cell r="B6163" t="str">
            <v>Usinagem de solo areia (70% - 30%) - material de jazida e areia extraída</v>
          </cell>
          <cell r="C6163" t="str">
            <v>m³</v>
          </cell>
          <cell r="D6163">
            <v>17.25</v>
          </cell>
        </row>
        <row r="6164">
          <cell r="A6164" t="str">
            <v>6416185</v>
          </cell>
          <cell r="B6164" t="str">
            <v>Usinagem de solo brita (70% - 30%) com 3% cimento - material de jazida e brita comercial</v>
          </cell>
          <cell r="C6164" t="str">
            <v>m³</v>
          </cell>
          <cell r="D6164">
            <v>95.84</v>
          </cell>
        </row>
        <row r="6165">
          <cell r="A6165" t="str">
            <v>6416184</v>
          </cell>
          <cell r="B6165" t="str">
            <v>Usinagem de solo brita (70% - 30%) com 3% cimento - material de jazida e brita produzida</v>
          </cell>
          <cell r="C6165" t="str">
            <v>m³</v>
          </cell>
          <cell r="D6165">
            <v>72.63</v>
          </cell>
        </row>
        <row r="6166">
          <cell r="A6166" t="str">
            <v>6416030</v>
          </cell>
          <cell r="B6166" t="str">
            <v>Usinagem de solo brita (70% - 30%) com material de jazida e brita comercial em usina de 300 t/h</v>
          </cell>
          <cell r="C6166" t="str">
            <v>m³</v>
          </cell>
          <cell r="D6166">
            <v>58.5</v>
          </cell>
        </row>
        <row r="6167">
          <cell r="A6167" t="str">
            <v>6416029</v>
          </cell>
          <cell r="B6167" t="str">
            <v>Usinagem de solo brita (70% - 30%) com material de jazida e brita produzida em usina de 300 t/h</v>
          </cell>
          <cell r="C6167" t="str">
            <v>m³</v>
          </cell>
          <cell r="D6167">
            <v>34.57</v>
          </cell>
        </row>
        <row r="6168">
          <cell r="A6168" t="str">
            <v>6416056</v>
          </cell>
          <cell r="B6168" t="str">
            <v>Usinagem de solo cimento com 7% de cimento com material de jazida em usina de 300 t/h</v>
          </cell>
          <cell r="C6168" t="str">
            <v>m³</v>
          </cell>
          <cell r="D6168">
            <v>95.16</v>
          </cell>
        </row>
        <row r="6169">
          <cell r="A6169" t="str">
            <v>6416278</v>
          </cell>
          <cell r="B6169" t="str">
            <v>Usinagem de solo escória de aciaria (50% - 50%) com material de jazida em usina de 300 t/h</v>
          </cell>
          <cell r="C6169" t="str">
            <v>m³</v>
          </cell>
          <cell r="D6169">
            <v>22.4</v>
          </cell>
        </row>
        <row r="6170">
          <cell r="A6170" t="str">
            <v>6416047</v>
          </cell>
          <cell r="B6170" t="str">
            <v>Usinagem de solo melhorado com 3% de cimento com material de jazida em usina de 300 t/h</v>
          </cell>
          <cell r="C6170" t="str">
            <v>m³</v>
          </cell>
          <cell r="D6170">
            <v>47.63</v>
          </cell>
        </row>
        <row r="6171">
          <cell r="A6171" t="str">
            <v>6416090</v>
          </cell>
          <cell r="B6171" t="str">
            <v>Usinagem para pavimento de concreto com fôrmas deslizantes - areia e brita comerciais</v>
          </cell>
          <cell r="C6171" t="str">
            <v>m³</v>
          </cell>
          <cell r="D6171">
            <v>371.43</v>
          </cell>
        </row>
        <row r="6172">
          <cell r="A6172" t="str">
            <v>6416089</v>
          </cell>
          <cell r="B6172" t="str">
            <v>Usinagem para pavimento de concreto com fôrmas deslizantes - areia extraída e brita produzida</v>
          </cell>
          <cell r="C6172" t="str">
            <v>m³</v>
          </cell>
          <cell r="D6172">
            <v>274.47000000000003</v>
          </cell>
        </row>
        <row r="6173">
          <cell r="A6173" t="str">
            <v>6416094</v>
          </cell>
          <cell r="B6173" t="str">
            <v>Usinagem para pavimento de concreto compactado com rolo - brita comercial</v>
          </cell>
          <cell r="C6173" t="str">
            <v>m³</v>
          </cell>
          <cell r="D6173">
            <v>289.86</v>
          </cell>
        </row>
        <row r="6174">
          <cell r="A6174" t="str">
            <v>6416093</v>
          </cell>
          <cell r="B6174" t="str">
            <v>Usinagem para pavimento de concreto compactado com rolo - brita produzida</v>
          </cell>
          <cell r="C6174" t="str">
            <v>m³</v>
          </cell>
          <cell r="D6174">
            <v>213.44</v>
          </cell>
        </row>
        <row r="6175">
          <cell r="A6175" t="str">
            <v>6416092</v>
          </cell>
          <cell r="B6175" t="str">
            <v>Usinagem para sub-base de concreto compactado com rolo - brita comercial</v>
          </cell>
          <cell r="C6175" t="str">
            <v>m³</v>
          </cell>
          <cell r="D6175">
            <v>239.39</v>
          </cell>
        </row>
        <row r="6176">
          <cell r="A6176" t="str">
            <v>6416091</v>
          </cell>
          <cell r="B6176" t="str">
            <v>Usinagem para sub-base de concreto compactado com rolo - brita produzida</v>
          </cell>
          <cell r="C6176" t="str">
            <v>m³</v>
          </cell>
          <cell r="D6176">
            <v>159.5</v>
          </cell>
        </row>
        <row r="6177">
          <cell r="A6177" t="str">
            <v>6817809</v>
          </cell>
          <cell r="B6177" t="str">
            <v>Confecção de BSCC - seção canal de 1,5 x 1,5 m - areia e brita comerciais</v>
          </cell>
          <cell r="C6177" t="str">
            <v>m</v>
          </cell>
          <cell r="D6177">
            <v>1013.89</v>
          </cell>
        </row>
        <row r="6178">
          <cell r="A6178" t="str">
            <v>6817810</v>
          </cell>
          <cell r="B6178" t="str">
            <v>Confecção de BSCC - seção canal de 1,5 x 1,5 m - areia extraída e brita produzida</v>
          </cell>
          <cell r="C6178" t="str">
            <v>m</v>
          </cell>
          <cell r="D6178">
            <v>919</v>
          </cell>
        </row>
        <row r="6179">
          <cell r="A6179" t="str">
            <v>6817811</v>
          </cell>
          <cell r="B6179" t="str">
            <v>Confecção de BSCC - seção canal de 2,0 x 1,5 m - areia e brita comerciais</v>
          </cell>
          <cell r="C6179" t="str">
            <v>m</v>
          </cell>
          <cell r="D6179">
            <v>1083.69</v>
          </cell>
        </row>
        <row r="6180">
          <cell r="A6180" t="str">
            <v>6817812</v>
          </cell>
          <cell r="B6180" t="str">
            <v>Confecção de BSCC - seção canal de 2,0 x 1,5 m - areia extraída e brita produzida</v>
          </cell>
          <cell r="C6180" t="str">
            <v>m</v>
          </cell>
          <cell r="D6180">
            <v>978.81</v>
          </cell>
        </row>
        <row r="6181">
          <cell r="A6181" t="str">
            <v>6817813</v>
          </cell>
          <cell r="B6181" t="str">
            <v>Confecção de BSCC - seção canal de 2,0 x 2,0 m - tipo I - areia e brita comerciais</v>
          </cell>
          <cell r="C6181" t="str">
            <v>m</v>
          </cell>
          <cell r="D6181">
            <v>1700.16</v>
          </cell>
        </row>
        <row r="6182">
          <cell r="A6182" t="str">
            <v>6817814</v>
          </cell>
          <cell r="B6182" t="str">
            <v>Confecção de BSCC - seção canal de 2,0 x 2,0 m - tipo I - areia extraída e brita produzida</v>
          </cell>
          <cell r="C6182" t="str">
            <v>m</v>
          </cell>
          <cell r="D6182">
            <v>1535.34</v>
          </cell>
        </row>
        <row r="6183">
          <cell r="A6183" t="str">
            <v>6817815</v>
          </cell>
          <cell r="B6183" t="str">
            <v>Confecção de BSCC - seção canal de 2,0 x 2,0 m - tipo II - areia e brita comerciais</v>
          </cell>
          <cell r="C6183" t="str">
            <v>m</v>
          </cell>
          <cell r="D6183">
            <v>1430.34</v>
          </cell>
        </row>
        <row r="6184">
          <cell r="A6184" t="str">
            <v>6817816</v>
          </cell>
          <cell r="B6184" t="str">
            <v>Confecção de BSCC - seção canal de 2,0 x 2,0 m - tipo II - areia extraída e brita produzida</v>
          </cell>
          <cell r="C6184" t="str">
            <v>m</v>
          </cell>
          <cell r="D6184">
            <v>1265.52</v>
          </cell>
        </row>
        <row r="6185">
          <cell r="A6185" t="str">
            <v>6817817</v>
          </cell>
          <cell r="B6185" t="str">
            <v>Confecção de BSCC - seção canal de 2,5 x 1,5 m - areia e brita comerciais</v>
          </cell>
          <cell r="C6185" t="str">
            <v>m</v>
          </cell>
          <cell r="D6185">
            <v>1164.56</v>
          </cell>
        </row>
        <row r="6186">
          <cell r="A6186" t="str">
            <v>6817818</v>
          </cell>
          <cell r="B6186" t="str">
            <v>Confecção de BSCC - seção canal de 2,5 x 1,5 m - areia extraída e brita produzida</v>
          </cell>
          <cell r="C6186" t="str">
            <v>m</v>
          </cell>
          <cell r="D6186">
            <v>1050.94</v>
          </cell>
        </row>
        <row r="6187">
          <cell r="A6187" t="str">
            <v>6817819</v>
          </cell>
          <cell r="B6187" t="str">
            <v>Confecção de BSCC - seção canal de 2,5 x 2,0 m - tipo I - areia e brita comerciais</v>
          </cell>
          <cell r="C6187" t="str">
            <v>m</v>
          </cell>
          <cell r="D6187">
            <v>1785.79</v>
          </cell>
        </row>
        <row r="6188">
          <cell r="A6188" t="str">
            <v>6817820</v>
          </cell>
          <cell r="B6188" t="str">
            <v>Confecção de BSCC - seção canal de 2,5 x 2,0 m - tipo I - areia extraída e brita produzida</v>
          </cell>
          <cell r="C6188" t="str">
            <v>m</v>
          </cell>
          <cell r="D6188">
            <v>1608.49</v>
          </cell>
        </row>
        <row r="6189">
          <cell r="A6189" t="str">
            <v>6817821</v>
          </cell>
          <cell r="B6189" t="str">
            <v>Confecção de BSCC - seção canal de 2,5 x 2,0 m - tipo II - areia e brita comerciais</v>
          </cell>
          <cell r="C6189" t="str">
            <v>m</v>
          </cell>
          <cell r="D6189">
            <v>1524.89</v>
          </cell>
        </row>
        <row r="6190">
          <cell r="A6190" t="str">
            <v>6817822</v>
          </cell>
          <cell r="B6190" t="str">
            <v>Confecção de BSCC - seção canal de 2,5 x 2,0 m - tipo II - areia extraída e brita produzida</v>
          </cell>
          <cell r="C6190" t="str">
            <v>m</v>
          </cell>
          <cell r="D6190">
            <v>1347.59</v>
          </cell>
        </row>
        <row r="6191">
          <cell r="A6191" t="str">
            <v>6817823</v>
          </cell>
          <cell r="B6191" t="str">
            <v>Confecção de BSCC - seção canal de 3,0 x 1,5 m - areia e brita comerciais</v>
          </cell>
          <cell r="C6191" t="str">
            <v>m</v>
          </cell>
          <cell r="D6191">
            <v>1249.76</v>
          </cell>
        </row>
        <row r="6192">
          <cell r="A6192" t="str">
            <v>6817824</v>
          </cell>
          <cell r="B6192" t="str">
            <v>Confecção de BSCC - seção canal de 3,0 x 1,5 m - areia extraída e brita produzida</v>
          </cell>
          <cell r="C6192" t="str">
            <v>m</v>
          </cell>
          <cell r="D6192">
            <v>1126.1500000000001</v>
          </cell>
        </row>
        <row r="6193">
          <cell r="A6193" t="str">
            <v>6817825</v>
          </cell>
          <cell r="B6193" t="str">
            <v>Confecção de BSCC - seção canal de 3,0 x 2,0 m - tipo I - areia e brita comerciais</v>
          </cell>
          <cell r="C6193" t="str">
            <v>m</v>
          </cell>
          <cell r="D6193">
            <v>1812.33</v>
          </cell>
        </row>
        <row r="6194">
          <cell r="A6194" t="str">
            <v>6817826</v>
          </cell>
          <cell r="B6194" t="str">
            <v>Confecção de BSCC - seção canal de 3,0 x 2,0 m - tipo I - areia extraída e brita produzida</v>
          </cell>
          <cell r="C6194" t="str">
            <v>m</v>
          </cell>
          <cell r="D6194">
            <v>1622.54</v>
          </cell>
        </row>
        <row r="6195">
          <cell r="A6195" t="str">
            <v>6817827</v>
          </cell>
          <cell r="B6195" t="str">
            <v>Confecção de BSCC - seção canal de 3,0 x 2,0 m - tipo II - areia e brita comerciais</v>
          </cell>
          <cell r="C6195" t="str">
            <v>m</v>
          </cell>
          <cell r="D6195">
            <v>1619.44</v>
          </cell>
        </row>
        <row r="6196">
          <cell r="A6196" t="str">
            <v>6817828</v>
          </cell>
          <cell r="B6196" t="str">
            <v>Confecção de BSCC - seção canal de 3,0 x 2,0 m - tipo II - areia extraída e brita produzida</v>
          </cell>
          <cell r="C6196" t="str">
            <v>m</v>
          </cell>
          <cell r="D6196">
            <v>1429.65</v>
          </cell>
        </row>
        <row r="6197">
          <cell r="A6197" t="str">
            <v>6817753</v>
          </cell>
          <cell r="B6197" t="str">
            <v>Confecção de BSCC - seção fechada de 1,5 x 1,5 m - altura do aterro de 0,25 a 1,00 m - areia e brita comerciais</v>
          </cell>
          <cell r="C6197" t="str">
            <v>m</v>
          </cell>
          <cell r="D6197">
            <v>1370.48</v>
          </cell>
        </row>
        <row r="6198">
          <cell r="A6198" t="str">
            <v>6817754</v>
          </cell>
          <cell r="B6198" t="str">
            <v>Confecção de BSCC - seção fechada de 1,5 x 1,5 m - altura do aterro de 0,25 a 1,00 m - areia extraída e brita produzida</v>
          </cell>
          <cell r="C6198" t="str">
            <v>m</v>
          </cell>
          <cell r="D6198">
            <v>1236.8800000000001</v>
          </cell>
        </row>
        <row r="6199">
          <cell r="A6199" t="str">
            <v>6817755</v>
          </cell>
          <cell r="B6199" t="str">
            <v>Confecção de BSCC - seção fechada de 1,5 x 1,5 m - altura do aterro de 1,00 a 2,50 m - areia e brita comerciais</v>
          </cell>
          <cell r="C6199" t="str">
            <v>m</v>
          </cell>
          <cell r="D6199">
            <v>1310.87</v>
          </cell>
        </row>
        <row r="6200">
          <cell r="A6200" t="str">
            <v>6817756</v>
          </cell>
          <cell r="B6200" t="str">
            <v>Confecção de BSCC - seção fechada de 1,5 x 1,5 m - altura do aterro de 1,00 a 2,50 m - areia extraída e brita produzida</v>
          </cell>
          <cell r="C6200" t="str">
            <v>m</v>
          </cell>
          <cell r="D6200">
            <v>1177.27</v>
          </cell>
        </row>
        <row r="6201">
          <cell r="A6201" t="str">
            <v>6817763</v>
          </cell>
          <cell r="B6201" t="str">
            <v>Confecção de BSCC - seção fechada de 1,5 x 1,5 m - altura do aterro de 10,00 a 12,50 m - areia e brita comerciais</v>
          </cell>
          <cell r="C6201" t="str">
            <v>m</v>
          </cell>
          <cell r="D6201">
            <v>1653.06</v>
          </cell>
        </row>
        <row r="6202">
          <cell r="A6202" t="str">
            <v>6817764</v>
          </cell>
          <cell r="B6202" t="str">
            <v>Confecção de BSCC - seção fechada de 1,5 x 1,5 m - altura do aterro de 10,00 a 12,50 m - areia extraída e brita produzida</v>
          </cell>
          <cell r="C6202" t="str">
            <v>m</v>
          </cell>
          <cell r="D6202">
            <v>1476.5</v>
          </cell>
        </row>
        <row r="6203">
          <cell r="A6203" t="str">
            <v>6817765</v>
          </cell>
          <cell r="B6203" t="str">
            <v>Confecção de BSCC - seção fechada de 1,5 x 1,5 m - altura do aterro de 12,50 a 15,00 m - areia e brita comerciais</v>
          </cell>
          <cell r="C6203" t="str">
            <v>m</v>
          </cell>
          <cell r="D6203">
            <v>1920.45</v>
          </cell>
        </row>
        <row r="6204">
          <cell r="A6204" t="str">
            <v>6817766</v>
          </cell>
          <cell r="B6204" t="str">
            <v>Confecção de BSCC - seção fechada de 1,5 x 1,5 m - altura do aterro de 12,50 a 15,00 m - areia extraída e brita produzida</v>
          </cell>
          <cell r="C6204" t="str">
            <v>m</v>
          </cell>
          <cell r="D6204">
            <v>1758.42</v>
          </cell>
        </row>
        <row r="6205">
          <cell r="A6205" t="str">
            <v>6817757</v>
          </cell>
          <cell r="B6205" t="str">
            <v>Confecção de BSCC - seção fechada de 1,5 x 1,5 m - altura do aterro de 2,50 a 5,00 m - areia e brita comerciais</v>
          </cell>
          <cell r="C6205" t="str">
            <v>m</v>
          </cell>
          <cell r="D6205">
            <v>1310.87</v>
          </cell>
        </row>
        <row r="6206">
          <cell r="A6206" t="str">
            <v>6817758</v>
          </cell>
          <cell r="B6206" t="str">
            <v>Confecção de BSCC - seção fechada de 1,5 x 1,5 m - altura do aterro de 2,50 a 5,00 m - areia extraída e brita produzida</v>
          </cell>
          <cell r="C6206" t="str">
            <v>m</v>
          </cell>
          <cell r="D6206">
            <v>1177.27</v>
          </cell>
        </row>
        <row r="6207">
          <cell r="A6207" t="str">
            <v>6817759</v>
          </cell>
          <cell r="B6207" t="str">
            <v>Confecção de BSCC - seção fechada de 1,5 x 1,5 m - altura do aterro de 5,00 a 7,50 m - areia e brita comerciais</v>
          </cell>
          <cell r="C6207" t="str">
            <v>m</v>
          </cell>
          <cell r="D6207">
            <v>1427.97</v>
          </cell>
        </row>
        <row r="6208">
          <cell r="A6208" t="str">
            <v>6817760</v>
          </cell>
          <cell r="B6208" t="str">
            <v>Confecção de BSCC - seção fechada de 1,5 x 1,5 m - altura do aterro de 5,00 a 7,50 m - areia extraída e brita produzida</v>
          </cell>
          <cell r="C6208" t="str">
            <v>m</v>
          </cell>
          <cell r="D6208">
            <v>1296.77</v>
          </cell>
        </row>
        <row r="6209">
          <cell r="A6209" t="str">
            <v>6817761</v>
          </cell>
          <cell r="B6209" t="str">
            <v>Confecção de BSCC - seção fechada de 1,5 x 1,5 m - altura do aterro de 7,50 a 10,00 m - areia e brita comerciais</v>
          </cell>
          <cell r="C6209" t="str">
            <v>m</v>
          </cell>
          <cell r="D6209">
            <v>1751.99</v>
          </cell>
        </row>
        <row r="6210">
          <cell r="A6210" t="str">
            <v>6817762</v>
          </cell>
          <cell r="B6210" t="str">
            <v>Confecção de BSCC - seção fechada de 1,5 x 1,5 m - altura do aterro de 7,50 a 10,00 m - areia extraída e brita produzida</v>
          </cell>
          <cell r="C6210" t="str">
            <v>m</v>
          </cell>
          <cell r="D6210">
            <v>1575.43</v>
          </cell>
        </row>
        <row r="6211">
          <cell r="A6211" t="str">
            <v>6817767</v>
          </cell>
          <cell r="B6211" t="str">
            <v>Confecção de BSCC - seção fechada de 2,0 x 2,0 m - altura do aterro de 0,25 a 1,00 m - areia e brita comerciais</v>
          </cell>
          <cell r="C6211" t="str">
            <v>m</v>
          </cell>
          <cell r="D6211">
            <v>2006.21</v>
          </cell>
        </row>
        <row r="6212">
          <cell r="A6212" t="str">
            <v>6817768</v>
          </cell>
          <cell r="B6212" t="str">
            <v>Confecção de BSCC - seção fechada de 2,0 x 2,0 m - altura do aterro de 0,25 a 1,00 m - areia extraída e brita produzida</v>
          </cell>
          <cell r="C6212" t="str">
            <v>m</v>
          </cell>
          <cell r="D6212">
            <v>1835.15</v>
          </cell>
        </row>
        <row r="6213">
          <cell r="A6213" t="str">
            <v>6817769</v>
          </cell>
          <cell r="B6213" t="str">
            <v>Confecção de BSCC - seção fechada de 2,0 x 2,0 m - altura do aterro de 1,00 a 2,50 m - areia e brita comerciais</v>
          </cell>
          <cell r="C6213" t="str">
            <v>m</v>
          </cell>
          <cell r="D6213">
            <v>1685.96</v>
          </cell>
        </row>
        <row r="6214">
          <cell r="A6214" t="str">
            <v>6817770</v>
          </cell>
          <cell r="B6214" t="str">
            <v>Confecção de BSCC - seção fechada de 2,0 x 2,0 m - altura do aterro de 1,00 a 2,50 m - areia extraída e brita produzida</v>
          </cell>
          <cell r="C6214" t="str">
            <v>m</v>
          </cell>
          <cell r="D6214">
            <v>1514.9</v>
          </cell>
        </row>
        <row r="6215">
          <cell r="A6215" t="str">
            <v>6817777</v>
          </cell>
          <cell r="B6215" t="str">
            <v>Confecção de BSCC - seção fechada de 2,0 x 2,0 m - altura do aterro de 10,00 a 12,50 m - areia e brita comerciais</v>
          </cell>
          <cell r="C6215" t="str">
            <v>m</v>
          </cell>
          <cell r="D6215">
            <v>2772.85</v>
          </cell>
        </row>
        <row r="6216">
          <cell r="A6216" t="str">
            <v>6817778</v>
          </cell>
          <cell r="B6216" t="str">
            <v>Confecção de BSCC - seção fechada de 2,0 x 2,0 m - altura do aterro de 10,00 a 12,50 m - areia extraída e brita produzida</v>
          </cell>
          <cell r="C6216" t="str">
            <v>m</v>
          </cell>
          <cell r="D6216">
            <v>2572.69</v>
          </cell>
        </row>
        <row r="6217">
          <cell r="A6217" t="str">
            <v>6817779</v>
          </cell>
          <cell r="B6217" t="str">
            <v>Confecção de BSCC - seção fechada de 2,0 x 2,0 m - altura do aterro de 12,50 a 15,00 m - areia e brita comerciais</v>
          </cell>
          <cell r="C6217" t="str">
            <v>m</v>
          </cell>
          <cell r="D6217">
            <v>3274.34</v>
          </cell>
        </row>
        <row r="6218">
          <cell r="A6218" t="str">
            <v>6817780</v>
          </cell>
          <cell r="B6218" t="str">
            <v>Confecção de BSCC - seção fechada de 2,0 x 2,0 m - altura do aterro de 12,50 a 15,00 m - areia extraída e brita produzida</v>
          </cell>
          <cell r="C6218" t="str">
            <v>m</v>
          </cell>
          <cell r="D6218">
            <v>3020.88</v>
          </cell>
        </row>
        <row r="6219">
          <cell r="A6219" t="str">
            <v>6817771</v>
          </cell>
          <cell r="B6219" t="str">
            <v>Confecção de BSCC - seção fechada de 2,0 x 2,0 m - altura do aterro de 2,50 a 5,00 m - areia e brita comerciais</v>
          </cell>
          <cell r="C6219" t="str">
            <v>m</v>
          </cell>
          <cell r="D6219">
            <v>1935.57</v>
          </cell>
        </row>
        <row r="6220">
          <cell r="A6220" t="str">
            <v>6817772</v>
          </cell>
          <cell r="B6220" t="str">
            <v>Confecção de BSCC - seção fechada de 2,0 x 2,0 m - altura do aterro de 2,50 a 5,00 m - areia extraída e brita produzida</v>
          </cell>
          <cell r="C6220" t="str">
            <v>m</v>
          </cell>
          <cell r="D6220">
            <v>1767.59</v>
          </cell>
        </row>
        <row r="6221">
          <cell r="A6221" t="str">
            <v>6817773</v>
          </cell>
          <cell r="B6221" t="str">
            <v>Confecção de BSCC - seção fechada de 2,0 x 2,0 m - altura do aterro de 5,00 a 7,50 m - areia e brita comerciais</v>
          </cell>
          <cell r="C6221" t="str">
            <v>m</v>
          </cell>
          <cell r="D6221">
            <v>2325.3200000000002</v>
          </cell>
        </row>
        <row r="6222">
          <cell r="A6222" t="str">
            <v>6817774</v>
          </cell>
          <cell r="B6222" t="str">
            <v>Confecção de BSCC - seção fechada de 2,0 x 2,0 m - altura do aterro de 5,00 a 7,50 m - areia extraída e brita produzida</v>
          </cell>
          <cell r="C6222" t="str">
            <v>m</v>
          </cell>
          <cell r="D6222">
            <v>2099.7199999999998</v>
          </cell>
        </row>
        <row r="6223">
          <cell r="A6223" t="str">
            <v>6817775</v>
          </cell>
          <cell r="B6223" t="str">
            <v>Confecção de BSCC - seção fechada de 2,0 x 2,0 m - altura do aterro de 7,50 a 10,00 m - areia e brita comerciais</v>
          </cell>
          <cell r="C6223" t="str">
            <v>m</v>
          </cell>
          <cell r="D6223">
            <v>2548.85</v>
          </cell>
        </row>
        <row r="6224">
          <cell r="A6224" t="str">
            <v>6817776</v>
          </cell>
          <cell r="B6224" t="str">
            <v>Confecção de BSCC - seção fechada de 2,0 x 2,0 m - altura do aterro de 7,50 a 10,00 m - areia extraída e brita produzida</v>
          </cell>
          <cell r="C6224" t="str">
            <v>m</v>
          </cell>
          <cell r="D6224">
            <v>2341.81</v>
          </cell>
        </row>
        <row r="6225">
          <cell r="A6225" t="str">
            <v>6817781</v>
          </cell>
          <cell r="B6225" t="str">
            <v>Confecção de BSCC - seção fechada de 2,5 x 2,5 m - altura do aterro de 0,25 a 1,00 m - areia e brita comerciais</v>
          </cell>
          <cell r="C6225" t="str">
            <v>m</v>
          </cell>
          <cell r="D6225">
            <v>2742.59</v>
          </cell>
        </row>
        <row r="6226">
          <cell r="A6226" t="str">
            <v>6817782</v>
          </cell>
          <cell r="B6226" t="str">
            <v>Confecção de BSCC - seção fechada de 2,5 x 2,5 m - altura do aterro de 0,25 a 1,00 m - areia extraída e brita produzida</v>
          </cell>
          <cell r="C6226" t="str">
            <v>m</v>
          </cell>
          <cell r="D6226">
            <v>2534.08</v>
          </cell>
        </row>
        <row r="6227">
          <cell r="A6227" t="str">
            <v>6817783</v>
          </cell>
          <cell r="B6227" t="str">
            <v>Confecção de BSCC - seção fechada de 2,5 x 2,5 m - altura do aterro de 1,00 a 2,50 m - areia e brita comerciais</v>
          </cell>
          <cell r="C6227" t="str">
            <v>m</v>
          </cell>
          <cell r="D6227">
            <v>2236.2600000000002</v>
          </cell>
        </row>
        <row r="6228">
          <cell r="A6228" t="str">
            <v>6817784</v>
          </cell>
          <cell r="B6228" t="str">
            <v>Confecção de BSCC - seção fechada de 2,5 x 2,5 m - altura do aterro de 1,00 a 2,50 m - areia extraída e brita produzida</v>
          </cell>
          <cell r="C6228" t="str">
            <v>m</v>
          </cell>
          <cell r="D6228">
            <v>2027.74</v>
          </cell>
        </row>
        <row r="6229">
          <cell r="A6229" t="str">
            <v>6817791</v>
          </cell>
          <cell r="B6229" t="str">
            <v>Confecção de BSCC - seção fechada de 2,5 x 2,5 m - altura do aterro de 10,00 a 12,50 m - areia e brita comerciais</v>
          </cell>
          <cell r="C6229" t="str">
            <v>m</v>
          </cell>
          <cell r="D6229">
            <v>4057.91</v>
          </cell>
        </row>
        <row r="6230">
          <cell r="A6230" t="str">
            <v>6817792</v>
          </cell>
          <cell r="B6230" t="str">
            <v>Confecção de BSCC - seção fechada de 2,5 x 2,5 m - altura do aterro de 10,00 a 12,50 m - areia extraída e brita produzida</v>
          </cell>
          <cell r="C6230" t="str">
            <v>m</v>
          </cell>
          <cell r="D6230">
            <v>3750.06</v>
          </cell>
        </row>
        <row r="6231">
          <cell r="A6231" t="str">
            <v>6817793</v>
          </cell>
          <cell r="B6231" t="str">
            <v>Confecção de BSCC - seção fechada de 2,5 x 2,5 m - altura do aterro de 12,50 a 15,00 m - areia e brita comerciais</v>
          </cell>
          <cell r="C6231" t="str">
            <v>m</v>
          </cell>
          <cell r="D6231">
            <v>4619.8</v>
          </cell>
        </row>
        <row r="6232">
          <cell r="A6232" t="str">
            <v>6817794</v>
          </cell>
          <cell r="B6232" t="str">
            <v>Confecção de BSCC - seção fechada de 2,5 x 2,5 m - altura do aterro de 12,50 a 15,00 m - areia extraída e brita produzida</v>
          </cell>
          <cell r="C6232" t="str">
            <v>m</v>
          </cell>
          <cell r="D6232">
            <v>4311.95</v>
          </cell>
        </row>
        <row r="6233">
          <cell r="A6233" t="str">
            <v>6817785</v>
          </cell>
          <cell r="B6233" t="str">
            <v>Confecção de BSCC - seção fechada de 2,5 x 2,5 m - altura do aterro de 2,50 a 5,00 m - areia e brita comerciais</v>
          </cell>
          <cell r="C6233" t="str">
            <v>m</v>
          </cell>
          <cell r="D6233">
            <v>2850.92</v>
          </cell>
        </row>
        <row r="6234">
          <cell r="A6234" t="str">
            <v>6817786</v>
          </cell>
          <cell r="B6234" t="str">
            <v>Confecção de BSCC - seção fechada de 2,5 x 2,5 m - altura do aterro de 2,50 a 5,00 m - areia extraída e brita produzida</v>
          </cell>
          <cell r="C6234" t="str">
            <v>m</v>
          </cell>
          <cell r="D6234">
            <v>2576.2800000000002</v>
          </cell>
        </row>
        <row r="6235">
          <cell r="A6235" t="str">
            <v>6817787</v>
          </cell>
          <cell r="B6235" t="str">
            <v>Confecção de BSCC - seção fechada de 2,5 x 2,5 m - altura do aterro de 5,00 a 7,50 m - areia e brita comerciais</v>
          </cell>
          <cell r="C6235" t="str">
            <v>m</v>
          </cell>
          <cell r="D6235">
            <v>3298.88</v>
          </cell>
        </row>
        <row r="6236">
          <cell r="A6236" t="str">
            <v>6817788</v>
          </cell>
          <cell r="B6236" t="str">
            <v>Confecção de BSCC - seção fechada de 2,5 x 2,5 m - altura do aterro de 5,00 a 7,50 m - areia extraída e brita produzida</v>
          </cell>
          <cell r="C6236" t="str">
            <v>m</v>
          </cell>
          <cell r="D6236">
            <v>3046.84</v>
          </cell>
        </row>
        <row r="6237">
          <cell r="A6237" t="str">
            <v>6817789</v>
          </cell>
          <cell r="B6237" t="str">
            <v>Confecção de BSCC - seção fechada de 2,5 x 2,5 m - altura do aterro de 7,50 a 10,00 m - areia e brita comerciais</v>
          </cell>
          <cell r="C6237" t="str">
            <v>m</v>
          </cell>
          <cell r="D6237">
            <v>3688.33</v>
          </cell>
        </row>
        <row r="6238">
          <cell r="A6238" t="str">
            <v>6817790</v>
          </cell>
          <cell r="B6238" t="str">
            <v>Confecção de BSCC - seção fechada de 2,5 x 2,5 m - altura do aterro de 7,50 a 10,00 m - areia extraída e brita produzida</v>
          </cell>
          <cell r="C6238" t="str">
            <v>m</v>
          </cell>
          <cell r="D6238">
            <v>3444.66</v>
          </cell>
        </row>
        <row r="6239">
          <cell r="A6239" t="str">
            <v>6817795</v>
          </cell>
          <cell r="B6239" t="str">
            <v>Confecção de BSCC - seção fechada de 3,0 x 3,0 m - altura do aterro de 0,25 a 1,00 m - areia e brita comerciais</v>
          </cell>
          <cell r="C6239" t="str">
            <v>m</v>
          </cell>
          <cell r="D6239">
            <v>3534.32</v>
          </cell>
        </row>
        <row r="6240">
          <cell r="A6240" t="str">
            <v>6817796</v>
          </cell>
          <cell r="B6240" t="str">
            <v>Confecção de BSCC - seção fechada de 3,0 x 3,0 m - altura do aterro de 0,25 a 1,00 m - areia extraída e brita produzida</v>
          </cell>
          <cell r="C6240" t="str">
            <v>m</v>
          </cell>
          <cell r="D6240">
            <v>3292.78</v>
          </cell>
        </row>
        <row r="6241">
          <cell r="A6241" t="str">
            <v>6817797</v>
          </cell>
          <cell r="B6241" t="str">
            <v>Confecção de BSCC - seção fechada de 3,0 x 3,0 m - altura do aterro de 1,00 a 2,50 m - areia e brita comerciais</v>
          </cell>
          <cell r="C6241" t="str">
            <v>m</v>
          </cell>
          <cell r="D6241">
            <v>3004.41</v>
          </cell>
        </row>
        <row r="6242">
          <cell r="A6242" t="str">
            <v>6817798</v>
          </cell>
          <cell r="B6242" t="str">
            <v>Confecção de BSCC - seção fechada de 3,0 x 3,0 m - altura do aterro de 1,00 a 2,50 m - areia extraída e brita produzida</v>
          </cell>
          <cell r="C6242" t="str">
            <v>m</v>
          </cell>
          <cell r="D6242">
            <v>2762.87</v>
          </cell>
        </row>
        <row r="6243">
          <cell r="A6243" t="str">
            <v>6817805</v>
          </cell>
          <cell r="B6243" t="str">
            <v>Confecção de BSCC - seção fechada de 3,0 x 3,0 m - altura do aterro de 10,00 a 12,50 m - areia e brita comerciais</v>
          </cell>
          <cell r="C6243" t="str">
            <v>m</v>
          </cell>
          <cell r="D6243">
            <v>5723.13</v>
          </cell>
        </row>
        <row r="6244">
          <cell r="A6244" t="str">
            <v>6817806</v>
          </cell>
          <cell r="B6244" t="str">
            <v>Confecção de BSCC - seção fechada de 3,0 x 3,0 m - altura do aterro de 10,00 a 12,50 m - areia extraída e brita produzida</v>
          </cell>
          <cell r="C6244" t="str">
            <v>m</v>
          </cell>
          <cell r="D6244">
            <v>5360.89</v>
          </cell>
        </row>
        <row r="6245">
          <cell r="A6245" t="str">
            <v>6817807</v>
          </cell>
          <cell r="B6245" t="str">
            <v>Confecção de BSCC - seção fechada de 3,0 x 3,0 m - altura do aterro de 12,50 a 15,00 m - areia e brita comerciais</v>
          </cell>
          <cell r="C6245" t="str">
            <v>m</v>
          </cell>
          <cell r="D6245">
            <v>6344.47</v>
          </cell>
        </row>
        <row r="6246">
          <cell r="A6246" t="str">
            <v>6817808</v>
          </cell>
          <cell r="B6246" t="str">
            <v>Confecção de BSCC - seção fechada de 3,0 x 3,0 m - altura do aterro de 12,50 a 15,00 m - areia extraída e brita produzida</v>
          </cell>
          <cell r="C6246" t="str">
            <v>m</v>
          </cell>
          <cell r="D6246">
            <v>5982.24</v>
          </cell>
        </row>
        <row r="6247">
          <cell r="A6247" t="str">
            <v>6817799</v>
          </cell>
          <cell r="B6247" t="str">
            <v>Confecção de BSCC - seção fechada de 3,0 x 3,0 m - altura do aterro de 2,50 a 5,00 m - areia e brita comerciais</v>
          </cell>
          <cell r="C6247" t="str">
            <v>m</v>
          </cell>
          <cell r="D6247">
            <v>3760.62</v>
          </cell>
        </row>
        <row r="6248">
          <cell r="A6248" t="str">
            <v>6817800</v>
          </cell>
          <cell r="B6248" t="str">
            <v>Confecção de BSCC - seção fechada de 3,0 x 3,0 m - altura do aterro de 2,50 a 5,00 m - areia extraída e brita produzida</v>
          </cell>
          <cell r="C6248" t="str">
            <v>m</v>
          </cell>
          <cell r="D6248">
            <v>3436.93</v>
          </cell>
        </row>
        <row r="6249">
          <cell r="A6249" t="str">
            <v>6817801</v>
          </cell>
          <cell r="B6249" t="str">
            <v>Confecção de BSCC - seção fechada de 3,0 x 3,0 m - altura do aterro de 5,00 a 7,50 m - areia e brita comerciais</v>
          </cell>
          <cell r="C6249" t="str">
            <v>m</v>
          </cell>
          <cell r="D6249">
            <v>4572.83</v>
          </cell>
        </row>
        <row r="6250">
          <cell r="A6250" t="str">
            <v>6817802</v>
          </cell>
          <cell r="B6250" t="str">
            <v>Confecção de BSCC - seção fechada de 3,0 x 3,0 m - altura do aterro de 5,00 a 7,50 m - areia extraída e brita produzida</v>
          </cell>
          <cell r="C6250" t="str">
            <v>m</v>
          </cell>
          <cell r="D6250">
            <v>4285.6499999999996</v>
          </cell>
        </row>
        <row r="6251">
          <cell r="A6251" t="str">
            <v>6817803</v>
          </cell>
          <cell r="B6251" t="str">
            <v>Confecção de BSCC - seção fechada de 3,0 x 3,0 m - altura do aterro de 7,50 a 10,00 m - areia e brita comerciais</v>
          </cell>
          <cell r="C6251" t="str">
            <v>m</v>
          </cell>
          <cell r="D6251">
            <v>5170.28</v>
          </cell>
        </row>
        <row r="6252">
          <cell r="A6252" t="str">
            <v>6817804</v>
          </cell>
          <cell r="B6252" t="str">
            <v>Confecção de BSCC - seção fechada de 3,0 x 3,0 m - altura do aterro de 7,50 a 10,00 m - areia extraída e brita produzida</v>
          </cell>
          <cell r="C6252" t="str">
            <v>m</v>
          </cell>
          <cell r="D6252">
            <v>4808.04</v>
          </cell>
        </row>
        <row r="6253">
          <cell r="A6253" t="str">
            <v>6817885</v>
          </cell>
          <cell r="B6253" t="str">
            <v>Corpo de BSCC - seção canal de 1,5 x 1,5 m - pré-moldado - areia e brita comerciais</v>
          </cell>
          <cell r="C6253" t="str">
            <v>m</v>
          </cell>
          <cell r="D6253">
            <v>1270.93</v>
          </cell>
        </row>
        <row r="6254">
          <cell r="A6254" t="str">
            <v>6817886</v>
          </cell>
          <cell r="B6254" t="str">
            <v>Corpo de BSCC - seção canal de 1,5 x 1,5 m - pré-moldado - areia extraída e brita produzida</v>
          </cell>
          <cell r="C6254" t="str">
            <v>m</v>
          </cell>
          <cell r="D6254">
            <v>1138.97</v>
          </cell>
        </row>
        <row r="6255">
          <cell r="A6255" t="str">
            <v>6817887</v>
          </cell>
          <cell r="B6255" t="str">
            <v>Corpo de BSCC - seção canal de 2,0 x 1,5 m - pré-moldado - areia e brita comerciais</v>
          </cell>
          <cell r="C6255" t="str">
            <v>m</v>
          </cell>
          <cell r="D6255">
            <v>1383.25</v>
          </cell>
        </row>
        <row r="6256">
          <cell r="A6256" t="str">
            <v>6817888</v>
          </cell>
          <cell r="B6256" t="str">
            <v>Corpo de BSCC - seção canal de 2,0 x 1,5 m - pré-moldado - areia extraída e brita produzida</v>
          </cell>
          <cell r="C6256" t="str">
            <v>m</v>
          </cell>
          <cell r="D6256">
            <v>1232.52</v>
          </cell>
        </row>
        <row r="6257">
          <cell r="A6257" t="str">
            <v>6817889</v>
          </cell>
          <cell r="B6257" t="str">
            <v>Corpo de BSCC - seção canal de 2,0 x 2,0 m - pré-moldado - tipo I - areia e brita comerciais</v>
          </cell>
          <cell r="C6257" t="str">
            <v>m</v>
          </cell>
          <cell r="D6257">
            <v>2041.71</v>
          </cell>
        </row>
        <row r="6258">
          <cell r="A6258" t="str">
            <v>6817890</v>
          </cell>
          <cell r="B6258" t="str">
            <v>Corpo de BSCC - seção canal de 2,0 x 2,0 m - pré-moldado - tipo I - areia extraída e brita produzida</v>
          </cell>
          <cell r="C6258" t="str">
            <v>m</v>
          </cell>
          <cell r="D6258">
            <v>1829.55</v>
          </cell>
        </row>
        <row r="6259">
          <cell r="A6259" t="str">
            <v>6817891</v>
          </cell>
          <cell r="B6259" t="str">
            <v>Corpo de BSCC - seção canal de 2,0 x 2,0 m - pré-moldado - tipo II - areia e brita comerciais</v>
          </cell>
          <cell r="C6259" t="str">
            <v>m</v>
          </cell>
          <cell r="D6259">
            <v>1771.89</v>
          </cell>
        </row>
        <row r="6260">
          <cell r="A6260" t="str">
            <v>6817892</v>
          </cell>
          <cell r="B6260" t="str">
            <v>Corpo de BSCC - seção canal de 2,0 x 2,0 m - pré-moldado - tipo II - areia extraída e brita produzida</v>
          </cell>
          <cell r="C6260" t="str">
            <v>m</v>
          </cell>
          <cell r="D6260">
            <v>1559.73</v>
          </cell>
        </row>
        <row r="6261">
          <cell r="A6261" t="str">
            <v>6817893</v>
          </cell>
          <cell r="B6261" t="str">
            <v>Corpo de BSCC - seção canal de 2,5 x 1,5 m - pré-moldado - areia e brita comerciais</v>
          </cell>
          <cell r="C6261" t="str">
            <v>m</v>
          </cell>
          <cell r="D6261">
            <v>1547.06</v>
          </cell>
        </row>
        <row r="6262">
          <cell r="A6262" t="str">
            <v>6817894</v>
          </cell>
          <cell r="B6262" t="str">
            <v>Corpo de BSCC - seção canal de 2,5 x 1,5 m - pré-moldado - areia extraída e brita produzida</v>
          </cell>
          <cell r="C6262" t="str">
            <v>m</v>
          </cell>
          <cell r="D6262">
            <v>1376.28</v>
          </cell>
        </row>
        <row r="6263">
          <cell r="A6263" t="str">
            <v>6817895</v>
          </cell>
          <cell r="B6263" t="str">
            <v>Corpo de BSCC - seção canal de 2,5 x 2,0 m - pré-moldado - tipo I - areia e brita comerciais</v>
          </cell>
          <cell r="C6263" t="str">
            <v>m</v>
          </cell>
          <cell r="D6263">
            <v>2195.61</v>
          </cell>
        </row>
        <row r="6264">
          <cell r="A6264" t="str">
            <v>6817896</v>
          </cell>
          <cell r="B6264" t="str">
            <v>Corpo de BSCC - seção canal de 2,5 x 2,0 m - pré-moldado - tipo I - areia extraída e brita produzida</v>
          </cell>
          <cell r="C6264" t="str">
            <v>m</v>
          </cell>
          <cell r="D6264">
            <v>1960.86</v>
          </cell>
        </row>
        <row r="6265">
          <cell r="A6265" t="str">
            <v>6817897</v>
          </cell>
          <cell r="B6265" t="str">
            <v>Corpo de BSCC - seção canal de 2,5 x 2,0 m - pré-moldado - tipo II - areia e brita comerciais</v>
          </cell>
          <cell r="C6265" t="str">
            <v>m</v>
          </cell>
          <cell r="D6265">
            <v>1934.71</v>
          </cell>
        </row>
        <row r="6266">
          <cell r="A6266" t="str">
            <v>6817898</v>
          </cell>
          <cell r="B6266" t="str">
            <v>Corpo de BSCC - seção canal de 2,5 x 2,0 m - pré-moldado - tipo II - areia extraída e brita produzida</v>
          </cell>
          <cell r="C6266" t="str">
            <v>m</v>
          </cell>
          <cell r="D6266">
            <v>1699.96</v>
          </cell>
        </row>
        <row r="6267">
          <cell r="A6267" t="str">
            <v>6817899</v>
          </cell>
          <cell r="B6267" t="str">
            <v>Corpo de BSCC - seção canal de 3,0 x 1,5 m - pré-moldado - areia e brita comerciais</v>
          </cell>
          <cell r="C6267" t="str">
            <v>m</v>
          </cell>
          <cell r="D6267">
            <v>1699.77</v>
          </cell>
        </row>
        <row r="6268">
          <cell r="A6268" t="str">
            <v>6817900</v>
          </cell>
          <cell r="B6268" t="str">
            <v>Corpo de BSCC - seção canal de 3,0 x 1,5 m - pré-moldado - areia extraída e brita produzida</v>
          </cell>
          <cell r="C6268" t="str">
            <v>m</v>
          </cell>
          <cell r="D6268">
            <v>1509.02</v>
          </cell>
        </row>
        <row r="6269">
          <cell r="A6269" t="str">
            <v>6817901</v>
          </cell>
          <cell r="B6269" t="str">
            <v>Corpo de BSCC - seção canal de 3,0 x 2,0 m - pré-moldado - tipo I - areia e brita comerciais</v>
          </cell>
          <cell r="C6269" t="str">
            <v>m</v>
          </cell>
          <cell r="D6269">
            <v>2294.0100000000002</v>
          </cell>
        </row>
        <row r="6270">
          <cell r="A6270" t="str">
            <v>6817902</v>
          </cell>
          <cell r="B6270" t="str">
            <v>Corpo de BSCC - seção canal de 3,0 x 2,0 m - pré-moldado - tipo I - areia extraída e brita produzida</v>
          </cell>
          <cell r="C6270" t="str">
            <v>m</v>
          </cell>
          <cell r="D6270">
            <v>2035.58</v>
          </cell>
        </row>
        <row r="6271">
          <cell r="A6271" t="str">
            <v>6817903</v>
          </cell>
          <cell r="B6271" t="str">
            <v>Corpo de BSCC - seção canal de 3,0 x 2,0 m - pré-moldado - tipo II - areia e brita comerciais</v>
          </cell>
          <cell r="C6271" t="str">
            <v>m</v>
          </cell>
          <cell r="D6271">
            <v>2101.12</v>
          </cell>
        </row>
        <row r="6272">
          <cell r="A6272" t="str">
            <v>6817904</v>
          </cell>
          <cell r="B6272" t="str">
            <v>Corpo de BSCC - seção canal de 3,0 x 2,0 m - pré-moldado - tipo II - areia extraída e brita produzida</v>
          </cell>
          <cell r="C6272" t="str">
            <v>m</v>
          </cell>
          <cell r="D6272">
            <v>1842.69</v>
          </cell>
        </row>
        <row r="6273">
          <cell r="A6273" t="str">
            <v>6817829</v>
          </cell>
          <cell r="B6273" t="str">
            <v>Corpo de BSCC - seção fechada de 1,5 x 1,5 m - pré-moldado - altura do aterro de 0,25 a 1,00 m - areia e brita comerciais</v>
          </cell>
          <cell r="C6273" t="str">
            <v>m</v>
          </cell>
          <cell r="D6273">
            <v>1691.32</v>
          </cell>
        </row>
        <row r="6274">
          <cell r="A6274" t="str">
            <v>6817830</v>
          </cell>
          <cell r="B6274" t="str">
            <v>Corpo de BSCC - seção fechada de 1,5 x 1,5 m - pré-moldado - altura do aterro de 0,25 a 1,00 m - areia extraída e brita produzida</v>
          </cell>
          <cell r="C6274" t="str">
            <v>m</v>
          </cell>
          <cell r="D6274">
            <v>1520.25</v>
          </cell>
        </row>
        <row r="6275">
          <cell r="A6275" t="str">
            <v>6817831</v>
          </cell>
          <cell r="B6275" t="str">
            <v>Corpo de BSCC - seção fechada de 1,5 x 1,5 m - pré-moldado - altura do aterro de 1,00 a 2,50 m - areia e brita comerciais</v>
          </cell>
          <cell r="C6275" t="str">
            <v>m</v>
          </cell>
          <cell r="D6275">
            <v>1631.71</v>
          </cell>
        </row>
        <row r="6276">
          <cell r="A6276" t="str">
            <v>6817832</v>
          </cell>
          <cell r="B6276" t="str">
            <v>Corpo de BSCC - seção fechada de 1,5 x 1,5 m - pré-moldado - altura do aterro de 1,00 a 2,50 m - areia extraída e brita produzida</v>
          </cell>
          <cell r="C6276" t="str">
            <v>m</v>
          </cell>
          <cell r="D6276">
            <v>1460.64</v>
          </cell>
        </row>
        <row r="6277">
          <cell r="A6277" t="str">
            <v>6817839</v>
          </cell>
          <cell r="B6277" t="str">
            <v>Corpo de BSCC - seção fechada de 1,5 x 1,5 m - pré-moldado - altura do aterro de 10,00 a 12,50 m - areia e brita comerciais</v>
          </cell>
          <cell r="C6277" t="str">
            <v>m</v>
          </cell>
          <cell r="D6277">
            <v>1979.91</v>
          </cell>
        </row>
        <row r="6278">
          <cell r="A6278" t="str">
            <v>6817840</v>
          </cell>
          <cell r="B6278" t="str">
            <v>Corpo de BSCC - seção fechada de 1,5 x 1,5 m - pré-moldado - altura do aterro de 10,00 a 12,50 m - areia extraída e brita produzida</v>
          </cell>
          <cell r="C6278" t="str">
            <v>m</v>
          </cell>
          <cell r="D6278">
            <v>1764.64</v>
          </cell>
        </row>
        <row r="6279">
          <cell r="A6279" t="str">
            <v>6817841</v>
          </cell>
          <cell r="B6279" t="str">
            <v>Corpo de BSCC - seção fechada de 1,5 x 1,5 m - pré-moldado - altura do aterro de 12,50 a 15,00 m - areia e brita comerciais</v>
          </cell>
          <cell r="C6279" t="str">
            <v>m</v>
          </cell>
          <cell r="D6279">
            <v>2247.3000000000002</v>
          </cell>
        </row>
        <row r="6280">
          <cell r="A6280" t="str">
            <v>6817842</v>
          </cell>
          <cell r="B6280" t="str">
            <v>Corpo de BSCC - seção fechada de 1,5 x 1,5 m - pré-moldado - altura do aterro de 12,50 a 15,00 m - areia extraída e brita produzida</v>
          </cell>
          <cell r="C6280" t="str">
            <v>m</v>
          </cell>
          <cell r="D6280">
            <v>2046.56</v>
          </cell>
        </row>
        <row r="6281">
          <cell r="A6281" t="str">
            <v>6817833</v>
          </cell>
          <cell r="B6281" t="str">
            <v>Corpo de BSCC - seção fechada de 1,5 x 1,5 m - pré-moldado - altura do aterro de 2,50 a 5,00 m - areia e brita comerciais</v>
          </cell>
          <cell r="C6281" t="str">
            <v>m</v>
          </cell>
          <cell r="D6281">
            <v>1631.71</v>
          </cell>
        </row>
        <row r="6282">
          <cell r="A6282" t="str">
            <v>6817834</v>
          </cell>
          <cell r="B6282" t="str">
            <v>Corpo de BSCC - seção fechada de 1,5 x 1,5 m - pré-moldado - altura do aterro de 2,50 a 5,00 m - areia extraída e brita produzida</v>
          </cell>
          <cell r="C6282" t="str">
            <v>m</v>
          </cell>
          <cell r="D6282">
            <v>1460.64</v>
          </cell>
        </row>
        <row r="6283">
          <cell r="A6283" t="str">
            <v>6817835</v>
          </cell>
          <cell r="B6283" t="str">
            <v>Corpo de BSCC - seção fechada de 1,5 x 1,5 m - pré-moldado - altura do aterro de 5,00 a 7,50 m - areia e brita comerciais</v>
          </cell>
          <cell r="C6283" t="str">
            <v>m</v>
          </cell>
          <cell r="D6283">
            <v>1748.81</v>
          </cell>
        </row>
        <row r="6284">
          <cell r="A6284" t="str">
            <v>6817836</v>
          </cell>
          <cell r="B6284" t="str">
            <v>Corpo de BSCC - seção fechada de 1,5 x 1,5 m - pré-moldado - altura do aterro de 5,00 a 7,50 m - areia extraída e brita produzida</v>
          </cell>
          <cell r="C6284" t="str">
            <v>m</v>
          </cell>
          <cell r="D6284">
            <v>1580.14</v>
          </cell>
        </row>
        <row r="6285">
          <cell r="A6285" t="str">
            <v>6817837</v>
          </cell>
          <cell r="B6285" t="str">
            <v>Corpo de BSCC - seção fechada de 1,5 x 1,5 m - pré-moldado - altura do aterro de 7,50 a 10,00 m - areia e brita comerciais</v>
          </cell>
          <cell r="C6285" t="str">
            <v>m</v>
          </cell>
          <cell r="D6285">
            <v>2078.84</v>
          </cell>
        </row>
        <row r="6286">
          <cell r="A6286" t="str">
            <v>6817838</v>
          </cell>
          <cell r="B6286" t="str">
            <v>Corpo de BSCC - seção fechada de 1,5 x 1,5 m - pré-moldado - altura do aterro de 7,50 a 10,00 m - areia extraída e brita produzida</v>
          </cell>
          <cell r="C6286" t="str">
            <v>m</v>
          </cell>
          <cell r="D6286">
            <v>1863.57</v>
          </cell>
        </row>
        <row r="6287">
          <cell r="A6287" t="str">
            <v>6817843</v>
          </cell>
          <cell r="B6287" t="str">
            <v>Corpo de BSCC - seção fechada de 2,0 x 2,0 m - pré-moldado - altura do aterro de 0,25 a 1,00 m - areia e brita comerciais</v>
          </cell>
          <cell r="C6287" t="str">
            <v>m</v>
          </cell>
          <cell r="D6287">
            <v>2394.14</v>
          </cell>
        </row>
        <row r="6288">
          <cell r="A6288" t="str">
            <v>6817844</v>
          </cell>
          <cell r="B6288" t="str">
            <v>Corpo de BSCC - seção fechada de 2,0 x 2,0 m - pré-moldado - altura do aterro de 0,25 a 1,00 m - areia extraída e brita produzida</v>
          </cell>
          <cell r="C6288" t="str">
            <v>m</v>
          </cell>
          <cell r="D6288">
            <v>2176.4499999999998</v>
          </cell>
        </row>
        <row r="6289">
          <cell r="A6289" t="str">
            <v>6817845</v>
          </cell>
          <cell r="B6289" t="str">
            <v>Corpo de BSCC - seção fechada de 2,0 x 2,0 m - pré-moldado - altura do aterro de 1,00 a 2,50 m - areia e brita comerciais</v>
          </cell>
          <cell r="C6289" t="str">
            <v>m</v>
          </cell>
          <cell r="D6289">
            <v>2073.89</v>
          </cell>
        </row>
        <row r="6290">
          <cell r="A6290" t="str">
            <v>6817846</v>
          </cell>
          <cell r="B6290" t="str">
            <v>Corpo de BSCC - seção fechada de 2,0 x 2,0 m - pré-moldado - altura do aterro de 1,00 a 2,50 m - areia extraída e brita produzida</v>
          </cell>
          <cell r="C6290" t="str">
            <v>m</v>
          </cell>
          <cell r="D6290">
            <v>1856.2</v>
          </cell>
        </row>
        <row r="6291">
          <cell r="A6291" t="str">
            <v>6817853</v>
          </cell>
          <cell r="B6291" t="str">
            <v>Corpo de BSCC - seção fechada de 2,0 x 2,0 m - pré-moldado - altura do aterro de 10,00 a 12,50 m - areia e brita comerciais</v>
          </cell>
          <cell r="C6291" t="str">
            <v>m</v>
          </cell>
          <cell r="D6291">
            <v>3171.14</v>
          </cell>
        </row>
        <row r="6292">
          <cell r="A6292" t="str">
            <v>6817854</v>
          </cell>
          <cell r="B6292" t="str">
            <v>Corpo de BSCC - seção fechada de 2,0 x 2,0 m - pré-moldado - altura do aterro de 10,00 a 12,50 m - areia extraída e brita produzida</v>
          </cell>
          <cell r="C6292" t="str">
            <v>m</v>
          </cell>
          <cell r="D6292">
            <v>2921.89</v>
          </cell>
        </row>
        <row r="6293">
          <cell r="A6293" t="str">
            <v>6817855</v>
          </cell>
          <cell r="B6293" t="str">
            <v>Corpo de BSCC - seção fechada de 2,0 x 2,0 m - pré-moldado - altura do aterro de 12,50 a 15,00 m - areia e brita comerciais</v>
          </cell>
          <cell r="C6293" t="str">
            <v>m</v>
          </cell>
          <cell r="D6293">
            <v>3674.3</v>
          </cell>
        </row>
        <row r="6294">
          <cell r="A6294" t="str">
            <v>6817856</v>
          </cell>
          <cell r="B6294" t="str">
            <v>Corpo de BSCC - seção fechada de 2,0 x 2,0 m - pré-moldado - altura do aterro de 12,50 a 15,00 m - areia extraída e brita produzida</v>
          </cell>
          <cell r="C6294" t="str">
            <v>m</v>
          </cell>
          <cell r="D6294">
            <v>3371.71</v>
          </cell>
        </row>
        <row r="6295">
          <cell r="A6295" t="str">
            <v>6817847</v>
          </cell>
          <cell r="B6295" t="str">
            <v>Corpo de BSCC - seção fechada de 2,0 x 2,0 m - pré-moldado - altura do aterro de 2,50 a 5,00 m - areia e brita comerciais</v>
          </cell>
          <cell r="C6295" t="str">
            <v>m</v>
          </cell>
          <cell r="D6295">
            <v>2327.84</v>
          </cell>
        </row>
        <row r="6296">
          <cell r="A6296" t="str">
            <v>6817848</v>
          </cell>
          <cell r="B6296" t="str">
            <v>Corpo de BSCC - seção fechada de 2,0 x 2,0 m - pré-moldado - altura do aterro de 2,50 a 5,00 m - areia extraída e brita produzida</v>
          </cell>
          <cell r="C6296" t="str">
            <v>m</v>
          </cell>
          <cell r="D6296">
            <v>2112.02</v>
          </cell>
        </row>
        <row r="6297">
          <cell r="A6297" t="str">
            <v>6817849</v>
          </cell>
          <cell r="B6297" t="str">
            <v>Corpo de BSCC - seção fechada de 2,0 x 2,0 m - pré-moldado - altura do aterro de 5,00 a 7,50 m - areia e brita comerciais</v>
          </cell>
          <cell r="C6297" t="str">
            <v>m</v>
          </cell>
          <cell r="D6297">
            <v>2719.26</v>
          </cell>
        </row>
        <row r="6298">
          <cell r="A6298" t="str">
            <v>6817850</v>
          </cell>
          <cell r="B6298" t="str">
            <v>Corpo de BSCC - seção fechada de 2,0 x 2,0 m - pré-moldado - altura do aterro de 5,00 a 7,50 m - areia extraída e brita produzida</v>
          </cell>
          <cell r="C6298" t="str">
            <v>m</v>
          </cell>
          <cell r="D6298">
            <v>2445.7800000000002</v>
          </cell>
        </row>
        <row r="6299">
          <cell r="A6299" t="str">
            <v>6817851</v>
          </cell>
          <cell r="B6299" t="str">
            <v>Corpo de BSCC - seção fechada de 2,0 x 2,0 m - pré-moldado - altura do aterro de 7,50 a 10,00 m - areia e brita comerciais</v>
          </cell>
          <cell r="C6299" t="str">
            <v>m</v>
          </cell>
          <cell r="D6299">
            <v>2947.14</v>
          </cell>
        </row>
        <row r="6300">
          <cell r="A6300" t="str">
            <v>6817852</v>
          </cell>
          <cell r="B6300" t="str">
            <v>Corpo de BSCC - seção fechada de 2,0 x 2,0 m - pré-moldado - altura do aterro de 7,50 a 10,00 m - areia extraída e brita produzida</v>
          </cell>
          <cell r="C6300" t="str">
            <v>m</v>
          </cell>
          <cell r="D6300">
            <v>2691.01</v>
          </cell>
        </row>
        <row r="6301">
          <cell r="A6301" t="str">
            <v>6817857</v>
          </cell>
          <cell r="B6301" t="str">
            <v>Corpo de BSCC - seção fechada de 2,5 x 2,5 m - pré-moldado - altura do aterro de 0,25 a 1,00 m - areia e brita comerciais</v>
          </cell>
          <cell r="C6301" t="str">
            <v>m</v>
          </cell>
          <cell r="D6301">
            <v>3207.05</v>
          </cell>
        </row>
        <row r="6302">
          <cell r="A6302" t="str">
            <v>6817858</v>
          </cell>
          <cell r="B6302" t="str">
            <v>Corpo de BSCC - seção fechada de 2,5 x 2,5 m - pré-moldado - altura do aterro de 0,25 a 1,00 m - areia extraída e brita produzida</v>
          </cell>
          <cell r="C6302" t="str">
            <v>m</v>
          </cell>
          <cell r="D6302">
            <v>2940.2</v>
          </cell>
        </row>
        <row r="6303">
          <cell r="A6303" t="str">
            <v>6817859</v>
          </cell>
          <cell r="B6303" t="str">
            <v>Corpo de BSCC - seção fechada de 2,5 x 2,5 m - pré-moldado - altura do aterro de 1,00 a 2,50 m - areia e brita comerciais</v>
          </cell>
          <cell r="C6303" t="str">
            <v>m</v>
          </cell>
          <cell r="D6303">
            <v>2700.72</v>
          </cell>
        </row>
        <row r="6304">
          <cell r="A6304" t="str">
            <v>6817860</v>
          </cell>
          <cell r="B6304" t="str">
            <v>Corpo de BSCC - seção fechada de 2,5 x 2,5 m - pré-moldado - altura do aterro de 1,00 a 2,50 m - areia extraída e brita produzida</v>
          </cell>
          <cell r="C6304" t="str">
            <v>m</v>
          </cell>
          <cell r="D6304">
            <v>2433.86</v>
          </cell>
        </row>
        <row r="6305">
          <cell r="A6305" t="str">
            <v>6817867</v>
          </cell>
          <cell r="B6305" t="str">
            <v>Corpo de BSCC - seção fechada de 2,5 x 2,5 m - pré-moldado - altura do aterro de 10,00 a 12,50 m - areia e brita comerciais</v>
          </cell>
          <cell r="C6305" t="str">
            <v>m</v>
          </cell>
          <cell r="D6305">
            <v>4534.3999999999996</v>
          </cell>
        </row>
        <row r="6306">
          <cell r="A6306" t="str">
            <v>6817868</v>
          </cell>
          <cell r="B6306" t="str">
            <v>Corpo de BSCC - seção fechada de 2,5 x 2,5 m - pré-moldado - altura do aterro de 10,00 a 12,50 m - areia extraída e brita produzida</v>
          </cell>
          <cell r="C6306" t="str">
            <v>m</v>
          </cell>
          <cell r="D6306">
            <v>4165.72</v>
          </cell>
        </row>
        <row r="6307">
          <cell r="A6307" t="str">
            <v>6817869</v>
          </cell>
          <cell r="B6307" t="str">
            <v>Corpo de BSCC - seção fechada de 2,5 x 2,5 m - pré-moldado - altura do aterro de 12,50 a 15,00 m - areia e brita comerciais</v>
          </cell>
          <cell r="C6307" t="str">
            <v>m</v>
          </cell>
          <cell r="D6307">
            <v>5100.6400000000003</v>
          </cell>
        </row>
        <row r="6308">
          <cell r="A6308" t="str">
            <v>6817870</v>
          </cell>
          <cell r="B6308" t="str">
            <v>Corpo de BSCC - seção fechada de 2,5 x 2,5 m - pré-moldado - altura do aterro de 12,50 a 15,00 m - areia extraída e brita produzida</v>
          </cell>
          <cell r="C6308" t="str">
            <v>m</v>
          </cell>
          <cell r="D6308">
            <v>4730.75</v>
          </cell>
        </row>
        <row r="6309">
          <cell r="A6309" t="str">
            <v>6817861</v>
          </cell>
          <cell r="B6309" t="str">
            <v>Corpo de BSCC - seção fechada de 2,5 x 2,5 m - pré-moldado - altura do aterro de 2,50 a 5,00 m - areia e brita comerciais</v>
          </cell>
          <cell r="C6309" t="str">
            <v>m</v>
          </cell>
          <cell r="D6309">
            <v>3317.05</v>
          </cell>
        </row>
        <row r="6310">
          <cell r="A6310" t="str">
            <v>6817862</v>
          </cell>
          <cell r="B6310" t="str">
            <v>Corpo de BSCC - seção fechada de 2,5 x 2,5 m - pré-moldado - altura do aterro de 2,50 a 5,00 m - areia extraída e brita produzida</v>
          </cell>
          <cell r="C6310" t="str">
            <v>m</v>
          </cell>
          <cell r="D6310">
            <v>2984.04</v>
          </cell>
        </row>
        <row r="6311">
          <cell r="A6311" t="str">
            <v>6817863</v>
          </cell>
          <cell r="B6311" t="str">
            <v>Corpo de BSCC - seção fechada de 2,5 x 2,5 m - pré-moldado - altura do aterro de 5,00 a 7,50 m - areia e brita comerciais</v>
          </cell>
          <cell r="C6311" t="str">
            <v>m</v>
          </cell>
          <cell r="D6311">
            <v>3769.36</v>
          </cell>
        </row>
        <row r="6312">
          <cell r="A6312" t="str">
            <v>6817864</v>
          </cell>
          <cell r="B6312" t="str">
            <v>Corpo de BSCC - seção fechada de 2,5 x 2,5 m - pré-moldado - altura do aterro de 5,00 a 7,50 m - areia extraída e brita produzida</v>
          </cell>
          <cell r="C6312" t="str">
            <v>m</v>
          </cell>
          <cell r="D6312">
            <v>3457.73</v>
          </cell>
        </row>
        <row r="6313">
          <cell r="A6313" t="str">
            <v>6817865</v>
          </cell>
          <cell r="B6313" t="str">
            <v>Corpo de BSCC - seção fechada de 2,5 x 2,5 m - pré-moldado - altura do aterro de 7,50 a 10,00 m - areia e brita comerciais</v>
          </cell>
          <cell r="C6313" t="str">
            <v>m</v>
          </cell>
          <cell r="D6313">
            <v>4158.8100000000004</v>
          </cell>
        </row>
        <row r="6314">
          <cell r="A6314" t="str">
            <v>6817866</v>
          </cell>
          <cell r="B6314" t="str">
            <v>Corpo de BSCC - seção fechada de 2,5 x 2,5 m - pré-moldado - altura do aterro de 7,50 a 10,00 m - areia extraída e brita produzida</v>
          </cell>
          <cell r="C6314" t="str">
            <v>m</v>
          </cell>
          <cell r="D6314">
            <v>3855.55</v>
          </cell>
        </row>
        <row r="6315">
          <cell r="A6315" t="str">
            <v>6817871</v>
          </cell>
          <cell r="B6315" t="str">
            <v>Corpo de BSCC - seção fechada de 3,0 x 3,0 m - pré-moldado - altura do aterro de 0,25 a 1,00 m - areia e brita comerciais</v>
          </cell>
          <cell r="C6315" t="str">
            <v>m</v>
          </cell>
          <cell r="D6315">
            <v>4096.04</v>
          </cell>
        </row>
        <row r="6316">
          <cell r="A6316" t="str">
            <v>6817872</v>
          </cell>
          <cell r="B6316" t="str">
            <v>Corpo de BSCC - seção fechada de 3,0 x 3,0 m - pré-moldado - altura do aterro de 0,25 a 1,00 m - areia extraída e brita produzida</v>
          </cell>
          <cell r="C6316" t="str">
            <v>m</v>
          </cell>
          <cell r="D6316">
            <v>3785.79</v>
          </cell>
        </row>
        <row r="6317">
          <cell r="A6317" t="str">
            <v>6817873</v>
          </cell>
          <cell r="B6317" t="str">
            <v>Corpo de BSCC - seção fechada de 3,0 x 3,0 m - pré-moldado - altura do aterro de 1,00 a 2,50 m - areia e brita comerciais</v>
          </cell>
          <cell r="C6317" t="str">
            <v>m</v>
          </cell>
          <cell r="D6317">
            <v>3566.13</v>
          </cell>
        </row>
        <row r="6318">
          <cell r="A6318" t="str">
            <v>6817874</v>
          </cell>
          <cell r="B6318" t="str">
            <v>Corpo de BSCC - seção fechada de 3,0 x 3,0 m - pré-moldado - altura do aterro de 1,00 a 2,50 m - areia extraída e brita produzida</v>
          </cell>
          <cell r="C6318" t="str">
            <v>m</v>
          </cell>
          <cell r="D6318">
            <v>3255.88</v>
          </cell>
        </row>
        <row r="6319">
          <cell r="A6319" t="str">
            <v>6817881</v>
          </cell>
          <cell r="B6319" t="str">
            <v>Corpo de BSCC - seção fechada de 3,0 x 3,0 m - pré-moldado - altura do aterro de 10,00 a 12,50 m - areia e brita comerciais</v>
          </cell>
          <cell r="C6319" t="str">
            <v>m</v>
          </cell>
          <cell r="D6319">
            <v>6296.76</v>
          </cell>
        </row>
        <row r="6320">
          <cell r="A6320" t="str">
            <v>6817882</v>
          </cell>
          <cell r="B6320" t="str">
            <v>Corpo de BSCC - seção fechada de 3,0 x 3,0 m - pré-moldado - altura do aterro de 10,00 a 12,50 m - areia extraída e brita produzida</v>
          </cell>
          <cell r="C6320" t="str">
            <v>m</v>
          </cell>
          <cell r="D6320">
            <v>5863.34</v>
          </cell>
        </row>
        <row r="6321">
          <cell r="A6321" t="str">
            <v>6817883</v>
          </cell>
          <cell r="B6321" t="str">
            <v>Corpo de BSCC - seção fechada de 3,0 x 3,0 m - pré-moldado - altura do aterro de 12,50 a 15,00 m - areia e brita comerciais</v>
          </cell>
          <cell r="C6321" t="str">
            <v>m</v>
          </cell>
          <cell r="D6321">
            <v>6922.44</v>
          </cell>
        </row>
        <row r="6322">
          <cell r="A6322" t="str">
            <v>6817884</v>
          </cell>
          <cell r="B6322" t="str">
            <v>Corpo de BSCC - seção fechada de 3,0 x 3,0 m - pré-moldado - altura do aterro de 12,50 a 15,00 m - areia extraída e brita produzida</v>
          </cell>
          <cell r="C6322" t="str">
            <v>m</v>
          </cell>
          <cell r="D6322">
            <v>6487.83</v>
          </cell>
        </row>
        <row r="6323">
          <cell r="A6323" t="str">
            <v>6817875</v>
          </cell>
          <cell r="B6323" t="str">
            <v>Corpo de BSCC - seção fechada de 3,0 x 3,0 m - pré-moldado - altura do aterro de 2,50 a 5,00 m - areia e brita comerciais</v>
          </cell>
          <cell r="C6323" t="str">
            <v>m</v>
          </cell>
          <cell r="D6323">
            <v>4328.3500000000004</v>
          </cell>
        </row>
        <row r="6324">
          <cell r="A6324" t="str">
            <v>6817876</v>
          </cell>
          <cell r="B6324" t="str">
            <v>Corpo de BSCC - seção fechada de 3,0 x 3,0 m - pré-moldado - altura do aterro de 2,50 a 5,00 m - areia extraída e brita produzida</v>
          </cell>
          <cell r="C6324" t="str">
            <v>m</v>
          </cell>
          <cell r="D6324">
            <v>3934.7</v>
          </cell>
        </row>
        <row r="6325">
          <cell r="A6325" t="str">
            <v>6817877</v>
          </cell>
          <cell r="B6325" t="str">
            <v>Corpo de BSCC - seção fechada de 3,0 x 3,0 m - pré-moldado - altura do aterro de 5,00 a 7,50 m - areia e brita comerciais</v>
          </cell>
          <cell r="C6325" t="str">
            <v>m</v>
          </cell>
          <cell r="D6325">
            <v>5140.5600000000004</v>
          </cell>
        </row>
        <row r="6326">
          <cell r="A6326" t="str">
            <v>6817878</v>
          </cell>
          <cell r="B6326" t="str">
            <v>Corpo de BSCC - seção fechada de 3,0 x 3,0 m - pré-moldado - altura do aterro de 5,00 a 7,50 m - areia extraída e brita produzida</v>
          </cell>
          <cell r="C6326" t="str">
            <v>m</v>
          </cell>
          <cell r="D6326">
            <v>4783.42</v>
          </cell>
        </row>
        <row r="6327">
          <cell r="A6327" t="str">
            <v>6817879</v>
          </cell>
          <cell r="B6327" t="str">
            <v>Corpo de BSCC - seção fechada de 3,0 x 3,0 m - pré-moldado - altura do aterro de 7,50 a 10,00 m - areia e brita comerciais</v>
          </cell>
          <cell r="C6327" t="str">
            <v>m</v>
          </cell>
          <cell r="D6327">
            <v>5744.02</v>
          </cell>
        </row>
        <row r="6328">
          <cell r="A6328" t="str">
            <v>6817880</v>
          </cell>
          <cell r="B6328" t="str">
            <v>Corpo de BSCC - seção fechada de 3,0 x 3,0 m - pré-moldado - altura do aterro de 7,50 a 10,00 m - areia extraída e brita produzida</v>
          </cell>
          <cell r="C6328" t="str">
            <v>m</v>
          </cell>
          <cell r="D6328">
            <v>5310.58</v>
          </cell>
        </row>
        <row r="6329">
          <cell r="A6329" t="str">
            <v>7119788</v>
          </cell>
          <cell r="B6329" t="str">
            <v>Administração local do Estaleiro Padrão</v>
          </cell>
          <cell r="C6329" t="str">
            <v>mês</v>
          </cell>
          <cell r="D6329">
            <v>300044.31</v>
          </cell>
        </row>
        <row r="6330">
          <cell r="A6330" t="str">
            <v>7119714</v>
          </cell>
          <cell r="B6330" t="str">
            <v>Amarração do sistema de fundeio - profundidade de até 50 m</v>
          </cell>
          <cell r="C6330" t="str">
            <v>un</v>
          </cell>
          <cell r="D6330">
            <v>2111.71</v>
          </cell>
        </row>
        <row r="6331">
          <cell r="A6331" t="str">
            <v>7119715</v>
          </cell>
          <cell r="B6331" t="str">
            <v>Ânodo de sacrifício para proteção do casco - fornecimento e instalação</v>
          </cell>
          <cell r="C6331" t="str">
            <v>un</v>
          </cell>
          <cell r="D6331">
            <v>1661.75</v>
          </cell>
        </row>
        <row r="6332">
          <cell r="A6332" t="str">
            <v>7119678</v>
          </cell>
          <cell r="B6332" t="str">
            <v>Beneficiamento de aço naval para construção de instalações portuárias de pequeno porte - excluso o aço naval</v>
          </cell>
          <cell r="C6332" t="str">
            <v>t</v>
          </cell>
          <cell r="D6332">
            <v>9356.83</v>
          </cell>
        </row>
        <row r="6333">
          <cell r="A6333" t="str">
            <v>7119712</v>
          </cell>
          <cell r="B6333" t="str">
            <v>Cabo de segurança para conexão da ponte - fornecimento e instalação</v>
          </cell>
          <cell r="C6333" t="str">
            <v>un</v>
          </cell>
          <cell r="D6333">
            <v>12434.99</v>
          </cell>
        </row>
        <row r="6334">
          <cell r="A6334" t="str">
            <v>7119694</v>
          </cell>
          <cell r="B6334" t="str">
            <v>Confecção de morto de concreto de 13 t</v>
          </cell>
          <cell r="C6334" t="str">
            <v>un</v>
          </cell>
          <cell r="D6334">
            <v>7690.83</v>
          </cell>
        </row>
        <row r="6335">
          <cell r="A6335" t="str">
            <v>7119695</v>
          </cell>
          <cell r="B6335" t="str">
            <v>Confecção de morto de concreto de 14 t</v>
          </cell>
          <cell r="C6335" t="str">
            <v>un</v>
          </cell>
          <cell r="D6335">
            <v>8361.08</v>
          </cell>
        </row>
        <row r="6336">
          <cell r="A6336" t="str">
            <v>7119696</v>
          </cell>
          <cell r="B6336" t="str">
            <v>Confecção de morto de concreto de 22 t</v>
          </cell>
          <cell r="C6336" t="str">
            <v>un</v>
          </cell>
          <cell r="D6336">
            <v>13388.92</v>
          </cell>
        </row>
        <row r="6337">
          <cell r="A6337" t="str">
            <v>7119697</v>
          </cell>
          <cell r="B6337" t="str">
            <v>Confecção de morto de concreto de 36 t</v>
          </cell>
          <cell r="C6337" t="str">
            <v>un</v>
          </cell>
          <cell r="D6337">
            <v>21344.94</v>
          </cell>
        </row>
        <row r="6338">
          <cell r="A6338" t="str">
            <v>7119698</v>
          </cell>
          <cell r="B6338" t="str">
            <v>Confecção de morto de concreto de 48 t</v>
          </cell>
          <cell r="C6338" t="str">
            <v>un</v>
          </cell>
          <cell r="D6338">
            <v>27234.080000000002</v>
          </cell>
        </row>
        <row r="6339">
          <cell r="A6339" t="str">
            <v>7119688</v>
          </cell>
          <cell r="B6339" t="str">
            <v>Confecção de poita de concreto com garras metálicas de 13,3 t (peso submerso = 8 t)</v>
          </cell>
          <cell r="C6339" t="str">
            <v>un</v>
          </cell>
          <cell r="D6339">
            <v>7804.2</v>
          </cell>
        </row>
        <row r="6340">
          <cell r="A6340" t="str">
            <v>7119689</v>
          </cell>
          <cell r="B6340" t="str">
            <v>Confecção de poita de concreto com garras metálicas de 25 t (peso submerso = 15 t)</v>
          </cell>
          <cell r="C6340" t="str">
            <v>un</v>
          </cell>
          <cell r="D6340">
            <v>15042.15</v>
          </cell>
        </row>
        <row r="6341">
          <cell r="A6341" t="str">
            <v>7119690</v>
          </cell>
          <cell r="B6341" t="str">
            <v>Confecção de poita de concreto com garras metálicas de 30 t (peso submerso = 18 t)</v>
          </cell>
          <cell r="C6341" t="str">
            <v>un</v>
          </cell>
          <cell r="D6341">
            <v>17945.89</v>
          </cell>
        </row>
        <row r="6342">
          <cell r="A6342" t="str">
            <v>7119691</v>
          </cell>
          <cell r="B6342" t="str">
            <v>Confecção de poita de concreto com garras metálicas de 41,7 t (peso submerso = 25 t)</v>
          </cell>
          <cell r="C6342" t="str">
            <v>un</v>
          </cell>
          <cell r="D6342">
            <v>24859.17</v>
          </cell>
        </row>
        <row r="6343">
          <cell r="A6343" t="str">
            <v>7119692</v>
          </cell>
          <cell r="B6343" t="str">
            <v>Confecção de poita de concreto com garras metálicas de 45,8 t (peso submerso = 27,5 t)</v>
          </cell>
          <cell r="C6343" t="str">
            <v>un</v>
          </cell>
          <cell r="D6343">
            <v>27325.9</v>
          </cell>
        </row>
        <row r="6344">
          <cell r="A6344" t="str">
            <v>7119693</v>
          </cell>
          <cell r="B6344" t="str">
            <v>Confecção de poita de concreto com garras metálicas de 58,3 t (peso submerso = 35 t)</v>
          </cell>
          <cell r="C6344" t="str">
            <v>un</v>
          </cell>
          <cell r="D6344">
            <v>34717.589999999997</v>
          </cell>
        </row>
        <row r="6345">
          <cell r="A6345" t="str">
            <v>7119687</v>
          </cell>
          <cell r="B6345" t="str">
            <v>Confecção de poita de concreto com garras metálicas de 6,7 t (peso submerso = 4 t)</v>
          </cell>
          <cell r="C6345" t="str">
            <v>un</v>
          </cell>
          <cell r="D6345">
            <v>4116.08</v>
          </cell>
        </row>
        <row r="6346">
          <cell r="A6346" t="str">
            <v>7119681</v>
          </cell>
          <cell r="B6346" t="str">
            <v>Confecção de poita de concreto de 13,3 t (peso submerso = 8 t)</v>
          </cell>
          <cell r="C6346" t="str">
            <v>un</v>
          </cell>
          <cell r="D6346">
            <v>8872.84</v>
          </cell>
        </row>
        <row r="6347">
          <cell r="A6347" t="str">
            <v>7119682</v>
          </cell>
          <cell r="B6347" t="str">
            <v>Confecção de poita de concreto de 25 t (peso submerso = 15 t)</v>
          </cell>
          <cell r="C6347" t="str">
            <v>un</v>
          </cell>
          <cell r="D6347">
            <v>16999.96</v>
          </cell>
        </row>
        <row r="6348">
          <cell r="A6348" t="str">
            <v>7119683</v>
          </cell>
          <cell r="B6348" t="str">
            <v>Confecção de poita de concreto de 30 t (peso submerso = 18 t)</v>
          </cell>
          <cell r="C6348" t="str">
            <v>un</v>
          </cell>
          <cell r="D6348">
            <v>20284.48</v>
          </cell>
        </row>
        <row r="6349">
          <cell r="A6349" t="str">
            <v>7119684</v>
          </cell>
          <cell r="B6349" t="str">
            <v>Confecção de poita de concreto de 41,7 t (peso submerso = 25 t)</v>
          </cell>
          <cell r="C6349" t="str">
            <v>un</v>
          </cell>
          <cell r="D6349">
            <v>28076.99</v>
          </cell>
        </row>
        <row r="6350">
          <cell r="A6350" t="str">
            <v>7119685</v>
          </cell>
          <cell r="B6350" t="str">
            <v>Confecção de poita de concreto de 45,8 t (peso submerso = 27,5 t)</v>
          </cell>
          <cell r="C6350" t="str">
            <v>un</v>
          </cell>
          <cell r="D6350">
            <v>30857.05</v>
          </cell>
        </row>
        <row r="6351">
          <cell r="A6351" t="str">
            <v>7119686</v>
          </cell>
          <cell r="B6351" t="str">
            <v>Confecção de poita de concreto de 58,3 t (peso submerso = 35 t)</v>
          </cell>
          <cell r="C6351" t="str">
            <v>un</v>
          </cell>
          <cell r="D6351">
            <v>39191.94</v>
          </cell>
        </row>
        <row r="6352">
          <cell r="A6352" t="str">
            <v>7119680</v>
          </cell>
          <cell r="B6352" t="str">
            <v>Confecção de poita de concreto de 6,7 t (peso submerso = 4 t)</v>
          </cell>
          <cell r="C6352" t="str">
            <v>un</v>
          </cell>
          <cell r="D6352">
            <v>4664.6099999999997</v>
          </cell>
        </row>
        <row r="6353">
          <cell r="A6353" t="str">
            <v>7119710</v>
          </cell>
          <cell r="B6353" t="str">
            <v>Defensa de pneus para proteção do flutuante - confecção e instalação</v>
          </cell>
          <cell r="C6353" t="str">
            <v>un</v>
          </cell>
          <cell r="D6353">
            <v>704.91</v>
          </cell>
        </row>
        <row r="6354">
          <cell r="A6354" t="str">
            <v>7107375</v>
          </cell>
          <cell r="B6354" t="str">
            <v>Fornecimento e instalação de reservatório metálico tipo taça de 10.000 litros pintura interna e externa com escada de acesso e base de concreto armado - areia e brita comerciais</v>
          </cell>
          <cell r="C6354" t="str">
            <v>un</v>
          </cell>
          <cell r="D6354">
            <v>32701.95</v>
          </cell>
        </row>
        <row r="6355">
          <cell r="A6355" t="str">
            <v>7107376</v>
          </cell>
          <cell r="B6355" t="str">
            <v>Fornecimento e instalação de reservatório metálico tipo taça de 20.000 litros pintura interna e externa com escada de acesso e base de concreto armado - areia e brita comerciais</v>
          </cell>
          <cell r="C6355" t="str">
            <v>un</v>
          </cell>
          <cell r="D6355">
            <v>54854.86</v>
          </cell>
        </row>
        <row r="6356">
          <cell r="A6356" t="str">
            <v>7107377</v>
          </cell>
          <cell r="B6356" t="str">
            <v>Fornecimento e instalação de reservatório metálico tipo taça de 30.000 litros pintura interna e externa com escada de acesso e base de concreto armado - areia e brita comerciais</v>
          </cell>
          <cell r="C6356" t="str">
            <v>un</v>
          </cell>
          <cell r="D6356">
            <v>74303.77</v>
          </cell>
        </row>
        <row r="6357">
          <cell r="A6357" t="str">
            <v>7107374</v>
          </cell>
          <cell r="B6357" t="str">
            <v>Fornecimento e instalação de reservatório metálico tipo taça de 5.000 litros pintura interna e externa com escada de acesso e base de concreto armado - areia e brita comerciais</v>
          </cell>
          <cell r="C6357" t="str">
            <v>un</v>
          </cell>
          <cell r="D6357">
            <v>23107.57</v>
          </cell>
        </row>
        <row r="6358">
          <cell r="A6358" t="str">
            <v>7119708</v>
          </cell>
          <cell r="B6358" t="str">
            <v>Guincho manual para sistema de fundeio com capacidade de tração de 100 kN - fornecimento e instalação</v>
          </cell>
          <cell r="C6358" t="str">
            <v>un</v>
          </cell>
          <cell r="D6358">
            <v>158733.57999999999</v>
          </cell>
        </row>
        <row r="6359">
          <cell r="A6359" t="str">
            <v>7119709</v>
          </cell>
          <cell r="B6359" t="str">
            <v>Guincho manual para sistema de fundeio com capacidade de tração de 200 kN - fornecimento e instalação</v>
          </cell>
          <cell r="C6359" t="str">
            <v>un</v>
          </cell>
          <cell r="D6359">
            <v>220371.7</v>
          </cell>
        </row>
        <row r="6360">
          <cell r="A6360" t="str">
            <v>7119706</v>
          </cell>
          <cell r="B6360" t="str">
            <v>Implantação do sistema naval tipo I - ponte móvel e flutuante principal</v>
          </cell>
          <cell r="C6360" t="str">
            <v>un</v>
          </cell>
          <cell r="D6360">
            <v>50272.75</v>
          </cell>
        </row>
        <row r="6361">
          <cell r="A6361" t="str">
            <v>7119707</v>
          </cell>
          <cell r="B6361" t="str">
            <v>Implantação do sistema naval tipo II - pontes móveis, flutuante intermediário e flutuante principal</v>
          </cell>
          <cell r="C6361" t="str">
            <v>un</v>
          </cell>
          <cell r="D6361">
            <v>118972.67</v>
          </cell>
        </row>
        <row r="6362">
          <cell r="A6362" t="str">
            <v>7119787</v>
          </cell>
          <cell r="B6362" t="str">
            <v>Instalações do Estaleiro Padrão para o beneficiamento de estruturas navais, inclusive mobiliário, equipamentos de informática e de segurança</v>
          </cell>
          <cell r="C6362" t="str">
            <v>m²</v>
          </cell>
          <cell r="D6362">
            <v>390.89</v>
          </cell>
        </row>
        <row r="6363">
          <cell r="A6363" t="str">
            <v>7119647</v>
          </cell>
          <cell r="B6363" t="str">
            <v>Lançamento da embarcação sobre carreira em água</v>
          </cell>
          <cell r="C6363" t="str">
            <v>un</v>
          </cell>
          <cell r="D6363">
            <v>2589.25</v>
          </cell>
        </row>
        <row r="6364">
          <cell r="A6364" t="str">
            <v>7119679</v>
          </cell>
          <cell r="B6364" t="str">
            <v>Lançamento de poita de concreto - peso submerso</v>
          </cell>
          <cell r="C6364" t="str">
            <v>t</v>
          </cell>
          <cell r="D6364">
            <v>44.79</v>
          </cell>
        </row>
        <row r="6365">
          <cell r="A6365" t="str">
            <v>7119711</v>
          </cell>
          <cell r="B6365" t="str">
            <v>Mancal de conexão - confecção e instalação</v>
          </cell>
          <cell r="C6365" t="str">
            <v>un</v>
          </cell>
          <cell r="D6365">
            <v>920.95</v>
          </cell>
        </row>
        <row r="6366">
          <cell r="A6366" t="str">
            <v>7119713</v>
          </cell>
          <cell r="B6366" t="str">
            <v>Molinete manual para sistema de fundeio com capacidade de tração de 70 kN - fornecimento e instalação</v>
          </cell>
          <cell r="C6366" t="str">
            <v>un</v>
          </cell>
          <cell r="D6366">
            <v>253694.14</v>
          </cell>
        </row>
        <row r="6367">
          <cell r="A6367" t="str">
            <v>7119646</v>
          </cell>
          <cell r="B6367" t="str">
            <v>Transporte interno em estaleiro para movimentação de peças</v>
          </cell>
          <cell r="C6367" t="str">
            <v>t</v>
          </cell>
          <cell r="D6367">
            <v>1121.9100000000001</v>
          </cell>
        </row>
        <row r="6368">
          <cell r="A6368" t="str">
            <v>7119699</v>
          </cell>
          <cell r="B6368" t="str">
            <v>Tratamento superficial e pintura da área interna do flutuante (tanques de reserva de flutuabilidade)</v>
          </cell>
          <cell r="C6368" t="str">
            <v>m²</v>
          </cell>
          <cell r="D6368">
            <v>20.13</v>
          </cell>
        </row>
        <row r="6369">
          <cell r="A6369" t="str">
            <v>7119702</v>
          </cell>
          <cell r="B6369" t="str">
            <v>Tratamento superficial e pintura da ponte e demais estruturas metálicas navais - exceto flutuantes</v>
          </cell>
          <cell r="C6369" t="str">
            <v>m²</v>
          </cell>
          <cell r="D6369">
            <v>62.77</v>
          </cell>
        </row>
        <row r="6370">
          <cell r="A6370" t="str">
            <v>7119701</v>
          </cell>
          <cell r="B6370" t="str">
            <v>Tratamento superficial e pintura das obras mortas do flutuante (convés principal, convés superior, casaria e estruturas apoiadas sobre o convés) - exceto piso</v>
          </cell>
          <cell r="C6370" t="str">
            <v>m²</v>
          </cell>
          <cell r="D6370">
            <v>62.77</v>
          </cell>
        </row>
        <row r="6371">
          <cell r="A6371" t="str">
            <v>7119700</v>
          </cell>
          <cell r="B6371" t="str">
            <v>Tratamento superficial e pintura das obras vivas e mortas externas do flutuante (fundo, costados e espelhos de proa e popa)</v>
          </cell>
          <cell r="C6371" t="str">
            <v>m²</v>
          </cell>
          <cell r="D6371">
            <v>55.21</v>
          </cell>
        </row>
      </sheetData>
      <sheetData sheetId="6">
        <row r="2">
          <cell r="A2">
            <v>178110</v>
          </cell>
          <cell r="B2" t="str">
            <v>Aditivo controlador de ruptura emulsão</v>
          </cell>
          <cell r="C2" t="str">
            <v>kg</v>
          </cell>
          <cell r="D2">
            <v>65.53</v>
          </cell>
        </row>
        <row r="3">
          <cell r="A3">
            <v>178150</v>
          </cell>
          <cell r="B3" t="str">
            <v>Aditivo hiperplastificante</v>
          </cell>
          <cell r="C3" t="str">
            <v>kg</v>
          </cell>
          <cell r="D3">
            <v>24.08</v>
          </cell>
        </row>
        <row r="4">
          <cell r="A4">
            <v>178170</v>
          </cell>
          <cell r="B4" t="str">
            <v>Aditivo plastificante</v>
          </cell>
          <cell r="C4" t="str">
            <v>l</v>
          </cell>
          <cell r="D4">
            <v>10.66</v>
          </cell>
        </row>
        <row r="5">
          <cell r="A5">
            <v>178120</v>
          </cell>
          <cell r="B5" t="str">
            <v>Aditivo sólido com fibras p/microrevestimento</v>
          </cell>
          <cell r="C5" t="str">
            <v>kg</v>
          </cell>
          <cell r="D5">
            <v>12.82</v>
          </cell>
        </row>
        <row r="6">
          <cell r="A6">
            <v>178130</v>
          </cell>
          <cell r="B6" t="str">
            <v>Aditivo superplastificante</v>
          </cell>
          <cell r="C6" t="str">
            <v>kg</v>
          </cell>
          <cell r="D6">
            <v>21.85</v>
          </cell>
        </row>
        <row r="7">
          <cell r="A7">
            <v>141480</v>
          </cell>
          <cell r="B7" t="str">
            <v>Adubo NPK 4:14:8</v>
          </cell>
          <cell r="C7" t="str">
            <v>kg</v>
          </cell>
          <cell r="D7">
            <v>7.39</v>
          </cell>
        </row>
        <row r="8">
          <cell r="A8">
            <v>143100</v>
          </cell>
          <cell r="B8" t="str">
            <v>Adubo NPK 4:30:10</v>
          </cell>
          <cell r="C8" t="str">
            <v>kg</v>
          </cell>
          <cell r="D8">
            <v>5.15</v>
          </cell>
        </row>
        <row r="9">
          <cell r="A9">
            <v>178180</v>
          </cell>
          <cell r="B9" t="str">
            <v>Agente de cura química p/concreto</v>
          </cell>
          <cell r="C9" t="str">
            <v>l</v>
          </cell>
          <cell r="D9">
            <v>15.25</v>
          </cell>
        </row>
        <row r="10">
          <cell r="A10">
            <v>150040</v>
          </cell>
          <cell r="B10" t="str">
            <v>Apoio elastomérico fretado</v>
          </cell>
          <cell r="C10" t="str">
            <v>kg</v>
          </cell>
          <cell r="D10">
            <v>58.59</v>
          </cell>
        </row>
        <row r="11">
          <cell r="A11">
            <v>105000</v>
          </cell>
          <cell r="B11" t="str">
            <v>Arame farpado nº 16</v>
          </cell>
          <cell r="C11" t="str">
            <v>m</v>
          </cell>
          <cell r="D11">
            <v>0.68</v>
          </cell>
        </row>
        <row r="12">
          <cell r="A12">
            <v>150180</v>
          </cell>
          <cell r="B12" t="str">
            <v>Arame recozido nº 18</v>
          </cell>
          <cell r="C12" t="str">
            <v>kg</v>
          </cell>
          <cell r="D12">
            <v>14.32</v>
          </cell>
        </row>
        <row r="13">
          <cell r="A13">
            <v>139000</v>
          </cell>
          <cell r="B13" t="str">
            <v>Areia</v>
          </cell>
          <cell r="C13" t="str">
            <v>m3</v>
          </cell>
          <cell r="D13">
            <v>72.25</v>
          </cell>
        </row>
        <row r="14">
          <cell r="A14">
            <v>170300</v>
          </cell>
          <cell r="B14" t="str">
            <v>Asfalto diluido CM-30</v>
          </cell>
          <cell r="C14" t="str">
            <v>t</v>
          </cell>
          <cell r="D14">
            <v>5894.81</v>
          </cell>
        </row>
        <row r="15">
          <cell r="A15">
            <v>170600</v>
          </cell>
          <cell r="B15" t="str">
            <v>Asfalto modificado por borracha</v>
          </cell>
          <cell r="C15" t="str">
            <v>t</v>
          </cell>
          <cell r="D15">
            <v>4886.12</v>
          </cell>
        </row>
        <row r="16">
          <cell r="A16">
            <v>180450</v>
          </cell>
          <cell r="B16" t="str">
            <v>Balde plástico trânslúcido 8/10 litros h=27/30cm</v>
          </cell>
          <cell r="C16" t="str">
            <v>ud</v>
          </cell>
          <cell r="D16">
            <v>39.47</v>
          </cell>
        </row>
        <row r="17">
          <cell r="A17">
            <v>180000</v>
          </cell>
          <cell r="B17" t="str">
            <v>Balizador de plástico 947x120mm refletivo</v>
          </cell>
          <cell r="C17" t="str">
            <v>ud</v>
          </cell>
          <cell r="D17">
            <v>138.30000000000001</v>
          </cell>
        </row>
        <row r="18">
          <cell r="A18">
            <v>106450</v>
          </cell>
          <cell r="B18" t="str">
            <v>Barra chata 1" x 3/8" (2,0 kg/m)</v>
          </cell>
          <cell r="C18" t="str">
            <v>kg</v>
          </cell>
          <cell r="D18">
            <v>11.24</v>
          </cell>
        </row>
        <row r="19">
          <cell r="A19">
            <v>106480</v>
          </cell>
          <cell r="B19" t="str">
            <v>Barra chata 1.1/4" x 1/8" x 1,00m</v>
          </cell>
          <cell r="C19" t="str">
            <v>ud</v>
          </cell>
          <cell r="D19">
            <v>44.63</v>
          </cell>
        </row>
        <row r="20">
          <cell r="A20">
            <v>106490</v>
          </cell>
          <cell r="B20" t="str">
            <v>Barra chata 1.1/4" x 1/8" x 1,35m</v>
          </cell>
          <cell r="C20" t="str">
            <v>ud</v>
          </cell>
          <cell r="D20">
            <v>48.76</v>
          </cell>
        </row>
        <row r="21">
          <cell r="A21">
            <v>106460</v>
          </cell>
          <cell r="B21" t="str">
            <v>Barra chata 1.1/4" x 3/16" x 2,00m</v>
          </cell>
          <cell r="C21" t="str">
            <v>ud</v>
          </cell>
          <cell r="D21">
            <v>69.069999999999993</v>
          </cell>
        </row>
        <row r="22">
          <cell r="A22">
            <v>106470</v>
          </cell>
          <cell r="B22" t="str">
            <v>Barra chata 1.1/4" x 3/16" x 3,00m</v>
          </cell>
          <cell r="C22" t="str">
            <v>ud</v>
          </cell>
          <cell r="D22">
            <v>87.18</v>
          </cell>
        </row>
        <row r="23">
          <cell r="A23">
            <v>155500</v>
          </cell>
          <cell r="B23" t="str">
            <v>Barra Dywidag ø=32mm ST-95/105</v>
          </cell>
          <cell r="C23" t="str">
            <v>m</v>
          </cell>
          <cell r="D23">
            <v>265.2</v>
          </cell>
        </row>
        <row r="24">
          <cell r="A24">
            <v>106400</v>
          </cell>
          <cell r="B24" t="str">
            <v>Barra roscada zincada 5/8"</v>
          </cell>
          <cell r="C24" t="str">
            <v>m</v>
          </cell>
          <cell r="D24">
            <v>44.15</v>
          </cell>
        </row>
        <row r="25">
          <cell r="A25">
            <v>180423</v>
          </cell>
          <cell r="B25" t="str">
            <v>Bastão vermelho sinalizador 54cm</v>
          </cell>
          <cell r="C25" t="str">
            <v>ud</v>
          </cell>
          <cell r="D25">
            <v>44.93</v>
          </cell>
        </row>
        <row r="26">
          <cell r="A26">
            <v>186010</v>
          </cell>
          <cell r="B26" t="str">
            <v>Bits p/ carreta perfuração</v>
          </cell>
          <cell r="C26" t="str">
            <v>ud</v>
          </cell>
          <cell r="D26">
            <v>720</v>
          </cell>
        </row>
        <row r="27">
          <cell r="A27">
            <v>145650</v>
          </cell>
          <cell r="B27" t="str">
            <v>Bloco articulado(Blokret) e=6cm (Fck=35 MPa)</v>
          </cell>
          <cell r="C27" t="str">
            <v>m2</v>
          </cell>
          <cell r="D27">
            <v>70.5</v>
          </cell>
        </row>
        <row r="28">
          <cell r="A28">
            <v>145850</v>
          </cell>
          <cell r="B28" t="str">
            <v>Bloco articulado(Blokret) e=8cm (Fck=35 MPa)</v>
          </cell>
          <cell r="C28" t="str">
            <v>m2</v>
          </cell>
          <cell r="D28">
            <v>86.8</v>
          </cell>
        </row>
        <row r="29">
          <cell r="A29">
            <v>191919</v>
          </cell>
          <cell r="B29" t="str">
            <v>Bloco concreto estrutural 19x19x19cm</v>
          </cell>
          <cell r="C29" t="str">
            <v>ud</v>
          </cell>
          <cell r="D29">
            <v>4.3899999999999997</v>
          </cell>
        </row>
        <row r="30">
          <cell r="A30">
            <v>191939</v>
          </cell>
          <cell r="B30" t="str">
            <v>Bloco concreto estrutural 19x19x39cm</v>
          </cell>
          <cell r="C30" t="str">
            <v>ud</v>
          </cell>
          <cell r="D30">
            <v>5.47</v>
          </cell>
        </row>
        <row r="31">
          <cell r="A31">
            <v>145600</v>
          </cell>
          <cell r="B31" t="str">
            <v>Bloco intertravado(Paver) e=6cm (Fck=35 MPa)</v>
          </cell>
          <cell r="C31" t="str">
            <v>m2</v>
          </cell>
          <cell r="D31">
            <v>50.27</v>
          </cell>
        </row>
        <row r="32">
          <cell r="A32">
            <v>145680</v>
          </cell>
          <cell r="B32" t="str">
            <v>Bloco intertravado(Paver) e=8cm (Fck=35 MPa)</v>
          </cell>
          <cell r="C32" t="str">
            <v>m2</v>
          </cell>
          <cell r="D32">
            <v>61.25</v>
          </cell>
        </row>
        <row r="33">
          <cell r="A33">
            <v>180424</v>
          </cell>
          <cell r="B33" t="str">
            <v>Boneco sinalizador</v>
          </cell>
          <cell r="C33" t="str">
            <v>ud</v>
          </cell>
          <cell r="D33">
            <v>661</v>
          </cell>
        </row>
        <row r="34">
          <cell r="A34">
            <v>130170</v>
          </cell>
          <cell r="B34" t="str">
            <v>Brita graduada (usinada) (comercial)</v>
          </cell>
          <cell r="C34" t="str">
            <v>m3</v>
          </cell>
          <cell r="D34">
            <v>75.97</v>
          </cell>
        </row>
        <row r="35">
          <cell r="A35">
            <v>186050</v>
          </cell>
          <cell r="B35" t="str">
            <v>Broca 10,0mm x 8" encaixe SDS plus</v>
          </cell>
          <cell r="C35" t="str">
            <v>ud</v>
          </cell>
          <cell r="D35">
            <v>54.57</v>
          </cell>
        </row>
        <row r="36">
          <cell r="A36">
            <v>186060</v>
          </cell>
          <cell r="B36" t="str">
            <v>Broca 12,7mm x 21" encaixe SDS plus</v>
          </cell>
          <cell r="C36" t="str">
            <v>ud</v>
          </cell>
          <cell r="D36">
            <v>129.04</v>
          </cell>
        </row>
        <row r="37">
          <cell r="A37">
            <v>186070</v>
          </cell>
          <cell r="B37" t="str">
            <v>Broca 16,0mm x 21" encaixe SDS plus</v>
          </cell>
          <cell r="C37" t="str">
            <v>ud</v>
          </cell>
          <cell r="D37">
            <v>323.79000000000002</v>
          </cell>
        </row>
        <row r="38">
          <cell r="A38">
            <v>186080</v>
          </cell>
          <cell r="B38" t="str">
            <v>Broca 20,0mm x 21" encaixe SDS max</v>
          </cell>
          <cell r="C38" t="str">
            <v>ud</v>
          </cell>
          <cell r="D38">
            <v>536.45000000000005</v>
          </cell>
        </row>
        <row r="39">
          <cell r="A39">
            <v>186090</v>
          </cell>
          <cell r="B39" t="str">
            <v>Broca 25,4mm x 21" encaixe SDS max</v>
          </cell>
          <cell r="C39" t="str">
            <v>ud</v>
          </cell>
          <cell r="D39">
            <v>742.36</v>
          </cell>
        </row>
        <row r="40">
          <cell r="A40">
            <v>186100</v>
          </cell>
          <cell r="B40" t="str">
            <v>Broca 40,0mm x 21" encaixe SDS max</v>
          </cell>
          <cell r="C40" t="str">
            <v>ud</v>
          </cell>
          <cell r="D40">
            <v>630.14</v>
          </cell>
        </row>
        <row r="41">
          <cell r="A41">
            <v>156250</v>
          </cell>
          <cell r="B41" t="str">
            <v>Cabo de aço 1/2" alma fibra 6x25</v>
          </cell>
          <cell r="C41" t="str">
            <v>m</v>
          </cell>
          <cell r="D41">
            <v>29.24</v>
          </cell>
        </row>
        <row r="42">
          <cell r="A42">
            <v>180130</v>
          </cell>
          <cell r="B42" t="str">
            <v>Cabo elétrico PP 1000V 3x1,5mm²</v>
          </cell>
          <cell r="C42" t="str">
            <v>m</v>
          </cell>
          <cell r="D42">
            <v>4.54</v>
          </cell>
        </row>
        <row r="43">
          <cell r="A43">
            <v>180150</v>
          </cell>
          <cell r="B43" t="str">
            <v>Cabo elétrico 1,5mm2</v>
          </cell>
          <cell r="C43" t="str">
            <v>m</v>
          </cell>
          <cell r="D43">
            <v>1.19</v>
          </cell>
        </row>
        <row r="44">
          <cell r="A44">
            <v>180070</v>
          </cell>
          <cell r="B44" t="str">
            <v>Cabo elétrico 2x1,5mm²</v>
          </cell>
          <cell r="C44" t="str">
            <v>m</v>
          </cell>
          <cell r="D44">
            <v>3.95</v>
          </cell>
        </row>
        <row r="45">
          <cell r="A45">
            <v>180080</v>
          </cell>
          <cell r="B45" t="str">
            <v>Cabo elétrico 2x2,5mm²</v>
          </cell>
          <cell r="C45" t="str">
            <v>m</v>
          </cell>
          <cell r="D45">
            <v>5.4</v>
          </cell>
        </row>
        <row r="46">
          <cell r="A46">
            <v>170010</v>
          </cell>
          <cell r="B46" t="str">
            <v>Cal hidratada CH-I</v>
          </cell>
          <cell r="C46" t="str">
            <v>t</v>
          </cell>
          <cell r="D46">
            <v>590</v>
          </cell>
        </row>
        <row r="47">
          <cell r="A47">
            <v>170100</v>
          </cell>
          <cell r="B47" t="str">
            <v>Cal virgem em pó</v>
          </cell>
          <cell r="C47" t="str">
            <v>kg</v>
          </cell>
          <cell r="D47">
            <v>0.82</v>
          </cell>
        </row>
        <row r="48">
          <cell r="A48">
            <v>106350</v>
          </cell>
          <cell r="B48" t="str">
            <v>Cantoneira 6,35 x 6,35 x 1 cm</v>
          </cell>
          <cell r="C48" t="str">
            <v>kg</v>
          </cell>
          <cell r="D48">
            <v>8.56</v>
          </cell>
        </row>
        <row r="49">
          <cell r="A49">
            <v>150250</v>
          </cell>
          <cell r="B49" t="str">
            <v>Chapa ligação 280x80x10mm</v>
          </cell>
          <cell r="C49" t="str">
            <v>ud</v>
          </cell>
          <cell r="D49">
            <v>30.95</v>
          </cell>
        </row>
        <row r="50">
          <cell r="A50">
            <v>150190</v>
          </cell>
          <cell r="B50" t="str">
            <v>Chapa nº 18 galvanizada (10 kg/m2) pré-pintada</v>
          </cell>
          <cell r="C50" t="str">
            <v>m2</v>
          </cell>
          <cell r="D50">
            <v>124.45</v>
          </cell>
        </row>
        <row r="51">
          <cell r="A51">
            <v>150000</v>
          </cell>
          <cell r="B51" t="str">
            <v>Chapa preta (12,204 kg/m2)</v>
          </cell>
          <cell r="C51" t="str">
            <v>kg</v>
          </cell>
          <cell r="D51">
            <v>8.93</v>
          </cell>
        </row>
        <row r="52">
          <cell r="A52">
            <v>150215</v>
          </cell>
          <cell r="B52" t="str">
            <v>Chapa zincada 0,40mm p/revest. formas</v>
          </cell>
          <cell r="C52" t="str">
            <v>m2</v>
          </cell>
          <cell r="D52">
            <v>42.8</v>
          </cell>
        </row>
        <row r="53">
          <cell r="A53">
            <v>152100</v>
          </cell>
          <cell r="B53" t="str">
            <v>Chumbador 1" ferro galvanizado p/pórtico sinaliz</v>
          </cell>
          <cell r="C53" t="str">
            <v>ud</v>
          </cell>
          <cell r="D53">
            <v>36.590000000000003</v>
          </cell>
        </row>
        <row r="54">
          <cell r="A54">
            <v>180001</v>
          </cell>
          <cell r="B54" t="str">
            <v>Cilindro delimitador alta performance  (ABNT 16658)</v>
          </cell>
          <cell r="C54" t="str">
            <v>ud</v>
          </cell>
          <cell r="D54">
            <v>299.83</v>
          </cell>
        </row>
        <row r="55">
          <cell r="A55">
            <v>170330</v>
          </cell>
          <cell r="B55" t="str">
            <v>Cimento asfáltico CAP-30/45</v>
          </cell>
          <cell r="C55" t="str">
            <v>t</v>
          </cell>
          <cell r="D55">
            <v>4937.04</v>
          </cell>
        </row>
        <row r="56">
          <cell r="A56">
            <v>170500</v>
          </cell>
          <cell r="B56" t="str">
            <v>Cimento asfáltico CAP-50/70</v>
          </cell>
          <cell r="C56" t="str">
            <v>t</v>
          </cell>
          <cell r="D56">
            <v>4645.1899999999996</v>
          </cell>
        </row>
        <row r="57">
          <cell r="A57">
            <v>170540</v>
          </cell>
          <cell r="B57" t="str">
            <v>Cimento asfáltico modif. por polímero SBS(55/75)</v>
          </cell>
          <cell r="C57" t="str">
            <v>t</v>
          </cell>
          <cell r="D57">
            <v>5633.07</v>
          </cell>
        </row>
        <row r="58">
          <cell r="A58">
            <v>170550</v>
          </cell>
          <cell r="B58" t="str">
            <v>Cimento asfáltico modif. por polímero SBS(60/85)</v>
          </cell>
          <cell r="C58" t="str">
            <v>t</v>
          </cell>
          <cell r="D58">
            <v>5994.67</v>
          </cell>
        </row>
        <row r="59">
          <cell r="A59">
            <v>170560</v>
          </cell>
          <cell r="B59" t="str">
            <v>Cimento asfáltico modif. por polímero SBS(65/90)</v>
          </cell>
          <cell r="C59" t="str">
            <v>t</v>
          </cell>
          <cell r="D59">
            <v>5895.5</v>
          </cell>
        </row>
        <row r="60">
          <cell r="A60">
            <v>173210</v>
          </cell>
          <cell r="B60" t="str">
            <v>Cimento Portland a granel</v>
          </cell>
          <cell r="C60" t="str">
            <v>t</v>
          </cell>
          <cell r="D60">
            <v>599.66999999999996</v>
          </cell>
        </row>
        <row r="61">
          <cell r="A61">
            <v>173200</v>
          </cell>
          <cell r="B61" t="str">
            <v>Cimento Portland (saco de 50kg)</v>
          </cell>
          <cell r="C61" t="str">
            <v>t</v>
          </cell>
          <cell r="D61">
            <v>557.70000000000005</v>
          </cell>
        </row>
        <row r="62">
          <cell r="A62">
            <v>100090</v>
          </cell>
          <cell r="B62" t="str">
            <v>Cola para tachas</v>
          </cell>
          <cell r="C62" t="str">
            <v>kg</v>
          </cell>
          <cell r="D62">
            <v>11.4</v>
          </cell>
        </row>
        <row r="63">
          <cell r="A63">
            <v>100140</v>
          </cell>
          <cell r="B63" t="str">
            <v>Cola para tubo de PVC</v>
          </cell>
          <cell r="C63" t="str">
            <v>g</v>
          </cell>
          <cell r="D63">
            <v>0.14000000000000001</v>
          </cell>
        </row>
        <row r="64">
          <cell r="A64">
            <v>125140</v>
          </cell>
          <cell r="B64" t="str">
            <v>Compensado 14 mm plastificado</v>
          </cell>
          <cell r="C64" t="str">
            <v>m2</v>
          </cell>
          <cell r="D64">
            <v>37.36</v>
          </cell>
        </row>
        <row r="65">
          <cell r="A65">
            <v>126140</v>
          </cell>
          <cell r="B65" t="str">
            <v>Compensado 14 mm resinado</v>
          </cell>
          <cell r="C65" t="str">
            <v>m2</v>
          </cell>
          <cell r="D65">
            <v>28.69</v>
          </cell>
        </row>
        <row r="66">
          <cell r="A66">
            <v>125170</v>
          </cell>
          <cell r="B66" t="str">
            <v>Compensado 17 mm plastificado</v>
          </cell>
          <cell r="C66" t="str">
            <v>m2</v>
          </cell>
          <cell r="D66">
            <v>45.85</v>
          </cell>
        </row>
        <row r="67">
          <cell r="A67">
            <v>126170</v>
          </cell>
          <cell r="B67" t="str">
            <v>Compensado 17 mm resinado</v>
          </cell>
          <cell r="C67" t="str">
            <v>m2</v>
          </cell>
          <cell r="D67">
            <v>34.549999999999997</v>
          </cell>
        </row>
        <row r="68">
          <cell r="A68">
            <v>160000</v>
          </cell>
          <cell r="B68" t="str">
            <v>Concreto magro usinado</v>
          </cell>
          <cell r="C68" t="str">
            <v>m3</v>
          </cell>
          <cell r="D68">
            <v>0</v>
          </cell>
        </row>
        <row r="69">
          <cell r="A69">
            <v>160022</v>
          </cell>
          <cell r="B69" t="str">
            <v>Concreto usinado Fck = 22 MPa</v>
          </cell>
          <cell r="C69" t="str">
            <v>m3</v>
          </cell>
          <cell r="D69">
            <v>0</v>
          </cell>
        </row>
        <row r="70">
          <cell r="A70">
            <v>160025</v>
          </cell>
          <cell r="B70" t="str">
            <v>Concreto usinado Fck = 25 MPa</v>
          </cell>
          <cell r="C70" t="str">
            <v>m3</v>
          </cell>
          <cell r="D70">
            <v>0</v>
          </cell>
        </row>
        <row r="71">
          <cell r="A71">
            <v>160030</v>
          </cell>
          <cell r="B71" t="str">
            <v>Concreto usinado Fck = 30 MPa</v>
          </cell>
          <cell r="C71" t="str">
            <v>m3</v>
          </cell>
          <cell r="D71">
            <v>0</v>
          </cell>
        </row>
        <row r="72">
          <cell r="A72">
            <v>100750</v>
          </cell>
          <cell r="B72" t="str">
            <v>Cone PVC flexível refletivo h=75cm NBR 15071</v>
          </cell>
          <cell r="C72" t="str">
            <v>ud</v>
          </cell>
          <cell r="D72">
            <v>146</v>
          </cell>
        </row>
        <row r="73">
          <cell r="A73">
            <v>100745</v>
          </cell>
          <cell r="B73" t="str">
            <v>Cone PVC semiflexível h=75cm</v>
          </cell>
          <cell r="C73" t="str">
            <v>ud</v>
          </cell>
          <cell r="D73">
            <v>98.25</v>
          </cell>
        </row>
        <row r="74">
          <cell r="A74">
            <v>100755</v>
          </cell>
          <cell r="B74" t="str">
            <v>Cone PVC simples flexível refletivo h=75cm</v>
          </cell>
          <cell r="C74" t="str">
            <v>ud</v>
          </cell>
          <cell r="D74">
            <v>145.33000000000001</v>
          </cell>
        </row>
        <row r="75">
          <cell r="A75">
            <v>166760</v>
          </cell>
          <cell r="B75" t="str">
            <v>Cone sinalizador tipo conão/bolo de noiva h=1,10m, base 50x50cm</v>
          </cell>
          <cell r="C75" t="str">
            <v>ud</v>
          </cell>
          <cell r="D75">
            <v>265.75</v>
          </cell>
        </row>
        <row r="76">
          <cell r="A76">
            <v>180230</v>
          </cell>
          <cell r="B76" t="str">
            <v>Conexão p/tubo polietileno (PEAD) p/dreno 0,10 m</v>
          </cell>
          <cell r="C76" t="str">
            <v>ud</v>
          </cell>
          <cell r="D76">
            <v>7.32</v>
          </cell>
        </row>
        <row r="77">
          <cell r="A77">
            <v>180190</v>
          </cell>
          <cell r="B77" t="str">
            <v>Conexão p/tubo polietileno (PEAD) p/dreno 0,23 m</v>
          </cell>
          <cell r="C77" t="str">
            <v>ud</v>
          </cell>
          <cell r="D77">
            <v>22.27</v>
          </cell>
        </row>
        <row r="78">
          <cell r="A78">
            <v>135200</v>
          </cell>
          <cell r="B78" t="str">
            <v>Contraporca sextavada</v>
          </cell>
          <cell r="C78" t="str">
            <v>ud</v>
          </cell>
          <cell r="D78">
            <v>59.53</v>
          </cell>
        </row>
        <row r="79">
          <cell r="A79">
            <v>120750</v>
          </cell>
          <cell r="B79" t="str">
            <v>Corda de sisal 6mm</v>
          </cell>
          <cell r="C79" t="str">
            <v>m</v>
          </cell>
          <cell r="D79">
            <v>0.85</v>
          </cell>
        </row>
        <row r="80">
          <cell r="A80">
            <v>120900</v>
          </cell>
          <cell r="B80" t="str">
            <v>Corda de sisal 8mm</v>
          </cell>
          <cell r="C80" t="str">
            <v>m</v>
          </cell>
          <cell r="D80">
            <v>1.19</v>
          </cell>
        </row>
        <row r="81">
          <cell r="A81">
            <v>120600</v>
          </cell>
          <cell r="B81" t="str">
            <v>Cordão de polipropileno 6mm</v>
          </cell>
          <cell r="C81" t="str">
            <v>m</v>
          </cell>
          <cell r="D81">
            <v>1.07</v>
          </cell>
        </row>
        <row r="82">
          <cell r="A82">
            <v>120800</v>
          </cell>
          <cell r="B82" t="str">
            <v>Cordão de polipropileno 8mm</v>
          </cell>
          <cell r="C82" t="str">
            <v>m</v>
          </cell>
          <cell r="D82">
            <v>1.64</v>
          </cell>
        </row>
        <row r="83">
          <cell r="A83">
            <v>110000</v>
          </cell>
          <cell r="B83" t="str">
            <v>Cordel detonante</v>
          </cell>
          <cell r="C83" t="str">
            <v>m</v>
          </cell>
          <cell r="D83">
            <v>2.4300000000000002</v>
          </cell>
        </row>
        <row r="84">
          <cell r="A84">
            <v>155127</v>
          </cell>
          <cell r="B84" t="str">
            <v>Cordoalha nua CP 190 RB 12,7mm</v>
          </cell>
          <cell r="C84" t="str">
            <v>kg</v>
          </cell>
          <cell r="D84">
            <v>10.46</v>
          </cell>
        </row>
        <row r="85">
          <cell r="A85">
            <v>155152</v>
          </cell>
          <cell r="B85" t="str">
            <v>Cordoalha nua CP 190 RB 15,2mm</v>
          </cell>
          <cell r="C85" t="str">
            <v>kg</v>
          </cell>
          <cell r="D85">
            <v>10.46</v>
          </cell>
        </row>
        <row r="86">
          <cell r="A86">
            <v>110070</v>
          </cell>
          <cell r="B86" t="str">
            <v>Defensa simples completa</v>
          </cell>
          <cell r="C86" t="str">
            <v>m</v>
          </cell>
          <cell r="D86">
            <v>420</v>
          </cell>
        </row>
        <row r="87">
          <cell r="A87">
            <v>115410</v>
          </cell>
          <cell r="B87" t="str">
            <v>Defensa simples sem poste</v>
          </cell>
          <cell r="C87" t="str">
            <v>m</v>
          </cell>
          <cell r="D87">
            <v>300</v>
          </cell>
        </row>
        <row r="88">
          <cell r="A88">
            <v>180426</v>
          </cell>
          <cell r="B88" t="str">
            <v>Delineador refletivo para barreira New Jersey</v>
          </cell>
          <cell r="C88" t="str">
            <v>ud</v>
          </cell>
          <cell r="D88">
            <v>21.24</v>
          </cell>
        </row>
        <row r="89">
          <cell r="A89">
            <v>180425</v>
          </cell>
          <cell r="B89" t="str">
            <v>Delineador refletivo para defensa metálica</v>
          </cell>
          <cell r="C89" t="str">
            <v>ud</v>
          </cell>
          <cell r="D89">
            <v>13.35</v>
          </cell>
        </row>
        <row r="90">
          <cell r="A90">
            <v>141050</v>
          </cell>
          <cell r="B90" t="str">
            <v>Dente corte p/fresadora/valetadeira WS-24 e S-650</v>
          </cell>
          <cell r="C90" t="str">
            <v>ud</v>
          </cell>
          <cell r="D90">
            <v>139</v>
          </cell>
        </row>
        <row r="91">
          <cell r="A91">
            <v>141500</v>
          </cell>
          <cell r="B91" t="str">
            <v>Dente de corte p/ fresadora PM-102</v>
          </cell>
          <cell r="C91" t="str">
            <v>ud</v>
          </cell>
          <cell r="D91">
            <v>190</v>
          </cell>
        </row>
        <row r="92">
          <cell r="A92">
            <v>141000</v>
          </cell>
          <cell r="B92" t="str">
            <v>Dente de corte p/ fresadora W-100</v>
          </cell>
          <cell r="C92" t="str">
            <v>ud</v>
          </cell>
          <cell r="D92">
            <v>42.12</v>
          </cell>
        </row>
        <row r="93">
          <cell r="A93">
            <v>142000</v>
          </cell>
          <cell r="B93" t="str">
            <v>Dente de corte p/ fresadora W-200F</v>
          </cell>
          <cell r="C93" t="str">
            <v>ud</v>
          </cell>
          <cell r="D93">
            <v>42.12</v>
          </cell>
        </row>
        <row r="94">
          <cell r="A94">
            <v>142300</v>
          </cell>
          <cell r="B94" t="str">
            <v>Dente de corte p/ recicladora RM-300/500</v>
          </cell>
          <cell r="C94" t="str">
            <v>ud</v>
          </cell>
          <cell r="D94">
            <v>135</v>
          </cell>
        </row>
        <row r="95">
          <cell r="A95">
            <v>160240</v>
          </cell>
          <cell r="B95" t="str">
            <v>Dente de corte p/ recicladora WR-240</v>
          </cell>
          <cell r="C95" t="str">
            <v>ud</v>
          </cell>
          <cell r="D95">
            <v>53.74</v>
          </cell>
        </row>
        <row r="96">
          <cell r="A96">
            <v>148000</v>
          </cell>
          <cell r="B96" t="str">
            <v>Detergente</v>
          </cell>
          <cell r="C96" t="str">
            <v>l</v>
          </cell>
          <cell r="D96">
            <v>2.69</v>
          </cell>
        </row>
        <row r="97">
          <cell r="A97">
            <v>172050</v>
          </cell>
          <cell r="B97" t="str">
            <v>Diesel</v>
          </cell>
          <cell r="C97" t="str">
            <v>l</v>
          </cell>
          <cell r="D97">
            <v>6.12</v>
          </cell>
        </row>
        <row r="98">
          <cell r="A98">
            <v>150600</v>
          </cell>
          <cell r="B98" t="str">
            <v>Dinamite emulsão 2"</v>
          </cell>
          <cell r="C98" t="str">
            <v>kg</v>
          </cell>
          <cell r="D98">
            <v>15.49</v>
          </cell>
        </row>
        <row r="99">
          <cell r="A99">
            <v>141010</v>
          </cell>
          <cell r="B99" t="str">
            <v>Disco diamantado 110 mm e= 1,50/2,00mm</v>
          </cell>
          <cell r="C99" t="str">
            <v>ud</v>
          </cell>
          <cell r="D99">
            <v>23.36</v>
          </cell>
        </row>
        <row r="100">
          <cell r="A100">
            <v>143550</v>
          </cell>
          <cell r="B100" t="str">
            <v>Disco diamantado 350 mm e= 3mm</v>
          </cell>
          <cell r="C100" t="str">
            <v>ud</v>
          </cell>
          <cell r="D100">
            <v>544.29</v>
          </cell>
        </row>
        <row r="101">
          <cell r="A101">
            <v>143500</v>
          </cell>
          <cell r="B101" t="str">
            <v>Disco diamantado 350 mm e= 6mm</v>
          </cell>
          <cell r="C101" t="str">
            <v>ud</v>
          </cell>
          <cell r="D101">
            <v>713.1</v>
          </cell>
        </row>
        <row r="102">
          <cell r="A102">
            <v>172000</v>
          </cell>
          <cell r="B102" t="str">
            <v>Dope</v>
          </cell>
          <cell r="C102" t="str">
            <v>kg</v>
          </cell>
          <cell r="D102">
            <v>51.69</v>
          </cell>
        </row>
        <row r="103">
          <cell r="A103">
            <v>153250</v>
          </cell>
          <cell r="B103" t="str">
            <v>Eletrodo p/ solda 3,25 mm</v>
          </cell>
          <cell r="C103" t="str">
            <v>kg</v>
          </cell>
          <cell r="D103">
            <v>73.02</v>
          </cell>
        </row>
        <row r="104">
          <cell r="A104">
            <v>173120</v>
          </cell>
          <cell r="B104" t="str">
            <v>Emulsão asfáltica p/imprimação EAI</v>
          </cell>
          <cell r="C104" t="str">
            <v>t</v>
          </cell>
          <cell r="D104">
            <v>4786.46</v>
          </cell>
        </row>
        <row r="105">
          <cell r="A105">
            <v>178090</v>
          </cell>
          <cell r="B105" t="str">
            <v>Emulsão asfáltica RC-1C-E c/polímero</v>
          </cell>
          <cell r="C105" t="str">
            <v>t</v>
          </cell>
          <cell r="D105">
            <v>5184.7</v>
          </cell>
        </row>
        <row r="106">
          <cell r="A106">
            <v>173010</v>
          </cell>
          <cell r="B106" t="str">
            <v>Emulsão asfáltica RL-1C</v>
          </cell>
          <cell r="C106" t="str">
            <v>t</v>
          </cell>
          <cell r="D106">
            <v>3923.89</v>
          </cell>
        </row>
        <row r="107">
          <cell r="A107">
            <v>173030</v>
          </cell>
          <cell r="B107" t="str">
            <v>Emulsão asfáltica RM-1C</v>
          </cell>
          <cell r="C107" t="str">
            <v>t</v>
          </cell>
          <cell r="D107">
            <v>4089.63</v>
          </cell>
        </row>
        <row r="108">
          <cell r="A108">
            <v>173060</v>
          </cell>
          <cell r="B108" t="str">
            <v>Emulsão asfáltica RM-1C-E c/polímero</v>
          </cell>
          <cell r="C108" t="str">
            <v>t</v>
          </cell>
          <cell r="D108">
            <v>5049.5</v>
          </cell>
        </row>
        <row r="109">
          <cell r="A109">
            <v>173020</v>
          </cell>
          <cell r="B109" t="str">
            <v>Emulsão asfáltica RM-2C</v>
          </cell>
          <cell r="C109" t="str">
            <v>t</v>
          </cell>
          <cell r="D109">
            <v>4139.1099999999997</v>
          </cell>
        </row>
        <row r="110">
          <cell r="A110">
            <v>173070</v>
          </cell>
          <cell r="B110" t="str">
            <v>Emulsão asfáltica RM-2C-E c/polímero</v>
          </cell>
          <cell r="C110" t="str">
            <v>t</v>
          </cell>
          <cell r="D110">
            <v>4600</v>
          </cell>
        </row>
        <row r="111">
          <cell r="A111">
            <v>173040</v>
          </cell>
          <cell r="B111" t="str">
            <v>Emulsão asfáltica RR-1C</v>
          </cell>
          <cell r="C111" t="str">
            <v>t</v>
          </cell>
          <cell r="D111">
            <v>3748.59</v>
          </cell>
        </row>
        <row r="112">
          <cell r="A112">
            <v>178060</v>
          </cell>
          <cell r="B112" t="str">
            <v>Emulsão asfáltica RR-1C-E c/polímero</v>
          </cell>
          <cell r="C112" t="str">
            <v>t</v>
          </cell>
          <cell r="D112">
            <v>4714.62</v>
          </cell>
        </row>
        <row r="113">
          <cell r="A113">
            <v>173050</v>
          </cell>
          <cell r="B113" t="str">
            <v>Emulsão asfáltica RR-2C</v>
          </cell>
          <cell r="C113" t="str">
            <v>t</v>
          </cell>
          <cell r="D113">
            <v>4025.06</v>
          </cell>
        </row>
        <row r="114">
          <cell r="A114">
            <v>178070</v>
          </cell>
          <cell r="B114" t="str">
            <v>Emulsão asfáltica RR-2C-E c/polímero</v>
          </cell>
          <cell r="C114" t="str">
            <v>t</v>
          </cell>
          <cell r="D114">
            <v>4965.5600000000004</v>
          </cell>
        </row>
        <row r="115">
          <cell r="A115">
            <v>110050</v>
          </cell>
          <cell r="B115" t="str">
            <v>Erva cidreira</v>
          </cell>
          <cell r="C115" t="str">
            <v>ud</v>
          </cell>
          <cell r="D115">
            <v>0.11</v>
          </cell>
        </row>
        <row r="116">
          <cell r="A116">
            <v>180040</v>
          </cell>
          <cell r="B116" t="str">
            <v>Espoleta simples</v>
          </cell>
          <cell r="C116" t="str">
            <v>ud</v>
          </cell>
          <cell r="D116">
            <v>10.14</v>
          </cell>
        </row>
        <row r="117">
          <cell r="A117">
            <v>110060</v>
          </cell>
          <cell r="B117" t="str">
            <v>Estopim preto</v>
          </cell>
          <cell r="C117" t="str">
            <v>m</v>
          </cell>
          <cell r="D117">
            <v>23.96</v>
          </cell>
        </row>
        <row r="118">
          <cell r="A118">
            <v>152121</v>
          </cell>
          <cell r="B118" t="str">
            <v>Ferro redondo CA 25 20mm</v>
          </cell>
          <cell r="C118" t="str">
            <v>kg</v>
          </cell>
          <cell r="D118">
            <v>7.35</v>
          </cell>
        </row>
        <row r="119">
          <cell r="A119">
            <v>155158</v>
          </cell>
          <cell r="B119" t="str">
            <v>Ferro redondo CA 50 8mm</v>
          </cell>
          <cell r="C119" t="str">
            <v>kg</v>
          </cell>
          <cell r="D119">
            <v>6.3</v>
          </cell>
        </row>
        <row r="120">
          <cell r="A120">
            <v>152120</v>
          </cell>
          <cell r="B120" t="str">
            <v>Ferro redondo CA-25 12,5mm</v>
          </cell>
          <cell r="C120" t="str">
            <v>kg</v>
          </cell>
          <cell r="D120">
            <v>7.35</v>
          </cell>
        </row>
        <row r="121">
          <cell r="A121">
            <v>152125</v>
          </cell>
          <cell r="B121" t="str">
            <v>Ferro redondo CA25 25mm</v>
          </cell>
          <cell r="C121" t="str">
            <v>kg</v>
          </cell>
          <cell r="D121">
            <v>7.35</v>
          </cell>
        </row>
        <row r="122">
          <cell r="A122">
            <v>152132</v>
          </cell>
          <cell r="B122" t="str">
            <v>Ferro redondo CA25 32mm</v>
          </cell>
          <cell r="C122" t="str">
            <v>kg</v>
          </cell>
          <cell r="D122">
            <v>7.35</v>
          </cell>
        </row>
        <row r="123">
          <cell r="A123">
            <v>155140</v>
          </cell>
          <cell r="B123" t="str">
            <v>Ferro redondo CA-50  6,3mm</v>
          </cell>
          <cell r="C123" t="str">
            <v>kg</v>
          </cell>
          <cell r="D123">
            <v>6.78</v>
          </cell>
        </row>
        <row r="124">
          <cell r="A124">
            <v>155380</v>
          </cell>
          <cell r="B124" t="str">
            <v>Ferro redondo CA-50 10,0mm</v>
          </cell>
          <cell r="C124" t="str">
            <v>kg</v>
          </cell>
          <cell r="D124">
            <v>6.37</v>
          </cell>
        </row>
        <row r="125">
          <cell r="A125">
            <v>155120</v>
          </cell>
          <cell r="B125" t="str">
            <v>Ferro redondo CA-50 12,5mm</v>
          </cell>
          <cell r="C125" t="str">
            <v>kg</v>
          </cell>
          <cell r="D125">
            <v>6.23</v>
          </cell>
        </row>
        <row r="126">
          <cell r="A126">
            <v>156420</v>
          </cell>
          <cell r="B126" t="str">
            <v>Ferro redondo CA-60 4,2 mm</v>
          </cell>
          <cell r="C126" t="str">
            <v>kg</v>
          </cell>
          <cell r="D126">
            <v>7.58</v>
          </cell>
        </row>
        <row r="127">
          <cell r="A127">
            <v>178190</v>
          </cell>
          <cell r="B127" t="str">
            <v>Fibra polipropileno multifilamentos</v>
          </cell>
          <cell r="C127" t="str">
            <v>kg</v>
          </cell>
          <cell r="D127">
            <v>49.47</v>
          </cell>
        </row>
        <row r="128">
          <cell r="A128">
            <v>180170</v>
          </cell>
          <cell r="B128" t="str">
            <v>Fio de nylon 0,50 mm</v>
          </cell>
          <cell r="C128" t="str">
            <v>m</v>
          </cell>
          <cell r="D128">
            <v>0.14000000000000001</v>
          </cell>
        </row>
        <row r="129">
          <cell r="A129">
            <v>100130</v>
          </cell>
          <cell r="B129" t="str">
            <v>Fixador para cal</v>
          </cell>
          <cell r="C129" t="str">
            <v>l</v>
          </cell>
          <cell r="D129">
            <v>19.989999999999998</v>
          </cell>
        </row>
        <row r="130">
          <cell r="A130">
            <v>150200</v>
          </cell>
          <cell r="B130" t="str">
            <v>Forma metálica p/fabricação barreira</v>
          </cell>
          <cell r="C130" t="str">
            <v>ud</v>
          </cell>
          <cell r="D130">
            <v>30150.74</v>
          </cell>
        </row>
        <row r="131">
          <cell r="A131">
            <v>150204</v>
          </cell>
          <cell r="B131" t="str">
            <v>Forma metálica 3/16" p/placa de concreto</v>
          </cell>
          <cell r="C131" t="str">
            <v>m2</v>
          </cell>
          <cell r="D131">
            <v>329.05</v>
          </cell>
        </row>
        <row r="132">
          <cell r="A132">
            <v>158250</v>
          </cell>
          <cell r="B132" t="str">
            <v>Gabião caixa # 8 x 10 ZN/AL + PVC h=0,50m (NBR 8964/2013)</v>
          </cell>
          <cell r="C132" t="str">
            <v>m3</v>
          </cell>
          <cell r="D132">
            <v>638.04</v>
          </cell>
        </row>
        <row r="133">
          <cell r="A133">
            <v>158200</v>
          </cell>
          <cell r="B133" t="str">
            <v>Gabião caixa # 8 x 10 ZN/AL + PVC h=1,00m (NBR 8964/2013)</v>
          </cell>
          <cell r="C133" t="str">
            <v>m3</v>
          </cell>
          <cell r="D133">
            <v>462.4</v>
          </cell>
        </row>
        <row r="134">
          <cell r="A134">
            <v>158150</v>
          </cell>
          <cell r="B134" t="str">
            <v>Gabião caixa # 8 x 10 ZN/AL h=0,50m (NBR 8964/2013)</v>
          </cell>
          <cell r="C134" t="str">
            <v>m3</v>
          </cell>
          <cell r="D134">
            <v>561.65</v>
          </cell>
        </row>
        <row r="135">
          <cell r="A135">
            <v>158100</v>
          </cell>
          <cell r="B135" t="str">
            <v>Gabião caixa # 8 x 10 ZN/AL h=1,00m (NBR 8964/2013)</v>
          </cell>
          <cell r="C135" t="str">
            <v>m3</v>
          </cell>
          <cell r="D135">
            <v>409.67</v>
          </cell>
        </row>
        <row r="136">
          <cell r="A136">
            <v>158017</v>
          </cell>
          <cell r="B136" t="str">
            <v>Gabião colchão ZN/AL + PVC e=0,17m</v>
          </cell>
          <cell r="C136" t="str">
            <v>m2</v>
          </cell>
          <cell r="D136">
            <v>176.93</v>
          </cell>
        </row>
        <row r="137">
          <cell r="A137">
            <v>158023</v>
          </cell>
          <cell r="B137" t="str">
            <v>Gabião colchão ZN/AL + PVC e=0,23m</v>
          </cell>
          <cell r="C137" t="str">
            <v>m2</v>
          </cell>
          <cell r="D137">
            <v>192.91</v>
          </cell>
        </row>
        <row r="138">
          <cell r="A138">
            <v>158030</v>
          </cell>
          <cell r="B138" t="str">
            <v>Gabião colchão ZN/AL + PVC e=0,30m</v>
          </cell>
          <cell r="C138" t="str">
            <v>m2</v>
          </cell>
          <cell r="D138">
            <v>209.82</v>
          </cell>
        </row>
        <row r="139">
          <cell r="A139">
            <v>150055</v>
          </cell>
          <cell r="B139" t="str">
            <v>Geocomposto drenante Macdrain TD c/bolsa p/tubo</v>
          </cell>
          <cell r="C139" t="str">
            <v>m2</v>
          </cell>
          <cell r="D139">
            <v>34.47</v>
          </cell>
        </row>
        <row r="140">
          <cell r="A140">
            <v>150070</v>
          </cell>
          <cell r="B140" t="str">
            <v>Geocomposto drenante Macdrain 2L sem bolsa</v>
          </cell>
          <cell r="C140" t="str">
            <v>m2</v>
          </cell>
          <cell r="D140">
            <v>32.119999999999997</v>
          </cell>
        </row>
        <row r="141">
          <cell r="A141">
            <v>150050</v>
          </cell>
          <cell r="B141" t="str">
            <v>Geotextil n/tecido resist. tração  8kN/m</v>
          </cell>
          <cell r="C141" t="str">
            <v>m2</v>
          </cell>
          <cell r="D141">
            <v>4.6500000000000004</v>
          </cell>
        </row>
        <row r="142">
          <cell r="A142">
            <v>150010</v>
          </cell>
          <cell r="B142" t="str">
            <v>Geotextil n/tecido resist. tração 10kN/m</v>
          </cell>
          <cell r="C142" t="str">
            <v>m2</v>
          </cell>
          <cell r="D142">
            <v>7.51</v>
          </cell>
        </row>
        <row r="143">
          <cell r="A143">
            <v>120040</v>
          </cell>
          <cell r="B143" t="str">
            <v>Geotextil tecido (Aterros)</v>
          </cell>
          <cell r="C143" t="str">
            <v>m2</v>
          </cell>
          <cell r="D143">
            <v>7</v>
          </cell>
        </row>
        <row r="144">
          <cell r="A144">
            <v>140040</v>
          </cell>
          <cell r="B144" t="str">
            <v>Geotextil tecido (Drenos)</v>
          </cell>
          <cell r="C144" t="str">
            <v>m2</v>
          </cell>
          <cell r="D144">
            <v>7.3</v>
          </cell>
        </row>
        <row r="145">
          <cell r="A145">
            <v>150060</v>
          </cell>
          <cell r="B145" t="str">
            <v>Geotextil tecido (Reforço) resist. tração 37 KN/m</v>
          </cell>
          <cell r="C145" t="str">
            <v>m2</v>
          </cell>
          <cell r="D145">
            <v>12.91</v>
          </cell>
        </row>
        <row r="146">
          <cell r="A146">
            <v>150120</v>
          </cell>
          <cell r="B146" t="str">
            <v>Grampos p/ cabo de aço 1/2"</v>
          </cell>
          <cell r="C146" t="str">
            <v>ud</v>
          </cell>
          <cell r="D146">
            <v>5.37</v>
          </cell>
        </row>
        <row r="147">
          <cell r="A147">
            <v>150020</v>
          </cell>
          <cell r="B147" t="str">
            <v>Grampos p/ cerca</v>
          </cell>
          <cell r="C147" t="str">
            <v>kg</v>
          </cell>
          <cell r="D147">
            <v>23.19</v>
          </cell>
        </row>
        <row r="148">
          <cell r="A148">
            <v>198150</v>
          </cell>
          <cell r="B148" t="str">
            <v>Graxa comum</v>
          </cell>
          <cell r="C148" t="str">
            <v>kg</v>
          </cell>
          <cell r="D148">
            <v>40.26</v>
          </cell>
        </row>
        <row r="149">
          <cell r="A149">
            <v>100350</v>
          </cell>
          <cell r="B149" t="str">
            <v>Grout/Encekret 40</v>
          </cell>
          <cell r="C149" t="str">
            <v>kg</v>
          </cell>
          <cell r="D149">
            <v>1.63</v>
          </cell>
        </row>
        <row r="150">
          <cell r="A150">
            <v>186020</v>
          </cell>
          <cell r="B150" t="str">
            <v>Haste p/ carreta perfuração</v>
          </cell>
          <cell r="C150" t="str">
            <v>ud</v>
          </cell>
          <cell r="D150">
            <v>1660</v>
          </cell>
        </row>
        <row r="151">
          <cell r="A151">
            <v>100380</v>
          </cell>
          <cell r="B151" t="str">
            <v>Impermeabilizante flexível Igolflex preto</v>
          </cell>
          <cell r="C151" t="str">
            <v>kg</v>
          </cell>
          <cell r="D151">
            <v>19.79</v>
          </cell>
        </row>
        <row r="152">
          <cell r="A152">
            <v>100674</v>
          </cell>
          <cell r="B152" t="str">
            <v>Isopor e=1cm</v>
          </cell>
          <cell r="C152" t="str">
            <v>m2</v>
          </cell>
          <cell r="D152">
            <v>3.05</v>
          </cell>
        </row>
        <row r="153">
          <cell r="A153">
            <v>100673</v>
          </cell>
          <cell r="B153" t="str">
            <v>Isopor e=3cm</v>
          </cell>
          <cell r="C153" t="str">
            <v>m2</v>
          </cell>
          <cell r="D153">
            <v>8.85</v>
          </cell>
        </row>
        <row r="154">
          <cell r="A154">
            <v>140120</v>
          </cell>
          <cell r="B154" t="str">
            <v>Jogo de brocas S-12</v>
          </cell>
          <cell r="C154" t="str">
            <v>jg</v>
          </cell>
          <cell r="D154">
            <v>8300</v>
          </cell>
        </row>
        <row r="155">
          <cell r="A155">
            <v>110120</v>
          </cell>
          <cell r="B155" t="str">
            <v>Junta dilatação O- 12 mm</v>
          </cell>
          <cell r="C155" t="str">
            <v>m</v>
          </cell>
          <cell r="D155">
            <v>55</v>
          </cell>
        </row>
        <row r="156">
          <cell r="A156">
            <v>110240</v>
          </cell>
          <cell r="B156" t="str">
            <v>Junta dilatação O- 22 mm</v>
          </cell>
          <cell r="C156" t="str">
            <v>m</v>
          </cell>
          <cell r="D156">
            <v>98</v>
          </cell>
        </row>
        <row r="157">
          <cell r="A157">
            <v>145450</v>
          </cell>
          <cell r="B157" t="str">
            <v>Lajota concreto 45 x 45 x 5 cm</v>
          </cell>
          <cell r="C157" t="str">
            <v>ud</v>
          </cell>
          <cell r="D157">
            <v>28</v>
          </cell>
        </row>
        <row r="158">
          <cell r="A158">
            <v>180110</v>
          </cell>
          <cell r="B158" t="str">
            <v>Lâmpada de LED 11W</v>
          </cell>
          <cell r="C158" t="str">
            <v>ud</v>
          </cell>
          <cell r="D158">
            <v>12</v>
          </cell>
        </row>
        <row r="159">
          <cell r="A159">
            <v>180090</v>
          </cell>
          <cell r="B159" t="str">
            <v>Lâmpada de LED 15W</v>
          </cell>
          <cell r="C159" t="str">
            <v>ud</v>
          </cell>
          <cell r="D159">
            <v>19.53</v>
          </cell>
        </row>
        <row r="160">
          <cell r="A160">
            <v>120000</v>
          </cell>
          <cell r="B160" t="str">
            <v>Leivas</v>
          </cell>
          <cell r="C160" t="str">
            <v>m2</v>
          </cell>
          <cell r="D160">
            <v>2.66</v>
          </cell>
        </row>
        <row r="161">
          <cell r="A161">
            <v>151000</v>
          </cell>
          <cell r="B161" t="str">
            <v>Lona plástica preta</v>
          </cell>
          <cell r="C161" t="str">
            <v>m2</v>
          </cell>
          <cell r="D161">
            <v>1.31</v>
          </cell>
        </row>
        <row r="162">
          <cell r="A162">
            <v>155550</v>
          </cell>
          <cell r="B162" t="str">
            <v>Luva de emenda DW32 (63x180mm)</v>
          </cell>
          <cell r="C162" t="str">
            <v>ud</v>
          </cell>
          <cell r="D162">
            <v>191.06</v>
          </cell>
        </row>
        <row r="163">
          <cell r="A163">
            <v>186030</v>
          </cell>
          <cell r="B163" t="str">
            <v>Luva p/ carreta perfuração</v>
          </cell>
          <cell r="C163" t="str">
            <v>ud</v>
          </cell>
          <cell r="D163">
            <v>245</v>
          </cell>
        </row>
        <row r="164">
          <cell r="A164">
            <v>113160</v>
          </cell>
          <cell r="B164" t="str">
            <v>Madeira de lei  3 x 16 cm</v>
          </cell>
          <cell r="C164" t="str">
            <v>m</v>
          </cell>
          <cell r="D164">
            <v>18.38</v>
          </cell>
        </row>
        <row r="165">
          <cell r="A165">
            <v>116160</v>
          </cell>
          <cell r="B165" t="str">
            <v>Madeira de lei  6 x 16 cm</v>
          </cell>
          <cell r="C165" t="str">
            <v>m</v>
          </cell>
          <cell r="D165">
            <v>36.76</v>
          </cell>
        </row>
        <row r="166">
          <cell r="A166">
            <v>112200</v>
          </cell>
          <cell r="B166" t="str">
            <v>Madeira de lei 20 x 20 cm</v>
          </cell>
          <cell r="C166" t="str">
            <v>m</v>
          </cell>
          <cell r="D166">
            <v>153.19999999999999</v>
          </cell>
        </row>
        <row r="167">
          <cell r="A167">
            <v>112250</v>
          </cell>
          <cell r="B167" t="str">
            <v>Madeira de lei 20 x 25 cm</v>
          </cell>
          <cell r="C167" t="str">
            <v>m</v>
          </cell>
          <cell r="D167">
            <v>191.5</v>
          </cell>
        </row>
        <row r="168">
          <cell r="A168">
            <v>112300</v>
          </cell>
          <cell r="B168" t="str">
            <v>Madeira de lei 20 x 30 cm</v>
          </cell>
          <cell r="C168" t="str">
            <v>m</v>
          </cell>
          <cell r="D168">
            <v>229.8</v>
          </cell>
        </row>
        <row r="169">
          <cell r="A169">
            <v>111110</v>
          </cell>
          <cell r="B169" t="str">
            <v>Madeira peroba 1" x 12"</v>
          </cell>
          <cell r="C169" t="str">
            <v>m</v>
          </cell>
          <cell r="D169">
            <v>66.22</v>
          </cell>
        </row>
        <row r="170">
          <cell r="A170">
            <v>111010</v>
          </cell>
          <cell r="B170" t="str">
            <v>Madeira peroba 1" x 2"</v>
          </cell>
          <cell r="C170" t="str">
            <v>m</v>
          </cell>
          <cell r="D170">
            <v>11.18</v>
          </cell>
        </row>
        <row r="171">
          <cell r="A171">
            <v>111070</v>
          </cell>
          <cell r="B171" t="str">
            <v>Madeira peroba 1" x 3"</v>
          </cell>
          <cell r="C171" t="str">
            <v>m</v>
          </cell>
          <cell r="D171">
            <v>16.34</v>
          </cell>
        </row>
        <row r="172">
          <cell r="A172">
            <v>112120</v>
          </cell>
          <cell r="B172" t="str">
            <v>Madeira peroba 2" x 12"</v>
          </cell>
          <cell r="C172" t="str">
            <v>m</v>
          </cell>
          <cell r="D172">
            <v>132.44</v>
          </cell>
        </row>
        <row r="173">
          <cell r="A173">
            <v>113010</v>
          </cell>
          <cell r="B173" t="str">
            <v>Madeira peroba 3" x  3"</v>
          </cell>
          <cell r="C173" t="str">
            <v>m</v>
          </cell>
          <cell r="D173">
            <v>49.88</v>
          </cell>
        </row>
        <row r="174">
          <cell r="A174">
            <v>114120</v>
          </cell>
          <cell r="B174" t="str">
            <v>Madeira peroba 4" x 12"</v>
          </cell>
          <cell r="C174" t="str">
            <v>m</v>
          </cell>
          <cell r="D174">
            <v>265.74</v>
          </cell>
        </row>
        <row r="175">
          <cell r="A175">
            <v>118030</v>
          </cell>
          <cell r="B175" t="str">
            <v>Madeira peroba 8" x  3"</v>
          </cell>
          <cell r="C175" t="str">
            <v>m</v>
          </cell>
          <cell r="D175">
            <v>132.44</v>
          </cell>
        </row>
        <row r="176">
          <cell r="A176">
            <v>111020</v>
          </cell>
          <cell r="B176" t="str">
            <v>Madeira pinho  1" x  2"</v>
          </cell>
          <cell r="C176" t="str">
            <v>m</v>
          </cell>
          <cell r="D176">
            <v>3.32</v>
          </cell>
        </row>
        <row r="177">
          <cell r="A177">
            <v>111030</v>
          </cell>
          <cell r="B177" t="str">
            <v>Madeira pinho  1" x  3"</v>
          </cell>
          <cell r="C177" t="str">
            <v>m</v>
          </cell>
          <cell r="D177">
            <v>4.8499999999999996</v>
          </cell>
        </row>
        <row r="178">
          <cell r="A178">
            <v>111040</v>
          </cell>
          <cell r="B178" t="str">
            <v>Madeira pinho  1" x  4"</v>
          </cell>
          <cell r="C178" t="str">
            <v>m</v>
          </cell>
          <cell r="D178">
            <v>6.64</v>
          </cell>
        </row>
        <row r="179">
          <cell r="A179">
            <v>111060</v>
          </cell>
          <cell r="B179" t="str">
            <v>Madeira pinho  1" x  6"</v>
          </cell>
          <cell r="C179" t="str">
            <v>m</v>
          </cell>
          <cell r="D179">
            <v>9.9600000000000009</v>
          </cell>
        </row>
        <row r="180">
          <cell r="A180">
            <v>111120</v>
          </cell>
          <cell r="B180" t="str">
            <v>Madeira pinho  1" x 12"</v>
          </cell>
          <cell r="C180" t="str">
            <v>m</v>
          </cell>
          <cell r="D180">
            <v>19.670000000000002</v>
          </cell>
        </row>
        <row r="181">
          <cell r="A181">
            <v>112540</v>
          </cell>
          <cell r="B181" t="str">
            <v>Madeira pinho  2,5 x 4 cm</v>
          </cell>
          <cell r="C181" t="str">
            <v>m</v>
          </cell>
          <cell r="D181">
            <v>2.5499999999999998</v>
          </cell>
        </row>
        <row r="182">
          <cell r="A182">
            <v>112560</v>
          </cell>
          <cell r="B182" t="str">
            <v>Madeira pinho  2,5 x 6 cm</v>
          </cell>
          <cell r="C182" t="str">
            <v>m</v>
          </cell>
          <cell r="D182">
            <v>3.83</v>
          </cell>
        </row>
        <row r="183">
          <cell r="A183">
            <v>112580</v>
          </cell>
          <cell r="B183" t="str">
            <v>Madeira pinho  2,5 x 8 cm</v>
          </cell>
          <cell r="C183" t="str">
            <v>m</v>
          </cell>
          <cell r="D183">
            <v>5.1100000000000003</v>
          </cell>
        </row>
        <row r="184">
          <cell r="A184">
            <v>113030</v>
          </cell>
          <cell r="B184" t="str">
            <v>Madeira pinho  3" x  3"</v>
          </cell>
          <cell r="C184" t="str">
            <v>m</v>
          </cell>
          <cell r="D184">
            <v>14.81</v>
          </cell>
        </row>
        <row r="185">
          <cell r="A185">
            <v>116120</v>
          </cell>
          <cell r="B185" t="str">
            <v>Madeira pinho  6 x 12 cm</v>
          </cell>
          <cell r="C185" t="str">
            <v>m</v>
          </cell>
          <cell r="D185">
            <v>18.39</v>
          </cell>
        </row>
        <row r="186">
          <cell r="A186">
            <v>110150</v>
          </cell>
          <cell r="B186" t="str">
            <v>Madeira roliça d=10/15 cm</v>
          </cell>
          <cell r="C186" t="str">
            <v>m</v>
          </cell>
          <cell r="D186">
            <v>15.64</v>
          </cell>
        </row>
        <row r="187">
          <cell r="A187">
            <v>110250</v>
          </cell>
          <cell r="B187" t="str">
            <v>Madeira roliça d=25 cm</v>
          </cell>
          <cell r="C187" t="str">
            <v>m</v>
          </cell>
          <cell r="D187">
            <v>36</v>
          </cell>
        </row>
        <row r="188">
          <cell r="A188">
            <v>120850</v>
          </cell>
          <cell r="B188" t="str">
            <v>Mangueira cristal</v>
          </cell>
          <cell r="C188" t="str">
            <v>m</v>
          </cell>
          <cell r="D188">
            <v>3.32</v>
          </cell>
        </row>
        <row r="189">
          <cell r="A189">
            <v>150080</v>
          </cell>
          <cell r="B189" t="str">
            <v>Manta geotextil de cura</v>
          </cell>
          <cell r="C189" t="str">
            <v>m2</v>
          </cell>
          <cell r="D189">
            <v>5.87</v>
          </cell>
        </row>
        <row r="190">
          <cell r="A190">
            <v>150030</v>
          </cell>
          <cell r="B190" t="str">
            <v>Material p/ hidrossemeadura</v>
          </cell>
          <cell r="C190" t="str">
            <v>kg</v>
          </cell>
          <cell r="D190">
            <v>6.12</v>
          </cell>
        </row>
        <row r="191">
          <cell r="A191">
            <v>100170</v>
          </cell>
          <cell r="B191" t="str">
            <v>Material termoplástico p/aspersão</v>
          </cell>
          <cell r="C191" t="str">
            <v>kg</v>
          </cell>
          <cell r="D191">
            <v>8.67</v>
          </cell>
        </row>
        <row r="192">
          <cell r="A192">
            <v>100180</v>
          </cell>
          <cell r="B192" t="str">
            <v>Material termoplástico p/extrusão</v>
          </cell>
          <cell r="C192" t="str">
            <v>kg</v>
          </cell>
          <cell r="D192">
            <v>8.23</v>
          </cell>
        </row>
        <row r="193">
          <cell r="A193">
            <v>180725</v>
          </cell>
          <cell r="B193" t="str">
            <v>Meia cana concreto 0,20 m</v>
          </cell>
          <cell r="C193" t="str">
            <v>m</v>
          </cell>
          <cell r="D193">
            <v>30.76</v>
          </cell>
        </row>
        <row r="194">
          <cell r="A194">
            <v>180300</v>
          </cell>
          <cell r="B194" t="str">
            <v>Meia cana concreto 0,30 m</v>
          </cell>
          <cell r="C194" t="str">
            <v>m</v>
          </cell>
          <cell r="D194">
            <v>37</v>
          </cell>
        </row>
        <row r="195">
          <cell r="A195">
            <v>180400</v>
          </cell>
          <cell r="B195" t="str">
            <v>Meia cana concreto 0,40 m</v>
          </cell>
          <cell r="C195" t="str">
            <v>m</v>
          </cell>
          <cell r="D195">
            <v>44.5</v>
          </cell>
        </row>
        <row r="196">
          <cell r="A196">
            <v>100200</v>
          </cell>
          <cell r="B196" t="str">
            <v>Micro-esferas Drop-on</v>
          </cell>
          <cell r="C196" t="str">
            <v>kg</v>
          </cell>
          <cell r="D196">
            <v>9.5399999999999991</v>
          </cell>
        </row>
        <row r="197">
          <cell r="A197">
            <v>100100</v>
          </cell>
          <cell r="B197" t="str">
            <v>Micro-esferas Premix</v>
          </cell>
          <cell r="C197" t="str">
            <v>kg</v>
          </cell>
          <cell r="D197">
            <v>10.87</v>
          </cell>
        </row>
        <row r="198">
          <cell r="A198">
            <v>178250</v>
          </cell>
          <cell r="B198" t="str">
            <v>Microsílica</v>
          </cell>
          <cell r="C198" t="str">
            <v>kg</v>
          </cell>
          <cell r="D198">
            <v>3.17</v>
          </cell>
        </row>
        <row r="199">
          <cell r="A199">
            <v>180160</v>
          </cell>
          <cell r="B199" t="str">
            <v>Mourão esticador de eucalipto tratado h=2,80m</v>
          </cell>
          <cell r="C199" t="str">
            <v>ud</v>
          </cell>
          <cell r="D199">
            <v>80.540000000000006</v>
          </cell>
        </row>
        <row r="200">
          <cell r="A200">
            <v>180100</v>
          </cell>
          <cell r="B200" t="str">
            <v>Mourão suporte de eucalipto tratado h=2,20m</v>
          </cell>
          <cell r="C200" t="str">
            <v>ud</v>
          </cell>
          <cell r="D200">
            <v>38.090000000000003</v>
          </cell>
        </row>
        <row r="201">
          <cell r="A201">
            <v>110100</v>
          </cell>
          <cell r="B201" t="str">
            <v>Muda de árvore (h=1,00m)</v>
          </cell>
          <cell r="C201" t="str">
            <v>ud</v>
          </cell>
          <cell r="D201">
            <v>22</v>
          </cell>
        </row>
        <row r="202">
          <cell r="A202">
            <v>172100</v>
          </cell>
          <cell r="B202" t="str">
            <v>Óleo combustível OTE</v>
          </cell>
          <cell r="C202" t="str">
            <v>l</v>
          </cell>
          <cell r="D202">
            <v>6.71</v>
          </cell>
        </row>
        <row r="203">
          <cell r="A203">
            <v>135780</v>
          </cell>
          <cell r="B203" t="str">
            <v>Parafuso francês g.f. c/porca 5/16" x 1"</v>
          </cell>
          <cell r="C203" t="str">
            <v>ud</v>
          </cell>
          <cell r="D203">
            <v>1.47</v>
          </cell>
        </row>
        <row r="204">
          <cell r="A204">
            <v>135160</v>
          </cell>
          <cell r="B204" t="str">
            <v>Parafuso francês g.f. c/porca 5/16" x 3.1/2"</v>
          </cell>
          <cell r="C204" t="str">
            <v>ud</v>
          </cell>
          <cell r="D204">
            <v>1.67</v>
          </cell>
        </row>
        <row r="205">
          <cell r="A205">
            <v>134020</v>
          </cell>
          <cell r="B205" t="str">
            <v>Parafuso francês g.f. c/porca 5/8" x  2"</v>
          </cell>
          <cell r="C205" t="str">
            <v>ud</v>
          </cell>
          <cell r="D205">
            <v>4.1399999999999997</v>
          </cell>
        </row>
        <row r="206">
          <cell r="A206">
            <v>134100</v>
          </cell>
          <cell r="B206" t="str">
            <v>Parafuso francês g.f. c/porca 5/8" x 10"</v>
          </cell>
          <cell r="C206" t="str">
            <v>ud</v>
          </cell>
          <cell r="D206">
            <v>11.17</v>
          </cell>
        </row>
        <row r="207">
          <cell r="A207">
            <v>133120</v>
          </cell>
          <cell r="B207" t="str">
            <v>Parafuso francês g.f. c/porca 5/8" x 3.1/2"</v>
          </cell>
          <cell r="C207" t="str">
            <v>ud</v>
          </cell>
          <cell r="D207">
            <v>6.35</v>
          </cell>
        </row>
        <row r="208">
          <cell r="A208">
            <v>130200</v>
          </cell>
          <cell r="B208" t="str">
            <v>Paralelepípedo</v>
          </cell>
          <cell r="C208" t="str">
            <v>mil</v>
          </cell>
          <cell r="D208">
            <v>1983.33</v>
          </cell>
        </row>
        <row r="209">
          <cell r="A209">
            <v>130000</v>
          </cell>
          <cell r="B209" t="str">
            <v>Pedra britada (comercial)</v>
          </cell>
          <cell r="C209" t="str">
            <v>m3</v>
          </cell>
          <cell r="D209">
            <v>65.150000000000006</v>
          </cell>
        </row>
        <row r="210">
          <cell r="A210">
            <v>130100</v>
          </cell>
          <cell r="B210" t="str">
            <v>Pedra de mão (comercial)</v>
          </cell>
          <cell r="C210" t="str">
            <v>m3</v>
          </cell>
          <cell r="D210">
            <v>62.48</v>
          </cell>
        </row>
        <row r="211">
          <cell r="A211">
            <v>126110</v>
          </cell>
          <cell r="B211" t="str">
            <v>Película não refletiva preto opaco - tipo IV</v>
          </cell>
          <cell r="C211" t="str">
            <v>m2</v>
          </cell>
          <cell r="D211">
            <v>132</v>
          </cell>
        </row>
        <row r="212">
          <cell r="A212">
            <v>126120</v>
          </cell>
          <cell r="B212" t="str">
            <v>Película refletiva - tipo IA (prismática)</v>
          </cell>
          <cell r="C212" t="str">
            <v>m2</v>
          </cell>
          <cell r="D212">
            <v>155</v>
          </cell>
        </row>
        <row r="213">
          <cell r="A213">
            <v>126090</v>
          </cell>
          <cell r="B213" t="str">
            <v>Película refletiva - tipo III (AI prismática)</v>
          </cell>
          <cell r="C213" t="str">
            <v>m2</v>
          </cell>
          <cell r="D213">
            <v>228</v>
          </cell>
        </row>
        <row r="214">
          <cell r="A214">
            <v>126100</v>
          </cell>
          <cell r="B214" t="str">
            <v>Película refletiva - tipo X (grau diamante)</v>
          </cell>
          <cell r="C214" t="str">
            <v>m2</v>
          </cell>
          <cell r="D214">
            <v>295.04000000000002</v>
          </cell>
        </row>
        <row r="215">
          <cell r="A215">
            <v>100500</v>
          </cell>
          <cell r="B215" t="str">
            <v>Perfuração p/ dreno sub-horizontal</v>
          </cell>
          <cell r="C215" t="str">
            <v>m</v>
          </cell>
          <cell r="D215">
            <v>160</v>
          </cell>
        </row>
        <row r="216">
          <cell r="A216">
            <v>146090</v>
          </cell>
          <cell r="B216" t="str">
            <v>Perfuratriz p/ carreta  6 m</v>
          </cell>
          <cell r="C216" t="str">
            <v>jg</v>
          </cell>
          <cell r="D216">
            <v>5350</v>
          </cell>
        </row>
        <row r="217">
          <cell r="A217">
            <v>146120</v>
          </cell>
          <cell r="B217" t="str">
            <v>Perfuratriz p/ carreta 12 m</v>
          </cell>
          <cell r="C217" t="str">
            <v>jg</v>
          </cell>
          <cell r="D217">
            <v>9160</v>
          </cell>
        </row>
        <row r="218">
          <cell r="A218">
            <v>130110</v>
          </cell>
          <cell r="B218" t="str">
            <v>Peroba serrada</v>
          </cell>
          <cell r="C218" t="str">
            <v>m3</v>
          </cell>
          <cell r="D218">
            <v>8600</v>
          </cell>
        </row>
        <row r="219">
          <cell r="A219">
            <v>130120</v>
          </cell>
          <cell r="B219" t="str">
            <v>Pinho serrado (3a.)</v>
          </cell>
          <cell r="C219" t="str">
            <v>m3</v>
          </cell>
          <cell r="D219">
            <v>2555</v>
          </cell>
        </row>
        <row r="220">
          <cell r="A220">
            <v>134908</v>
          </cell>
          <cell r="B220" t="str">
            <v>Piso tátil alerta/direcional 20x20cm incolor</v>
          </cell>
          <cell r="C220" t="str">
            <v>ud</v>
          </cell>
          <cell r="D220">
            <v>3.09</v>
          </cell>
        </row>
        <row r="221">
          <cell r="A221">
            <v>134909</v>
          </cell>
          <cell r="B221" t="str">
            <v>Piso tátil alerta/direcional 20x20cm vermelho</v>
          </cell>
          <cell r="C221" t="str">
            <v>ud</v>
          </cell>
          <cell r="D221">
            <v>3.62</v>
          </cell>
        </row>
        <row r="222">
          <cell r="A222">
            <v>134906</v>
          </cell>
          <cell r="B222" t="str">
            <v>Piso tátil alerta/direcional 40x40cm incolor</v>
          </cell>
          <cell r="C222" t="str">
            <v>ud</v>
          </cell>
          <cell r="D222">
            <v>11.78</v>
          </cell>
        </row>
        <row r="223">
          <cell r="A223">
            <v>134907</v>
          </cell>
          <cell r="B223" t="str">
            <v>Piso tátil alerta/direcional 40x40cm vermelho</v>
          </cell>
          <cell r="C223" t="str">
            <v>ud</v>
          </cell>
          <cell r="D223">
            <v>13.44</v>
          </cell>
        </row>
        <row r="224">
          <cell r="A224">
            <v>130080</v>
          </cell>
          <cell r="B224" t="str">
            <v>Pó de pedra (comercial)</v>
          </cell>
          <cell r="C224" t="str">
            <v>m3</v>
          </cell>
          <cell r="D224">
            <v>66.489999999999995</v>
          </cell>
        </row>
        <row r="225">
          <cell r="A225">
            <v>135250</v>
          </cell>
          <cell r="B225" t="str">
            <v>Porca 5/8" zincada p/chapa ligação</v>
          </cell>
          <cell r="C225" t="str">
            <v>ud</v>
          </cell>
          <cell r="D225">
            <v>1.93</v>
          </cell>
        </row>
        <row r="226">
          <cell r="A226">
            <v>142600</v>
          </cell>
          <cell r="B226" t="str">
            <v>Porta-dentes p/ fresadora PM-102</v>
          </cell>
          <cell r="C226" t="str">
            <v>ud</v>
          </cell>
          <cell r="D226">
            <v>815</v>
          </cell>
        </row>
        <row r="227">
          <cell r="A227">
            <v>141100</v>
          </cell>
          <cell r="B227" t="str">
            <v>Porta-dentes p/ fresadora W-1000L</v>
          </cell>
          <cell r="C227" t="str">
            <v>ud</v>
          </cell>
          <cell r="D227">
            <v>566.52</v>
          </cell>
        </row>
        <row r="228">
          <cell r="A228">
            <v>142100</v>
          </cell>
          <cell r="B228" t="str">
            <v>Porta-dentes p/ fresadora W-200</v>
          </cell>
          <cell r="C228" t="str">
            <v>ud</v>
          </cell>
          <cell r="D228">
            <v>651.29</v>
          </cell>
        </row>
        <row r="229">
          <cell r="A229">
            <v>142400</v>
          </cell>
          <cell r="B229" t="str">
            <v>Porta-dentes p/ recicladora RM-300/500</v>
          </cell>
          <cell r="C229" t="str">
            <v>ud</v>
          </cell>
          <cell r="D229">
            <v>665.71</v>
          </cell>
        </row>
        <row r="230">
          <cell r="A230">
            <v>161240</v>
          </cell>
          <cell r="B230" t="str">
            <v>Porta-dentes p/ recicladora WR-240</v>
          </cell>
          <cell r="C230" t="str">
            <v>ud</v>
          </cell>
          <cell r="D230">
            <v>817.46</v>
          </cell>
        </row>
        <row r="231">
          <cell r="A231">
            <v>191500</v>
          </cell>
          <cell r="B231" t="str">
            <v>Pórtico simples vão 11,00 a 15,00m(placa até 24m2)</v>
          </cell>
          <cell r="C231" t="str">
            <v>ud</v>
          </cell>
          <cell r="D231">
            <v>65600</v>
          </cell>
        </row>
        <row r="232">
          <cell r="A232">
            <v>191600</v>
          </cell>
          <cell r="B232" t="str">
            <v>Pórtico simples vão 16,00m(placa até 24m2)</v>
          </cell>
          <cell r="C232" t="str">
            <v>ud</v>
          </cell>
          <cell r="D232">
            <v>66700</v>
          </cell>
        </row>
        <row r="233">
          <cell r="A233">
            <v>191700</v>
          </cell>
          <cell r="B233" t="str">
            <v>Pórtico simples vão 17,00m(placa até 24m2)</v>
          </cell>
          <cell r="C233" t="str">
            <v>ud</v>
          </cell>
          <cell r="D233">
            <v>70500</v>
          </cell>
        </row>
        <row r="234">
          <cell r="A234">
            <v>191800</v>
          </cell>
          <cell r="B234" t="str">
            <v>Pórtico simples vão 18,10m(placa até 24m2)</v>
          </cell>
          <cell r="C234" t="str">
            <v>ud</v>
          </cell>
          <cell r="D234">
            <v>71900</v>
          </cell>
        </row>
        <row r="235">
          <cell r="A235">
            <v>157270</v>
          </cell>
          <cell r="B235" t="str">
            <v>Pregos 17 x 27 / 18 x 27</v>
          </cell>
          <cell r="C235" t="str">
            <v>kg</v>
          </cell>
          <cell r="D235">
            <v>17.02</v>
          </cell>
        </row>
        <row r="236">
          <cell r="A236">
            <v>186040</v>
          </cell>
          <cell r="B236" t="str">
            <v>Punho p/ carreta perfuração</v>
          </cell>
          <cell r="C236" t="str">
            <v>ud</v>
          </cell>
          <cell r="D236">
            <v>820</v>
          </cell>
        </row>
        <row r="237">
          <cell r="A237">
            <v>130180</v>
          </cell>
          <cell r="B237" t="str">
            <v>Rachão britado (comercial)</v>
          </cell>
          <cell r="C237" t="str">
            <v>m3</v>
          </cell>
          <cell r="D237">
            <v>64.05</v>
          </cell>
        </row>
        <row r="238">
          <cell r="A238">
            <v>130185</v>
          </cell>
          <cell r="B238" t="str">
            <v>Rachão sem britagem (comercial)</v>
          </cell>
          <cell r="C238" t="str">
            <v>m3</v>
          </cell>
          <cell r="D238">
            <v>78.64</v>
          </cell>
        </row>
        <row r="239">
          <cell r="A239">
            <v>130130</v>
          </cell>
          <cell r="B239" t="str">
            <v>Royalty jazida</v>
          </cell>
          <cell r="C239" t="str">
            <v>m3</v>
          </cell>
          <cell r="D239">
            <v>2.33</v>
          </cell>
        </row>
        <row r="240">
          <cell r="A240">
            <v>130150</v>
          </cell>
          <cell r="B240" t="str">
            <v>Royalty pedreira</v>
          </cell>
          <cell r="C240" t="str">
            <v>m3</v>
          </cell>
          <cell r="D240">
            <v>5.95</v>
          </cell>
        </row>
        <row r="241">
          <cell r="A241">
            <v>170714</v>
          </cell>
          <cell r="B241" t="str">
            <v>Selante a base de silicone Dowsil ou equivalente</v>
          </cell>
          <cell r="C241" t="str">
            <v>kg</v>
          </cell>
          <cell r="D241">
            <v>120.99</v>
          </cell>
        </row>
        <row r="242">
          <cell r="A242">
            <v>191050</v>
          </cell>
          <cell r="B242" t="str">
            <v>Semi-pórtico duplo 2x4,90m(placa até 24m2)</v>
          </cell>
          <cell r="C242" t="str">
            <v>ud</v>
          </cell>
          <cell r="D242">
            <v>42900</v>
          </cell>
        </row>
        <row r="243">
          <cell r="A243">
            <v>191150</v>
          </cell>
          <cell r="B243" t="str">
            <v>Semi-pórtico duplo 2x6,00m(placa até 24m2)</v>
          </cell>
          <cell r="C243" t="str">
            <v>ud</v>
          </cell>
          <cell r="D243">
            <v>45500</v>
          </cell>
        </row>
        <row r="244">
          <cell r="A244">
            <v>191250</v>
          </cell>
          <cell r="B244" t="str">
            <v>Semi-pórtico duplo 2x7,20m(placa até 24m2)</v>
          </cell>
          <cell r="C244" t="str">
            <v>ud</v>
          </cell>
          <cell r="D244">
            <v>52400</v>
          </cell>
        </row>
        <row r="245">
          <cell r="A245">
            <v>191350</v>
          </cell>
          <cell r="B245" t="str">
            <v>Semi-pórtico duplo 2x8,30m(placa até 24m2)</v>
          </cell>
          <cell r="C245" t="str">
            <v>ud</v>
          </cell>
          <cell r="D245">
            <v>62400</v>
          </cell>
        </row>
        <row r="246">
          <cell r="A246">
            <v>191000</v>
          </cell>
          <cell r="B246" t="str">
            <v>Semi-pórtico simples 4,90m(placa até 12m2)</v>
          </cell>
          <cell r="C246" t="str">
            <v>ud</v>
          </cell>
          <cell r="D246">
            <v>28000</v>
          </cell>
        </row>
        <row r="247">
          <cell r="A247">
            <v>191100</v>
          </cell>
          <cell r="B247" t="str">
            <v>Semi-pórtico simples 6,00m(placa até 12m2)</v>
          </cell>
          <cell r="C247" t="str">
            <v>ud</v>
          </cell>
          <cell r="D247">
            <v>29400</v>
          </cell>
        </row>
        <row r="248">
          <cell r="A248">
            <v>191200</v>
          </cell>
          <cell r="B248" t="str">
            <v>Semi-pórtico simples 7,20m(placa até 12m2)</v>
          </cell>
          <cell r="C248" t="str">
            <v>ud</v>
          </cell>
          <cell r="D248">
            <v>33800</v>
          </cell>
        </row>
        <row r="249">
          <cell r="A249">
            <v>191300</v>
          </cell>
          <cell r="B249" t="str">
            <v>Semi-pórtico simples 8,30m(placa até 12m2)</v>
          </cell>
          <cell r="C249" t="str">
            <v>ud</v>
          </cell>
          <cell r="D249">
            <v>36300</v>
          </cell>
        </row>
        <row r="250">
          <cell r="A250">
            <v>100310</v>
          </cell>
          <cell r="B250" t="str">
            <v>Sikadur 31</v>
          </cell>
          <cell r="C250" t="str">
            <v>kg</v>
          </cell>
          <cell r="D250">
            <v>116.2</v>
          </cell>
        </row>
        <row r="251">
          <cell r="A251">
            <v>100320</v>
          </cell>
          <cell r="B251" t="str">
            <v>Sikadur 32</v>
          </cell>
          <cell r="C251" t="str">
            <v>kg</v>
          </cell>
          <cell r="D251">
            <v>113.57</v>
          </cell>
        </row>
        <row r="252">
          <cell r="A252">
            <v>100330</v>
          </cell>
          <cell r="B252" t="str">
            <v>Sikadur 52</v>
          </cell>
          <cell r="C252" t="str">
            <v>kg</v>
          </cell>
          <cell r="D252">
            <v>289.89999999999998</v>
          </cell>
        </row>
        <row r="253">
          <cell r="A253">
            <v>100680</v>
          </cell>
          <cell r="B253" t="str">
            <v>Sikaflex T-68</v>
          </cell>
          <cell r="C253" t="str">
            <v>kg</v>
          </cell>
          <cell r="D253">
            <v>148.63999999999999</v>
          </cell>
        </row>
        <row r="254">
          <cell r="A254">
            <v>180421</v>
          </cell>
          <cell r="B254" t="str">
            <v>Sinalizador LED amarelo</v>
          </cell>
          <cell r="C254" t="str">
            <v>ud</v>
          </cell>
          <cell r="D254">
            <v>9.41</v>
          </cell>
        </row>
        <row r="255">
          <cell r="A255">
            <v>180420</v>
          </cell>
          <cell r="B255" t="str">
            <v>Sinalizador noturno em LED (luz intermitente)</v>
          </cell>
          <cell r="C255" t="str">
            <v>ud</v>
          </cell>
          <cell r="D255">
            <v>212.5</v>
          </cell>
        </row>
        <row r="256">
          <cell r="A256">
            <v>100110</v>
          </cell>
          <cell r="B256" t="str">
            <v>Solvente tolueno</v>
          </cell>
          <cell r="C256" t="str">
            <v>l</v>
          </cell>
          <cell r="D256">
            <v>12</v>
          </cell>
        </row>
        <row r="257">
          <cell r="A257">
            <v>180120</v>
          </cell>
          <cell r="B257" t="str">
            <v>Soquete p/lâmpada fluorescente</v>
          </cell>
          <cell r="C257" t="str">
            <v>ud</v>
          </cell>
          <cell r="D257">
            <v>4.0199999999999996</v>
          </cell>
        </row>
        <row r="258">
          <cell r="A258">
            <v>160330</v>
          </cell>
          <cell r="B258" t="str">
            <v>Suporte madeira lei 3"x3" placa sinalização(3m)</v>
          </cell>
          <cell r="C258" t="str">
            <v>ud</v>
          </cell>
          <cell r="D258">
            <v>108.57</v>
          </cell>
        </row>
        <row r="259">
          <cell r="A259">
            <v>160380</v>
          </cell>
          <cell r="B259" t="str">
            <v>Suporte metálico perfil C- 38 galv. p/placa sinal. inclusive acessórios</v>
          </cell>
          <cell r="C259" t="str">
            <v>kg</v>
          </cell>
          <cell r="D259">
            <v>40.299999999999997</v>
          </cell>
        </row>
        <row r="260">
          <cell r="A260">
            <v>161100</v>
          </cell>
          <cell r="B260" t="str">
            <v>Suporte metálico perfil C-110 galv. p/placa sinal. inclusive acessórios</v>
          </cell>
          <cell r="C260" t="str">
            <v>kg</v>
          </cell>
          <cell r="D260">
            <v>25</v>
          </cell>
        </row>
        <row r="261">
          <cell r="A261">
            <v>161150</v>
          </cell>
          <cell r="B261" t="str">
            <v>Suporte metálico 2 1/2"x2,65mmx3,00m</v>
          </cell>
          <cell r="C261" t="str">
            <v>ud</v>
          </cell>
          <cell r="D261">
            <v>330</v>
          </cell>
        </row>
        <row r="262">
          <cell r="A262">
            <v>161200</v>
          </cell>
          <cell r="B262" t="str">
            <v>Suporte metálico 2 1/2"x2,65mmx3,50m</v>
          </cell>
          <cell r="C262" t="str">
            <v>ud</v>
          </cell>
          <cell r="D262">
            <v>386</v>
          </cell>
        </row>
        <row r="263">
          <cell r="A263">
            <v>161250</v>
          </cell>
          <cell r="B263" t="str">
            <v>Suporte metálico 2 1/2"x2,65mmx4,00m</v>
          </cell>
          <cell r="C263" t="str">
            <v>ud</v>
          </cell>
          <cell r="D263">
            <v>441.14</v>
          </cell>
        </row>
        <row r="264">
          <cell r="A264">
            <v>100410</v>
          </cell>
          <cell r="B264" t="str">
            <v>Tacha refletiva bidirecional</v>
          </cell>
          <cell r="C264" t="str">
            <v>ud</v>
          </cell>
          <cell r="D264">
            <v>7.3</v>
          </cell>
        </row>
        <row r="265">
          <cell r="A265">
            <v>100400</v>
          </cell>
          <cell r="B265" t="str">
            <v>Tacha refletiva monodirecional</v>
          </cell>
          <cell r="C265" t="str">
            <v>ud</v>
          </cell>
          <cell r="D265">
            <v>6.66</v>
          </cell>
        </row>
        <row r="266">
          <cell r="A266">
            <v>100420</v>
          </cell>
          <cell r="B266" t="str">
            <v>Tachão refletivo bidirecional</v>
          </cell>
          <cell r="C266" t="str">
            <v>ud</v>
          </cell>
          <cell r="D266">
            <v>20.45</v>
          </cell>
        </row>
        <row r="267">
          <cell r="A267">
            <v>100430</v>
          </cell>
          <cell r="B267" t="str">
            <v>Tachão refletivo monodirecional</v>
          </cell>
          <cell r="C267" t="str">
            <v>ud</v>
          </cell>
          <cell r="D267">
            <v>19.7</v>
          </cell>
        </row>
        <row r="268">
          <cell r="A268">
            <v>160125</v>
          </cell>
          <cell r="B268" t="str">
            <v>Tampão ferro fundido ø=600mm articulado Classe 125</v>
          </cell>
          <cell r="C268" t="str">
            <v>ud</v>
          </cell>
          <cell r="D268">
            <v>394.05</v>
          </cell>
        </row>
        <row r="269">
          <cell r="A269">
            <v>161400</v>
          </cell>
          <cell r="B269" t="str">
            <v>Tampão ferro fundido ø=600mm articulado Classe 400</v>
          </cell>
          <cell r="C269" t="str">
            <v>ud</v>
          </cell>
          <cell r="D269">
            <v>500.8</v>
          </cell>
        </row>
        <row r="270">
          <cell r="A270">
            <v>160050</v>
          </cell>
          <cell r="B270" t="str">
            <v>Tampão ferro fundido ø=600mm c/aro Classe  50</v>
          </cell>
          <cell r="C270" t="str">
            <v>ud</v>
          </cell>
          <cell r="D270">
            <v>461.55</v>
          </cell>
        </row>
        <row r="271">
          <cell r="A271">
            <v>161125</v>
          </cell>
          <cell r="B271" t="str">
            <v>Tampão ferro fundido ø=600mm c/aro Classe 125</v>
          </cell>
          <cell r="C271" t="str">
            <v>ud</v>
          </cell>
          <cell r="D271">
            <v>446.16</v>
          </cell>
        </row>
        <row r="272">
          <cell r="A272">
            <v>162400</v>
          </cell>
          <cell r="B272" t="str">
            <v>Tampão ferro fundido ø=600mm c/aro Classe 400</v>
          </cell>
          <cell r="C272" t="str">
            <v>ud</v>
          </cell>
          <cell r="D272">
            <v>457.95</v>
          </cell>
        </row>
        <row r="273">
          <cell r="A273">
            <v>171400</v>
          </cell>
          <cell r="B273" t="str">
            <v>Tampão ferro fundido ø=700mm R-3 articulado Classe 400</v>
          </cell>
          <cell r="C273" t="str">
            <v>ud</v>
          </cell>
          <cell r="D273">
            <v>926.55</v>
          </cell>
        </row>
        <row r="274">
          <cell r="A274">
            <v>173400</v>
          </cell>
          <cell r="B274" t="str">
            <v>Tampão ferro fundido ø=730mm R-3 c/aro Classe 400</v>
          </cell>
          <cell r="C274" t="str">
            <v>ud</v>
          </cell>
          <cell r="D274">
            <v>845.27</v>
          </cell>
        </row>
        <row r="275">
          <cell r="A275">
            <v>181400</v>
          </cell>
          <cell r="B275" t="str">
            <v>Tampão ferro fundido ø=800mm articulado Classe 400</v>
          </cell>
          <cell r="C275" t="str">
            <v>ud</v>
          </cell>
          <cell r="D275">
            <v>1155.8699999999999</v>
          </cell>
        </row>
        <row r="276">
          <cell r="A276">
            <v>150920</v>
          </cell>
          <cell r="B276" t="str">
            <v>Tela metálica Telcon Q- 92</v>
          </cell>
          <cell r="C276" t="str">
            <v>kg</v>
          </cell>
          <cell r="D276">
            <v>8.44</v>
          </cell>
        </row>
        <row r="277">
          <cell r="A277">
            <v>151130</v>
          </cell>
          <cell r="B277" t="str">
            <v>Tela metálica Telcon Q-113</v>
          </cell>
          <cell r="C277" t="str">
            <v>kg</v>
          </cell>
          <cell r="D277">
            <v>7.3</v>
          </cell>
        </row>
        <row r="278">
          <cell r="A278">
            <v>151380</v>
          </cell>
          <cell r="B278" t="str">
            <v>Tela metálica Telcon Q-138</v>
          </cell>
          <cell r="C278" t="str">
            <v>kg</v>
          </cell>
          <cell r="D278">
            <v>8.5399999999999991</v>
          </cell>
        </row>
        <row r="279">
          <cell r="A279">
            <v>152830</v>
          </cell>
          <cell r="B279" t="str">
            <v>Tela metálica Telcon Q-283</v>
          </cell>
          <cell r="C279" t="str">
            <v>kg</v>
          </cell>
          <cell r="D279">
            <v>8.2100000000000009</v>
          </cell>
        </row>
        <row r="280">
          <cell r="A280">
            <v>156260</v>
          </cell>
          <cell r="B280" t="str">
            <v>Tensor para formas</v>
          </cell>
          <cell r="C280" t="str">
            <v>ud</v>
          </cell>
          <cell r="D280">
            <v>20.2</v>
          </cell>
        </row>
        <row r="281">
          <cell r="A281">
            <v>166100</v>
          </cell>
          <cell r="B281" t="str">
            <v>Terminal absorvedor de energia para velocidade até 100km/h + conjunto de ancoragem</v>
          </cell>
          <cell r="C281" t="str">
            <v>ud</v>
          </cell>
          <cell r="D281">
            <v>11500.92</v>
          </cell>
        </row>
        <row r="282">
          <cell r="A282">
            <v>166080</v>
          </cell>
          <cell r="B282" t="str">
            <v>Terminal absorvedor de energia para velocidade de 80km/h + conjunto de ancoragem</v>
          </cell>
          <cell r="C282" t="str">
            <v>ud</v>
          </cell>
          <cell r="D282">
            <v>7504.04</v>
          </cell>
        </row>
        <row r="283">
          <cell r="A283">
            <v>160100</v>
          </cell>
          <cell r="B283" t="str">
            <v>Terminal amortecedor de impacto para velocidade até 100 km/h + conjunto de ancoragem</v>
          </cell>
          <cell r="C283" t="str">
            <v>ud</v>
          </cell>
          <cell r="D283">
            <v>69945.710000000006</v>
          </cell>
        </row>
        <row r="284">
          <cell r="A284">
            <v>160080</v>
          </cell>
          <cell r="B284" t="str">
            <v>Terminal amortecedorr de impacto para velocidade de 80km/h + conjunto de ancoragem</v>
          </cell>
          <cell r="C284" t="str">
            <v>ud</v>
          </cell>
          <cell r="D284">
            <v>59298.68</v>
          </cell>
        </row>
        <row r="285">
          <cell r="A285">
            <v>110190</v>
          </cell>
          <cell r="B285" t="str">
            <v>Terminal ancoragem metálica tipo "A" e "D"</v>
          </cell>
          <cell r="C285" t="str">
            <v>ud</v>
          </cell>
          <cell r="D285">
            <v>470</v>
          </cell>
        </row>
        <row r="286">
          <cell r="A286">
            <v>180240</v>
          </cell>
          <cell r="B286" t="str">
            <v>Terminal p/tubo polietileno (PEAD) p/dreno 0,10m</v>
          </cell>
          <cell r="C286" t="str">
            <v>m</v>
          </cell>
          <cell r="D286">
            <v>9.77</v>
          </cell>
        </row>
        <row r="287">
          <cell r="A287">
            <v>180180</v>
          </cell>
          <cell r="B287" t="str">
            <v>Terminal p/tubo polietileno (PEAD) p/dreno 0,23m</v>
          </cell>
          <cell r="C287" t="str">
            <v>m</v>
          </cell>
          <cell r="D287">
            <v>34.43</v>
          </cell>
        </row>
        <row r="288">
          <cell r="A288">
            <v>180010</v>
          </cell>
          <cell r="B288" t="str">
            <v>Terminal/ponteira tipo "C" p/defensa simples</v>
          </cell>
          <cell r="C288" t="str">
            <v>ud</v>
          </cell>
          <cell r="D288">
            <v>470</v>
          </cell>
        </row>
        <row r="289">
          <cell r="A289">
            <v>100010</v>
          </cell>
          <cell r="B289" t="str">
            <v>Tijolo maciço</v>
          </cell>
          <cell r="C289" t="str">
            <v>mil</v>
          </cell>
          <cell r="D289">
            <v>1650</v>
          </cell>
        </row>
        <row r="290">
          <cell r="A290">
            <v>100020</v>
          </cell>
          <cell r="B290" t="str">
            <v>Tijolo 6 furos</v>
          </cell>
          <cell r="C290" t="str">
            <v>mil</v>
          </cell>
          <cell r="D290">
            <v>594</v>
          </cell>
        </row>
        <row r="291">
          <cell r="A291">
            <v>100150</v>
          </cell>
          <cell r="B291" t="str">
            <v>Tinta base resina acrílica emuls. água-2 anos</v>
          </cell>
          <cell r="C291" t="str">
            <v>l</v>
          </cell>
          <cell r="D291">
            <v>16.78</v>
          </cell>
        </row>
        <row r="292">
          <cell r="A292">
            <v>100120</v>
          </cell>
          <cell r="B292" t="str">
            <v>Tinta base resina acrílica emuls. solvente-2 anos</v>
          </cell>
          <cell r="C292" t="str">
            <v>l</v>
          </cell>
          <cell r="D292">
            <v>25.16</v>
          </cell>
        </row>
        <row r="293">
          <cell r="A293">
            <v>101030</v>
          </cell>
          <cell r="B293" t="str">
            <v>Tinta epóxi fosco preto</v>
          </cell>
          <cell r="C293" t="str">
            <v>l</v>
          </cell>
          <cell r="D293">
            <v>58.88</v>
          </cell>
        </row>
        <row r="294">
          <cell r="A294">
            <v>101050</v>
          </cell>
          <cell r="B294" t="str">
            <v>Tinta latex branca</v>
          </cell>
          <cell r="C294" t="str">
            <v>l</v>
          </cell>
          <cell r="D294">
            <v>31.28</v>
          </cell>
        </row>
        <row r="295">
          <cell r="A295">
            <v>106060</v>
          </cell>
          <cell r="B295" t="str">
            <v>Tinta latex verde</v>
          </cell>
          <cell r="C295" t="str">
            <v>l</v>
          </cell>
          <cell r="D295">
            <v>40.31</v>
          </cell>
        </row>
        <row r="296">
          <cell r="A296">
            <v>100360</v>
          </cell>
          <cell r="B296" t="str">
            <v>Tinta mineral tipo Cimentol cinza</v>
          </cell>
          <cell r="C296" t="str">
            <v>kg</v>
          </cell>
          <cell r="D296">
            <v>8.59</v>
          </cell>
        </row>
        <row r="297">
          <cell r="A297">
            <v>106040</v>
          </cell>
          <cell r="B297" t="str">
            <v>Tinta óleo (fundo)</v>
          </cell>
          <cell r="C297" t="str">
            <v>l</v>
          </cell>
          <cell r="D297">
            <v>33.75</v>
          </cell>
        </row>
        <row r="298">
          <cell r="A298">
            <v>100190</v>
          </cell>
          <cell r="B298" t="str">
            <v>Tinta sinalização provisória -1 ano</v>
          </cell>
          <cell r="C298" t="str">
            <v>l</v>
          </cell>
          <cell r="D298">
            <v>11.38</v>
          </cell>
        </row>
        <row r="299">
          <cell r="A299">
            <v>100370</v>
          </cell>
          <cell r="B299" t="str">
            <v>Trilho TR-37</v>
          </cell>
          <cell r="C299" t="str">
            <v>kg</v>
          </cell>
          <cell r="D299">
            <v>5.3</v>
          </cell>
        </row>
        <row r="300">
          <cell r="A300">
            <v>100160</v>
          </cell>
          <cell r="B300" t="str">
            <v>Tubo aço corrugado MP-100 e=1,60mm c/epoxy</v>
          </cell>
          <cell r="C300" t="str">
            <v>kg</v>
          </cell>
          <cell r="D300">
            <v>41</v>
          </cell>
        </row>
        <row r="301">
          <cell r="A301">
            <v>100210</v>
          </cell>
          <cell r="B301" t="str">
            <v>Tubo aço corrugado MP-100 e=2,00mm c/epoxy</v>
          </cell>
          <cell r="C301" t="str">
            <v>kg</v>
          </cell>
          <cell r="D301">
            <v>39.700000000000003</v>
          </cell>
        </row>
        <row r="302">
          <cell r="A302">
            <v>100270</v>
          </cell>
          <cell r="B302" t="str">
            <v>Tubo aço corrugado MP-100 e=2,70mm c/epoxy</v>
          </cell>
          <cell r="C302" t="str">
            <v>kg</v>
          </cell>
          <cell r="D302">
            <v>38.200000000000003</v>
          </cell>
        </row>
        <row r="303">
          <cell r="A303">
            <v>100340</v>
          </cell>
          <cell r="B303" t="str">
            <v>Tubo aço corrugado MP-100 e=3,40mm c/epoxy</v>
          </cell>
          <cell r="C303" t="str">
            <v>kg</v>
          </cell>
          <cell r="D303">
            <v>37</v>
          </cell>
        </row>
        <row r="304">
          <cell r="A304">
            <v>101270</v>
          </cell>
          <cell r="B304" t="str">
            <v>Tubo aço corrugado MP-152 e=2,70mm c/epoxy</v>
          </cell>
          <cell r="C304" t="str">
            <v>kg</v>
          </cell>
          <cell r="D304">
            <v>41</v>
          </cell>
        </row>
        <row r="305">
          <cell r="A305">
            <v>101340</v>
          </cell>
          <cell r="B305" t="str">
            <v>Tubo aço corrugado MP-152 e=3,40mm c/epoxy</v>
          </cell>
          <cell r="C305" t="str">
            <v>kg</v>
          </cell>
          <cell r="D305">
            <v>41</v>
          </cell>
        </row>
        <row r="306">
          <cell r="A306">
            <v>101390</v>
          </cell>
          <cell r="B306" t="str">
            <v>Tubo aço corrugado MP-152 e=3,90mm c/epoxy</v>
          </cell>
          <cell r="C306" t="str">
            <v>kg</v>
          </cell>
          <cell r="D306">
            <v>40.1</v>
          </cell>
        </row>
        <row r="307">
          <cell r="A307">
            <v>101470</v>
          </cell>
          <cell r="B307" t="str">
            <v>Tubo aço corrugado MP-152 e=4,70mm c/epoxy</v>
          </cell>
          <cell r="C307" t="str">
            <v>kg</v>
          </cell>
          <cell r="D307">
            <v>37.5</v>
          </cell>
        </row>
        <row r="308">
          <cell r="A308">
            <v>101630</v>
          </cell>
          <cell r="B308" t="str">
            <v>Tubo aço corrugado MP-152 e=6,30mm c/epoxy</v>
          </cell>
          <cell r="C308" t="str">
            <v>kg</v>
          </cell>
          <cell r="D308">
            <v>38.200000000000003</v>
          </cell>
        </row>
        <row r="309">
          <cell r="A309">
            <v>102200</v>
          </cell>
          <cell r="B309" t="str">
            <v>Tubo aço corrugado Tunnel Liner e=2,20mm c/epoxy</v>
          </cell>
          <cell r="C309" t="str">
            <v>kg</v>
          </cell>
          <cell r="D309">
            <v>41</v>
          </cell>
        </row>
        <row r="310">
          <cell r="A310">
            <v>102270</v>
          </cell>
          <cell r="B310" t="str">
            <v>Tubo aço corrugado Tunnel Liner e=2,70mm c/epoxy</v>
          </cell>
          <cell r="C310" t="str">
            <v>kg</v>
          </cell>
          <cell r="D310">
            <v>39.5</v>
          </cell>
        </row>
        <row r="311">
          <cell r="A311">
            <v>102340</v>
          </cell>
          <cell r="B311" t="str">
            <v>Tubo aço corrugado Tunnel Liner e=3,40mm c/epoxy</v>
          </cell>
          <cell r="C311" t="str">
            <v>kg</v>
          </cell>
          <cell r="D311">
            <v>39</v>
          </cell>
        </row>
        <row r="312">
          <cell r="A312">
            <v>102390</v>
          </cell>
          <cell r="B312" t="str">
            <v>Tubo aço corrugado Tunnel Liner e=3,90mm c/epoxy</v>
          </cell>
          <cell r="C312" t="str">
            <v>kg</v>
          </cell>
          <cell r="D312">
            <v>37.700000000000003</v>
          </cell>
        </row>
        <row r="313">
          <cell r="A313">
            <v>122470</v>
          </cell>
          <cell r="B313" t="str">
            <v>Tubo aço corrugado Tunnel Liner e=4,70mm c/epoxy</v>
          </cell>
          <cell r="C313" t="str">
            <v>kg</v>
          </cell>
          <cell r="D313">
            <v>37.4</v>
          </cell>
        </row>
        <row r="314">
          <cell r="A314">
            <v>122630</v>
          </cell>
          <cell r="B314" t="str">
            <v>Tubo aço corrugado Tunnel Liner e=6,30mm c/epoxy</v>
          </cell>
          <cell r="C314" t="str">
            <v>kg</v>
          </cell>
          <cell r="D314">
            <v>36.299999999999997</v>
          </cell>
        </row>
        <row r="315">
          <cell r="A315">
            <v>180200</v>
          </cell>
          <cell r="B315" t="str">
            <v>Tubo concreto d=0,20m MF PS-1</v>
          </cell>
          <cell r="C315" t="str">
            <v>ud</v>
          </cell>
          <cell r="D315">
            <v>40.5</v>
          </cell>
        </row>
        <row r="316">
          <cell r="A316">
            <v>180210</v>
          </cell>
          <cell r="B316" t="str">
            <v>Tubo concreto d=0,30m MF PS-1</v>
          </cell>
          <cell r="C316" t="str">
            <v>ud</v>
          </cell>
          <cell r="D316">
            <v>53.8</v>
          </cell>
        </row>
        <row r="317">
          <cell r="A317">
            <v>180310</v>
          </cell>
          <cell r="B317" t="str">
            <v>Tubo concreto d=0,40m MF PA-1</v>
          </cell>
          <cell r="C317" t="str">
            <v>ud</v>
          </cell>
          <cell r="D317">
            <v>98</v>
          </cell>
        </row>
        <row r="318">
          <cell r="A318">
            <v>180340</v>
          </cell>
          <cell r="B318" t="str">
            <v>Tubo concreto d=0,40m MF PA-2</v>
          </cell>
          <cell r="C318" t="str">
            <v>ud</v>
          </cell>
          <cell r="D318">
            <v>108.1</v>
          </cell>
        </row>
        <row r="319">
          <cell r="A319">
            <v>180320</v>
          </cell>
          <cell r="B319" t="str">
            <v>Tubo concreto d=0,40m MF PS-1</v>
          </cell>
          <cell r="C319" t="str">
            <v>ud</v>
          </cell>
          <cell r="D319">
            <v>54</v>
          </cell>
        </row>
        <row r="320">
          <cell r="A320">
            <v>180600</v>
          </cell>
          <cell r="B320" t="str">
            <v>Tubo concreto d=0,60m MF PA-1</v>
          </cell>
          <cell r="C320" t="str">
            <v>ud</v>
          </cell>
          <cell r="D320">
            <v>231.6</v>
          </cell>
        </row>
        <row r="321">
          <cell r="A321">
            <v>180620</v>
          </cell>
          <cell r="B321" t="str">
            <v>Tubo concreto d=0,60m MF PA-2</v>
          </cell>
          <cell r="C321" t="str">
            <v>ud</v>
          </cell>
          <cell r="D321">
            <v>279.8</v>
          </cell>
        </row>
        <row r="322">
          <cell r="A322">
            <v>180630</v>
          </cell>
          <cell r="B322" t="str">
            <v>Tubo concreto d=0,60m MF PA-3</v>
          </cell>
          <cell r="C322" t="str">
            <v>ud</v>
          </cell>
          <cell r="D322">
            <v>403.29</v>
          </cell>
        </row>
        <row r="323">
          <cell r="A323">
            <v>180330</v>
          </cell>
          <cell r="B323" t="str">
            <v>Tubo concreto d=0,60m MF PS-1</v>
          </cell>
          <cell r="C323" t="str">
            <v>ud</v>
          </cell>
          <cell r="D323">
            <v>106.25</v>
          </cell>
        </row>
        <row r="324">
          <cell r="A324">
            <v>180800</v>
          </cell>
          <cell r="B324" t="str">
            <v>Tubo concreto d=0,80m MF PA-1</v>
          </cell>
          <cell r="C324" t="str">
            <v>ud</v>
          </cell>
          <cell r="D324">
            <v>386.8</v>
          </cell>
        </row>
        <row r="325">
          <cell r="A325">
            <v>180820</v>
          </cell>
          <cell r="B325" t="str">
            <v>Tubo concreto d=0,80m MF PA-2</v>
          </cell>
          <cell r="C325" t="str">
            <v>ud</v>
          </cell>
          <cell r="D325">
            <v>449.92</v>
          </cell>
        </row>
        <row r="326">
          <cell r="A326">
            <v>180830</v>
          </cell>
          <cell r="B326" t="str">
            <v>Tubo concreto d=0,80m MF PA-3</v>
          </cell>
          <cell r="C326" t="str">
            <v>ud</v>
          </cell>
          <cell r="D326">
            <v>648.5</v>
          </cell>
        </row>
        <row r="327">
          <cell r="A327">
            <v>180810</v>
          </cell>
          <cell r="B327" t="str">
            <v>Tubo concreto d=0,80m MF PS-1</v>
          </cell>
          <cell r="C327" t="str">
            <v>ud</v>
          </cell>
          <cell r="D327">
            <v>223.25</v>
          </cell>
        </row>
        <row r="328">
          <cell r="A328">
            <v>181000</v>
          </cell>
          <cell r="B328" t="str">
            <v>Tubo concreto d=1,00m MF PA-1</v>
          </cell>
          <cell r="C328" t="str">
            <v>ud</v>
          </cell>
          <cell r="D328">
            <v>497.2</v>
          </cell>
        </row>
        <row r="329">
          <cell r="A329">
            <v>181020</v>
          </cell>
          <cell r="B329" t="str">
            <v>Tubo concreto d=1,00m MF PA-2</v>
          </cell>
          <cell r="C329" t="str">
            <v>ud</v>
          </cell>
          <cell r="D329">
            <v>829</v>
          </cell>
        </row>
        <row r="330">
          <cell r="A330">
            <v>181030</v>
          </cell>
          <cell r="B330" t="str">
            <v>Tubo concreto d=1,00m MF PA-3</v>
          </cell>
          <cell r="C330" t="str">
            <v>ud</v>
          </cell>
          <cell r="D330">
            <v>1006</v>
          </cell>
        </row>
        <row r="331">
          <cell r="A331">
            <v>181200</v>
          </cell>
          <cell r="B331" t="str">
            <v>Tubo concreto d=1,20m MF PA-1</v>
          </cell>
          <cell r="C331" t="str">
            <v>ud</v>
          </cell>
          <cell r="D331">
            <v>761.8</v>
          </cell>
        </row>
        <row r="332">
          <cell r="A332">
            <v>181220</v>
          </cell>
          <cell r="B332" t="str">
            <v>Tubo concreto d=1,20m MF PA-2</v>
          </cell>
          <cell r="C332" t="str">
            <v>ud</v>
          </cell>
          <cell r="D332">
            <v>952</v>
          </cell>
        </row>
        <row r="333">
          <cell r="A333">
            <v>181230</v>
          </cell>
          <cell r="B333" t="str">
            <v>Tubo concreto d=1,20m MF PA-3</v>
          </cell>
          <cell r="C333" t="str">
            <v>ud</v>
          </cell>
          <cell r="D333">
            <v>1471.5</v>
          </cell>
        </row>
        <row r="334">
          <cell r="A334">
            <v>181500</v>
          </cell>
          <cell r="B334" t="str">
            <v>Tubo concreto d=1,50m MF PA-1</v>
          </cell>
          <cell r="C334" t="str">
            <v>ud</v>
          </cell>
          <cell r="D334">
            <v>1239.25</v>
          </cell>
        </row>
        <row r="335">
          <cell r="A335">
            <v>181520</v>
          </cell>
          <cell r="B335" t="str">
            <v>Tubo concreto d=1,50m MF PA-2</v>
          </cell>
          <cell r="C335" t="str">
            <v>ud</v>
          </cell>
          <cell r="D335">
            <v>1583.8</v>
          </cell>
        </row>
        <row r="336">
          <cell r="A336">
            <v>181530</v>
          </cell>
          <cell r="B336" t="str">
            <v>Tubo concreto d=1,50m MF PA-3</v>
          </cell>
          <cell r="C336" t="str">
            <v>ud</v>
          </cell>
          <cell r="D336">
            <v>2002</v>
          </cell>
        </row>
        <row r="337">
          <cell r="A337">
            <v>182000</v>
          </cell>
          <cell r="B337" t="str">
            <v>Tubo concreto d=2,00m MF PA-1</v>
          </cell>
          <cell r="C337" t="str">
            <v>ud</v>
          </cell>
          <cell r="D337">
            <v>1802</v>
          </cell>
        </row>
        <row r="338">
          <cell r="A338">
            <v>182020</v>
          </cell>
          <cell r="B338" t="str">
            <v>Tubo concreto d=2,00m MF PA-2</v>
          </cell>
          <cell r="C338" t="str">
            <v>ud</v>
          </cell>
          <cell r="D338">
            <v>2786.25</v>
          </cell>
        </row>
        <row r="339">
          <cell r="A339">
            <v>182030</v>
          </cell>
          <cell r="B339" t="str">
            <v>Tubo concreto d=2,00m MF PA-3</v>
          </cell>
          <cell r="C339" t="str">
            <v>ud</v>
          </cell>
          <cell r="D339">
            <v>4010</v>
          </cell>
        </row>
        <row r="340">
          <cell r="A340">
            <v>110010</v>
          </cell>
          <cell r="B340" t="str">
            <v>Tubo ferro galvanizado 1"</v>
          </cell>
          <cell r="C340" t="str">
            <v>m</v>
          </cell>
          <cell r="D340">
            <v>33.74</v>
          </cell>
        </row>
        <row r="341">
          <cell r="A341">
            <v>110020</v>
          </cell>
          <cell r="B341" t="str">
            <v>Tubo ferro galvanizado 2"</v>
          </cell>
          <cell r="C341" t="str">
            <v>m</v>
          </cell>
          <cell r="D341">
            <v>69.08</v>
          </cell>
        </row>
        <row r="342">
          <cell r="A342">
            <v>110080</v>
          </cell>
          <cell r="B342" t="str">
            <v>Tubo ferro galvanizado 2,5" e=3,35mm</v>
          </cell>
          <cell r="C342" t="str">
            <v>m</v>
          </cell>
          <cell r="D342">
            <v>98.35</v>
          </cell>
        </row>
        <row r="343">
          <cell r="A343">
            <v>110030</v>
          </cell>
          <cell r="B343" t="str">
            <v>Tubo ferro galvanizado 3"</v>
          </cell>
          <cell r="C343" t="str">
            <v>m</v>
          </cell>
          <cell r="D343">
            <v>114.74</v>
          </cell>
        </row>
        <row r="344">
          <cell r="A344">
            <v>110040</v>
          </cell>
          <cell r="B344" t="str">
            <v>Tubo ferro galvanizado 4"</v>
          </cell>
          <cell r="C344" t="str">
            <v>m</v>
          </cell>
          <cell r="D344">
            <v>167.08</v>
          </cell>
        </row>
        <row r="345">
          <cell r="A345">
            <v>180250</v>
          </cell>
          <cell r="B345" t="str">
            <v>Tubo polietileno (PEAD) p/dreno 0,10m</v>
          </cell>
          <cell r="C345" t="str">
            <v>m</v>
          </cell>
          <cell r="D345">
            <v>9.77</v>
          </cell>
        </row>
        <row r="346">
          <cell r="A346">
            <v>180220</v>
          </cell>
          <cell r="B346" t="str">
            <v>Tubo polietileno (PEAD) p/dreno 0,23m</v>
          </cell>
          <cell r="C346" t="str">
            <v>m</v>
          </cell>
          <cell r="D346">
            <v>34.43</v>
          </cell>
        </row>
        <row r="347">
          <cell r="A347">
            <v>110510</v>
          </cell>
          <cell r="B347" t="str">
            <v>Tubo PVC 1" - 32mm</v>
          </cell>
          <cell r="C347" t="str">
            <v>m</v>
          </cell>
          <cell r="D347">
            <v>7.39</v>
          </cell>
        </row>
        <row r="348">
          <cell r="A348">
            <v>110550</v>
          </cell>
          <cell r="B348" t="str">
            <v>Tubo PVC 2" - 50mm</v>
          </cell>
          <cell r="C348" t="str">
            <v>m</v>
          </cell>
          <cell r="D348">
            <v>13.39</v>
          </cell>
        </row>
        <row r="349">
          <cell r="A349">
            <v>110520</v>
          </cell>
          <cell r="B349" t="str">
            <v>Tubo PVC 2" - 50mm (esgoto)</v>
          </cell>
          <cell r="C349" t="str">
            <v>m</v>
          </cell>
          <cell r="D349">
            <v>8.7899999999999991</v>
          </cell>
        </row>
        <row r="350">
          <cell r="A350">
            <v>110540</v>
          </cell>
          <cell r="B350" t="str">
            <v>Tubo PVC 4" - 100mm (esgoto)</v>
          </cell>
          <cell r="C350" t="str">
            <v>m</v>
          </cell>
          <cell r="D350">
            <v>12.81</v>
          </cell>
        </row>
        <row r="351">
          <cell r="A351">
            <v>100080</v>
          </cell>
          <cell r="B351" t="str">
            <v>Zarcão</v>
          </cell>
          <cell r="C351" t="str">
            <v>l</v>
          </cell>
          <cell r="D351">
            <v>37.9</v>
          </cell>
        </row>
      </sheetData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ária"/>
      <sheetName val="Qtd_34"/>
      <sheetName val="BANCO"/>
      <sheetName val="Conversão"/>
      <sheetName val="Equipamentos"/>
      <sheetName val="61M-CBMI"/>
      <sheetName val="Anual"/>
      <sheetName val="A"/>
      <sheetName val="sid_ni_5"/>
      <sheetName val="PRANCHA"/>
      <sheetName val="SNV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rsão"/>
      <sheetName val="Terraplenagem"/>
      <sheetName val="Banco de Dados"/>
      <sheetName val="TB"/>
      <sheetName val="TB _BG_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rsão"/>
    </sheet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61M-CBMI"/>
      <sheetName val="SERVIÇOS MAT BET"/>
      <sheetName val="CUSTO INDIRETO"/>
      <sheetName val="PRODUCAO"/>
      <sheetName val="Orçamentária"/>
      <sheetName val="Página 15"/>
      <sheetName val="PRO-08"/>
      <sheetName val="Conversão"/>
      <sheetName val="CR LOTE 02"/>
      <sheetName val="medição"/>
      <sheetName val="Cadastro Medição"/>
      <sheetName val="Geral"/>
      <sheetName val="p a t o 99 b"/>
      <sheetName val="A"/>
      <sheetName val="Página 16"/>
      <sheetName val="PROJETO"/>
      <sheetName val="RESUMO_AUT1"/>
      <sheetName val="PROP ELAB GANH"/>
      <sheetName val="PARETOS"/>
      <sheetName val="DESEMP AN"/>
      <sheetName val="SERVIÇOS"/>
      <sheetName val="eaigesen"/>
      <sheetName val="relatório"/>
      <sheetName val="DER janeiro98"/>
      <sheetName val="market"/>
      <sheetName val="aux"/>
      <sheetName val="Ativos"/>
      <sheetName val="Orçamento"/>
      <sheetName val="DG"/>
      <sheetName val="Dados"/>
      <sheetName val="paulo de carvalho"/>
      <sheetName val="relatório-1ª med."/>
      <sheetName val="Cronograma Executivo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7">
          <cell r="A7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>
        <row r="1">
          <cell r="A1" t="str">
            <v>CONSTRUTORA CATARINENSE DE RODOVIAS  LTDA</v>
          </cell>
        </row>
      </sheetData>
      <sheetData sheetId="10">
        <row r="1">
          <cell r="A1" t="str">
            <v>CONSTRUTORA CATARINENSE DE RODOVIAS  LTDA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8">
          <cell r="A8">
            <v>1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ária"/>
      <sheetName val="Qtd_34"/>
      <sheetName val="Conversão"/>
      <sheetName val="Índices de Reajustament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ária"/>
      <sheetName val="Orçamento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 - Canteiro de Obra"/>
      <sheetName val="B - Captação_Elevação 1a Etapa "/>
      <sheetName val="C - Captação_Elevação 2a Etapa "/>
      <sheetName val="D -Adutora OK"/>
      <sheetName val="E - Reservatório Apoiado OK"/>
      <sheetName val="F - Estação de Tratamento"/>
      <sheetName val="G - Rede de Distribuição OK"/>
      <sheetName val="H - Ligação Predial OK"/>
      <sheetName val="I - Escritório de Operações OK"/>
      <sheetName val="IDENTIFICAÇÃO"/>
      <sheetName val="PLANILHA"/>
      <sheetName val="AQU TERRENO-"/>
      <sheetName val="ESTA ELEVATÓRIA_"/>
      <sheetName val="EMISSÁRIO_"/>
      <sheetName val="ligação predial"/>
      <sheetName val="REDE COLETORA"/>
      <sheetName val="Orçamento Água Croat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s"/>
      <sheetName val="procedimentos"/>
      <sheetName val="medição "/>
      <sheetName val="memória quantitativa"/>
      <sheetName val="memória"/>
      <sheetName val="memória mat placa sinaliz"/>
      <sheetName val="ficha medição"/>
      <sheetName val="rel. mensal"/>
      <sheetName val="boletim"/>
      <sheetName val="ind. físicos"/>
      <sheetName val="Gráfico"/>
      <sheetName val="pluviometria"/>
      <sheetName val="19ª_MED_Sconnt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medição"/>
      <sheetName val="Ind. Físicos"/>
      <sheetName val="ficha medição"/>
      <sheetName val="Relatório"/>
      <sheetName val="Ens MAIO"/>
      <sheetName val="Efetividade"/>
      <sheetName val="boletim"/>
      <sheetName val="Avanço Físico "/>
      <sheetName val="Reparos Localizados"/>
      <sheetName val="Cargs RL"/>
      <sheetName val="Fresagem"/>
      <sheetName val="Pint.Ligação"/>
      <sheetName val="CBUQ 4cm"/>
      <sheetName val="Cargas CBUQ"/>
      <sheetName val="TSD"/>
      <sheetName val="TSS"/>
      <sheetName val="Pint.Ligação Acost."/>
      <sheetName val="CBUQ Acost."/>
      <sheetName val="Sinalização"/>
      <sheetName val="PINT FAIXAS"/>
      <sheetName val="pluviometria"/>
    </sheetNames>
    <sheetDataSet>
      <sheetData sheetId="0"/>
      <sheetData sheetId="1"/>
      <sheetData sheetId="2"/>
      <sheetData sheetId="3" refreshError="1">
        <row r="11">
          <cell r="G11">
            <v>803588.25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mposições"/>
      <sheetName val="Lista Final"/>
      <sheetName val="Composições Auxiliares"/>
      <sheetName val="Serviços"/>
      <sheetName val="DER"/>
      <sheetName val="Equipamentos"/>
      <sheetName val="MO"/>
      <sheetName val="Materiais"/>
      <sheetName val="PEM"/>
      <sheetName val="Incidências"/>
    </sheetNames>
    <sheetDataSet>
      <sheetData sheetId="0" refreshError="1"/>
      <sheetData sheetId="1">
        <row r="1">
          <cell r="B1" t="str">
            <v>Código</v>
          </cell>
          <cell r="C1" t="str">
            <v>Serviço</v>
          </cell>
          <cell r="D1" t="str">
            <v>Unidade</v>
          </cell>
          <cell r="E1" t="str">
            <v>Custo</v>
          </cell>
        </row>
        <row r="2">
          <cell r="B2" t="str">
            <v>CO01</v>
          </cell>
          <cell r="C2" t="str">
            <v>Preparação do terreno - para todos dos tipos de canteiro</v>
          </cell>
          <cell r="D2" t="str">
            <v>m2</v>
          </cell>
          <cell r="E2">
            <v>8.1999999999999993</v>
          </cell>
        </row>
        <row r="3">
          <cell r="B3" t="str">
            <v>CO02</v>
          </cell>
          <cell r="C3" t="str">
            <v>Fechamento do terreno com cerca - para todos dos tipos de canteiro</v>
          </cell>
          <cell r="D3" t="str">
            <v>m</v>
          </cell>
          <cell r="E3">
            <v>32.700000000000003</v>
          </cell>
        </row>
        <row r="4">
          <cell r="B4" t="str">
            <v>CO03</v>
          </cell>
          <cell r="C4" t="str">
            <v>Fechamento do terreno com tapume metálico - para todos dos tipos de canteiro</v>
          </cell>
          <cell r="D4" t="str">
            <v>m2</v>
          </cell>
          <cell r="E4">
            <v>91.96</v>
          </cell>
        </row>
        <row r="5">
          <cell r="B5" t="str">
            <v>CO04</v>
          </cell>
          <cell r="C5" t="str">
            <v>Fechamento do terreno com tapume de madeira - para todos dos tipos de canteiro</v>
          </cell>
          <cell r="D5" t="str">
            <v>m2</v>
          </cell>
          <cell r="E5">
            <v>120.45</v>
          </cell>
        </row>
        <row r="6">
          <cell r="B6" t="str">
            <v>CO05</v>
          </cell>
          <cell r="C6" t="str">
            <v>Portão para veículos em tubos de ferro galvanizado de 02 folhas - para todos dos tipos de canteiro</v>
          </cell>
          <cell r="D6" t="str">
            <v>m2</v>
          </cell>
          <cell r="E6">
            <v>602.70000000000005</v>
          </cell>
        </row>
        <row r="7">
          <cell r="B7" t="str">
            <v>CO06</v>
          </cell>
          <cell r="C7" t="str">
            <v>Pintura esmalte em metal, incluindo base anticorrosiva e lixamento - duas demãos</v>
          </cell>
          <cell r="D7" t="str">
            <v>m2</v>
          </cell>
          <cell r="E7">
            <v>42.72</v>
          </cell>
        </row>
        <row r="8">
          <cell r="B8" t="str">
            <v>CO07</v>
          </cell>
          <cell r="C8" t="str">
            <v>Rampa de lavagem</v>
          </cell>
          <cell r="D8" t="str">
            <v>ud</v>
          </cell>
          <cell r="E8">
            <v>22196.2</v>
          </cell>
        </row>
        <row r="9">
          <cell r="B9" t="str">
            <v>CO08A1</v>
          </cell>
          <cell r="C9" t="str">
            <v>Instalações provisórias em containeres - Tipo A1 (obras de convênio municipal e/ou intervenções pontuais)</v>
          </cell>
          <cell r="D9" t="str">
            <v>mês</v>
          </cell>
          <cell r="E9">
            <v>9559.9500000000007</v>
          </cell>
        </row>
        <row r="10">
          <cell r="B10" t="str">
            <v>CO09A1</v>
          </cell>
          <cell r="C10" t="str">
            <v>Instalações fixas - Tipo A1 (obras de convênio municipal e/ou intervenções pontuais)</v>
          </cell>
          <cell r="D10" t="str">
            <v>cj</v>
          </cell>
          <cell r="E10">
            <v>6684.12</v>
          </cell>
        </row>
        <row r="11">
          <cell r="B11" t="str">
            <v>CO10A1</v>
          </cell>
          <cell r="C11" t="str">
            <v>Instalações provisórias em barracão - Tipo A1 (obras de convênio municipal e/ou intervenções pontuais)</v>
          </cell>
          <cell r="D11" t="str">
            <v>cj</v>
          </cell>
          <cell r="E11">
            <v>45087.26</v>
          </cell>
        </row>
        <row r="12">
          <cell r="B12" t="str">
            <v>CO08B1</v>
          </cell>
          <cell r="C12" t="str">
            <v>Instalações provisórias em containeres - Tipo B1 (obras de pequeno porte - até 10 km)</v>
          </cell>
          <cell r="D12" t="str">
            <v>mês</v>
          </cell>
          <cell r="E12">
            <v>16364.92</v>
          </cell>
        </row>
        <row r="13">
          <cell r="B13" t="str">
            <v>CO09B1</v>
          </cell>
          <cell r="C13" t="str">
            <v>Instalações fixas - Tipo B1 (obras de pequeno porte - até 10 km)</v>
          </cell>
          <cell r="D13" t="str">
            <v>cj</v>
          </cell>
          <cell r="E13">
            <v>28509.119999999999</v>
          </cell>
        </row>
        <row r="14">
          <cell r="B14" t="str">
            <v>CO10B1</v>
          </cell>
          <cell r="C14" t="str">
            <v>Instalações provisórias em barracão - Tipo B1 (obras de pequeno porte - até 10 km)</v>
          </cell>
          <cell r="D14" t="str">
            <v>cj</v>
          </cell>
          <cell r="E14">
            <v>63037.24</v>
          </cell>
        </row>
        <row r="15">
          <cell r="B15" t="str">
            <v>CO08C1</v>
          </cell>
          <cell r="C15" t="str">
            <v>Instalações provisórias em containeres - Tipo C1 (obras de médio porte - de 10 a 30 km)</v>
          </cell>
          <cell r="D15" t="str">
            <v>mês</v>
          </cell>
          <cell r="E15">
            <v>13708.26</v>
          </cell>
        </row>
        <row r="16">
          <cell r="B16" t="str">
            <v>CO09C1</v>
          </cell>
          <cell r="C16" t="str">
            <v>Instalações fixas - Tipo C1 (obras de médio porte - de 10 a 30 km)</v>
          </cell>
          <cell r="D16" t="str">
            <v>cj</v>
          </cell>
          <cell r="E16">
            <v>54829.8</v>
          </cell>
        </row>
        <row r="17">
          <cell r="B17" t="str">
            <v>CO10C1</v>
          </cell>
          <cell r="C17" t="str">
            <v>Instalações provisórias em barracão - Tipo C1 (obras de médio porte - de 10 a 30 km)</v>
          </cell>
          <cell r="D17" t="str">
            <v>cj</v>
          </cell>
          <cell r="E17">
            <v>327601.74</v>
          </cell>
        </row>
        <row r="18">
          <cell r="B18" t="str">
            <v>CO08D1</v>
          </cell>
          <cell r="C18" t="str">
            <v>Instalações provisórias em containeres - Tipo D1 (obras de grande porte - acima 30 km)</v>
          </cell>
          <cell r="D18" t="str">
            <v>mês</v>
          </cell>
          <cell r="E18">
            <v>17368.240000000002</v>
          </cell>
        </row>
        <row r="19">
          <cell r="B19" t="str">
            <v>CO09D1</v>
          </cell>
          <cell r="C19" t="str">
            <v>Instalações fixas - Tipo D1 (obras de grande porte - acima 30 km)</v>
          </cell>
          <cell r="D19" t="str">
            <v>cj</v>
          </cell>
          <cell r="E19">
            <v>54829.8</v>
          </cell>
        </row>
        <row r="20">
          <cell r="B20" t="str">
            <v>CO10D1</v>
          </cell>
          <cell r="C20" t="str">
            <v>Instalações provisórias em barracão - Tipo D1 (obras de grande porte - acima 30 km)</v>
          </cell>
          <cell r="D20" t="str">
            <v>cj</v>
          </cell>
          <cell r="E20">
            <v>455137.93</v>
          </cell>
        </row>
        <row r="21">
          <cell r="B21" t="str">
            <v>CO08E1</v>
          </cell>
          <cell r="C21" t="str">
            <v>Instalações provisórias em containeres - Tipo E1 (obras de conservação do pavimento)</v>
          </cell>
          <cell r="D21" t="str">
            <v>mês</v>
          </cell>
          <cell r="E21">
            <v>14973.25</v>
          </cell>
        </row>
        <row r="22">
          <cell r="B22">
            <v>0</v>
          </cell>
          <cell r="C22" t="e">
            <v>#N/A</v>
          </cell>
          <cell r="D22" t="e">
            <v>#N/A</v>
          </cell>
          <cell r="E22" t="e">
            <v>#N/A</v>
          </cell>
        </row>
        <row r="23">
          <cell r="B23">
            <v>0</v>
          </cell>
          <cell r="C23" t="e">
            <v>#N/A</v>
          </cell>
          <cell r="D23" t="e">
            <v>#N/A</v>
          </cell>
          <cell r="E23" t="e">
            <v>#N/A</v>
          </cell>
        </row>
        <row r="24">
          <cell r="B24">
            <v>0</v>
          </cell>
          <cell r="C24" t="e">
            <v>#N/A</v>
          </cell>
          <cell r="D24" t="e">
            <v>#N/A</v>
          </cell>
          <cell r="E24" t="e">
            <v>#N/A</v>
          </cell>
        </row>
        <row r="25">
          <cell r="B25">
            <v>0</v>
          </cell>
          <cell r="C25" t="e">
            <v>#N/A</v>
          </cell>
          <cell r="D25" t="e">
            <v>#N/A</v>
          </cell>
          <cell r="E25" t="e">
            <v>#N/A</v>
          </cell>
        </row>
        <row r="26">
          <cell r="B26">
            <v>0</v>
          </cell>
          <cell r="C26" t="e">
            <v>#N/A</v>
          </cell>
          <cell r="D26" t="e">
            <v>#N/A</v>
          </cell>
          <cell r="E26" t="e">
            <v>#N/A</v>
          </cell>
        </row>
        <row r="27">
          <cell r="B27">
            <v>0</v>
          </cell>
          <cell r="C27" t="e">
            <v>#N/A</v>
          </cell>
          <cell r="D27" t="e">
            <v>#N/A</v>
          </cell>
          <cell r="E27" t="e">
            <v>#N/A</v>
          </cell>
        </row>
        <row r="28">
          <cell r="B28">
            <v>0</v>
          </cell>
          <cell r="C28" t="e">
            <v>#N/A</v>
          </cell>
          <cell r="D28" t="e">
            <v>#N/A</v>
          </cell>
          <cell r="E28" t="e">
            <v>#N/A</v>
          </cell>
        </row>
        <row r="29">
          <cell r="B29">
            <v>0</v>
          </cell>
          <cell r="C29" t="e">
            <v>#N/A</v>
          </cell>
          <cell r="D29" t="e">
            <v>#N/A</v>
          </cell>
          <cell r="E29" t="e">
            <v>#N/A</v>
          </cell>
        </row>
        <row r="30">
          <cell r="B30">
            <v>0</v>
          </cell>
          <cell r="C30" t="e">
            <v>#N/A</v>
          </cell>
          <cell r="D30" t="e">
            <v>#N/A</v>
          </cell>
          <cell r="E30" t="e">
            <v>#N/A</v>
          </cell>
        </row>
        <row r="31">
          <cell r="B31">
            <v>0</v>
          </cell>
          <cell r="C31" t="e">
            <v>#N/A</v>
          </cell>
          <cell r="D31" t="e">
            <v>#N/A</v>
          </cell>
          <cell r="E31" t="e">
            <v>#N/A</v>
          </cell>
        </row>
        <row r="32">
          <cell r="B32">
            <v>0</v>
          </cell>
          <cell r="C32" t="e">
            <v>#N/A</v>
          </cell>
          <cell r="D32" t="e">
            <v>#N/A</v>
          </cell>
          <cell r="E32" t="e">
            <v>#N/A</v>
          </cell>
        </row>
        <row r="33">
          <cell r="B33">
            <v>0</v>
          </cell>
          <cell r="C33" t="e">
            <v>#N/A</v>
          </cell>
          <cell r="D33" t="e">
            <v>#N/A</v>
          </cell>
          <cell r="E33" t="e">
            <v>#N/A</v>
          </cell>
        </row>
        <row r="34">
          <cell r="B34">
            <v>0</v>
          </cell>
          <cell r="C34" t="e">
            <v>#N/A</v>
          </cell>
          <cell r="D34" t="e">
            <v>#N/A</v>
          </cell>
          <cell r="E34" t="e">
            <v>#N/A</v>
          </cell>
        </row>
        <row r="35">
          <cell r="B35">
            <v>0</v>
          </cell>
          <cell r="C35" t="e">
            <v>#N/A</v>
          </cell>
          <cell r="D35" t="e">
            <v>#N/A</v>
          </cell>
          <cell r="E35" t="e">
            <v>#N/A</v>
          </cell>
        </row>
        <row r="36">
          <cell r="B36">
            <v>0</v>
          </cell>
          <cell r="C36" t="e">
            <v>#N/A</v>
          </cell>
          <cell r="D36" t="e">
            <v>#N/A</v>
          </cell>
          <cell r="E36" t="e">
            <v>#N/A</v>
          </cell>
        </row>
        <row r="37">
          <cell r="B37">
            <v>0</v>
          </cell>
          <cell r="C37" t="e">
            <v>#N/A</v>
          </cell>
          <cell r="D37" t="e">
            <v>#N/A</v>
          </cell>
          <cell r="E37" t="e">
            <v>#N/A</v>
          </cell>
        </row>
        <row r="38">
          <cell r="B38">
            <v>0</v>
          </cell>
          <cell r="C38" t="e">
            <v>#N/A</v>
          </cell>
          <cell r="D38" t="e">
            <v>#N/A</v>
          </cell>
          <cell r="E38" t="e">
            <v>#N/A</v>
          </cell>
        </row>
        <row r="39">
          <cell r="B39">
            <v>0</v>
          </cell>
          <cell r="C39" t="e">
            <v>#N/A</v>
          </cell>
          <cell r="D39" t="e">
            <v>#N/A</v>
          </cell>
          <cell r="E39" t="e">
            <v>#N/A</v>
          </cell>
        </row>
        <row r="40">
          <cell r="B40">
            <v>0</v>
          </cell>
          <cell r="C40" t="e">
            <v>#N/A</v>
          </cell>
          <cell r="D40" t="e">
            <v>#N/A</v>
          </cell>
          <cell r="E40" t="e">
            <v>#N/A</v>
          </cell>
        </row>
        <row r="41">
          <cell r="B41">
            <v>0</v>
          </cell>
          <cell r="C41" t="e">
            <v>#N/A</v>
          </cell>
          <cell r="D41" t="e">
            <v>#N/A</v>
          </cell>
          <cell r="E41" t="e">
            <v>#N/A</v>
          </cell>
        </row>
        <row r="42">
          <cell r="B42">
            <v>0</v>
          </cell>
          <cell r="C42" t="e">
            <v>#N/A</v>
          </cell>
          <cell r="D42" t="e">
            <v>#N/A</v>
          </cell>
          <cell r="E42" t="e">
            <v>#N/A</v>
          </cell>
        </row>
        <row r="43">
          <cell r="B43">
            <v>0</v>
          </cell>
          <cell r="C43" t="e">
            <v>#N/A</v>
          </cell>
          <cell r="D43" t="e">
            <v>#N/A</v>
          </cell>
          <cell r="E43" t="e">
            <v>#N/A</v>
          </cell>
        </row>
        <row r="44">
          <cell r="B44">
            <v>0</v>
          </cell>
          <cell r="C44" t="e">
            <v>#N/A</v>
          </cell>
          <cell r="D44" t="e">
            <v>#N/A</v>
          </cell>
          <cell r="E44" t="e">
            <v>#N/A</v>
          </cell>
        </row>
        <row r="45">
          <cell r="B45">
            <v>0</v>
          </cell>
          <cell r="C45" t="e">
            <v>#N/A</v>
          </cell>
          <cell r="D45" t="e">
            <v>#N/A</v>
          </cell>
          <cell r="E45" t="e">
            <v>#N/A</v>
          </cell>
        </row>
        <row r="46">
          <cell r="B46">
            <v>0</v>
          </cell>
          <cell r="C46" t="e">
            <v>#N/A</v>
          </cell>
          <cell r="D46" t="e">
            <v>#N/A</v>
          </cell>
          <cell r="E46" t="e">
            <v>#N/A</v>
          </cell>
        </row>
        <row r="47">
          <cell r="B47">
            <v>0</v>
          </cell>
          <cell r="C47" t="e">
            <v>#N/A</v>
          </cell>
          <cell r="D47" t="e">
            <v>#N/A</v>
          </cell>
          <cell r="E47" t="e">
            <v>#N/A</v>
          </cell>
        </row>
        <row r="48">
          <cell r="B48">
            <v>0</v>
          </cell>
          <cell r="C48" t="e">
            <v>#N/A</v>
          </cell>
          <cell r="D48" t="e">
            <v>#N/A</v>
          </cell>
          <cell r="E48" t="e">
            <v>#N/A</v>
          </cell>
        </row>
        <row r="49">
          <cell r="B49">
            <v>0</v>
          </cell>
          <cell r="C49" t="e">
            <v>#N/A</v>
          </cell>
          <cell r="D49" t="e">
            <v>#N/A</v>
          </cell>
          <cell r="E49" t="e">
            <v>#N/A</v>
          </cell>
        </row>
        <row r="50">
          <cell r="B50">
            <v>0</v>
          </cell>
          <cell r="C50" t="e">
            <v>#N/A</v>
          </cell>
          <cell r="D50" t="e">
            <v>#N/A</v>
          </cell>
          <cell r="E50" t="e">
            <v>#N/A</v>
          </cell>
        </row>
        <row r="51">
          <cell r="B51">
            <v>0</v>
          </cell>
          <cell r="C51" t="e">
            <v>#N/A</v>
          </cell>
          <cell r="D51" t="e">
            <v>#N/A</v>
          </cell>
          <cell r="E51" t="e">
            <v>#N/A</v>
          </cell>
        </row>
        <row r="52">
          <cell r="B52">
            <v>0</v>
          </cell>
          <cell r="C52" t="e">
            <v>#N/A</v>
          </cell>
          <cell r="D52" t="e">
            <v>#N/A</v>
          </cell>
          <cell r="E52" t="e">
            <v>#N/A</v>
          </cell>
        </row>
        <row r="53">
          <cell r="B53">
            <v>0</v>
          </cell>
          <cell r="C53" t="e">
            <v>#N/A</v>
          </cell>
          <cell r="D53" t="e">
            <v>#N/A</v>
          </cell>
          <cell r="E53" t="e">
            <v>#N/A</v>
          </cell>
        </row>
        <row r="54">
          <cell r="B54">
            <v>0</v>
          </cell>
          <cell r="C54" t="e">
            <v>#N/A</v>
          </cell>
          <cell r="D54" t="e">
            <v>#N/A</v>
          </cell>
          <cell r="E54" t="e">
            <v>#N/A</v>
          </cell>
        </row>
        <row r="55">
          <cell r="B55">
            <v>0</v>
          </cell>
          <cell r="C55" t="e">
            <v>#N/A</v>
          </cell>
          <cell r="D55" t="e">
            <v>#N/A</v>
          </cell>
          <cell r="E55" t="e">
            <v>#N/A</v>
          </cell>
        </row>
        <row r="56">
          <cell r="B56">
            <v>0</v>
          </cell>
          <cell r="C56" t="e">
            <v>#N/A</v>
          </cell>
          <cell r="D56" t="e">
            <v>#N/A</v>
          </cell>
          <cell r="E56" t="e">
            <v>#N/A</v>
          </cell>
        </row>
        <row r="57">
          <cell r="B57">
            <v>0</v>
          </cell>
          <cell r="C57" t="e">
            <v>#N/A</v>
          </cell>
          <cell r="D57" t="e">
            <v>#N/A</v>
          </cell>
          <cell r="E57" t="e">
            <v>#N/A</v>
          </cell>
        </row>
        <row r="58">
          <cell r="B58">
            <v>0</v>
          </cell>
          <cell r="C58" t="e">
            <v>#N/A</v>
          </cell>
          <cell r="D58" t="e">
            <v>#N/A</v>
          </cell>
          <cell r="E58" t="e">
            <v>#N/A</v>
          </cell>
        </row>
        <row r="59">
          <cell r="B59">
            <v>0</v>
          </cell>
          <cell r="C59" t="e">
            <v>#N/A</v>
          </cell>
          <cell r="D59" t="e">
            <v>#N/A</v>
          </cell>
          <cell r="E59" t="e">
            <v>#N/A</v>
          </cell>
        </row>
        <row r="60">
          <cell r="B60">
            <v>0</v>
          </cell>
          <cell r="C60" t="e">
            <v>#N/A</v>
          </cell>
          <cell r="D60" t="e">
            <v>#N/A</v>
          </cell>
          <cell r="E60" t="e">
            <v>#N/A</v>
          </cell>
        </row>
        <row r="61">
          <cell r="B61">
            <v>0</v>
          </cell>
          <cell r="C61" t="e">
            <v>#N/A</v>
          </cell>
          <cell r="D61" t="e">
            <v>#N/A</v>
          </cell>
          <cell r="E61" t="e">
            <v>#N/A</v>
          </cell>
        </row>
        <row r="62">
          <cell r="B62">
            <v>0</v>
          </cell>
          <cell r="C62" t="e">
            <v>#N/A</v>
          </cell>
          <cell r="D62" t="e">
            <v>#N/A</v>
          </cell>
          <cell r="E62" t="e">
            <v>#N/A</v>
          </cell>
        </row>
        <row r="63">
          <cell r="B63">
            <v>0</v>
          </cell>
          <cell r="C63" t="e">
            <v>#N/A</v>
          </cell>
          <cell r="D63" t="e">
            <v>#N/A</v>
          </cell>
          <cell r="E63" t="e">
            <v>#N/A</v>
          </cell>
        </row>
        <row r="64">
          <cell r="B64">
            <v>0</v>
          </cell>
          <cell r="C64" t="e">
            <v>#N/A</v>
          </cell>
          <cell r="D64" t="e">
            <v>#N/A</v>
          </cell>
          <cell r="E64" t="e">
            <v>#N/A</v>
          </cell>
        </row>
        <row r="65">
          <cell r="B65">
            <v>0</v>
          </cell>
          <cell r="C65" t="e">
            <v>#N/A</v>
          </cell>
          <cell r="D65" t="e">
            <v>#N/A</v>
          </cell>
          <cell r="E65" t="e">
            <v>#N/A</v>
          </cell>
        </row>
        <row r="66">
          <cell r="B66">
            <v>0</v>
          </cell>
          <cell r="C66" t="e">
            <v>#N/A</v>
          </cell>
          <cell r="D66" t="e">
            <v>#N/A</v>
          </cell>
          <cell r="E66" t="e">
            <v>#N/A</v>
          </cell>
        </row>
      </sheetData>
      <sheetData sheetId="2" refreshError="1"/>
      <sheetData sheetId="3">
        <row r="1">
          <cell r="A1" t="str">
            <v>Código</v>
          </cell>
          <cell r="B1" t="str">
            <v>Descrição</v>
          </cell>
          <cell r="C1" t="str">
            <v>Unidade</v>
          </cell>
        </row>
        <row r="2">
          <cell r="A2" t="str">
            <v>CO01</v>
          </cell>
          <cell r="B2" t="str">
            <v>Preparação do terreno - para todos dos tipos de canteiro</v>
          </cell>
          <cell r="C2" t="str">
            <v>m2</v>
          </cell>
        </row>
        <row r="3">
          <cell r="A3" t="str">
            <v>CO02</v>
          </cell>
          <cell r="B3" t="str">
            <v>Fechamento do terreno com cerca - para todos dos tipos de canteiro</v>
          </cell>
          <cell r="C3" t="str">
            <v>m</v>
          </cell>
        </row>
        <row r="4">
          <cell r="A4" t="str">
            <v>CO03</v>
          </cell>
          <cell r="B4" t="str">
            <v>Fechamento do terreno com tapume metálico - para todos dos tipos de canteiro</v>
          </cell>
          <cell r="C4" t="str">
            <v>m2</v>
          </cell>
        </row>
        <row r="5">
          <cell r="A5" t="str">
            <v>CO04</v>
          </cell>
          <cell r="B5" t="str">
            <v>Fechamento do terreno com tapume de madeira - para todos dos tipos de canteiro</v>
          </cell>
          <cell r="C5" t="str">
            <v>m2</v>
          </cell>
        </row>
        <row r="6">
          <cell r="A6" t="str">
            <v>CO05</v>
          </cell>
          <cell r="B6" t="str">
            <v>Portão para veículos em tubos de ferro galvanizado de 02 folhas - para todos dos tipos de canteiro</v>
          </cell>
          <cell r="C6" t="str">
            <v>m2</v>
          </cell>
        </row>
        <row r="7">
          <cell r="A7" t="str">
            <v>CO06</v>
          </cell>
          <cell r="B7" t="str">
            <v>Pintura esmalte em metal, incluindo base anticorrosiva e lixamento - duas demãos</v>
          </cell>
          <cell r="C7" t="str">
            <v>m2</v>
          </cell>
        </row>
        <row r="8">
          <cell r="A8" t="str">
            <v>CO07</v>
          </cell>
          <cell r="B8" t="str">
            <v>Rampa de lavagem</v>
          </cell>
          <cell r="C8" t="str">
            <v>ud</v>
          </cell>
        </row>
        <row r="9">
          <cell r="A9" t="str">
            <v>CO08A1</v>
          </cell>
          <cell r="B9" t="str">
            <v>Instalações provisórias em containeres - Tipo A1 (obras de convênio municipal e/ou intervenções pontuais)</v>
          </cell>
          <cell r="C9" t="str">
            <v>mês</v>
          </cell>
        </row>
        <row r="10">
          <cell r="A10" t="str">
            <v>CO08B1</v>
          </cell>
          <cell r="B10" t="str">
            <v>Instalações provisórias em containeres - Tipo B1 (obras de pequeno porte - até 10 km)</v>
          </cell>
          <cell r="C10" t="str">
            <v>mês</v>
          </cell>
        </row>
        <row r="11">
          <cell r="A11" t="str">
            <v>CO08C1</v>
          </cell>
          <cell r="B11" t="str">
            <v>Instalações provisórias em containeres - Tipo C1 (obras de médio porte - de 10 a 30 km)</v>
          </cell>
          <cell r="C11" t="str">
            <v>mês</v>
          </cell>
        </row>
        <row r="12">
          <cell r="A12" t="str">
            <v>CO08D1</v>
          </cell>
          <cell r="B12" t="str">
            <v>Instalações provisórias em containeres - Tipo D1 (obras de grande porte - acima 30 km)</v>
          </cell>
          <cell r="C12" t="str">
            <v>mês</v>
          </cell>
        </row>
        <row r="13">
          <cell r="A13" t="str">
            <v>CO08E1</v>
          </cell>
          <cell r="B13" t="str">
            <v>Instalações provisórias em containeres - Tipo E1 (obras de conservação do pavimento)</v>
          </cell>
          <cell r="C13" t="str">
            <v>mês</v>
          </cell>
        </row>
        <row r="14">
          <cell r="A14" t="str">
            <v>CO08F1</v>
          </cell>
          <cell r="B14" t="str">
            <v>Instalações provisórias em containeres - Tipo F1 (obras de conservação da faixa de domínio e/ou recuperação de sinalização)</v>
          </cell>
          <cell r="C14" t="str">
            <v>mês</v>
          </cell>
        </row>
        <row r="15">
          <cell r="A15" t="str">
            <v>CO08G1</v>
          </cell>
          <cell r="B15" t="str">
            <v>Instalações provisórias em containeres - Tipo G1 (obras de arte especiais)</v>
          </cell>
          <cell r="C15" t="str">
            <v>mês</v>
          </cell>
        </row>
        <row r="16">
          <cell r="A16" t="str">
            <v>CO08H1</v>
          </cell>
          <cell r="B16" t="str">
            <v>Instalações provisórias em containeres - Tipo H1 (obras não convencionais)</v>
          </cell>
          <cell r="C16" t="str">
            <v>mês</v>
          </cell>
        </row>
        <row r="17">
          <cell r="A17" t="str">
            <v>CO09A1</v>
          </cell>
          <cell r="B17" t="str">
            <v>Instalações fixas - Tipo A1 (obras de convênio municipal e/ou intervenções pontuais)</v>
          </cell>
          <cell r="C17" t="str">
            <v>cj</v>
          </cell>
        </row>
        <row r="18">
          <cell r="A18" t="str">
            <v>CO09B1</v>
          </cell>
          <cell r="B18" t="str">
            <v>Instalações fixas - Tipo B1 (obras de pequeno porte - até 10 km)</v>
          </cell>
          <cell r="C18" t="str">
            <v>cj</v>
          </cell>
        </row>
        <row r="19">
          <cell r="A19" t="str">
            <v>CO09C1</v>
          </cell>
          <cell r="B19" t="str">
            <v>Instalações fixas - Tipo C1 (obras de médio porte - de 10 a 30 km)</v>
          </cell>
          <cell r="C19" t="str">
            <v>cj</v>
          </cell>
        </row>
        <row r="20">
          <cell r="A20" t="str">
            <v>CO09D1</v>
          </cell>
          <cell r="B20" t="str">
            <v>Instalações fixas - Tipo D1 (obras de grande porte - acima 30 km)</v>
          </cell>
          <cell r="C20" t="str">
            <v>cj</v>
          </cell>
        </row>
        <row r="21">
          <cell r="A21" t="str">
            <v>CO09E1</v>
          </cell>
          <cell r="B21" t="str">
            <v>Instalações fixas - Tipo E1 (obras de conservação do pavimento)</v>
          </cell>
          <cell r="C21" t="str">
            <v>cj</v>
          </cell>
        </row>
        <row r="22">
          <cell r="A22" t="str">
            <v>CO09F1</v>
          </cell>
          <cell r="B22" t="str">
            <v>Instalações fixas - Tipo F1 (obras de conservação da faixa de domínio e/ou recuperação de sinalização)</v>
          </cell>
          <cell r="C22" t="str">
            <v>cj</v>
          </cell>
        </row>
        <row r="23">
          <cell r="A23" t="str">
            <v>CO09G1</v>
          </cell>
          <cell r="B23" t="str">
            <v>Instalações fixas - Tipo G1 (obras de arte especiais)</v>
          </cell>
          <cell r="C23" t="str">
            <v>cj</v>
          </cell>
        </row>
        <row r="24">
          <cell r="A24" t="str">
            <v>CO09H1</v>
          </cell>
          <cell r="B24" t="str">
            <v>Instalações fixas - Tipo H1 (obras não convencionais)</v>
          </cell>
          <cell r="C24" t="str">
            <v>cj</v>
          </cell>
        </row>
        <row r="25">
          <cell r="A25" t="str">
            <v>CO10A1</v>
          </cell>
          <cell r="B25" t="str">
            <v>Instalações provisórias em barracão - Tipo A1 (obras de convênio municipal e/ou intervenções pontuais)</v>
          </cell>
          <cell r="C25" t="str">
            <v>cj</v>
          </cell>
        </row>
        <row r="26">
          <cell r="A26" t="str">
            <v>CO10B1</v>
          </cell>
          <cell r="B26" t="str">
            <v>Instalações provisórias em barracão - Tipo B1 (obras de pequeno porte - até 10 km)</v>
          </cell>
          <cell r="C26" t="str">
            <v>cj</v>
          </cell>
        </row>
        <row r="27">
          <cell r="A27" t="str">
            <v>CO10C1</v>
          </cell>
          <cell r="B27" t="str">
            <v>Instalações provisórias em barracão - Tipo C1 (obras de médio porte - de 10 a 30 km)</v>
          </cell>
          <cell r="C27" t="str">
            <v>cj</v>
          </cell>
        </row>
        <row r="28">
          <cell r="A28" t="str">
            <v>CO10D1</v>
          </cell>
          <cell r="B28" t="str">
            <v>Instalações provisórias em barracão - Tipo D1 (obras de grande porte - acima 30 km)</v>
          </cell>
          <cell r="C28" t="str">
            <v>cj</v>
          </cell>
        </row>
        <row r="29">
          <cell r="A29" t="str">
            <v>CO10E1</v>
          </cell>
          <cell r="B29" t="str">
            <v>Instalações provisórias em barracão - Tipo E1 (obras de conservação do pavimento)</v>
          </cell>
          <cell r="C29" t="str">
            <v>cj</v>
          </cell>
        </row>
        <row r="30">
          <cell r="A30" t="str">
            <v>CO10F1</v>
          </cell>
          <cell r="B30" t="str">
            <v>Instalações provisórias em barracão - Tipo F1 (obras de conservação da faixa de domínio e/ou recuperação de sinalização)</v>
          </cell>
          <cell r="C30" t="str">
            <v>cj</v>
          </cell>
        </row>
        <row r="31">
          <cell r="A31" t="str">
            <v>CO10G1</v>
          </cell>
          <cell r="B31" t="str">
            <v>Instalações provisórias em barracão - Tipo G1 (obras de arte especiais)</v>
          </cell>
          <cell r="C31" t="str">
            <v>cj</v>
          </cell>
        </row>
        <row r="32">
          <cell r="A32" t="str">
            <v>CO10H1</v>
          </cell>
          <cell r="B32" t="str">
            <v>Instalações provisórias em barracão - Tipo H1 (obras não convencionais)</v>
          </cell>
          <cell r="C32" t="str">
            <v>cj</v>
          </cell>
        </row>
        <row r="33">
          <cell r="A33" t="str">
            <v>COA1</v>
          </cell>
          <cell r="B33" t="str">
            <v>Canteiro de Obras - Tipo A1 (obras de convênio municipal e/ou intervenções pontuais)</v>
          </cell>
          <cell r="C33" t="str">
            <v>ud</v>
          </cell>
        </row>
        <row r="34">
          <cell r="A34" t="str">
            <v>COB1</v>
          </cell>
          <cell r="B34" t="str">
            <v>Canteiro de Obras - Tipo B1 (obras de pequeno porte - até 10 km)</v>
          </cell>
          <cell r="C34" t="str">
            <v>ud</v>
          </cell>
        </row>
        <row r="35">
          <cell r="A35" t="str">
            <v>COC1</v>
          </cell>
          <cell r="B35" t="str">
            <v>Canteiro de Obras - Tipo C1 (obras de médio porte - de 10 a 30 km)</v>
          </cell>
          <cell r="C35" t="str">
            <v>ud</v>
          </cell>
        </row>
        <row r="36">
          <cell r="A36" t="str">
            <v>COD1</v>
          </cell>
          <cell r="B36" t="str">
            <v>Canteiro de Obras - Tipo D1 (obras de grande porte - acima 30 km)</v>
          </cell>
          <cell r="C36" t="str">
            <v>ud</v>
          </cell>
        </row>
        <row r="37">
          <cell r="A37" t="str">
            <v>COE1</v>
          </cell>
          <cell r="B37" t="str">
            <v>Canteiro de Obras - Tipo E1 (obras de conservação do pavimento)</v>
          </cell>
          <cell r="C37" t="str">
            <v>ud</v>
          </cell>
        </row>
        <row r="38">
          <cell r="A38" t="str">
            <v>COF1</v>
          </cell>
          <cell r="B38" t="str">
            <v>Canteiro de Obras - Tipo F1 (obras de conservação da faixa de domínio e/ou recuperação de sinalização)</v>
          </cell>
          <cell r="C38" t="str">
            <v>ud</v>
          </cell>
        </row>
        <row r="39">
          <cell r="A39" t="str">
            <v>COG1</v>
          </cell>
          <cell r="B39" t="str">
            <v>Canteiro de Obras - Tipo G1 (obras de arte especiais)</v>
          </cell>
          <cell r="C39" t="str">
            <v>ud</v>
          </cell>
        </row>
        <row r="40">
          <cell r="A40" t="str">
            <v>COH1</v>
          </cell>
          <cell r="B40" t="str">
            <v>Canteiro de Obras - Tipo H1 (obras não convencionais)</v>
          </cell>
          <cell r="C40" t="str">
            <v>ud</v>
          </cell>
        </row>
        <row r="41">
          <cell r="C41" t="str">
            <v>ud</v>
          </cell>
        </row>
      </sheetData>
      <sheetData sheetId="4">
        <row r="1">
          <cell r="A1" t="str">
            <v>Código</v>
          </cell>
          <cell r="B1" t="str">
            <v>Descrição do Serviço</v>
          </cell>
          <cell r="C1" t="str">
            <v>Unidade</v>
          </cell>
          <cell r="D1" t="str">
            <v>Custo Execução</v>
          </cell>
          <cell r="E1" t="str">
            <v>Custo Material</v>
          </cell>
          <cell r="F1" t="str">
            <v>Custo Sub-Serviço</v>
          </cell>
          <cell r="G1" t="str">
            <v>Custo Unitário</v>
          </cell>
          <cell r="H1" t="str">
            <v>Transporte</v>
          </cell>
        </row>
        <row r="2">
          <cell r="A2">
            <v>850000</v>
          </cell>
          <cell r="B2" t="str">
            <v>Abrigo em parada de ônibus</v>
          </cell>
          <cell r="C2" t="str">
            <v>ud</v>
          </cell>
          <cell r="D2">
            <v>3853.19</v>
          </cell>
          <cell r="E2">
            <v>908.99</v>
          </cell>
          <cell r="F2">
            <v>1488.19</v>
          </cell>
          <cell r="G2">
            <v>6250.37</v>
          </cell>
          <cell r="H2" t="str">
            <v>A acrescer</v>
          </cell>
        </row>
        <row r="3">
          <cell r="A3">
            <v>602600</v>
          </cell>
          <cell r="B3" t="str">
            <v>Aço CA-25 fornec. dobr. colocação</v>
          </cell>
          <cell r="C3" t="str">
            <v>kg</v>
          </cell>
          <cell r="D3">
            <v>7.28</v>
          </cell>
          <cell r="E3">
            <v>7.75</v>
          </cell>
          <cell r="F3">
            <v>0</v>
          </cell>
          <cell r="G3">
            <v>15.03</v>
          </cell>
        </row>
        <row r="4">
          <cell r="A4">
            <v>706400</v>
          </cell>
          <cell r="B4" t="str">
            <v>Aço CA-25 fornec. dobr. colocação</v>
          </cell>
          <cell r="C4" t="str">
            <v>kg</v>
          </cell>
          <cell r="D4">
            <v>7.28</v>
          </cell>
          <cell r="E4">
            <v>7.75</v>
          </cell>
          <cell r="F4">
            <v>0</v>
          </cell>
          <cell r="G4">
            <v>15.03</v>
          </cell>
        </row>
        <row r="5">
          <cell r="A5">
            <v>603000</v>
          </cell>
          <cell r="B5" t="str">
            <v>Aço CA-50 fornec. dobr. colocação</v>
          </cell>
          <cell r="C5" t="str">
            <v>kg</v>
          </cell>
          <cell r="D5">
            <v>7.28</v>
          </cell>
          <cell r="E5">
            <v>6.35</v>
          </cell>
          <cell r="F5">
            <v>0</v>
          </cell>
          <cell r="G5">
            <v>13.63</v>
          </cell>
        </row>
        <row r="6">
          <cell r="A6">
            <v>730000</v>
          </cell>
          <cell r="B6" t="str">
            <v>Aço CA-50 fornec. dobr. colocação</v>
          </cell>
          <cell r="C6" t="str">
            <v>kg</v>
          </cell>
          <cell r="D6">
            <v>7.28</v>
          </cell>
          <cell r="E6">
            <v>6.35</v>
          </cell>
          <cell r="F6">
            <v>0</v>
          </cell>
          <cell r="G6">
            <v>13.63</v>
          </cell>
        </row>
        <row r="7">
          <cell r="A7">
            <v>603300</v>
          </cell>
          <cell r="B7" t="str">
            <v>Aço CA-60 fornec. dobr. colocação</v>
          </cell>
          <cell r="C7" t="str">
            <v>kg</v>
          </cell>
          <cell r="D7">
            <v>7.28</v>
          </cell>
          <cell r="E7">
            <v>7.3</v>
          </cell>
          <cell r="F7">
            <v>0</v>
          </cell>
          <cell r="G7">
            <v>14.58</v>
          </cell>
        </row>
        <row r="8">
          <cell r="A8">
            <v>730600</v>
          </cell>
          <cell r="B8" t="str">
            <v>Aço CA-60 fornec. dobr. colocação</v>
          </cell>
          <cell r="C8" t="str">
            <v>kg</v>
          </cell>
          <cell r="D8">
            <v>7.28</v>
          </cell>
          <cell r="E8">
            <v>7.3</v>
          </cell>
          <cell r="F8">
            <v>0</v>
          </cell>
          <cell r="G8">
            <v>14.58</v>
          </cell>
        </row>
        <row r="9">
          <cell r="A9">
            <v>708000</v>
          </cell>
          <cell r="B9" t="str">
            <v>Adesivo epóxi tixotrópico p/ chumbadores</v>
          </cell>
          <cell r="C9" t="str">
            <v>kg</v>
          </cell>
          <cell r="D9">
            <v>38.630000000000003</v>
          </cell>
          <cell r="E9">
            <v>120.72</v>
          </cell>
          <cell r="F9">
            <v>0</v>
          </cell>
          <cell r="G9">
            <v>159.35</v>
          </cell>
        </row>
        <row r="10">
          <cell r="A10">
            <v>603500</v>
          </cell>
          <cell r="B10" t="str">
            <v>Alvenaria de tijolos maciços</v>
          </cell>
          <cell r="C10" t="str">
            <v>m3</v>
          </cell>
          <cell r="D10">
            <v>431.38</v>
          </cell>
          <cell r="E10">
            <v>1074.92</v>
          </cell>
          <cell r="F10">
            <v>0</v>
          </cell>
          <cell r="G10">
            <v>1506.3</v>
          </cell>
          <cell r="H10" t="str">
            <v>A acrescer</v>
          </cell>
        </row>
        <row r="11">
          <cell r="A11">
            <v>603600</v>
          </cell>
          <cell r="B11" t="str">
            <v>Alvenaria pedra de mão argamassada</v>
          </cell>
          <cell r="C11" t="str">
            <v>m3</v>
          </cell>
          <cell r="D11">
            <v>121.18</v>
          </cell>
          <cell r="E11">
            <v>166.03</v>
          </cell>
          <cell r="F11">
            <v>0</v>
          </cell>
          <cell r="G11">
            <v>287.20999999999998</v>
          </cell>
          <cell r="H11" t="str">
            <v>A acrescer</v>
          </cell>
        </row>
        <row r="12">
          <cell r="A12">
            <v>744000</v>
          </cell>
          <cell r="B12" t="str">
            <v>Alvenaria pedra de mão argamassada</v>
          </cell>
          <cell r="C12" t="str">
            <v>m3</v>
          </cell>
          <cell r="D12">
            <v>121.18</v>
          </cell>
          <cell r="E12">
            <v>166.03</v>
          </cell>
          <cell r="F12">
            <v>0</v>
          </cell>
          <cell r="G12">
            <v>287.20999999999998</v>
          </cell>
          <cell r="H12" t="str">
            <v>A acrescer</v>
          </cell>
        </row>
        <row r="13">
          <cell r="A13">
            <v>713200</v>
          </cell>
          <cell r="B13" t="str">
            <v>Andaime suspenso de madeira, inclusive plataforma</v>
          </cell>
          <cell r="C13" t="str">
            <v>m2</v>
          </cell>
          <cell r="D13">
            <v>77.489999999999995</v>
          </cell>
          <cell r="E13">
            <v>45.47</v>
          </cell>
          <cell r="F13">
            <v>0.31</v>
          </cell>
          <cell r="G13">
            <v>123.27</v>
          </cell>
        </row>
        <row r="14">
          <cell r="A14">
            <v>707000</v>
          </cell>
          <cell r="B14" t="str">
            <v>Apicoamento em concreto</v>
          </cell>
          <cell r="C14" t="str">
            <v>m2</v>
          </cell>
          <cell r="D14">
            <v>43.86</v>
          </cell>
          <cell r="E14">
            <v>0</v>
          </cell>
          <cell r="F14">
            <v>0</v>
          </cell>
          <cell r="G14">
            <v>43.86</v>
          </cell>
        </row>
        <row r="15">
          <cell r="A15">
            <v>601100</v>
          </cell>
          <cell r="B15" t="str">
            <v>Apiloamento manual</v>
          </cell>
          <cell r="C15" t="str">
            <v>m3</v>
          </cell>
          <cell r="D15">
            <v>42.36</v>
          </cell>
          <cell r="E15">
            <v>0</v>
          </cell>
          <cell r="F15">
            <v>0</v>
          </cell>
          <cell r="G15">
            <v>42.36</v>
          </cell>
        </row>
        <row r="16">
          <cell r="A16">
            <v>756000</v>
          </cell>
          <cell r="B16" t="str">
            <v>Apoio elastomérico fretado fornec.colocação</v>
          </cell>
          <cell r="C16" t="str">
            <v>kg</v>
          </cell>
          <cell r="D16">
            <v>22.96</v>
          </cell>
          <cell r="E16">
            <v>109.56</v>
          </cell>
          <cell r="F16">
            <v>0</v>
          </cell>
          <cell r="G16">
            <v>132.52000000000001</v>
          </cell>
        </row>
        <row r="17">
          <cell r="A17">
            <v>604000</v>
          </cell>
          <cell r="B17" t="str">
            <v>Argamassa cimento e areia 1:3</v>
          </cell>
          <cell r="C17" t="str">
            <v>m3</v>
          </cell>
          <cell r="D17">
            <v>163.98</v>
          </cell>
          <cell r="E17">
            <v>346.58</v>
          </cell>
          <cell r="F17">
            <v>0</v>
          </cell>
          <cell r="G17">
            <v>510.56</v>
          </cell>
          <cell r="H17" t="str">
            <v>A acrescer</v>
          </cell>
        </row>
        <row r="18">
          <cell r="A18">
            <v>745000</v>
          </cell>
          <cell r="B18" t="str">
            <v>Argamassa cimento e areia 1:3</v>
          </cell>
          <cell r="C18" t="str">
            <v>m3</v>
          </cell>
          <cell r="D18">
            <v>163.98</v>
          </cell>
          <cell r="E18">
            <v>346.58</v>
          </cell>
          <cell r="F18">
            <v>0</v>
          </cell>
          <cell r="G18">
            <v>510.56</v>
          </cell>
          <cell r="H18" t="str">
            <v>A acrescer</v>
          </cell>
        </row>
        <row r="19">
          <cell r="A19">
            <v>604100</v>
          </cell>
          <cell r="B19" t="str">
            <v>Argamassa cimento e areia 1:4</v>
          </cell>
          <cell r="C19" t="str">
            <v>m3</v>
          </cell>
          <cell r="D19">
            <v>163.98</v>
          </cell>
          <cell r="E19">
            <v>285.94</v>
          </cell>
          <cell r="F19">
            <v>0</v>
          </cell>
          <cell r="G19">
            <v>449.92</v>
          </cell>
          <cell r="H19" t="str">
            <v>A acrescer</v>
          </cell>
        </row>
        <row r="20">
          <cell r="A20">
            <v>722500</v>
          </cell>
          <cell r="B20" t="str">
            <v>Argamassa fluída para estaca raiz (volume efetivamente aplicado)</v>
          </cell>
          <cell r="C20" t="str">
            <v>m3</v>
          </cell>
          <cell r="D20">
            <v>173.42</v>
          </cell>
          <cell r="E20">
            <v>701.62</v>
          </cell>
          <cell r="F20">
            <v>0</v>
          </cell>
          <cell r="G20">
            <v>875.04</v>
          </cell>
          <cell r="H20" t="str">
            <v>A acrescer</v>
          </cell>
        </row>
        <row r="21">
          <cell r="A21">
            <v>603010</v>
          </cell>
          <cell r="B21" t="str">
            <v>Assentamento de tubo 0,40m sem berço</v>
          </cell>
          <cell r="C21" t="str">
            <v>m</v>
          </cell>
          <cell r="D21">
            <v>26.3</v>
          </cell>
          <cell r="E21">
            <v>110.8</v>
          </cell>
          <cell r="F21">
            <v>2.69</v>
          </cell>
          <cell r="G21">
            <v>139.79</v>
          </cell>
          <cell r="H21" t="str">
            <v>A acrescer</v>
          </cell>
        </row>
        <row r="22">
          <cell r="A22">
            <v>603020</v>
          </cell>
          <cell r="B22" t="str">
            <v>Assentamento de tubo 0,60m sem berço</v>
          </cell>
          <cell r="C22" t="str">
            <v>m</v>
          </cell>
          <cell r="D22">
            <v>41.55</v>
          </cell>
          <cell r="E22">
            <v>192.2</v>
          </cell>
          <cell r="F22">
            <v>3.59</v>
          </cell>
          <cell r="G22">
            <v>237.34</v>
          </cell>
          <cell r="H22" t="str">
            <v>A acrescer</v>
          </cell>
        </row>
        <row r="23">
          <cell r="A23">
            <v>603040</v>
          </cell>
          <cell r="B23" t="str">
            <v>Assentamento de tubo 0,80m sem berço</v>
          </cell>
          <cell r="C23" t="str">
            <v>m</v>
          </cell>
          <cell r="D23">
            <v>62.33</v>
          </cell>
          <cell r="E23">
            <v>331.2</v>
          </cell>
          <cell r="F23">
            <v>4.49</v>
          </cell>
          <cell r="G23">
            <v>398.02</v>
          </cell>
          <cell r="H23" t="str">
            <v>A acrescer</v>
          </cell>
        </row>
        <row r="24">
          <cell r="A24">
            <v>970050</v>
          </cell>
          <cell r="B24" t="str">
            <v>Automóvel sedan potência mínima 75 HP (sem motorista)</v>
          </cell>
          <cell r="C24" t="str">
            <v>mes</v>
          </cell>
          <cell r="D24">
            <v>5942.12</v>
          </cell>
          <cell r="E24">
            <v>0</v>
          </cell>
          <cell r="F24">
            <v>0</v>
          </cell>
          <cell r="G24">
            <v>5942.12</v>
          </cell>
        </row>
        <row r="25">
          <cell r="A25">
            <v>801967</v>
          </cell>
          <cell r="B25" t="str">
            <v>Balde plástico translúcido de 8 a 10 l , inclusive soquetes e suportes para sinalização noturna</v>
          </cell>
          <cell r="C25" t="str">
            <v>ud</v>
          </cell>
          <cell r="D25">
            <v>8.41</v>
          </cell>
          <cell r="E25">
            <v>8.8000000000000007</v>
          </cell>
          <cell r="F25">
            <v>24.34</v>
          </cell>
          <cell r="G25">
            <v>41.55</v>
          </cell>
        </row>
        <row r="26">
          <cell r="A26">
            <v>824100</v>
          </cell>
          <cell r="B26" t="str">
            <v>Balizador de plástico flexível refletivo</v>
          </cell>
          <cell r="C26" t="str">
            <v>ud</v>
          </cell>
          <cell r="D26">
            <v>48.08</v>
          </cell>
          <cell r="E26">
            <v>165.76</v>
          </cell>
          <cell r="F26">
            <v>0</v>
          </cell>
          <cell r="G26">
            <v>213.84</v>
          </cell>
          <cell r="H26" t="str">
            <v>A acrescer</v>
          </cell>
        </row>
        <row r="27">
          <cell r="A27">
            <v>801943</v>
          </cell>
          <cell r="B27" t="str">
            <v>Bandeirinha</v>
          </cell>
          <cell r="C27" t="str">
            <v>h</v>
          </cell>
          <cell r="D27">
            <v>25.41</v>
          </cell>
          <cell r="E27">
            <v>0</v>
          </cell>
          <cell r="F27">
            <v>0</v>
          </cell>
          <cell r="G27">
            <v>25.41</v>
          </cell>
        </row>
        <row r="28">
          <cell r="A28">
            <v>801947</v>
          </cell>
          <cell r="B28" t="str">
            <v>Barreira contínua classe I</v>
          </cell>
          <cell r="C28" t="str">
            <v>m</v>
          </cell>
          <cell r="D28">
            <v>0</v>
          </cell>
          <cell r="E28">
            <v>0</v>
          </cell>
          <cell r="F28">
            <v>71.39</v>
          </cell>
          <cell r="G28">
            <v>71.39</v>
          </cell>
        </row>
        <row r="29">
          <cell r="A29">
            <v>813250</v>
          </cell>
          <cell r="B29" t="str">
            <v>Barreira dupla de concreto, armada, nível contenção TL4 - Terminal, executada c/extrusora (NBR 14885/16)</v>
          </cell>
          <cell r="C29" t="str">
            <v>m</v>
          </cell>
          <cell r="D29">
            <v>26.73</v>
          </cell>
          <cell r="E29">
            <v>5.04</v>
          </cell>
          <cell r="F29">
            <v>146.24</v>
          </cell>
          <cell r="G29">
            <v>178.01</v>
          </cell>
        </row>
        <row r="30">
          <cell r="A30">
            <v>813200</v>
          </cell>
          <cell r="B30" t="str">
            <v>Barreira dupla de concreto, armada, nível contenção TL4, executada c/extrusora (NBR 14885/16)</v>
          </cell>
          <cell r="C30" t="str">
            <v>m</v>
          </cell>
          <cell r="D30">
            <v>26.73</v>
          </cell>
          <cell r="E30">
            <v>5.27</v>
          </cell>
          <cell r="F30">
            <v>55.13</v>
          </cell>
          <cell r="G30">
            <v>87.13</v>
          </cell>
        </row>
        <row r="31">
          <cell r="A31">
            <v>813450</v>
          </cell>
          <cell r="B31" t="str">
            <v>Barreira dupla de concreto, armada, nível contenção TL5 - Terminal, executada c/extrusora (NBR 14885/16)</v>
          </cell>
          <cell r="C31" t="str">
            <v>m</v>
          </cell>
          <cell r="D31">
            <v>29.3</v>
          </cell>
          <cell r="E31">
            <v>6.54</v>
          </cell>
          <cell r="F31">
            <v>155.49</v>
          </cell>
          <cell r="G31">
            <v>191.33</v>
          </cell>
        </row>
        <row r="32">
          <cell r="A32">
            <v>813400</v>
          </cell>
          <cell r="B32" t="str">
            <v>Barreira dupla de concreto, armada, nível contenção TL5, executada c/extrusora (NBR 14885/16)</v>
          </cell>
          <cell r="C32" t="str">
            <v>m</v>
          </cell>
          <cell r="D32">
            <v>29.3</v>
          </cell>
          <cell r="E32">
            <v>6.87</v>
          </cell>
          <cell r="F32">
            <v>55.13</v>
          </cell>
          <cell r="G32">
            <v>91.3</v>
          </cell>
        </row>
        <row r="33">
          <cell r="A33">
            <v>814000</v>
          </cell>
          <cell r="B33" t="str">
            <v>Barreira New Jersey dupla de concreto, não armada, executada com extrusora</v>
          </cell>
          <cell r="C33" t="str">
            <v>m</v>
          </cell>
          <cell r="D33">
            <v>17.39</v>
          </cell>
          <cell r="E33">
            <v>0</v>
          </cell>
          <cell r="F33">
            <v>61.06</v>
          </cell>
          <cell r="G33">
            <v>78.45</v>
          </cell>
        </row>
        <row r="34">
          <cell r="A34">
            <v>813500</v>
          </cell>
          <cell r="B34" t="str">
            <v>Barreira New Jersey (padrão Europeu) (pré-moldada)</v>
          </cell>
          <cell r="C34" t="str">
            <v>m</v>
          </cell>
          <cell r="D34">
            <v>363.06</v>
          </cell>
          <cell r="E34">
            <v>526.72</v>
          </cell>
          <cell r="F34">
            <v>0</v>
          </cell>
          <cell r="G34">
            <v>889.78</v>
          </cell>
          <cell r="H34" t="str">
            <v>A acrescer</v>
          </cell>
        </row>
        <row r="35">
          <cell r="A35">
            <v>813000</v>
          </cell>
          <cell r="B35" t="str">
            <v>Barreira New Jersey simples de concreto, não armada, executada com extrusora</v>
          </cell>
          <cell r="C35" t="str">
            <v>m</v>
          </cell>
          <cell r="D35">
            <v>18.59</v>
          </cell>
          <cell r="E35">
            <v>0</v>
          </cell>
          <cell r="F35">
            <v>61.06</v>
          </cell>
          <cell r="G35">
            <v>79.650000000000006</v>
          </cell>
        </row>
        <row r="36">
          <cell r="A36">
            <v>813150</v>
          </cell>
          <cell r="B36" t="str">
            <v>Barreira simples de concreto, armada, nível contenção TL4 - Terminal, executada c/extrusora (NBR 14885/16)</v>
          </cell>
          <cell r="C36" t="str">
            <v>m</v>
          </cell>
          <cell r="D36">
            <v>25.39</v>
          </cell>
          <cell r="E36">
            <v>4.8600000000000003</v>
          </cell>
          <cell r="F36">
            <v>145.86000000000001</v>
          </cell>
          <cell r="G36">
            <v>176.11</v>
          </cell>
        </row>
        <row r="37">
          <cell r="A37">
            <v>813100</v>
          </cell>
          <cell r="B37" t="str">
            <v>Barreira simples de concreto, armada, nível contenção TL4, executada c/extrusora (NBR 14885/16)</v>
          </cell>
          <cell r="C37" t="str">
            <v>m</v>
          </cell>
          <cell r="D37">
            <v>25.39</v>
          </cell>
          <cell r="E37">
            <v>5.09</v>
          </cell>
          <cell r="F37">
            <v>55.13</v>
          </cell>
          <cell r="G37">
            <v>85.61</v>
          </cell>
        </row>
        <row r="38">
          <cell r="A38">
            <v>813350</v>
          </cell>
          <cell r="B38" t="str">
            <v>Barreira simples de concreto, armada, nível contenção TL5 - Terminal, executada c/extrusora (NBR 14885/16)</v>
          </cell>
          <cell r="C38" t="str">
            <v>m</v>
          </cell>
          <cell r="D38">
            <v>27.7</v>
          </cell>
          <cell r="E38">
            <v>6.37</v>
          </cell>
          <cell r="F38">
            <v>155.15</v>
          </cell>
          <cell r="G38">
            <v>189.22</v>
          </cell>
        </row>
        <row r="39">
          <cell r="A39">
            <v>813300</v>
          </cell>
          <cell r="B39" t="str">
            <v>Barreira simples de concreto, armada, nível contenção TL5, executada c/extrusora (NBR 14885/16)</v>
          </cell>
          <cell r="C39" t="str">
            <v>m</v>
          </cell>
          <cell r="D39">
            <v>27.7</v>
          </cell>
          <cell r="E39">
            <v>6.62</v>
          </cell>
          <cell r="F39">
            <v>55.13</v>
          </cell>
          <cell r="G39">
            <v>89.45</v>
          </cell>
        </row>
        <row r="40">
          <cell r="A40">
            <v>801963</v>
          </cell>
          <cell r="B40" t="str">
            <v xml:space="preserve">Bastão vermelho sinalizador </v>
          </cell>
          <cell r="C40" t="str">
            <v>ud</v>
          </cell>
          <cell r="D40">
            <v>0</v>
          </cell>
          <cell r="E40">
            <v>24.62</v>
          </cell>
          <cell r="F40">
            <v>0</v>
          </cell>
          <cell r="G40">
            <v>24.62</v>
          </cell>
        </row>
        <row r="41">
          <cell r="A41">
            <v>530200</v>
          </cell>
          <cell r="B41" t="str">
            <v>Bica corrida</v>
          </cell>
          <cell r="C41" t="str">
            <v>m3</v>
          </cell>
          <cell r="D41">
            <v>11.2</v>
          </cell>
          <cell r="E41">
            <v>104.16</v>
          </cell>
          <cell r="F41">
            <v>0</v>
          </cell>
          <cell r="G41">
            <v>115.36</v>
          </cell>
          <cell r="H41" t="str">
            <v>A acrescer</v>
          </cell>
        </row>
        <row r="42">
          <cell r="A42">
            <v>570210</v>
          </cell>
          <cell r="B42" t="str">
            <v>Binder exclusive fornecimento e transporte do CAP (acima de 10.000 t)</v>
          </cell>
          <cell r="C42" t="str">
            <v>t</v>
          </cell>
          <cell r="D42">
            <v>68.37</v>
          </cell>
          <cell r="E42">
            <v>93.7</v>
          </cell>
          <cell r="F42">
            <v>0</v>
          </cell>
          <cell r="G42">
            <v>162.07</v>
          </cell>
          <cell r="H42" t="str">
            <v>A acrescer</v>
          </cell>
        </row>
        <row r="43">
          <cell r="A43">
            <v>570200</v>
          </cell>
          <cell r="B43" t="str">
            <v>Binder exclusive fornecimento e transporte do CAP (até 10.000 t)</v>
          </cell>
          <cell r="C43" t="str">
            <v>t</v>
          </cell>
          <cell r="D43">
            <v>84.01</v>
          </cell>
          <cell r="E43">
            <v>96.38</v>
          </cell>
          <cell r="F43">
            <v>0</v>
          </cell>
          <cell r="G43">
            <v>180.39</v>
          </cell>
          <cell r="H43" t="str">
            <v>A acrescer</v>
          </cell>
        </row>
        <row r="44">
          <cell r="A44">
            <v>620700</v>
          </cell>
          <cell r="B44" t="str">
            <v>Boca de BDTC 1,00m</v>
          </cell>
          <cell r="C44" t="str">
            <v>ud</v>
          </cell>
          <cell r="D44">
            <v>147.86000000000001</v>
          </cell>
          <cell r="E44">
            <v>0</v>
          </cell>
          <cell r="F44">
            <v>2465.1999999999998</v>
          </cell>
          <cell r="G44">
            <v>2613.06</v>
          </cell>
          <cell r="H44" t="str">
            <v>A acrescer</v>
          </cell>
        </row>
        <row r="45">
          <cell r="A45">
            <v>620800</v>
          </cell>
          <cell r="B45" t="str">
            <v>Boca de BDTC 1,20m</v>
          </cell>
          <cell r="C45" t="str">
            <v>ud</v>
          </cell>
          <cell r="D45">
            <v>147.86000000000001</v>
          </cell>
          <cell r="E45">
            <v>0</v>
          </cell>
          <cell r="F45">
            <v>3190.49</v>
          </cell>
          <cell r="G45">
            <v>3338.35</v>
          </cell>
          <cell r="H45" t="str">
            <v>A acrescer</v>
          </cell>
        </row>
        <row r="46">
          <cell r="A46">
            <v>620900</v>
          </cell>
          <cell r="B46" t="str">
            <v>Boca de BDTC 1,50m</v>
          </cell>
          <cell r="C46" t="str">
            <v>ud</v>
          </cell>
          <cell r="D46">
            <v>214.55</v>
          </cell>
          <cell r="E46">
            <v>0</v>
          </cell>
          <cell r="F46">
            <v>5710.16</v>
          </cell>
          <cell r="G46">
            <v>5924.71</v>
          </cell>
          <cell r="H46" t="str">
            <v>A acrescer</v>
          </cell>
        </row>
        <row r="47">
          <cell r="A47">
            <v>621000</v>
          </cell>
          <cell r="B47" t="str">
            <v>Boca de BDTC 2,00m</v>
          </cell>
          <cell r="C47" t="str">
            <v>ud</v>
          </cell>
          <cell r="D47">
            <v>307.94</v>
          </cell>
          <cell r="E47">
            <v>0</v>
          </cell>
          <cell r="F47">
            <v>10284.75</v>
          </cell>
          <cell r="G47">
            <v>10592.69</v>
          </cell>
          <cell r="H47" t="str">
            <v>A acrescer</v>
          </cell>
        </row>
        <row r="48">
          <cell r="A48">
            <v>620000</v>
          </cell>
          <cell r="B48" t="str">
            <v>Boca de BSTC 0,40m</v>
          </cell>
          <cell r="C48" t="str">
            <v>ud</v>
          </cell>
          <cell r="D48">
            <v>94.5</v>
          </cell>
          <cell r="E48">
            <v>0</v>
          </cell>
          <cell r="F48">
            <v>529.11</v>
          </cell>
          <cell r="G48">
            <v>623.61</v>
          </cell>
          <cell r="H48" t="str">
            <v>A acrescer</v>
          </cell>
        </row>
        <row r="49">
          <cell r="A49">
            <v>620100</v>
          </cell>
          <cell r="B49" t="str">
            <v>Boca de BSTC 0,60m</v>
          </cell>
          <cell r="C49" t="str">
            <v>ud</v>
          </cell>
          <cell r="D49">
            <v>94.5</v>
          </cell>
          <cell r="E49">
            <v>0</v>
          </cell>
          <cell r="F49">
            <v>846.93</v>
          </cell>
          <cell r="G49">
            <v>941.43</v>
          </cell>
          <cell r="H49" t="str">
            <v>A acrescer</v>
          </cell>
        </row>
        <row r="50">
          <cell r="A50">
            <v>620200</v>
          </cell>
          <cell r="B50" t="str">
            <v>Boca de BSTC 0,80m</v>
          </cell>
          <cell r="C50" t="str">
            <v>ud</v>
          </cell>
          <cell r="D50">
            <v>94.5</v>
          </cell>
          <cell r="E50">
            <v>0</v>
          </cell>
          <cell r="F50">
            <v>1219.5999999999999</v>
          </cell>
          <cell r="G50">
            <v>1314.1</v>
          </cell>
          <cell r="H50" t="str">
            <v>A acrescer</v>
          </cell>
        </row>
        <row r="51">
          <cell r="A51">
            <v>620300</v>
          </cell>
          <cell r="B51" t="str">
            <v>Boca de BSTC 1,00m</v>
          </cell>
          <cell r="C51" t="str">
            <v>ud</v>
          </cell>
          <cell r="D51">
            <v>121.18</v>
          </cell>
          <cell r="E51">
            <v>0</v>
          </cell>
          <cell r="F51">
            <v>1758.34</v>
          </cell>
          <cell r="G51">
            <v>1879.52</v>
          </cell>
          <cell r="H51" t="str">
            <v>A acrescer</v>
          </cell>
        </row>
        <row r="52">
          <cell r="A52">
            <v>620400</v>
          </cell>
          <cell r="B52" t="str">
            <v>Boca de BSTC 1,20m</v>
          </cell>
          <cell r="C52" t="str">
            <v>ud</v>
          </cell>
          <cell r="D52">
            <v>121.18</v>
          </cell>
          <cell r="E52">
            <v>0</v>
          </cell>
          <cell r="F52">
            <v>2301.25</v>
          </cell>
          <cell r="G52">
            <v>2422.4299999999998</v>
          </cell>
          <cell r="H52" t="str">
            <v>A acrescer</v>
          </cell>
        </row>
        <row r="53">
          <cell r="A53">
            <v>620500</v>
          </cell>
          <cell r="B53" t="str">
            <v>Boca de BSTC 1,50m</v>
          </cell>
          <cell r="C53" t="str">
            <v>ud</v>
          </cell>
          <cell r="D53">
            <v>174.54</v>
          </cell>
          <cell r="E53">
            <v>0</v>
          </cell>
          <cell r="F53">
            <v>4204.58</v>
          </cell>
          <cell r="G53">
            <v>4379.12</v>
          </cell>
          <cell r="H53" t="str">
            <v>A acrescer</v>
          </cell>
        </row>
        <row r="54">
          <cell r="A54">
            <v>620600</v>
          </cell>
          <cell r="B54" t="str">
            <v>Boca de BSTC 2,00m</v>
          </cell>
          <cell r="C54" t="str">
            <v>ud</v>
          </cell>
          <cell r="D54">
            <v>254.58</v>
          </cell>
          <cell r="E54">
            <v>0</v>
          </cell>
          <cell r="F54">
            <v>7615.3</v>
          </cell>
          <cell r="G54">
            <v>7869.88</v>
          </cell>
          <cell r="H54" t="str">
            <v>A acrescer</v>
          </cell>
        </row>
        <row r="55">
          <cell r="A55">
            <v>621100</v>
          </cell>
          <cell r="B55" t="str">
            <v>Boca de BTTC 1,00m</v>
          </cell>
          <cell r="C55" t="str">
            <v>ud</v>
          </cell>
          <cell r="D55">
            <v>174.54</v>
          </cell>
          <cell r="E55">
            <v>0</v>
          </cell>
          <cell r="F55">
            <v>3172.07</v>
          </cell>
          <cell r="G55">
            <v>3346.61</v>
          </cell>
          <cell r="H55" t="str">
            <v>A acrescer</v>
          </cell>
        </row>
        <row r="56">
          <cell r="A56">
            <v>621200</v>
          </cell>
          <cell r="B56" t="str">
            <v>Boca de BTTC 1,20m</v>
          </cell>
          <cell r="C56" t="str">
            <v>ud</v>
          </cell>
          <cell r="D56">
            <v>174.54</v>
          </cell>
          <cell r="E56">
            <v>0</v>
          </cell>
          <cell r="F56">
            <v>4080.16</v>
          </cell>
          <cell r="G56">
            <v>4254.7</v>
          </cell>
          <cell r="H56" t="str">
            <v>A acrescer</v>
          </cell>
        </row>
        <row r="57">
          <cell r="A57">
            <v>621300</v>
          </cell>
          <cell r="B57" t="str">
            <v>Boca de BTTC 1,50m</v>
          </cell>
          <cell r="C57" t="str">
            <v>ud</v>
          </cell>
          <cell r="D57">
            <v>254.58</v>
          </cell>
          <cell r="E57">
            <v>0</v>
          </cell>
          <cell r="F57">
            <v>7218.41</v>
          </cell>
          <cell r="G57">
            <v>7472.99</v>
          </cell>
          <cell r="H57" t="str">
            <v>A acrescer</v>
          </cell>
        </row>
        <row r="58">
          <cell r="A58">
            <v>621400</v>
          </cell>
          <cell r="B58" t="str">
            <v>Boca de BTTC 2,00m</v>
          </cell>
          <cell r="C58" t="str">
            <v>ud</v>
          </cell>
          <cell r="D58">
            <v>361.3</v>
          </cell>
          <cell r="E58">
            <v>0</v>
          </cell>
          <cell r="F58">
            <v>12953.2</v>
          </cell>
          <cell r="G58">
            <v>13314.5</v>
          </cell>
          <cell r="H58" t="str">
            <v>A acrescer</v>
          </cell>
        </row>
        <row r="59">
          <cell r="A59">
            <v>622000</v>
          </cell>
          <cell r="B59" t="str">
            <v>Boca de saída dreno profundo - tipo 1</v>
          </cell>
          <cell r="C59" t="str">
            <v>ud</v>
          </cell>
          <cell r="D59">
            <v>16.96</v>
          </cell>
          <cell r="E59">
            <v>41</v>
          </cell>
          <cell r="F59">
            <v>180.28</v>
          </cell>
          <cell r="G59">
            <v>238.24</v>
          </cell>
          <cell r="H59" t="str">
            <v>A acrescer</v>
          </cell>
        </row>
        <row r="60">
          <cell r="A60">
            <v>622100</v>
          </cell>
          <cell r="B60" t="str">
            <v>Boca de saída dreno profundo - tipo 2</v>
          </cell>
          <cell r="C60" t="str">
            <v>ud</v>
          </cell>
          <cell r="D60">
            <v>22.3</v>
          </cell>
          <cell r="E60">
            <v>41</v>
          </cell>
          <cell r="F60">
            <v>227.33</v>
          </cell>
          <cell r="G60">
            <v>290.63</v>
          </cell>
          <cell r="H60" t="str">
            <v>A acrescer</v>
          </cell>
        </row>
        <row r="61">
          <cell r="A61">
            <v>622300</v>
          </cell>
          <cell r="B61" t="str">
            <v>Boca de saída dreno sub-horizontal</v>
          </cell>
          <cell r="C61" t="str">
            <v>ud</v>
          </cell>
          <cell r="D61">
            <v>14.3</v>
          </cell>
          <cell r="E61">
            <v>0</v>
          </cell>
          <cell r="F61">
            <v>33.369999999999997</v>
          </cell>
          <cell r="G61">
            <v>47.67</v>
          </cell>
          <cell r="H61" t="str">
            <v>A acrescer</v>
          </cell>
        </row>
        <row r="62">
          <cell r="A62">
            <v>622200</v>
          </cell>
          <cell r="B62" t="str">
            <v>Boca de saída dreno sub-superficial</v>
          </cell>
          <cell r="C62" t="str">
            <v>ud</v>
          </cell>
          <cell r="D62">
            <v>37.47</v>
          </cell>
          <cell r="E62">
            <v>31.63</v>
          </cell>
          <cell r="F62">
            <v>88.64</v>
          </cell>
          <cell r="G62">
            <v>157.74</v>
          </cell>
          <cell r="H62" t="str">
            <v>A acrescer</v>
          </cell>
        </row>
        <row r="63">
          <cell r="A63">
            <v>801964</v>
          </cell>
          <cell r="B63" t="str">
            <v>Boneco sinalizador de obra</v>
          </cell>
          <cell r="C63" t="str">
            <v>ud</v>
          </cell>
          <cell r="D63">
            <v>0</v>
          </cell>
          <cell r="E63">
            <v>119.41</v>
          </cell>
          <cell r="F63">
            <v>0</v>
          </cell>
          <cell r="G63">
            <v>119.41</v>
          </cell>
        </row>
        <row r="64">
          <cell r="A64">
            <v>531200</v>
          </cell>
          <cell r="B64" t="str">
            <v>Brita graduada - na usina</v>
          </cell>
          <cell r="C64" t="str">
            <v>m3</v>
          </cell>
          <cell r="D64">
            <v>8.24</v>
          </cell>
          <cell r="E64">
            <v>80.13</v>
          </cell>
          <cell r="F64">
            <v>0</v>
          </cell>
          <cell r="G64">
            <v>88.37</v>
          </cell>
          <cell r="H64" t="str">
            <v>A acrescer</v>
          </cell>
        </row>
        <row r="65">
          <cell r="A65">
            <v>531215</v>
          </cell>
          <cell r="B65" t="str">
            <v>Brita graduada c/ cimento - na usina</v>
          </cell>
          <cell r="C65" t="str">
            <v>m3</v>
          </cell>
          <cell r="D65">
            <v>7.23</v>
          </cell>
          <cell r="E65">
            <v>116.56</v>
          </cell>
          <cell r="F65">
            <v>0</v>
          </cell>
          <cell r="G65">
            <v>123.79</v>
          </cell>
          <cell r="H65" t="str">
            <v>A acrescer</v>
          </cell>
        </row>
        <row r="66">
          <cell r="A66">
            <v>531120</v>
          </cell>
          <cell r="B66" t="str">
            <v>Brita graduada tratada c/cimento (Cp=4%) 100% PI</v>
          </cell>
          <cell r="C66" t="str">
            <v>m3</v>
          </cell>
          <cell r="D66">
            <v>12.87</v>
          </cell>
          <cell r="E66">
            <v>0</v>
          </cell>
          <cell r="F66">
            <v>198.06</v>
          </cell>
          <cell r="G66">
            <v>210.93</v>
          </cell>
          <cell r="H66" t="str">
            <v>A acrescer</v>
          </cell>
        </row>
        <row r="67">
          <cell r="A67">
            <v>531130</v>
          </cell>
          <cell r="B67" t="str">
            <v>Brita graduada tratada c/cimento (Cp=4%) 100% PM</v>
          </cell>
          <cell r="C67" t="str">
            <v>m3</v>
          </cell>
          <cell r="D67">
            <v>13.8</v>
          </cell>
          <cell r="E67">
            <v>0</v>
          </cell>
          <cell r="F67">
            <v>206.23</v>
          </cell>
          <cell r="G67">
            <v>220.03</v>
          </cell>
          <cell r="H67" t="str">
            <v>A acrescer</v>
          </cell>
        </row>
        <row r="68">
          <cell r="A68">
            <v>531000</v>
          </cell>
          <cell r="B68" t="str">
            <v>Brita graduada 100% PI</v>
          </cell>
          <cell r="C68" t="str">
            <v>m3</v>
          </cell>
          <cell r="D68">
            <v>12.53</v>
          </cell>
          <cell r="E68">
            <v>0</v>
          </cell>
          <cell r="F68">
            <v>141.38999999999999</v>
          </cell>
          <cell r="G68">
            <v>153.91999999999999</v>
          </cell>
          <cell r="H68" t="str">
            <v>A acrescer</v>
          </cell>
        </row>
        <row r="69">
          <cell r="A69">
            <v>531020</v>
          </cell>
          <cell r="B69" t="str">
            <v>Brita graduada 100% PI (manual) para remendo profundo</v>
          </cell>
          <cell r="C69" t="str">
            <v>m3</v>
          </cell>
          <cell r="D69">
            <v>33.93</v>
          </cell>
          <cell r="E69">
            <v>0</v>
          </cell>
          <cell r="F69">
            <v>141.38999999999999</v>
          </cell>
          <cell r="G69">
            <v>175.32</v>
          </cell>
          <cell r="H69" t="str">
            <v>A acrescer</v>
          </cell>
        </row>
        <row r="70">
          <cell r="A70">
            <v>531030</v>
          </cell>
          <cell r="B70" t="str">
            <v>Brita graduada 100% PI (mecânica) para remendo profundo</v>
          </cell>
          <cell r="C70" t="str">
            <v>m3</v>
          </cell>
          <cell r="D70">
            <v>22.51</v>
          </cell>
          <cell r="E70">
            <v>0</v>
          </cell>
          <cell r="F70">
            <v>141.38999999999999</v>
          </cell>
          <cell r="G70">
            <v>163.9</v>
          </cell>
          <cell r="H70" t="str">
            <v>A acrescer</v>
          </cell>
        </row>
        <row r="71">
          <cell r="A71">
            <v>531100</v>
          </cell>
          <cell r="B71" t="str">
            <v>Brita graduada 100% PM</v>
          </cell>
          <cell r="C71" t="str">
            <v>m3</v>
          </cell>
          <cell r="D71">
            <v>13.44</v>
          </cell>
          <cell r="E71">
            <v>0</v>
          </cell>
          <cell r="F71">
            <v>147.22</v>
          </cell>
          <cell r="G71">
            <v>160.66</v>
          </cell>
          <cell r="H71" t="str">
            <v>A acrescer</v>
          </cell>
        </row>
        <row r="72">
          <cell r="A72">
            <v>613000</v>
          </cell>
          <cell r="B72" t="str">
            <v>Bueiro metálico MP-100 circular e=2,0mm</v>
          </cell>
          <cell r="C72" t="str">
            <v>kg</v>
          </cell>
          <cell r="D72">
            <v>0.46</v>
          </cell>
          <cell r="E72">
            <v>39.700000000000003</v>
          </cell>
          <cell r="F72">
            <v>0</v>
          </cell>
          <cell r="G72">
            <v>40.159999999999997</v>
          </cell>
          <cell r="H72" t="str">
            <v>A acrescer</v>
          </cell>
        </row>
        <row r="73">
          <cell r="A73">
            <v>613100</v>
          </cell>
          <cell r="B73" t="str">
            <v>Bueiro metálico MP-100 circular e=2,7mm</v>
          </cell>
          <cell r="C73" t="str">
            <v>kg</v>
          </cell>
          <cell r="D73">
            <v>0.46</v>
          </cell>
          <cell r="E73">
            <v>38.200000000000003</v>
          </cell>
          <cell r="F73">
            <v>0</v>
          </cell>
          <cell r="G73">
            <v>38.659999999999997</v>
          </cell>
          <cell r="H73" t="str">
            <v>A acrescer</v>
          </cell>
        </row>
        <row r="74">
          <cell r="A74">
            <v>613200</v>
          </cell>
          <cell r="B74" t="str">
            <v>Bueiro metálico MP-100 circular e=3,4mm</v>
          </cell>
          <cell r="C74" t="str">
            <v>kg</v>
          </cell>
          <cell r="D74">
            <v>0.46</v>
          </cell>
          <cell r="E74">
            <v>37</v>
          </cell>
          <cell r="F74">
            <v>0</v>
          </cell>
          <cell r="G74">
            <v>37.46</v>
          </cell>
          <cell r="H74" t="str">
            <v>A acrescer</v>
          </cell>
        </row>
        <row r="75">
          <cell r="A75">
            <v>613300</v>
          </cell>
          <cell r="B75" t="str">
            <v>Bueiro metálico MP-152 circular e=2,7mm</v>
          </cell>
          <cell r="C75" t="str">
            <v>kg</v>
          </cell>
          <cell r="D75">
            <v>0.95</v>
          </cell>
          <cell r="E75">
            <v>41</v>
          </cell>
          <cell r="F75">
            <v>0</v>
          </cell>
          <cell r="G75">
            <v>41.95</v>
          </cell>
          <cell r="H75" t="str">
            <v>A acrescer</v>
          </cell>
        </row>
        <row r="76">
          <cell r="A76">
            <v>613400</v>
          </cell>
          <cell r="B76" t="str">
            <v>Bueiro metálico MP-152 circular e=3,4mm</v>
          </cell>
          <cell r="C76" t="str">
            <v>kg</v>
          </cell>
          <cell r="D76">
            <v>0.95</v>
          </cell>
          <cell r="E76">
            <v>41</v>
          </cell>
          <cell r="F76">
            <v>0</v>
          </cell>
          <cell r="G76">
            <v>41.95</v>
          </cell>
          <cell r="H76" t="str">
            <v>A acrescer</v>
          </cell>
        </row>
        <row r="77">
          <cell r="A77">
            <v>613500</v>
          </cell>
          <cell r="B77" t="str">
            <v>Bueiro metálico MP-152 circular e=4,7mm</v>
          </cell>
          <cell r="C77" t="str">
            <v>kg</v>
          </cell>
          <cell r="D77">
            <v>0.95</v>
          </cell>
          <cell r="E77">
            <v>37.5</v>
          </cell>
          <cell r="F77">
            <v>0</v>
          </cell>
          <cell r="G77">
            <v>38.450000000000003</v>
          </cell>
          <cell r="H77" t="str">
            <v>A acrescer</v>
          </cell>
        </row>
        <row r="78">
          <cell r="A78">
            <v>613600</v>
          </cell>
          <cell r="B78" t="str">
            <v>Bueiro metálico MP-152 circular e=6,3mm</v>
          </cell>
          <cell r="C78" t="str">
            <v>kg</v>
          </cell>
          <cell r="D78">
            <v>0.95</v>
          </cell>
          <cell r="E78">
            <v>38.200000000000003</v>
          </cell>
          <cell r="F78">
            <v>0</v>
          </cell>
          <cell r="G78">
            <v>39.15</v>
          </cell>
          <cell r="H78" t="str">
            <v>A acrescer</v>
          </cell>
        </row>
        <row r="79">
          <cell r="A79">
            <v>801966</v>
          </cell>
          <cell r="B79" t="str">
            <v>Cabo elétrico 2 x 1,5 mm² para sinalização noturna</v>
          </cell>
          <cell r="C79" t="str">
            <v>m</v>
          </cell>
          <cell r="D79">
            <v>0.61</v>
          </cell>
          <cell r="E79">
            <v>1.36</v>
          </cell>
          <cell r="F79">
            <v>0</v>
          </cell>
          <cell r="G79">
            <v>1.97</v>
          </cell>
        </row>
        <row r="80">
          <cell r="A80">
            <v>421100</v>
          </cell>
          <cell r="B80" t="str">
            <v>Caixa de retenção</v>
          </cell>
          <cell r="C80" t="str">
            <v>m3</v>
          </cell>
          <cell r="D80">
            <v>7.04</v>
          </cell>
          <cell r="E80">
            <v>0</v>
          </cell>
          <cell r="F80">
            <v>0</v>
          </cell>
          <cell r="G80">
            <v>7.04</v>
          </cell>
        </row>
        <row r="81">
          <cell r="A81">
            <v>863000</v>
          </cell>
          <cell r="B81" t="str">
            <v>Calçada em lajota concreto 45x45x5cm</v>
          </cell>
          <cell r="C81" t="str">
            <v>m2</v>
          </cell>
          <cell r="D81">
            <v>28.88</v>
          </cell>
          <cell r="E81">
            <v>67.53</v>
          </cell>
          <cell r="F81">
            <v>5.0999999999999996</v>
          </cell>
          <cell r="G81">
            <v>101.51</v>
          </cell>
          <cell r="H81" t="str">
            <v>A acrescer</v>
          </cell>
        </row>
        <row r="82">
          <cell r="A82">
            <v>532100</v>
          </cell>
          <cell r="B82" t="str">
            <v>Camada de bloqueio c/ pedra o &lt; 3/4"</v>
          </cell>
          <cell r="C82" t="str">
            <v>m3</v>
          </cell>
          <cell r="D82">
            <v>6.42</v>
          </cell>
          <cell r="E82">
            <v>104.16</v>
          </cell>
          <cell r="F82">
            <v>0</v>
          </cell>
          <cell r="G82">
            <v>110.58</v>
          </cell>
          <cell r="H82" t="str">
            <v>A acrescer</v>
          </cell>
        </row>
        <row r="83">
          <cell r="A83">
            <v>563100</v>
          </cell>
          <cell r="B83" t="str">
            <v xml:space="preserve">Capa selante exclusive fornecimento e transporte da emulsão </v>
          </cell>
          <cell r="C83" t="str">
            <v>m2</v>
          </cell>
          <cell r="D83">
            <v>0.88</v>
          </cell>
          <cell r="E83">
            <v>0.37</v>
          </cell>
          <cell r="F83">
            <v>0</v>
          </cell>
          <cell r="G83">
            <v>1.25</v>
          </cell>
          <cell r="H83" t="str">
            <v>A acrescer</v>
          </cell>
        </row>
        <row r="84">
          <cell r="A84">
            <v>804300</v>
          </cell>
          <cell r="B84" t="str">
            <v>Capina manual</v>
          </cell>
          <cell r="C84" t="str">
            <v>m2</v>
          </cell>
          <cell r="D84">
            <v>0.62</v>
          </cell>
          <cell r="E84">
            <v>0</v>
          </cell>
          <cell r="F84">
            <v>0</v>
          </cell>
          <cell r="G84">
            <v>0.62</v>
          </cell>
        </row>
        <row r="85">
          <cell r="A85">
            <v>535150</v>
          </cell>
          <cell r="B85" t="str">
            <v>Carga de cordão pedra p/ pav. poliédrico</v>
          </cell>
          <cell r="C85" t="str">
            <v>m</v>
          </cell>
          <cell r="D85">
            <v>0.84</v>
          </cell>
          <cell r="E85">
            <v>0</v>
          </cell>
          <cell r="F85">
            <v>0</v>
          </cell>
          <cell r="G85">
            <v>0.84</v>
          </cell>
        </row>
        <row r="86">
          <cell r="A86">
            <v>535100</v>
          </cell>
          <cell r="B86" t="str">
            <v>Carga de pedra p/ pav. poliédrico</v>
          </cell>
          <cell r="C86" t="str">
            <v>m2</v>
          </cell>
          <cell r="D86">
            <v>1.69</v>
          </cell>
          <cell r="E86">
            <v>0</v>
          </cell>
          <cell r="F86">
            <v>0</v>
          </cell>
          <cell r="G86">
            <v>1.69</v>
          </cell>
        </row>
        <row r="87">
          <cell r="A87">
            <v>401110</v>
          </cell>
          <cell r="B87" t="str">
            <v>Carga e transp. 1a. cat.     0-200m</v>
          </cell>
          <cell r="C87" t="str">
            <v>m3</v>
          </cell>
          <cell r="D87">
            <v>5.85</v>
          </cell>
          <cell r="E87">
            <v>0</v>
          </cell>
          <cell r="F87">
            <v>0</v>
          </cell>
          <cell r="G87">
            <v>5.85</v>
          </cell>
        </row>
        <row r="88">
          <cell r="A88">
            <v>401120</v>
          </cell>
          <cell r="B88" t="str">
            <v>Carga e transp. 1a. cat.  200-400m</v>
          </cell>
          <cell r="C88" t="str">
            <v>m3</v>
          </cell>
          <cell r="D88">
            <v>6.45</v>
          </cell>
          <cell r="E88">
            <v>0</v>
          </cell>
          <cell r="F88">
            <v>0</v>
          </cell>
          <cell r="G88">
            <v>6.45</v>
          </cell>
        </row>
        <row r="89">
          <cell r="A89">
            <v>452010</v>
          </cell>
          <cell r="B89" t="str">
            <v>Cascalhamento</v>
          </cell>
          <cell r="C89" t="str">
            <v>m3</v>
          </cell>
          <cell r="D89">
            <v>6.51</v>
          </cell>
          <cell r="E89">
            <v>0</v>
          </cell>
          <cell r="F89">
            <v>5.35</v>
          </cell>
          <cell r="G89">
            <v>11.86</v>
          </cell>
          <cell r="H89" t="str">
            <v>A acrescer</v>
          </cell>
        </row>
        <row r="90">
          <cell r="A90">
            <v>570100</v>
          </cell>
          <cell r="B90" t="str">
            <v>C.B.U.Q. - na usina excl. fornec. e transporte do CAP (até 10.000 t)</v>
          </cell>
          <cell r="C90" t="str">
            <v>t</v>
          </cell>
          <cell r="D90">
            <v>51.69</v>
          </cell>
          <cell r="E90">
            <v>101</v>
          </cell>
          <cell r="F90">
            <v>0</v>
          </cell>
          <cell r="G90">
            <v>152.69</v>
          </cell>
          <cell r="H90" t="str">
            <v>A acrescer</v>
          </cell>
        </row>
        <row r="91">
          <cell r="A91">
            <v>570160</v>
          </cell>
          <cell r="B91" t="str">
            <v>C.B.U.Q. - na usina exclusive fornecimento e transporte do CAP (acima de 10.000 t)</v>
          </cell>
          <cell r="C91" t="str">
            <v>t</v>
          </cell>
          <cell r="D91">
            <v>41.78</v>
          </cell>
          <cell r="E91">
            <v>95.63</v>
          </cell>
          <cell r="F91">
            <v>0</v>
          </cell>
          <cell r="G91">
            <v>137.41</v>
          </cell>
          <cell r="H91" t="str">
            <v>A acrescer</v>
          </cell>
        </row>
        <row r="92">
          <cell r="A92">
            <v>570130</v>
          </cell>
          <cell r="B92" t="str">
            <v>C.B.U.Q - na usina para conservação/retauração, excl. fornec. e transporte CAP</v>
          </cell>
          <cell r="C92" t="str">
            <v>t</v>
          </cell>
          <cell r="D92">
            <v>51.69</v>
          </cell>
          <cell r="E92">
            <v>101</v>
          </cell>
          <cell r="F92">
            <v>0</v>
          </cell>
          <cell r="G92">
            <v>152.69</v>
          </cell>
          <cell r="H92" t="str">
            <v>A acrescer</v>
          </cell>
        </row>
        <row r="93">
          <cell r="A93">
            <v>570370</v>
          </cell>
          <cell r="B93" t="str">
            <v>C.B.U.Q. c/asfalto modificado por polímero para conservação/retauração, excl. fornec. e transporte asfalto</v>
          </cell>
          <cell r="C93" t="str">
            <v>t</v>
          </cell>
          <cell r="D93">
            <v>80.64</v>
          </cell>
          <cell r="E93">
            <v>108.95</v>
          </cell>
          <cell r="F93">
            <v>0</v>
          </cell>
          <cell r="G93">
            <v>189.59</v>
          </cell>
          <cell r="H93" t="str">
            <v>A acrescer</v>
          </cell>
        </row>
        <row r="94">
          <cell r="A94">
            <v>570350</v>
          </cell>
          <cell r="B94" t="str">
            <v>C.B.U.Q. c/asf.modificado por borracha exclusive fornecimento e transporte asfalto</v>
          </cell>
          <cell r="C94" t="str">
            <v>t</v>
          </cell>
          <cell r="D94">
            <v>73.739999999999995</v>
          </cell>
          <cell r="E94">
            <v>114.27</v>
          </cell>
          <cell r="F94">
            <v>0</v>
          </cell>
          <cell r="G94">
            <v>188.01</v>
          </cell>
          <cell r="H94" t="str">
            <v>A acrescer</v>
          </cell>
        </row>
        <row r="95">
          <cell r="A95">
            <v>570360</v>
          </cell>
          <cell r="B95" t="str">
            <v>C.B.U.Q. c/asf.modificado por polímero exclusive fornecimento e transporte do asfalto</v>
          </cell>
          <cell r="C95" t="str">
            <v>t</v>
          </cell>
          <cell r="D95">
            <v>69.19</v>
          </cell>
          <cell r="E95">
            <v>108.95</v>
          </cell>
          <cell r="F95">
            <v>0</v>
          </cell>
          <cell r="G95">
            <v>178.14</v>
          </cell>
          <cell r="H95" t="str">
            <v>A acrescer</v>
          </cell>
        </row>
        <row r="96">
          <cell r="A96">
            <v>570000</v>
          </cell>
          <cell r="B96" t="str">
            <v>C.B.U.Q. exclusive fornec. e transporte do CAP (até 10.000 t)</v>
          </cell>
          <cell r="C96" t="str">
            <v>t</v>
          </cell>
          <cell r="D96">
            <v>32.74</v>
          </cell>
          <cell r="E96">
            <v>0</v>
          </cell>
          <cell r="F96">
            <v>152.69</v>
          </cell>
          <cell r="G96">
            <v>185.43</v>
          </cell>
          <cell r="H96" t="str">
            <v>A acrescer</v>
          </cell>
        </row>
        <row r="97">
          <cell r="A97">
            <v>570400</v>
          </cell>
          <cell r="B97" t="str">
            <v>C.B.U.Q. exclusive fornecimento e transporte do CAP (acima de 10.000 t)</v>
          </cell>
          <cell r="C97" t="str">
            <v>t</v>
          </cell>
          <cell r="D97">
            <v>31.2</v>
          </cell>
          <cell r="E97">
            <v>0</v>
          </cell>
          <cell r="F97">
            <v>137.41</v>
          </cell>
          <cell r="G97">
            <v>168.61</v>
          </cell>
          <cell r="H97" t="str">
            <v>A acrescer</v>
          </cell>
        </row>
        <row r="98">
          <cell r="A98">
            <v>570140</v>
          </cell>
          <cell r="B98" t="str">
            <v xml:space="preserve">C.B.U.Q. p/fechamento de remendo (manual), excl. fornec. e transporte do CAP </v>
          </cell>
          <cell r="C98" t="str">
            <v>t</v>
          </cell>
          <cell r="D98">
            <v>98.02</v>
          </cell>
          <cell r="E98">
            <v>0</v>
          </cell>
          <cell r="F98">
            <v>152.69</v>
          </cell>
          <cell r="G98">
            <v>250.71</v>
          </cell>
          <cell r="H98" t="str">
            <v>A acrescer</v>
          </cell>
        </row>
        <row r="99">
          <cell r="A99">
            <v>570170</v>
          </cell>
          <cell r="B99" t="str">
            <v>C.B.U.Q. p/fechamento de remendo (mecânico), excl. fornec. e transporte do CAP</v>
          </cell>
          <cell r="C99" t="str">
            <v>t</v>
          </cell>
          <cell r="D99">
            <v>53.43</v>
          </cell>
          <cell r="E99">
            <v>0</v>
          </cell>
          <cell r="F99">
            <v>152.69</v>
          </cell>
          <cell r="G99">
            <v>206.12</v>
          </cell>
          <cell r="H99" t="str">
            <v>A acrescer</v>
          </cell>
        </row>
        <row r="100">
          <cell r="A100">
            <v>831000</v>
          </cell>
          <cell r="B100" t="str">
            <v>Cerca 4 fios c/ mourões de concreto</v>
          </cell>
          <cell r="C100" t="str">
            <v>m</v>
          </cell>
          <cell r="D100">
            <v>23.57</v>
          </cell>
          <cell r="E100">
            <v>9.1300000000000008</v>
          </cell>
          <cell r="F100">
            <v>0</v>
          </cell>
          <cell r="G100">
            <v>32.700000000000003</v>
          </cell>
        </row>
        <row r="101">
          <cell r="A101">
            <v>830000</v>
          </cell>
          <cell r="B101" t="str">
            <v>Cerca 4 fios c/ mourões de madeira</v>
          </cell>
          <cell r="C101" t="str">
            <v>m</v>
          </cell>
          <cell r="D101">
            <v>10.46</v>
          </cell>
          <cell r="E101">
            <v>15.36</v>
          </cell>
          <cell r="F101">
            <v>0</v>
          </cell>
          <cell r="G101">
            <v>25.82</v>
          </cell>
        </row>
        <row r="102">
          <cell r="A102">
            <v>824000</v>
          </cell>
          <cell r="B102" t="str">
            <v xml:space="preserve">Cilindro Delimitador Alta Performance </v>
          </cell>
          <cell r="C102" t="str">
            <v>ud</v>
          </cell>
          <cell r="D102">
            <v>9.3800000000000008</v>
          </cell>
          <cell r="E102">
            <v>182.5</v>
          </cell>
          <cell r="F102">
            <v>0</v>
          </cell>
          <cell r="G102">
            <v>191.88</v>
          </cell>
        </row>
        <row r="103">
          <cell r="A103">
            <v>532500</v>
          </cell>
          <cell r="B103" t="str">
            <v>Colchão de areia para paralelepípedo</v>
          </cell>
          <cell r="C103" t="str">
            <v>m3</v>
          </cell>
          <cell r="D103">
            <v>14.23</v>
          </cell>
          <cell r="E103">
            <v>90.97</v>
          </cell>
          <cell r="F103">
            <v>0</v>
          </cell>
          <cell r="G103">
            <v>105.2</v>
          </cell>
          <cell r="H103" t="str">
            <v>A acrescer</v>
          </cell>
        </row>
        <row r="104">
          <cell r="A104">
            <v>532600</v>
          </cell>
          <cell r="B104" t="str">
            <v>Colchão de argila p/ pav. poliédrico</v>
          </cell>
          <cell r="C104" t="str">
            <v>m2</v>
          </cell>
          <cell r="D104">
            <v>1.17</v>
          </cell>
          <cell r="E104">
            <v>0</v>
          </cell>
          <cell r="F104">
            <v>0.54</v>
          </cell>
          <cell r="G104">
            <v>1.71</v>
          </cell>
          <cell r="H104" t="str">
            <v>A acrescer</v>
          </cell>
        </row>
        <row r="105">
          <cell r="A105">
            <v>400500</v>
          </cell>
          <cell r="B105" t="str">
            <v>Colchão drenante de areia para fundação de aterros</v>
          </cell>
          <cell r="C105" t="str">
            <v>m3</v>
          </cell>
          <cell r="D105">
            <v>1.08</v>
          </cell>
          <cell r="E105">
            <v>90.97</v>
          </cell>
          <cell r="F105">
            <v>0</v>
          </cell>
          <cell r="G105">
            <v>92.05</v>
          </cell>
          <cell r="H105" t="str">
            <v>A acrescer</v>
          </cell>
        </row>
        <row r="106">
          <cell r="A106">
            <v>400950</v>
          </cell>
          <cell r="B106" t="str">
            <v>Compactação de aterros  95% PN (A)</v>
          </cell>
          <cell r="C106" t="str">
            <v>m3</v>
          </cell>
          <cell r="D106">
            <v>5.14</v>
          </cell>
          <cell r="E106">
            <v>0</v>
          </cell>
          <cell r="F106">
            <v>0</v>
          </cell>
          <cell r="G106">
            <v>5.14</v>
          </cell>
        </row>
        <row r="107">
          <cell r="A107">
            <v>401950</v>
          </cell>
          <cell r="B107" t="str">
            <v>Compactação de aterros  95% PN (B)</v>
          </cell>
          <cell r="C107" t="str">
            <v>m3</v>
          </cell>
          <cell r="D107">
            <v>5.16</v>
          </cell>
          <cell r="E107">
            <v>0</v>
          </cell>
          <cell r="F107">
            <v>0</v>
          </cell>
          <cell r="G107">
            <v>5.16</v>
          </cell>
        </row>
        <row r="108">
          <cell r="A108">
            <v>401200</v>
          </cell>
          <cell r="B108" t="str">
            <v>Compactação de aterros c/controle visual</v>
          </cell>
          <cell r="C108" t="str">
            <v>m3</v>
          </cell>
          <cell r="D108">
            <v>1.5</v>
          </cell>
          <cell r="E108">
            <v>0</v>
          </cell>
          <cell r="F108">
            <v>0</v>
          </cell>
          <cell r="G108">
            <v>1.5</v>
          </cell>
        </row>
        <row r="109">
          <cell r="A109">
            <v>402000</v>
          </cell>
          <cell r="B109" t="str">
            <v>Compactação de aterros em 2a. cat.</v>
          </cell>
          <cell r="C109" t="str">
            <v>m3</v>
          </cell>
          <cell r="D109">
            <v>6.77</v>
          </cell>
          <cell r="E109">
            <v>0</v>
          </cell>
          <cell r="F109">
            <v>0</v>
          </cell>
          <cell r="G109">
            <v>6.77</v>
          </cell>
        </row>
        <row r="110">
          <cell r="A110">
            <v>403000</v>
          </cell>
          <cell r="B110" t="str">
            <v>Compactação de aterros em 3a. cat.</v>
          </cell>
          <cell r="C110" t="str">
            <v>m3</v>
          </cell>
          <cell r="D110">
            <v>6.53</v>
          </cell>
          <cell r="E110">
            <v>0</v>
          </cell>
          <cell r="F110">
            <v>0</v>
          </cell>
          <cell r="G110">
            <v>6.53</v>
          </cell>
        </row>
        <row r="111">
          <cell r="A111">
            <v>401000</v>
          </cell>
          <cell r="B111" t="str">
            <v>Compactação de aterros 100% PN (A)</v>
          </cell>
          <cell r="C111" t="str">
            <v>m3</v>
          </cell>
          <cell r="D111">
            <v>6.26</v>
          </cell>
          <cell r="E111">
            <v>0</v>
          </cell>
          <cell r="F111">
            <v>0</v>
          </cell>
          <cell r="G111">
            <v>6.26</v>
          </cell>
        </row>
        <row r="112">
          <cell r="A112">
            <v>401100</v>
          </cell>
          <cell r="B112" t="str">
            <v>Compactação de aterros 100% PN (B)</v>
          </cell>
          <cell r="C112" t="str">
            <v>m3</v>
          </cell>
          <cell r="D112">
            <v>6.19</v>
          </cell>
          <cell r="E112">
            <v>0</v>
          </cell>
          <cell r="F112">
            <v>0</v>
          </cell>
          <cell r="G112">
            <v>6.19</v>
          </cell>
        </row>
        <row r="113">
          <cell r="A113">
            <v>532700</v>
          </cell>
          <cell r="B113" t="str">
            <v>Compactação de pavimento poliédrico</v>
          </cell>
          <cell r="C113" t="str">
            <v>m2</v>
          </cell>
          <cell r="D113">
            <v>0.62</v>
          </cell>
          <cell r="E113">
            <v>0</v>
          </cell>
          <cell r="F113">
            <v>0</v>
          </cell>
          <cell r="G113">
            <v>0.62</v>
          </cell>
        </row>
        <row r="114">
          <cell r="A114">
            <v>606100</v>
          </cell>
          <cell r="B114" t="str">
            <v>Concreto ciclópico Fck = 15 MPa, preparo em betoneira e lanç.</v>
          </cell>
          <cell r="C114" t="str">
            <v>m3</v>
          </cell>
          <cell r="D114">
            <v>25.65</v>
          </cell>
          <cell r="E114">
            <v>23.52</v>
          </cell>
          <cell r="F114">
            <v>345.86</v>
          </cell>
          <cell r="G114">
            <v>395.03</v>
          </cell>
          <cell r="H114" t="str">
            <v>A acrescer</v>
          </cell>
        </row>
        <row r="115">
          <cell r="A115">
            <v>741550</v>
          </cell>
          <cell r="B115" t="str">
            <v>Concreto ciclópico Fck = 15 MPa, preparo em betoneira e lanç.</v>
          </cell>
          <cell r="C115" t="str">
            <v>m3</v>
          </cell>
          <cell r="D115">
            <v>25.65</v>
          </cell>
          <cell r="E115">
            <v>23.52</v>
          </cell>
          <cell r="F115">
            <v>345.86</v>
          </cell>
          <cell r="G115">
            <v>395.03</v>
          </cell>
          <cell r="H115" t="str">
            <v>A acrescer</v>
          </cell>
        </row>
        <row r="116">
          <cell r="A116">
            <v>606020</v>
          </cell>
          <cell r="B116" t="str">
            <v>Concreto ciclópico Fck = 20 MPa, preparo em betoneira e lanç.</v>
          </cell>
          <cell r="C116" t="str">
            <v>m3</v>
          </cell>
          <cell r="D116">
            <v>25.65</v>
          </cell>
          <cell r="E116">
            <v>23.52</v>
          </cell>
          <cell r="F116">
            <v>367.89</v>
          </cell>
          <cell r="G116">
            <v>417.06</v>
          </cell>
          <cell r="H116" t="str">
            <v>A acrescer</v>
          </cell>
        </row>
        <row r="117">
          <cell r="A117">
            <v>741020</v>
          </cell>
          <cell r="B117" t="str">
            <v>Concreto ciclópico Fck = 20 MPa, preparo em betoneira e lanç.</v>
          </cell>
          <cell r="C117" t="str">
            <v>m3</v>
          </cell>
          <cell r="D117">
            <v>25.65</v>
          </cell>
          <cell r="E117">
            <v>23.52</v>
          </cell>
          <cell r="F117">
            <v>367.89</v>
          </cell>
          <cell r="G117">
            <v>417.06</v>
          </cell>
          <cell r="H117" t="str">
            <v>A acrescer</v>
          </cell>
        </row>
        <row r="118">
          <cell r="A118">
            <v>502615</v>
          </cell>
          <cell r="B118" t="str">
            <v>Concreto compactado a rolo Fck= 15MPa</v>
          </cell>
          <cell r="C118" t="str">
            <v>m3</v>
          </cell>
          <cell r="D118">
            <v>8.06</v>
          </cell>
          <cell r="E118">
            <v>0</v>
          </cell>
          <cell r="F118">
            <v>343.64</v>
          </cell>
          <cell r="G118">
            <v>351.7</v>
          </cell>
          <cell r="H118" t="str">
            <v>A acrescer</v>
          </cell>
        </row>
        <row r="119">
          <cell r="A119">
            <v>502605</v>
          </cell>
          <cell r="B119" t="str">
            <v>Concreto compactado a rolo Fck= 5MPa</v>
          </cell>
          <cell r="C119" t="str">
            <v>m3</v>
          </cell>
          <cell r="D119">
            <v>8.06</v>
          </cell>
          <cell r="E119">
            <v>0</v>
          </cell>
          <cell r="F119">
            <v>200.62</v>
          </cell>
          <cell r="G119">
            <v>208.68</v>
          </cell>
          <cell r="H119" t="str">
            <v>A acrescer</v>
          </cell>
        </row>
        <row r="120">
          <cell r="A120">
            <v>605100</v>
          </cell>
          <cell r="B120" t="str">
            <v>Concreto Fck =  9 MPa, preparo em betoneira e lanç.</v>
          </cell>
          <cell r="C120" t="str">
            <v>m3</v>
          </cell>
          <cell r="D120">
            <v>185.86</v>
          </cell>
          <cell r="E120">
            <v>236.89</v>
          </cell>
          <cell r="F120">
            <v>0</v>
          </cell>
          <cell r="G120">
            <v>422.75</v>
          </cell>
          <cell r="H120" t="str">
            <v>A acrescer</v>
          </cell>
        </row>
        <row r="121">
          <cell r="A121">
            <v>605300</v>
          </cell>
          <cell r="B121" t="str">
            <v>Concreto Fck = 15 MPa, preparo em betoneira e lanç.</v>
          </cell>
          <cell r="C121" t="str">
            <v>m3</v>
          </cell>
          <cell r="D121">
            <v>185.86</v>
          </cell>
          <cell r="E121">
            <v>308.23</v>
          </cell>
          <cell r="F121">
            <v>0</v>
          </cell>
          <cell r="G121">
            <v>494.09</v>
          </cell>
          <cell r="H121" t="str">
            <v>A acrescer</v>
          </cell>
        </row>
        <row r="122">
          <cell r="A122">
            <v>741500</v>
          </cell>
          <cell r="B122" t="str">
            <v>Concreto Fck = 15 MPa, preparo em betoneira e lanç.</v>
          </cell>
          <cell r="C122" t="str">
            <v>m3</v>
          </cell>
          <cell r="D122">
            <v>185.86</v>
          </cell>
          <cell r="E122">
            <v>308.23</v>
          </cell>
          <cell r="F122">
            <v>0</v>
          </cell>
          <cell r="G122">
            <v>494.09</v>
          </cell>
          <cell r="H122" t="str">
            <v>A acrescer</v>
          </cell>
        </row>
        <row r="123">
          <cell r="A123">
            <v>605400</v>
          </cell>
          <cell r="B123" t="str">
            <v>Concreto Fck = 18 MPa, preparo em betoneira e lanç.</v>
          </cell>
          <cell r="C123" t="str">
            <v>m3</v>
          </cell>
          <cell r="D123">
            <v>185.86</v>
          </cell>
          <cell r="E123">
            <v>316.41000000000003</v>
          </cell>
          <cell r="F123">
            <v>0</v>
          </cell>
          <cell r="G123">
            <v>502.27</v>
          </cell>
          <cell r="H123" t="str">
            <v>A acrescer</v>
          </cell>
        </row>
        <row r="124">
          <cell r="A124">
            <v>741800</v>
          </cell>
          <cell r="B124" t="str">
            <v>Concreto Fck = 18 MPa, preparo em betoneira e lanç.</v>
          </cell>
          <cell r="C124" t="str">
            <v>m3</v>
          </cell>
          <cell r="D124">
            <v>185.86</v>
          </cell>
          <cell r="E124">
            <v>316.41000000000003</v>
          </cell>
          <cell r="F124">
            <v>0</v>
          </cell>
          <cell r="G124">
            <v>502.27</v>
          </cell>
          <cell r="H124" t="str">
            <v>A acrescer</v>
          </cell>
        </row>
        <row r="125">
          <cell r="A125">
            <v>605500</v>
          </cell>
          <cell r="B125" t="str">
            <v>Concreto Fck = 20 MPa, preparo em betoneira e lanç.</v>
          </cell>
          <cell r="C125" t="str">
            <v>m3</v>
          </cell>
          <cell r="D125">
            <v>185.86</v>
          </cell>
          <cell r="E125">
            <v>339.7</v>
          </cell>
          <cell r="F125">
            <v>0</v>
          </cell>
          <cell r="G125">
            <v>525.55999999999995</v>
          </cell>
          <cell r="H125" t="str">
            <v>A acrescer</v>
          </cell>
        </row>
        <row r="126">
          <cell r="A126">
            <v>742000</v>
          </cell>
          <cell r="B126" t="str">
            <v>Concreto Fck = 20 MPa, preparo em betoneira e lanç.</v>
          </cell>
          <cell r="C126" t="str">
            <v>m3</v>
          </cell>
          <cell r="D126">
            <v>185.86</v>
          </cell>
          <cell r="E126">
            <v>339.7</v>
          </cell>
          <cell r="F126">
            <v>0</v>
          </cell>
          <cell r="G126">
            <v>525.55999999999995</v>
          </cell>
          <cell r="H126" t="str">
            <v>A acrescer</v>
          </cell>
        </row>
        <row r="127">
          <cell r="A127">
            <v>605600</v>
          </cell>
          <cell r="B127" t="str">
            <v>Concreto Fck = 22 MPa, preparo em betoneira e lanç.</v>
          </cell>
          <cell r="C127" t="str">
            <v>m3</v>
          </cell>
          <cell r="D127">
            <v>185.86</v>
          </cell>
          <cell r="E127">
            <v>352.54</v>
          </cell>
          <cell r="F127">
            <v>0</v>
          </cell>
          <cell r="G127">
            <v>538.4</v>
          </cell>
          <cell r="H127" t="str">
            <v>A acrescer</v>
          </cell>
        </row>
        <row r="128">
          <cell r="A128">
            <v>742200</v>
          </cell>
          <cell r="B128" t="str">
            <v>Concreto Fck = 22 MPa, preparo em betoneira e lanç.</v>
          </cell>
          <cell r="C128" t="str">
            <v>m3</v>
          </cell>
          <cell r="D128">
            <v>185.86</v>
          </cell>
          <cell r="E128">
            <v>352.54</v>
          </cell>
          <cell r="F128">
            <v>0</v>
          </cell>
          <cell r="G128">
            <v>538.4</v>
          </cell>
          <cell r="H128" t="str">
            <v>A acrescer</v>
          </cell>
        </row>
        <row r="129">
          <cell r="A129">
            <v>605700</v>
          </cell>
          <cell r="B129" t="str">
            <v>Concreto Fck = 24 MPa, preparo em betoneira e lanç.</v>
          </cell>
          <cell r="C129" t="str">
            <v>m3</v>
          </cell>
          <cell r="D129">
            <v>185.86</v>
          </cell>
          <cell r="E129">
            <v>363.89</v>
          </cell>
          <cell r="F129">
            <v>0</v>
          </cell>
          <cell r="G129">
            <v>549.75</v>
          </cell>
          <cell r="H129" t="str">
            <v>A acrescer</v>
          </cell>
        </row>
        <row r="130">
          <cell r="A130">
            <v>742400</v>
          </cell>
          <cell r="B130" t="str">
            <v>Concreto Fck = 24 MPa, preparo em betoneira e lanç.</v>
          </cell>
          <cell r="C130" t="str">
            <v>m3</v>
          </cell>
          <cell r="D130">
            <v>185.86</v>
          </cell>
          <cell r="E130">
            <v>363.89</v>
          </cell>
          <cell r="F130">
            <v>0</v>
          </cell>
          <cell r="G130">
            <v>549.75</v>
          </cell>
          <cell r="H130" t="str">
            <v>A acrescer</v>
          </cell>
        </row>
        <row r="131">
          <cell r="A131">
            <v>605800</v>
          </cell>
          <cell r="B131" t="str">
            <v>Concreto Fck = 25 MPa, preparo em betoneira e lanç.</v>
          </cell>
          <cell r="C131" t="str">
            <v>m3</v>
          </cell>
          <cell r="D131">
            <v>185.86</v>
          </cell>
          <cell r="E131">
            <v>366.93</v>
          </cell>
          <cell r="F131">
            <v>0</v>
          </cell>
          <cell r="G131">
            <v>552.79</v>
          </cell>
          <cell r="H131" t="str">
            <v>A acrescer</v>
          </cell>
        </row>
        <row r="132">
          <cell r="A132">
            <v>742500</v>
          </cell>
          <cell r="B132" t="str">
            <v>Concreto Fck = 25 MPa, preparo em betoneira e lanç.</v>
          </cell>
          <cell r="C132" t="str">
            <v>m3</v>
          </cell>
          <cell r="D132">
            <v>185.86</v>
          </cell>
          <cell r="E132">
            <v>366.93</v>
          </cell>
          <cell r="F132">
            <v>0</v>
          </cell>
          <cell r="G132">
            <v>552.79</v>
          </cell>
          <cell r="H132" t="str">
            <v>A acrescer</v>
          </cell>
        </row>
        <row r="133">
          <cell r="A133">
            <v>742800</v>
          </cell>
          <cell r="B133" t="str">
            <v>Concreto Fck = 28 MPa, preparo em betoneira e lanç.</v>
          </cell>
          <cell r="C133" t="str">
            <v>m3</v>
          </cell>
          <cell r="D133">
            <v>185.86</v>
          </cell>
          <cell r="E133">
            <v>379.3</v>
          </cell>
          <cell r="F133">
            <v>0</v>
          </cell>
          <cell r="G133">
            <v>565.16</v>
          </cell>
          <cell r="H133" t="str">
            <v>A acrescer</v>
          </cell>
        </row>
        <row r="134">
          <cell r="A134">
            <v>605900</v>
          </cell>
          <cell r="B134" t="str">
            <v>Concreto Fck = 30 MPa, preparo em betoneira e lanç.</v>
          </cell>
          <cell r="C134" t="str">
            <v>m3</v>
          </cell>
          <cell r="D134">
            <v>185.86</v>
          </cell>
          <cell r="E134">
            <v>391.87</v>
          </cell>
          <cell r="F134">
            <v>0</v>
          </cell>
          <cell r="G134">
            <v>577.73</v>
          </cell>
          <cell r="H134" t="str">
            <v>A acrescer</v>
          </cell>
        </row>
        <row r="135">
          <cell r="A135">
            <v>743000</v>
          </cell>
          <cell r="B135" t="str">
            <v>Concreto Fck = 30 MPa, preparo em betoneira e lanç.</v>
          </cell>
          <cell r="C135" t="str">
            <v>m3</v>
          </cell>
          <cell r="D135">
            <v>185.86</v>
          </cell>
          <cell r="E135">
            <v>391.87</v>
          </cell>
          <cell r="F135">
            <v>0</v>
          </cell>
          <cell r="G135">
            <v>577.73</v>
          </cell>
          <cell r="H135" t="str">
            <v>A acrescer</v>
          </cell>
        </row>
        <row r="136">
          <cell r="A136">
            <v>606200</v>
          </cell>
          <cell r="B136" t="str">
            <v>Concreto Fck = 32 MPa, preparo em betoneira e lanç.</v>
          </cell>
          <cell r="C136" t="str">
            <v>m3</v>
          </cell>
          <cell r="D136">
            <v>185.86</v>
          </cell>
          <cell r="E136">
            <v>409.72</v>
          </cell>
          <cell r="F136">
            <v>0</v>
          </cell>
          <cell r="G136">
            <v>595.58000000000004</v>
          </cell>
          <cell r="H136" t="str">
            <v>A acrescer</v>
          </cell>
        </row>
        <row r="137">
          <cell r="A137">
            <v>743200</v>
          </cell>
          <cell r="B137" t="str">
            <v>Concreto Fck = 32 MPa, preparo em betoneira e lanç.</v>
          </cell>
          <cell r="C137" t="str">
            <v>m3</v>
          </cell>
          <cell r="D137">
            <v>185.86</v>
          </cell>
          <cell r="E137">
            <v>409.72</v>
          </cell>
          <cell r="F137">
            <v>0</v>
          </cell>
          <cell r="G137">
            <v>595.58000000000004</v>
          </cell>
          <cell r="H137" t="str">
            <v>A acrescer</v>
          </cell>
        </row>
        <row r="138">
          <cell r="A138">
            <v>743500</v>
          </cell>
          <cell r="B138" t="str">
            <v>Concreto Fck = 35 MPa, preparo em betoneira e lanç.</v>
          </cell>
          <cell r="C138" t="str">
            <v>m3</v>
          </cell>
          <cell r="D138">
            <v>185.86</v>
          </cell>
          <cell r="E138">
            <v>431.42</v>
          </cell>
          <cell r="F138">
            <v>0</v>
          </cell>
          <cell r="G138">
            <v>617.28</v>
          </cell>
          <cell r="H138" t="str">
            <v>A acrescer</v>
          </cell>
        </row>
        <row r="139">
          <cell r="A139">
            <v>605000</v>
          </cell>
          <cell r="B139" t="str">
            <v>Concreto magro, preparo em betoneira e lanç.</v>
          </cell>
          <cell r="C139" t="str">
            <v>m3</v>
          </cell>
          <cell r="D139">
            <v>185.86</v>
          </cell>
          <cell r="E139">
            <v>224.74</v>
          </cell>
          <cell r="F139">
            <v>0</v>
          </cell>
          <cell r="G139">
            <v>410.6</v>
          </cell>
          <cell r="H139" t="str">
            <v>A acrescer</v>
          </cell>
        </row>
        <row r="140">
          <cell r="A140">
            <v>740000</v>
          </cell>
          <cell r="B140" t="str">
            <v>Concreto magro, preparo em betoneira e lanç.</v>
          </cell>
          <cell r="C140" t="str">
            <v>m3</v>
          </cell>
          <cell r="D140">
            <v>185.86</v>
          </cell>
          <cell r="E140">
            <v>224.74</v>
          </cell>
          <cell r="F140">
            <v>0</v>
          </cell>
          <cell r="G140">
            <v>410.6</v>
          </cell>
          <cell r="H140" t="str">
            <v>A acrescer</v>
          </cell>
        </row>
        <row r="141">
          <cell r="A141">
            <v>505185</v>
          </cell>
          <cell r="B141" t="str">
            <v>Concreto magro usinado, espalhamento manual</v>
          </cell>
          <cell r="C141" t="str">
            <v>m3</v>
          </cell>
          <cell r="D141">
            <v>15.25</v>
          </cell>
          <cell r="E141">
            <v>0</v>
          </cell>
          <cell r="F141">
            <v>250.99</v>
          </cell>
          <cell r="G141">
            <v>266.24</v>
          </cell>
          <cell r="H141" t="str">
            <v>A acrescer</v>
          </cell>
        </row>
        <row r="142">
          <cell r="A142">
            <v>801940</v>
          </cell>
          <cell r="B142" t="str">
            <v>Cone sinalizador tipo conão/bolo de noiva h=1,10m, base 50x50cm para sinalização provisória</v>
          </cell>
          <cell r="C142" t="str">
            <v>ud</v>
          </cell>
          <cell r="D142">
            <v>3.81</v>
          </cell>
          <cell r="E142">
            <v>31.24</v>
          </cell>
          <cell r="F142">
            <v>0</v>
          </cell>
          <cell r="G142">
            <v>35.049999999999997</v>
          </cell>
        </row>
        <row r="143">
          <cell r="A143">
            <v>575100</v>
          </cell>
          <cell r="B143" t="str">
            <v>Contenção lateral c/ solo local p/ pav. poliédrico</v>
          </cell>
          <cell r="C143" t="str">
            <v>m2</v>
          </cell>
          <cell r="D143">
            <v>1.45</v>
          </cell>
          <cell r="E143">
            <v>0</v>
          </cell>
          <cell r="F143">
            <v>0</v>
          </cell>
          <cell r="G143">
            <v>1.45</v>
          </cell>
        </row>
        <row r="144">
          <cell r="A144">
            <v>575000</v>
          </cell>
          <cell r="B144" t="str">
            <v>Contenção lateral com solo local</v>
          </cell>
          <cell r="C144" t="str">
            <v>m3</v>
          </cell>
          <cell r="D144">
            <v>29.23</v>
          </cell>
          <cell r="E144">
            <v>0</v>
          </cell>
          <cell r="F144">
            <v>4.74</v>
          </cell>
          <cell r="G144">
            <v>33.97</v>
          </cell>
        </row>
        <row r="145">
          <cell r="A145">
            <v>800400</v>
          </cell>
          <cell r="B145" t="str">
            <v>Contenção lateral inclusive erva cidreira</v>
          </cell>
          <cell r="C145" t="str">
            <v>m</v>
          </cell>
          <cell r="D145">
            <v>0</v>
          </cell>
          <cell r="E145">
            <v>0.65</v>
          </cell>
          <cell r="F145">
            <v>4.07</v>
          </cell>
          <cell r="G145">
            <v>4.72</v>
          </cell>
        </row>
        <row r="146">
          <cell r="A146">
            <v>612600</v>
          </cell>
          <cell r="B146" t="str">
            <v>Corpo de BDTC 0,80m com berço</v>
          </cell>
          <cell r="C146" t="str">
            <v>m</v>
          </cell>
          <cell r="D146">
            <v>133.76</v>
          </cell>
          <cell r="E146">
            <v>758.8</v>
          </cell>
          <cell r="F146">
            <v>300.07</v>
          </cell>
          <cell r="G146">
            <v>1192.6300000000001</v>
          </cell>
          <cell r="H146" t="str">
            <v>A acrescer</v>
          </cell>
        </row>
        <row r="147">
          <cell r="A147">
            <v>611800</v>
          </cell>
          <cell r="B147" t="str">
            <v>Corpo de BDTC 1,00m com berço</v>
          </cell>
          <cell r="C147" t="str">
            <v>m</v>
          </cell>
          <cell r="D147">
            <v>185.8</v>
          </cell>
          <cell r="E147">
            <v>1078</v>
          </cell>
          <cell r="F147">
            <v>429.43</v>
          </cell>
          <cell r="G147">
            <v>1693.23</v>
          </cell>
          <cell r="H147" t="str">
            <v>A acrescer</v>
          </cell>
        </row>
        <row r="148">
          <cell r="A148">
            <v>611050</v>
          </cell>
          <cell r="B148" t="str">
            <v>Corpo de BDTC 1,00m sem berço</v>
          </cell>
          <cell r="C148" t="str">
            <v>m</v>
          </cell>
          <cell r="D148">
            <v>154.25</v>
          </cell>
          <cell r="E148">
            <v>1078</v>
          </cell>
          <cell r="F148">
            <v>13.49</v>
          </cell>
          <cell r="G148">
            <v>1245.74</v>
          </cell>
          <cell r="H148" t="str">
            <v>A acrescer</v>
          </cell>
        </row>
        <row r="149">
          <cell r="A149">
            <v>611900</v>
          </cell>
          <cell r="B149" t="str">
            <v>Corpo de BDTC 1,20m com berço</v>
          </cell>
          <cell r="C149" t="str">
            <v>m</v>
          </cell>
          <cell r="D149">
            <v>247.74</v>
          </cell>
          <cell r="E149">
            <v>1526</v>
          </cell>
          <cell r="F149">
            <v>587.02</v>
          </cell>
          <cell r="G149">
            <v>2360.7600000000002</v>
          </cell>
          <cell r="H149" t="str">
            <v>A acrescer</v>
          </cell>
        </row>
        <row r="150">
          <cell r="A150">
            <v>611250</v>
          </cell>
          <cell r="B150" t="str">
            <v>Corpo de BDTC 1,20m sem berço</v>
          </cell>
          <cell r="C150" t="str">
            <v>m</v>
          </cell>
          <cell r="D150">
            <v>205.66</v>
          </cell>
          <cell r="E150">
            <v>1526</v>
          </cell>
          <cell r="F150">
            <v>17.989999999999998</v>
          </cell>
          <cell r="G150">
            <v>1749.65</v>
          </cell>
          <cell r="H150" t="str">
            <v>A acrescer</v>
          </cell>
        </row>
        <row r="151">
          <cell r="A151">
            <v>612000</v>
          </cell>
          <cell r="B151" t="str">
            <v>Corpo de BDTC 1,50m com berço</v>
          </cell>
          <cell r="C151" t="str">
            <v>m</v>
          </cell>
          <cell r="D151">
            <v>371.61</v>
          </cell>
          <cell r="E151">
            <v>2604</v>
          </cell>
          <cell r="F151">
            <v>850.03</v>
          </cell>
          <cell r="G151">
            <v>3825.64</v>
          </cell>
          <cell r="H151" t="str">
            <v>A acrescer</v>
          </cell>
        </row>
        <row r="152">
          <cell r="A152">
            <v>611450</v>
          </cell>
          <cell r="B152" t="str">
            <v>Corpo de BDTC 1,50m sem berço</v>
          </cell>
          <cell r="C152" t="str">
            <v>m</v>
          </cell>
          <cell r="D152">
            <v>308.5</v>
          </cell>
          <cell r="E152">
            <v>2604</v>
          </cell>
          <cell r="F152">
            <v>22.49</v>
          </cell>
          <cell r="G152">
            <v>2934.99</v>
          </cell>
          <cell r="H152" t="str">
            <v>A acrescer</v>
          </cell>
        </row>
        <row r="153">
          <cell r="A153">
            <v>612100</v>
          </cell>
          <cell r="B153" t="str">
            <v>Corpo de BDTC 2,00m com berço</v>
          </cell>
          <cell r="C153" t="str">
            <v>m</v>
          </cell>
          <cell r="D153">
            <v>796.58</v>
          </cell>
          <cell r="E153">
            <v>4795</v>
          </cell>
          <cell r="F153">
            <v>1371.63</v>
          </cell>
          <cell r="G153">
            <v>6963.21</v>
          </cell>
          <cell r="H153" t="str">
            <v>A acrescer</v>
          </cell>
        </row>
        <row r="154">
          <cell r="A154">
            <v>610500</v>
          </cell>
          <cell r="B154" t="str">
            <v>Corpo de BSTC 0,40m com berço</v>
          </cell>
          <cell r="C154" t="str">
            <v>m</v>
          </cell>
          <cell r="D154">
            <v>28.12</v>
          </cell>
          <cell r="E154">
            <v>142.19999999999999</v>
          </cell>
          <cell r="F154">
            <v>69.48</v>
          </cell>
          <cell r="G154">
            <v>239.8</v>
          </cell>
          <cell r="H154" t="str">
            <v>A acrescer</v>
          </cell>
        </row>
        <row r="155">
          <cell r="A155">
            <v>610400</v>
          </cell>
          <cell r="B155" t="str">
            <v>Corpo de BSTC 0,40m sem berço</v>
          </cell>
          <cell r="C155" t="str">
            <v>m</v>
          </cell>
          <cell r="D155">
            <v>26.3</v>
          </cell>
          <cell r="E155">
            <v>142.19999999999999</v>
          </cell>
          <cell r="F155">
            <v>2.69</v>
          </cell>
          <cell r="G155">
            <v>171.19</v>
          </cell>
          <cell r="H155" t="str">
            <v>A acrescer</v>
          </cell>
        </row>
        <row r="156">
          <cell r="A156">
            <v>610700</v>
          </cell>
          <cell r="B156" t="str">
            <v>Corpo de BSTC 0,60m com berço</v>
          </cell>
          <cell r="C156" t="str">
            <v>m</v>
          </cell>
          <cell r="D156">
            <v>44.58</v>
          </cell>
          <cell r="E156">
            <v>238</v>
          </cell>
          <cell r="F156">
            <v>99.53</v>
          </cell>
          <cell r="G156">
            <v>382.11</v>
          </cell>
          <cell r="H156" t="str">
            <v>A acrescer</v>
          </cell>
        </row>
        <row r="157">
          <cell r="A157">
            <v>610600</v>
          </cell>
          <cell r="B157" t="str">
            <v>Corpo de BSTC 0,60m sem berço</v>
          </cell>
          <cell r="C157" t="str">
            <v>m</v>
          </cell>
          <cell r="D157">
            <v>41.55</v>
          </cell>
          <cell r="E157">
            <v>238</v>
          </cell>
          <cell r="F157">
            <v>3.59</v>
          </cell>
          <cell r="G157">
            <v>283.14</v>
          </cell>
          <cell r="H157" t="str">
            <v>A acrescer</v>
          </cell>
        </row>
        <row r="158">
          <cell r="A158">
            <v>610900</v>
          </cell>
          <cell r="B158" t="str">
            <v>Corpo de BSTC 0,80m com berço</v>
          </cell>
          <cell r="C158" t="str">
            <v>m</v>
          </cell>
          <cell r="D158">
            <v>66.88</v>
          </cell>
          <cell r="E158">
            <v>379.4</v>
          </cell>
          <cell r="F158">
            <v>163.84</v>
          </cell>
          <cell r="G158">
            <v>610.12</v>
          </cell>
          <cell r="H158" t="str">
            <v>A acrescer</v>
          </cell>
        </row>
        <row r="159">
          <cell r="A159">
            <v>610800</v>
          </cell>
          <cell r="B159" t="str">
            <v>Corpo de BSTC 0,80m sem berço</v>
          </cell>
          <cell r="C159" t="str">
            <v>m</v>
          </cell>
          <cell r="D159">
            <v>62.33</v>
          </cell>
          <cell r="E159">
            <v>379.4</v>
          </cell>
          <cell r="F159">
            <v>4.49</v>
          </cell>
          <cell r="G159">
            <v>446.22</v>
          </cell>
          <cell r="H159" t="str">
            <v>A acrescer</v>
          </cell>
        </row>
        <row r="160">
          <cell r="A160">
            <v>611100</v>
          </cell>
          <cell r="B160" t="str">
            <v>Corpo de BSTC 1,00m com berço</v>
          </cell>
          <cell r="C160" t="str">
            <v>m</v>
          </cell>
          <cell r="D160">
            <v>92.9</v>
          </cell>
          <cell r="E160">
            <v>539</v>
          </cell>
          <cell r="F160">
            <v>240.97</v>
          </cell>
          <cell r="G160">
            <v>872.87</v>
          </cell>
          <cell r="H160" t="str">
            <v>A acrescer</v>
          </cell>
        </row>
        <row r="161">
          <cell r="A161">
            <v>611000</v>
          </cell>
          <cell r="B161" t="str">
            <v>Corpo de BSTC 1,00m sem berço</v>
          </cell>
          <cell r="C161" t="str">
            <v>m</v>
          </cell>
          <cell r="D161">
            <v>77.12</v>
          </cell>
          <cell r="E161">
            <v>539</v>
          </cell>
          <cell r="F161">
            <v>6.74</v>
          </cell>
          <cell r="G161">
            <v>622.86</v>
          </cell>
          <cell r="H161" t="str">
            <v>A acrescer</v>
          </cell>
        </row>
        <row r="162">
          <cell r="A162">
            <v>611300</v>
          </cell>
          <cell r="B162" t="str">
            <v>Corpo de BSTC 1,20m com berço</v>
          </cell>
          <cell r="C162" t="str">
            <v>m</v>
          </cell>
          <cell r="D162">
            <v>123.87</v>
          </cell>
          <cell r="E162">
            <v>763</v>
          </cell>
          <cell r="F162">
            <v>325.60000000000002</v>
          </cell>
          <cell r="G162">
            <v>1212.47</v>
          </cell>
          <cell r="H162" t="str">
            <v>A acrescer</v>
          </cell>
        </row>
        <row r="163">
          <cell r="A163">
            <v>611200</v>
          </cell>
          <cell r="B163" t="str">
            <v>Corpo de BSTC 1,20m sem berço</v>
          </cell>
          <cell r="C163" t="str">
            <v>m</v>
          </cell>
          <cell r="D163">
            <v>102.83</v>
          </cell>
          <cell r="E163">
            <v>763</v>
          </cell>
          <cell r="F163">
            <v>8.99</v>
          </cell>
          <cell r="G163">
            <v>874.82</v>
          </cell>
          <cell r="H163" t="str">
            <v>A acrescer</v>
          </cell>
        </row>
        <row r="164">
          <cell r="A164">
            <v>611500</v>
          </cell>
          <cell r="B164" t="str">
            <v>Corpo de BSTC 1,50m com berço</v>
          </cell>
          <cell r="C164" t="str">
            <v>m</v>
          </cell>
          <cell r="D164">
            <v>185.8</v>
          </cell>
          <cell r="E164">
            <v>1302</v>
          </cell>
          <cell r="F164">
            <v>464.69</v>
          </cell>
          <cell r="G164">
            <v>1952.49</v>
          </cell>
          <cell r="H164" t="str">
            <v>A acrescer</v>
          </cell>
        </row>
        <row r="165">
          <cell r="A165">
            <v>611400</v>
          </cell>
          <cell r="B165" t="str">
            <v>Corpo de BSTC 1,50m sem berço</v>
          </cell>
          <cell r="C165" t="str">
            <v>m</v>
          </cell>
          <cell r="D165">
            <v>154.25</v>
          </cell>
          <cell r="E165">
            <v>1302</v>
          </cell>
          <cell r="F165">
            <v>11.24</v>
          </cell>
          <cell r="G165">
            <v>1467.49</v>
          </cell>
          <cell r="H165" t="str">
            <v>A acrescer</v>
          </cell>
        </row>
        <row r="166">
          <cell r="A166">
            <v>611700</v>
          </cell>
          <cell r="B166" t="str">
            <v>Corpo de BSTC 2,00m com berço</v>
          </cell>
          <cell r="C166" t="str">
            <v>m</v>
          </cell>
          <cell r="D166">
            <v>398.29</v>
          </cell>
          <cell r="E166">
            <v>2397.5</v>
          </cell>
          <cell r="F166">
            <v>738.33</v>
          </cell>
          <cell r="G166">
            <v>3534.12</v>
          </cell>
          <cell r="H166" t="str">
            <v>A acrescer</v>
          </cell>
        </row>
        <row r="167">
          <cell r="A167">
            <v>611600</v>
          </cell>
          <cell r="B167" t="str">
            <v>Corpo de BSTC 2,00m sem berço</v>
          </cell>
          <cell r="C167" t="str">
            <v>m</v>
          </cell>
          <cell r="D167">
            <v>308.5</v>
          </cell>
          <cell r="E167">
            <v>2397.5</v>
          </cell>
          <cell r="F167">
            <v>13.49</v>
          </cell>
          <cell r="G167">
            <v>2719.49</v>
          </cell>
          <cell r="H167" t="str">
            <v>A acrescer</v>
          </cell>
        </row>
        <row r="168">
          <cell r="A168">
            <v>612200</v>
          </cell>
          <cell r="B168" t="str">
            <v>Corpo de BTTC 1,00m com berço</v>
          </cell>
          <cell r="C168" t="str">
            <v>m</v>
          </cell>
          <cell r="D168">
            <v>263.48</v>
          </cell>
          <cell r="E168">
            <v>1617</v>
          </cell>
          <cell r="F168">
            <v>617.9</v>
          </cell>
          <cell r="G168">
            <v>2498.38</v>
          </cell>
          <cell r="H168" t="str">
            <v>A acrescer</v>
          </cell>
        </row>
        <row r="169">
          <cell r="A169">
            <v>611150</v>
          </cell>
          <cell r="B169" t="str">
            <v>Corpo de BTTC 1,00m sem berço</v>
          </cell>
          <cell r="C169" t="str">
            <v>m</v>
          </cell>
          <cell r="D169">
            <v>221.42</v>
          </cell>
          <cell r="E169">
            <v>1617</v>
          </cell>
          <cell r="F169">
            <v>20.239999999999998</v>
          </cell>
          <cell r="G169">
            <v>1858.66</v>
          </cell>
          <cell r="H169" t="str">
            <v>A acrescer</v>
          </cell>
        </row>
        <row r="170">
          <cell r="A170">
            <v>612300</v>
          </cell>
          <cell r="B170" t="str">
            <v>Corpo de BTTC 1,20m com berço</v>
          </cell>
          <cell r="C170" t="str">
            <v>m</v>
          </cell>
          <cell r="D170">
            <v>421.91</v>
          </cell>
          <cell r="E170">
            <v>2289</v>
          </cell>
          <cell r="F170">
            <v>848.45</v>
          </cell>
          <cell r="G170">
            <v>3559.36</v>
          </cell>
          <cell r="H170" t="str">
            <v>A acrescer</v>
          </cell>
        </row>
        <row r="171">
          <cell r="A171">
            <v>611350</v>
          </cell>
          <cell r="B171" t="str">
            <v>Corpo de BTTC 1,20m sem berço</v>
          </cell>
          <cell r="C171" t="str">
            <v>m</v>
          </cell>
          <cell r="D171">
            <v>332.13</v>
          </cell>
          <cell r="E171">
            <v>2289</v>
          </cell>
          <cell r="F171">
            <v>26.99</v>
          </cell>
          <cell r="G171">
            <v>2648.12</v>
          </cell>
          <cell r="H171" t="str">
            <v>A acrescer</v>
          </cell>
        </row>
        <row r="172">
          <cell r="A172">
            <v>612400</v>
          </cell>
          <cell r="B172" t="str">
            <v>Corpo de BTTC 1,50m com berço</v>
          </cell>
          <cell r="C172" t="str">
            <v>m</v>
          </cell>
          <cell r="D172">
            <v>602.72</v>
          </cell>
          <cell r="E172">
            <v>3906</v>
          </cell>
          <cell r="F172">
            <v>1234.98</v>
          </cell>
          <cell r="G172">
            <v>5743.7</v>
          </cell>
          <cell r="H172" t="str">
            <v>A acrescer</v>
          </cell>
        </row>
        <row r="173">
          <cell r="A173">
            <v>611550</v>
          </cell>
          <cell r="B173" t="str">
            <v>Corpo de BTTC 1,50m sem berço</v>
          </cell>
          <cell r="C173" t="str">
            <v>m</v>
          </cell>
          <cell r="D173">
            <v>474.47</v>
          </cell>
          <cell r="E173">
            <v>3906</v>
          </cell>
          <cell r="F173">
            <v>33.74</v>
          </cell>
          <cell r="G173">
            <v>4414.21</v>
          </cell>
          <cell r="H173" t="str">
            <v>A acrescer</v>
          </cell>
        </row>
        <row r="174">
          <cell r="A174">
            <v>612500</v>
          </cell>
          <cell r="B174" t="str">
            <v>Corpo de BTTC 2,00m com berço</v>
          </cell>
          <cell r="C174" t="str">
            <v>m</v>
          </cell>
          <cell r="D174">
            <v>1281.68</v>
          </cell>
          <cell r="E174">
            <v>7192.5</v>
          </cell>
          <cell r="F174">
            <v>2004.93</v>
          </cell>
          <cell r="G174">
            <v>10479.11</v>
          </cell>
          <cell r="H174" t="str">
            <v>A acrescer</v>
          </cell>
        </row>
        <row r="175">
          <cell r="A175">
            <v>521500</v>
          </cell>
          <cell r="B175" t="str">
            <v>Corte e preparo cordão pedra p/ pav. poliédrico</v>
          </cell>
          <cell r="C175" t="str">
            <v>m</v>
          </cell>
          <cell r="D175">
            <v>3.15</v>
          </cell>
          <cell r="E175">
            <v>0</v>
          </cell>
          <cell r="F175">
            <v>0</v>
          </cell>
          <cell r="G175">
            <v>3.15</v>
          </cell>
        </row>
        <row r="176">
          <cell r="A176">
            <v>521400</v>
          </cell>
          <cell r="B176" t="str">
            <v>Corte e preparo de pedra p/ pav. poliédrico</v>
          </cell>
          <cell r="C176" t="str">
            <v>m2</v>
          </cell>
          <cell r="D176">
            <v>10.51</v>
          </cell>
          <cell r="E176">
            <v>0</v>
          </cell>
          <cell r="F176">
            <v>0</v>
          </cell>
          <cell r="G176">
            <v>10.51</v>
          </cell>
        </row>
        <row r="177">
          <cell r="A177">
            <v>401025</v>
          </cell>
          <cell r="B177" t="str">
            <v>Corte/limpeza, classificação e enleiramento de árvores (volume estéreo), inclusive transporte</v>
          </cell>
          <cell r="C177" t="str">
            <v>m3</v>
          </cell>
          <cell r="D177">
            <v>153.9</v>
          </cell>
          <cell r="E177">
            <v>0</v>
          </cell>
          <cell r="F177">
            <v>0</v>
          </cell>
          <cell r="G177">
            <v>153.9</v>
          </cell>
          <cell r="H177" t="str">
            <v>A acrescer</v>
          </cell>
        </row>
        <row r="178">
          <cell r="A178">
            <v>505415</v>
          </cell>
          <cell r="B178" t="str">
            <v>Cura química de pavimento de concreto</v>
          </cell>
          <cell r="C178" t="str">
            <v>m2</v>
          </cell>
          <cell r="D178">
            <v>0.7</v>
          </cell>
          <cell r="E178">
            <v>5.79</v>
          </cell>
          <cell r="F178">
            <v>0</v>
          </cell>
          <cell r="G178">
            <v>6.49</v>
          </cell>
        </row>
        <row r="179">
          <cell r="A179">
            <v>505416</v>
          </cell>
          <cell r="B179" t="str">
            <v>Cura úmida de pavimento de concreto com manta de cura</v>
          </cell>
          <cell r="C179" t="str">
            <v>m2</v>
          </cell>
          <cell r="D179">
            <v>4.92</v>
          </cell>
          <cell r="E179">
            <v>5.34</v>
          </cell>
          <cell r="F179">
            <v>0</v>
          </cell>
          <cell r="G179">
            <v>10.26</v>
          </cell>
        </row>
        <row r="180">
          <cell r="A180">
            <v>510300</v>
          </cell>
          <cell r="B180" t="str">
            <v>Decapagem pedreira e limpeza periódica p/ pav. poliédrico</v>
          </cell>
          <cell r="C180" t="str">
            <v>m2</v>
          </cell>
          <cell r="D180">
            <v>2.57</v>
          </cell>
          <cell r="E180">
            <v>0</v>
          </cell>
          <cell r="F180">
            <v>0.23</v>
          </cell>
          <cell r="G180">
            <v>2.8</v>
          </cell>
        </row>
        <row r="181">
          <cell r="A181">
            <v>800913</v>
          </cell>
          <cell r="B181" t="str">
            <v>Defensa metálica c/ espaçador e calço nível de contenção H1AW3 15°</v>
          </cell>
          <cell r="C181" t="str">
            <v>m</v>
          </cell>
          <cell r="D181">
            <v>7.69</v>
          </cell>
          <cell r="E181">
            <v>259.44</v>
          </cell>
          <cell r="F181">
            <v>0</v>
          </cell>
          <cell r="G181">
            <v>267.13</v>
          </cell>
        </row>
        <row r="182">
          <cell r="A182">
            <v>800915</v>
          </cell>
          <cell r="B182" t="str">
            <v>Defensa metálica c/ espaçador e calço nível de contenção H1AW4 15°</v>
          </cell>
          <cell r="C182" t="str">
            <v>m</v>
          </cell>
          <cell r="D182">
            <v>7.69</v>
          </cell>
          <cell r="E182">
            <v>181.71</v>
          </cell>
          <cell r="F182">
            <v>0</v>
          </cell>
          <cell r="G182">
            <v>189.4</v>
          </cell>
        </row>
        <row r="183">
          <cell r="A183">
            <v>823000</v>
          </cell>
          <cell r="B183" t="str">
            <v>Defensa simples semi-maleável c/ espaçador e calço</v>
          </cell>
          <cell r="C183" t="str">
            <v>m</v>
          </cell>
          <cell r="D183">
            <v>54.75</v>
          </cell>
          <cell r="E183">
            <v>278.85000000000002</v>
          </cell>
          <cell r="F183">
            <v>0</v>
          </cell>
          <cell r="G183">
            <v>333.6</v>
          </cell>
        </row>
        <row r="184">
          <cell r="A184">
            <v>606500</v>
          </cell>
          <cell r="B184" t="str">
            <v>Demolição de alvenaria</v>
          </cell>
          <cell r="C184" t="str">
            <v>m3</v>
          </cell>
          <cell r="D184">
            <v>144.69</v>
          </cell>
          <cell r="E184">
            <v>0</v>
          </cell>
          <cell r="F184">
            <v>0</v>
          </cell>
          <cell r="G184">
            <v>144.69</v>
          </cell>
        </row>
        <row r="185">
          <cell r="A185">
            <v>706500</v>
          </cell>
          <cell r="B185" t="str">
            <v>Demolição de alvenaria</v>
          </cell>
          <cell r="C185" t="str">
            <v>m3</v>
          </cell>
          <cell r="D185">
            <v>144.69</v>
          </cell>
          <cell r="E185">
            <v>0</v>
          </cell>
          <cell r="F185">
            <v>0</v>
          </cell>
          <cell r="G185">
            <v>144.69</v>
          </cell>
        </row>
        <row r="186">
          <cell r="A186">
            <v>606600</v>
          </cell>
          <cell r="B186" t="str">
            <v>Demolição de concreto armado</v>
          </cell>
          <cell r="C186" t="str">
            <v>m3</v>
          </cell>
          <cell r="D186">
            <v>258.45</v>
          </cell>
          <cell r="E186">
            <v>5.26</v>
          </cell>
          <cell r="F186">
            <v>0</v>
          </cell>
          <cell r="G186">
            <v>263.70999999999998</v>
          </cell>
        </row>
        <row r="187">
          <cell r="A187">
            <v>706600</v>
          </cell>
          <cell r="B187" t="str">
            <v>Demolição de concreto armado</v>
          </cell>
          <cell r="C187" t="str">
            <v>m3</v>
          </cell>
          <cell r="D187">
            <v>258.45</v>
          </cell>
          <cell r="E187">
            <v>5.26</v>
          </cell>
          <cell r="F187">
            <v>0</v>
          </cell>
          <cell r="G187">
            <v>263.70999999999998</v>
          </cell>
        </row>
        <row r="188">
          <cell r="A188">
            <v>606700</v>
          </cell>
          <cell r="B188" t="str">
            <v>Demolição de concreto simples</v>
          </cell>
          <cell r="C188" t="str">
            <v>m3</v>
          </cell>
          <cell r="D188">
            <v>123.56</v>
          </cell>
          <cell r="E188">
            <v>3.15</v>
          </cell>
          <cell r="F188">
            <v>0</v>
          </cell>
          <cell r="G188">
            <v>126.71</v>
          </cell>
        </row>
        <row r="189">
          <cell r="A189">
            <v>706700</v>
          </cell>
          <cell r="B189" t="str">
            <v>Demolição de concreto simples</v>
          </cell>
          <cell r="C189" t="str">
            <v>m3</v>
          </cell>
          <cell r="D189">
            <v>123.56</v>
          </cell>
          <cell r="E189">
            <v>3.15</v>
          </cell>
          <cell r="F189">
            <v>0</v>
          </cell>
          <cell r="G189">
            <v>126.71</v>
          </cell>
        </row>
        <row r="190">
          <cell r="A190">
            <v>512000</v>
          </cell>
          <cell r="B190" t="str">
            <v>Demolição manual de pavimento</v>
          </cell>
          <cell r="C190" t="str">
            <v>m3</v>
          </cell>
          <cell r="D190">
            <v>47.81</v>
          </cell>
          <cell r="E190">
            <v>1.1599999999999999</v>
          </cell>
          <cell r="F190">
            <v>0</v>
          </cell>
          <cell r="G190">
            <v>48.97</v>
          </cell>
          <cell r="H190" t="str">
            <v>A acrescer</v>
          </cell>
        </row>
        <row r="191">
          <cell r="A191">
            <v>512050</v>
          </cell>
          <cell r="B191" t="str">
            <v>Demolição mecânica de pavimento</v>
          </cell>
          <cell r="C191" t="str">
            <v>m3</v>
          </cell>
          <cell r="D191">
            <v>16.309999999999999</v>
          </cell>
          <cell r="E191">
            <v>0</v>
          </cell>
          <cell r="F191">
            <v>0</v>
          </cell>
          <cell r="G191">
            <v>16.309999999999999</v>
          </cell>
          <cell r="H191" t="str">
            <v>A acrescer</v>
          </cell>
        </row>
        <row r="192">
          <cell r="A192">
            <v>601500</v>
          </cell>
          <cell r="B192" t="str">
            <v>Desconfinamento lateral de bordo do pavimento c/motoniveladora - terreno natural</v>
          </cell>
          <cell r="C192" t="str">
            <v>m</v>
          </cell>
          <cell r="D192">
            <v>4.8600000000000003</v>
          </cell>
          <cell r="E192">
            <v>0</v>
          </cell>
          <cell r="F192">
            <v>0</v>
          </cell>
          <cell r="G192">
            <v>4.8600000000000003</v>
          </cell>
        </row>
        <row r="193">
          <cell r="A193">
            <v>400000</v>
          </cell>
          <cell r="B193" t="str">
            <v>Desmatamento e limpeza diam. até 30cm</v>
          </cell>
          <cell r="C193" t="str">
            <v>m2</v>
          </cell>
          <cell r="D193">
            <v>1.1100000000000001</v>
          </cell>
          <cell r="E193">
            <v>0</v>
          </cell>
          <cell r="F193">
            <v>0</v>
          </cell>
          <cell r="G193">
            <v>1.1100000000000001</v>
          </cell>
        </row>
        <row r="194">
          <cell r="A194">
            <v>401020</v>
          </cell>
          <cell r="B194" t="str">
            <v>Desmatamento e limpeza diam. até 30cm</v>
          </cell>
          <cell r="C194" t="str">
            <v>m2</v>
          </cell>
          <cell r="D194">
            <v>1.1100000000000001</v>
          </cell>
          <cell r="E194">
            <v>0</v>
          </cell>
          <cell r="F194">
            <v>0</v>
          </cell>
          <cell r="G194">
            <v>1.1100000000000001</v>
          </cell>
        </row>
        <row r="195">
          <cell r="A195">
            <v>521550</v>
          </cell>
          <cell r="B195" t="str">
            <v>Desmonte manual de pedra  p/ pav. poliédrico</v>
          </cell>
          <cell r="C195" t="str">
            <v>m2</v>
          </cell>
          <cell r="D195">
            <v>1.1299999999999999</v>
          </cell>
          <cell r="E195">
            <v>0</v>
          </cell>
          <cell r="F195">
            <v>0</v>
          </cell>
          <cell r="G195">
            <v>1.1299999999999999</v>
          </cell>
        </row>
        <row r="196">
          <cell r="A196">
            <v>600420</v>
          </cell>
          <cell r="B196" t="str">
            <v>Desobstrução de sarjeta</v>
          </cell>
          <cell r="C196" t="str">
            <v>m</v>
          </cell>
          <cell r="D196">
            <v>12.66</v>
          </cell>
          <cell r="E196">
            <v>0</v>
          </cell>
          <cell r="F196">
            <v>0</v>
          </cell>
          <cell r="G196">
            <v>12.66</v>
          </cell>
        </row>
        <row r="197">
          <cell r="A197">
            <v>400300</v>
          </cell>
          <cell r="B197" t="str">
            <v>Destocamento árvores diam. &gt; 30cm</v>
          </cell>
          <cell r="C197" t="str">
            <v>ud</v>
          </cell>
          <cell r="D197">
            <v>47.44</v>
          </cell>
          <cell r="E197">
            <v>0</v>
          </cell>
          <cell r="F197">
            <v>0</v>
          </cell>
          <cell r="G197">
            <v>47.44</v>
          </cell>
        </row>
        <row r="198">
          <cell r="A198">
            <v>401010</v>
          </cell>
          <cell r="B198" t="str">
            <v>Destocamento árvores diam. &gt; 30cm</v>
          </cell>
          <cell r="C198" t="str">
            <v>ud</v>
          </cell>
          <cell r="D198">
            <v>47.44</v>
          </cell>
          <cell r="E198">
            <v>0</v>
          </cell>
          <cell r="F198">
            <v>0</v>
          </cell>
          <cell r="G198">
            <v>47.44</v>
          </cell>
        </row>
        <row r="199">
          <cell r="A199">
            <v>753400</v>
          </cell>
          <cell r="B199" t="str">
            <v>Dreno ferro galvanizado 0,40m 3"</v>
          </cell>
          <cell r="C199" t="str">
            <v>ud</v>
          </cell>
          <cell r="D199">
            <v>9.92</v>
          </cell>
          <cell r="E199">
            <v>47.66</v>
          </cell>
          <cell r="F199">
            <v>0</v>
          </cell>
          <cell r="G199">
            <v>57.58</v>
          </cell>
        </row>
        <row r="200">
          <cell r="A200">
            <v>754400</v>
          </cell>
          <cell r="B200" t="str">
            <v>Dreno ferro galvanizado 0,40m 4"</v>
          </cell>
          <cell r="C200" t="str">
            <v>ud</v>
          </cell>
          <cell r="D200">
            <v>9.92</v>
          </cell>
          <cell r="E200">
            <v>68.56</v>
          </cell>
          <cell r="F200">
            <v>0</v>
          </cell>
          <cell r="G200">
            <v>78.48</v>
          </cell>
        </row>
        <row r="201">
          <cell r="A201">
            <v>641560</v>
          </cell>
          <cell r="B201" t="str">
            <v>Dreno longitudinal de pavimento 15x60cm, inclusive escavação, geocomposto drenante, tubo PEAD d=100mm e selo CBUQ (10cm), excl. fornec. e transporte do CAP</v>
          </cell>
          <cell r="C201" t="str">
            <v>m</v>
          </cell>
          <cell r="D201">
            <v>50.36</v>
          </cell>
          <cell r="E201">
            <v>43.56</v>
          </cell>
          <cell r="F201">
            <v>5.49</v>
          </cell>
          <cell r="G201">
            <v>99.41</v>
          </cell>
          <cell r="H201" t="str">
            <v>A acrescer</v>
          </cell>
        </row>
        <row r="202">
          <cell r="A202">
            <v>643000</v>
          </cell>
          <cell r="B202" t="str">
            <v>Dreno profundo em rocha - tipo 1</v>
          </cell>
          <cell r="C202" t="str">
            <v>m</v>
          </cell>
          <cell r="D202">
            <v>15.38</v>
          </cell>
          <cell r="E202">
            <v>52.05</v>
          </cell>
          <cell r="F202">
            <v>0</v>
          </cell>
          <cell r="G202">
            <v>67.430000000000007</v>
          </cell>
          <cell r="H202" t="str">
            <v>A acrescer</v>
          </cell>
        </row>
        <row r="203">
          <cell r="A203">
            <v>643100</v>
          </cell>
          <cell r="B203" t="str">
            <v>Dreno profundo em rocha - tipo 2(GNT)</v>
          </cell>
          <cell r="C203" t="str">
            <v>m</v>
          </cell>
          <cell r="D203">
            <v>18.04</v>
          </cell>
          <cell r="E203">
            <v>62.73</v>
          </cell>
          <cell r="F203">
            <v>0</v>
          </cell>
          <cell r="G203">
            <v>80.77</v>
          </cell>
          <cell r="H203" t="str">
            <v>A acrescer</v>
          </cell>
        </row>
        <row r="204">
          <cell r="A204">
            <v>643200</v>
          </cell>
          <cell r="B204" t="str">
            <v>Dreno profundo em rocha - tipo 2(GT)</v>
          </cell>
          <cell r="C204" t="str">
            <v>m</v>
          </cell>
          <cell r="D204">
            <v>18.04</v>
          </cell>
          <cell r="E204">
            <v>71.25</v>
          </cell>
          <cell r="F204">
            <v>0</v>
          </cell>
          <cell r="G204">
            <v>89.29</v>
          </cell>
          <cell r="H204" t="str">
            <v>A acrescer</v>
          </cell>
        </row>
        <row r="205">
          <cell r="A205">
            <v>643300</v>
          </cell>
          <cell r="B205" t="str">
            <v>Dreno profundo em rocha - tipo 3(GNT)</v>
          </cell>
          <cell r="C205" t="str">
            <v>m</v>
          </cell>
          <cell r="D205">
            <v>23.38</v>
          </cell>
          <cell r="E205">
            <v>26.7</v>
          </cell>
          <cell r="F205">
            <v>0</v>
          </cell>
          <cell r="G205">
            <v>50.08</v>
          </cell>
          <cell r="H205" t="str">
            <v>A acrescer</v>
          </cell>
        </row>
        <row r="206">
          <cell r="A206">
            <v>643400</v>
          </cell>
          <cell r="B206" t="str">
            <v>Dreno profundo em rocha - tipo 3(GT)</v>
          </cell>
          <cell r="C206" t="str">
            <v>m</v>
          </cell>
          <cell r="D206">
            <v>23.38</v>
          </cell>
          <cell r="E206">
            <v>35.22</v>
          </cell>
          <cell r="F206">
            <v>0</v>
          </cell>
          <cell r="G206">
            <v>58.6</v>
          </cell>
          <cell r="H206" t="str">
            <v>A acrescer</v>
          </cell>
        </row>
        <row r="207">
          <cell r="A207">
            <v>643500</v>
          </cell>
          <cell r="B207" t="str">
            <v>Dreno profundo em rocha - tipo 4</v>
          </cell>
          <cell r="C207" t="str">
            <v>m</v>
          </cell>
          <cell r="D207">
            <v>20.71</v>
          </cell>
          <cell r="E207">
            <v>16.02</v>
          </cell>
          <cell r="F207">
            <v>0</v>
          </cell>
          <cell r="G207">
            <v>36.729999999999997</v>
          </cell>
          <cell r="H207" t="str">
            <v>A acrescer</v>
          </cell>
        </row>
        <row r="208">
          <cell r="A208">
            <v>643600</v>
          </cell>
          <cell r="B208" t="str">
            <v>Dreno profundo em rocha - tipo 5</v>
          </cell>
          <cell r="C208" t="str">
            <v>m</v>
          </cell>
          <cell r="D208">
            <v>15.38</v>
          </cell>
          <cell r="E208">
            <v>51.91</v>
          </cell>
          <cell r="F208">
            <v>0</v>
          </cell>
          <cell r="G208">
            <v>67.290000000000006</v>
          </cell>
          <cell r="H208" t="str">
            <v>A acrescer</v>
          </cell>
        </row>
        <row r="209">
          <cell r="A209">
            <v>640000</v>
          </cell>
          <cell r="B209" t="str">
            <v>Dreno profundo em solo - tipo 1</v>
          </cell>
          <cell r="C209" t="str">
            <v>m</v>
          </cell>
          <cell r="D209">
            <v>28.71</v>
          </cell>
          <cell r="E209">
            <v>67.73</v>
          </cell>
          <cell r="F209">
            <v>4.2300000000000004</v>
          </cell>
          <cell r="G209">
            <v>100.67</v>
          </cell>
          <cell r="H209" t="str">
            <v>A acrescer</v>
          </cell>
        </row>
        <row r="210">
          <cell r="A210">
            <v>640100</v>
          </cell>
          <cell r="B210" t="str">
            <v>Dreno profundo em solo - tipo 1A</v>
          </cell>
          <cell r="C210" t="str">
            <v>m</v>
          </cell>
          <cell r="D210">
            <v>49.45</v>
          </cell>
          <cell r="E210">
            <v>87.51</v>
          </cell>
          <cell r="F210">
            <v>4.2300000000000004</v>
          </cell>
          <cell r="G210">
            <v>141.19</v>
          </cell>
          <cell r="H210" t="str">
            <v>A acrescer</v>
          </cell>
        </row>
        <row r="211">
          <cell r="A211">
            <v>640200</v>
          </cell>
          <cell r="B211" t="str">
            <v>Dreno profundo em solo - tipo 2</v>
          </cell>
          <cell r="C211" t="str">
            <v>m</v>
          </cell>
          <cell r="D211">
            <v>28.71</v>
          </cell>
          <cell r="E211">
            <v>75.650000000000006</v>
          </cell>
          <cell r="F211">
            <v>0</v>
          </cell>
          <cell r="G211">
            <v>104.36</v>
          </cell>
          <cell r="H211" t="str">
            <v>A acrescer</v>
          </cell>
        </row>
        <row r="212">
          <cell r="A212">
            <v>640300</v>
          </cell>
          <cell r="B212" t="str">
            <v>Dreno profundo em solo - tipo 2A</v>
          </cell>
          <cell r="C212" t="str">
            <v>m</v>
          </cell>
          <cell r="D212">
            <v>49.45</v>
          </cell>
          <cell r="E212">
            <v>95.42</v>
          </cell>
          <cell r="F212">
            <v>0</v>
          </cell>
          <cell r="G212">
            <v>144.87</v>
          </cell>
          <cell r="H212" t="str">
            <v>A acrescer</v>
          </cell>
        </row>
        <row r="213">
          <cell r="A213">
            <v>640600</v>
          </cell>
          <cell r="B213" t="str">
            <v>Dreno profundo em solo - tipo 3A(GNT)</v>
          </cell>
          <cell r="C213" t="str">
            <v>m</v>
          </cell>
          <cell r="D213">
            <v>73.16</v>
          </cell>
          <cell r="E213">
            <v>72.900000000000006</v>
          </cell>
          <cell r="F213">
            <v>4.2300000000000004</v>
          </cell>
          <cell r="G213">
            <v>150.29</v>
          </cell>
          <cell r="H213" t="str">
            <v>A acrescer</v>
          </cell>
        </row>
        <row r="214">
          <cell r="A214">
            <v>640700</v>
          </cell>
          <cell r="B214" t="str">
            <v>Dreno profundo em solo - tipo 3A(GT)</v>
          </cell>
          <cell r="C214" t="str">
            <v>m</v>
          </cell>
          <cell r="D214">
            <v>73.16</v>
          </cell>
          <cell r="E214">
            <v>89.52</v>
          </cell>
          <cell r="F214">
            <v>4.2300000000000004</v>
          </cell>
          <cell r="G214">
            <v>166.91</v>
          </cell>
          <cell r="H214" t="str">
            <v>A acrescer</v>
          </cell>
        </row>
        <row r="215">
          <cell r="A215">
            <v>640400</v>
          </cell>
          <cell r="B215" t="str">
            <v>Dreno profundo em solo - tipo 3(GNT)</v>
          </cell>
          <cell r="C215" t="str">
            <v>m</v>
          </cell>
          <cell r="D215">
            <v>49.75</v>
          </cell>
          <cell r="E215">
            <v>47.53</v>
          </cell>
          <cell r="F215">
            <v>4.2300000000000004</v>
          </cell>
          <cell r="G215">
            <v>101.51</v>
          </cell>
          <cell r="H215" t="str">
            <v>A acrescer</v>
          </cell>
        </row>
        <row r="216">
          <cell r="A216">
            <v>640500</v>
          </cell>
          <cell r="B216" t="str">
            <v>Dreno profundo em solo - tipo 3(GT)</v>
          </cell>
          <cell r="C216" t="str">
            <v>m</v>
          </cell>
          <cell r="D216">
            <v>49.75</v>
          </cell>
          <cell r="E216">
            <v>59.89</v>
          </cell>
          <cell r="F216">
            <v>4.2300000000000004</v>
          </cell>
          <cell r="G216">
            <v>113.87</v>
          </cell>
          <cell r="H216" t="str">
            <v>A acrescer</v>
          </cell>
        </row>
        <row r="217">
          <cell r="A217">
            <v>641000</v>
          </cell>
          <cell r="B217" t="str">
            <v>Dreno profundo em solo - tipo 4A(GNT)</v>
          </cell>
          <cell r="C217" t="str">
            <v>m</v>
          </cell>
          <cell r="D217">
            <v>73.16</v>
          </cell>
          <cell r="E217">
            <v>83.05</v>
          </cell>
          <cell r="F217">
            <v>0</v>
          </cell>
          <cell r="G217">
            <v>156.21</v>
          </cell>
          <cell r="H217" t="str">
            <v>A acrescer</v>
          </cell>
        </row>
        <row r="218">
          <cell r="A218">
            <v>641100</v>
          </cell>
          <cell r="B218" t="str">
            <v>Dreno profundo em solo - tipo 4A(GT)</v>
          </cell>
          <cell r="C218" t="str">
            <v>m</v>
          </cell>
          <cell r="D218">
            <v>73.16</v>
          </cell>
          <cell r="E218">
            <v>101.37</v>
          </cell>
          <cell r="F218">
            <v>0</v>
          </cell>
          <cell r="G218">
            <v>174.53</v>
          </cell>
          <cell r="H218" t="str">
            <v>A acrescer</v>
          </cell>
        </row>
        <row r="219">
          <cell r="A219">
            <v>640800</v>
          </cell>
          <cell r="B219" t="str">
            <v>Dreno profundo em solo - tipo 4(GNT)</v>
          </cell>
          <cell r="C219" t="str">
            <v>m</v>
          </cell>
          <cell r="D219">
            <v>49.75</v>
          </cell>
          <cell r="E219">
            <v>57.68</v>
          </cell>
          <cell r="F219">
            <v>0</v>
          </cell>
          <cell r="G219">
            <v>107.43</v>
          </cell>
          <cell r="H219" t="str">
            <v>A acrescer</v>
          </cell>
        </row>
        <row r="220">
          <cell r="A220">
            <v>640900</v>
          </cell>
          <cell r="B220" t="str">
            <v>Dreno profundo em solo - tipo 4(GT)</v>
          </cell>
          <cell r="C220" t="str">
            <v>m</v>
          </cell>
          <cell r="D220">
            <v>49.75</v>
          </cell>
          <cell r="E220">
            <v>71.739999999999995</v>
          </cell>
          <cell r="F220">
            <v>0</v>
          </cell>
          <cell r="G220">
            <v>121.49</v>
          </cell>
          <cell r="H220" t="str">
            <v>A acrescer</v>
          </cell>
        </row>
        <row r="221">
          <cell r="A221">
            <v>641400</v>
          </cell>
          <cell r="B221" t="str">
            <v>Dreno profundo em solo - tipo 5A(GNT)</v>
          </cell>
          <cell r="C221" t="str">
            <v>m</v>
          </cell>
          <cell r="D221">
            <v>54.78</v>
          </cell>
          <cell r="E221">
            <v>108.93</v>
          </cell>
          <cell r="F221">
            <v>4.2300000000000004</v>
          </cell>
          <cell r="G221">
            <v>167.94</v>
          </cell>
          <cell r="H221" t="str">
            <v>A acrescer</v>
          </cell>
        </row>
        <row r="222">
          <cell r="A222">
            <v>641500</v>
          </cell>
          <cell r="B222" t="str">
            <v>Dreno profundo em solo - tipo 5A(GT)</v>
          </cell>
          <cell r="C222" t="str">
            <v>m</v>
          </cell>
          <cell r="D222">
            <v>54.78</v>
          </cell>
          <cell r="E222">
            <v>125.55</v>
          </cell>
          <cell r="F222">
            <v>4.2300000000000004</v>
          </cell>
          <cell r="G222">
            <v>184.56</v>
          </cell>
          <cell r="H222" t="str">
            <v>A acrescer</v>
          </cell>
        </row>
        <row r="223">
          <cell r="A223">
            <v>641200</v>
          </cell>
          <cell r="B223" t="str">
            <v>Dreno profundo em solo - tipo 5(GNT)</v>
          </cell>
          <cell r="C223" t="str">
            <v>m</v>
          </cell>
          <cell r="D223">
            <v>34.06</v>
          </cell>
          <cell r="E223">
            <v>83.56</v>
          </cell>
          <cell r="F223">
            <v>4.2300000000000004</v>
          </cell>
          <cell r="G223">
            <v>121.85</v>
          </cell>
          <cell r="H223" t="str">
            <v>A acrescer</v>
          </cell>
        </row>
        <row r="224">
          <cell r="A224">
            <v>641300</v>
          </cell>
          <cell r="B224" t="str">
            <v>Dreno profundo em solo - tipo 5(GT)</v>
          </cell>
          <cell r="C224" t="str">
            <v>m</v>
          </cell>
          <cell r="D224">
            <v>34.06</v>
          </cell>
          <cell r="E224">
            <v>95.92</v>
          </cell>
          <cell r="F224">
            <v>4.2300000000000004</v>
          </cell>
          <cell r="G224">
            <v>134.21</v>
          </cell>
          <cell r="H224" t="str">
            <v>A acrescer</v>
          </cell>
        </row>
        <row r="225">
          <cell r="A225">
            <v>641800</v>
          </cell>
          <cell r="B225" t="str">
            <v>Dreno profundo em solo - tipo 6A(GNT)</v>
          </cell>
          <cell r="C225" t="str">
            <v>m</v>
          </cell>
          <cell r="D225">
            <v>54.78</v>
          </cell>
          <cell r="E225">
            <v>119.08</v>
          </cell>
          <cell r="F225">
            <v>0</v>
          </cell>
          <cell r="G225">
            <v>173.86</v>
          </cell>
          <cell r="H225" t="str">
            <v>A acrescer</v>
          </cell>
        </row>
        <row r="226">
          <cell r="A226">
            <v>641900</v>
          </cell>
          <cell r="B226" t="str">
            <v>Dreno profundo em solo - tipo 6A(GT)</v>
          </cell>
          <cell r="C226" t="str">
            <v>m</v>
          </cell>
          <cell r="D226">
            <v>54.78</v>
          </cell>
          <cell r="E226">
            <v>137.4</v>
          </cell>
          <cell r="F226">
            <v>0</v>
          </cell>
          <cell r="G226">
            <v>192.18</v>
          </cell>
          <cell r="H226" t="str">
            <v>A acrescer</v>
          </cell>
        </row>
        <row r="227">
          <cell r="A227">
            <v>641600</v>
          </cell>
          <cell r="B227" t="str">
            <v>Dreno profundo em solo - tipo 6(GNT)</v>
          </cell>
          <cell r="C227" t="str">
            <v>m</v>
          </cell>
          <cell r="D227">
            <v>34.06</v>
          </cell>
          <cell r="E227">
            <v>93.71</v>
          </cell>
          <cell r="F227">
            <v>0</v>
          </cell>
          <cell r="G227">
            <v>127.77</v>
          </cell>
          <cell r="H227" t="str">
            <v>A acrescer</v>
          </cell>
        </row>
        <row r="228">
          <cell r="A228">
            <v>641700</v>
          </cell>
          <cell r="B228" t="str">
            <v>Dreno profundo em solo - tipo 6(GT)</v>
          </cell>
          <cell r="C228" t="str">
            <v>m</v>
          </cell>
          <cell r="D228">
            <v>34.06</v>
          </cell>
          <cell r="E228">
            <v>107.77</v>
          </cell>
          <cell r="F228">
            <v>0</v>
          </cell>
          <cell r="G228">
            <v>141.83000000000001</v>
          </cell>
          <cell r="H228" t="str">
            <v>A acrescer</v>
          </cell>
        </row>
        <row r="229">
          <cell r="A229">
            <v>644300</v>
          </cell>
          <cell r="B229" t="str">
            <v>Dreno sub-horizontal</v>
          </cell>
          <cell r="C229" t="str">
            <v>m</v>
          </cell>
          <cell r="D229">
            <v>76.180000000000007</v>
          </cell>
          <cell r="E229">
            <v>195.04</v>
          </cell>
          <cell r="F229">
            <v>0</v>
          </cell>
          <cell r="G229">
            <v>271.22000000000003</v>
          </cell>
        </row>
        <row r="230">
          <cell r="A230">
            <v>644100</v>
          </cell>
          <cell r="B230" t="str">
            <v>Dreno sub-superficial - tipo 1</v>
          </cell>
          <cell r="C230" t="str">
            <v>m</v>
          </cell>
          <cell r="D230">
            <v>10.35</v>
          </cell>
          <cell r="E230">
            <v>4.8</v>
          </cell>
          <cell r="F230">
            <v>2.4</v>
          </cell>
          <cell r="G230">
            <v>17.55</v>
          </cell>
          <cell r="H230" t="str">
            <v>A acrescer</v>
          </cell>
        </row>
        <row r="231">
          <cell r="A231">
            <v>644200</v>
          </cell>
          <cell r="B231" t="str">
            <v>Dreno sub-superficial - tipo 2</v>
          </cell>
          <cell r="C231" t="str">
            <v>m</v>
          </cell>
          <cell r="D231">
            <v>11.27</v>
          </cell>
          <cell r="E231">
            <v>5.6</v>
          </cell>
          <cell r="F231">
            <v>0</v>
          </cell>
          <cell r="G231">
            <v>16.87</v>
          </cell>
          <cell r="H231" t="str">
            <v>A acrescer</v>
          </cell>
        </row>
        <row r="232">
          <cell r="A232">
            <v>641330</v>
          </cell>
          <cell r="B232" t="str">
            <v>Dreno transversal de pavimento 13x30cm, inclusive escavação, brita, geotextil (GNT) e selo CBUQ (10cm), excl. fornec. e transporte do CAP</v>
          </cell>
          <cell r="C232" t="str">
            <v>m</v>
          </cell>
          <cell r="D232">
            <v>31.82</v>
          </cell>
          <cell r="E232">
            <v>4.05</v>
          </cell>
          <cell r="F232">
            <v>4.76</v>
          </cell>
          <cell r="G232">
            <v>40.630000000000003</v>
          </cell>
          <cell r="H232" t="str">
            <v>A acrescer</v>
          </cell>
        </row>
        <row r="233">
          <cell r="A233">
            <v>532650</v>
          </cell>
          <cell r="B233" t="str">
            <v>Enchimento c/ argila p/ pav. poliédrico</v>
          </cell>
          <cell r="C233" t="str">
            <v>m2</v>
          </cell>
          <cell r="D233">
            <v>0.7</v>
          </cell>
          <cell r="E233">
            <v>0</v>
          </cell>
          <cell r="F233">
            <v>0.1</v>
          </cell>
          <cell r="G233">
            <v>0.8</v>
          </cell>
          <cell r="H233" t="str">
            <v>A acrescer</v>
          </cell>
        </row>
        <row r="234">
          <cell r="A234">
            <v>800000</v>
          </cell>
          <cell r="B234" t="str">
            <v>Enleivamento</v>
          </cell>
          <cell r="C234" t="str">
            <v>m2</v>
          </cell>
          <cell r="D234">
            <v>8.2100000000000009</v>
          </cell>
          <cell r="E234">
            <v>2.86</v>
          </cell>
          <cell r="F234">
            <v>0</v>
          </cell>
          <cell r="G234">
            <v>11.07</v>
          </cell>
        </row>
        <row r="235">
          <cell r="A235">
            <v>603700</v>
          </cell>
          <cell r="B235" t="str">
            <v>Enrocamento pedra de mão arrumada</v>
          </cell>
          <cell r="C235" t="str">
            <v>m3</v>
          </cell>
          <cell r="D235">
            <v>116.46</v>
          </cell>
          <cell r="E235">
            <v>94.1</v>
          </cell>
          <cell r="F235">
            <v>0</v>
          </cell>
          <cell r="G235">
            <v>210.56</v>
          </cell>
          <cell r="H235" t="str">
            <v>A acrescer</v>
          </cell>
        </row>
        <row r="236">
          <cell r="A236">
            <v>746000</v>
          </cell>
          <cell r="B236" t="str">
            <v>Enrocamento pedra de mão arrumada</v>
          </cell>
          <cell r="C236" t="str">
            <v>m3</v>
          </cell>
          <cell r="D236">
            <v>116.46</v>
          </cell>
          <cell r="E236">
            <v>94.1</v>
          </cell>
          <cell r="F236">
            <v>0</v>
          </cell>
          <cell r="G236">
            <v>210.56</v>
          </cell>
          <cell r="H236" t="str">
            <v>A acrescer</v>
          </cell>
        </row>
        <row r="237">
          <cell r="A237">
            <v>603800</v>
          </cell>
          <cell r="B237" t="str">
            <v>Enrocamento pedra de mão jogada</v>
          </cell>
          <cell r="C237" t="str">
            <v>m3</v>
          </cell>
          <cell r="D237">
            <v>53.36</v>
          </cell>
          <cell r="E237">
            <v>78.42</v>
          </cell>
          <cell r="F237">
            <v>0</v>
          </cell>
          <cell r="G237">
            <v>131.78</v>
          </cell>
          <cell r="H237" t="str">
            <v>A acrescer</v>
          </cell>
        </row>
        <row r="238">
          <cell r="A238">
            <v>746100</v>
          </cell>
          <cell r="B238" t="str">
            <v>Enrocamento pedra de mão jogada</v>
          </cell>
          <cell r="C238" t="str">
            <v>m3</v>
          </cell>
          <cell r="D238">
            <v>53.36</v>
          </cell>
          <cell r="E238">
            <v>78.42</v>
          </cell>
          <cell r="F238">
            <v>0</v>
          </cell>
          <cell r="G238">
            <v>131.78</v>
          </cell>
          <cell r="H238" t="str">
            <v>A acrescer</v>
          </cell>
        </row>
        <row r="239">
          <cell r="A239">
            <v>716100</v>
          </cell>
          <cell r="B239" t="str">
            <v>Ensecadeira dupla madeira h &gt;  2m</v>
          </cell>
          <cell r="C239" t="str">
            <v>m2</v>
          </cell>
          <cell r="D239">
            <v>228.99</v>
          </cell>
          <cell r="E239">
            <v>372.86</v>
          </cell>
          <cell r="F239">
            <v>21.18</v>
          </cell>
          <cell r="G239">
            <v>623.03</v>
          </cell>
        </row>
        <row r="240">
          <cell r="A240">
            <v>716000</v>
          </cell>
          <cell r="B240" t="str">
            <v>Ensecadeira dupla madeira h &lt;= 2m</v>
          </cell>
          <cell r="C240" t="str">
            <v>m2</v>
          </cell>
          <cell r="D240">
            <v>169.97</v>
          </cell>
          <cell r="E240">
            <v>187.23</v>
          </cell>
          <cell r="F240">
            <v>21.18</v>
          </cell>
          <cell r="G240">
            <v>378.38</v>
          </cell>
        </row>
        <row r="241">
          <cell r="A241">
            <v>715100</v>
          </cell>
          <cell r="B241" t="str">
            <v>Ensecadeira simples madeira h &gt;  2m</v>
          </cell>
          <cell r="C241" t="str">
            <v>m2</v>
          </cell>
          <cell r="D241">
            <v>173.1</v>
          </cell>
          <cell r="E241">
            <v>209.73</v>
          </cell>
          <cell r="F241">
            <v>0</v>
          </cell>
          <cell r="G241">
            <v>382.83</v>
          </cell>
        </row>
        <row r="242">
          <cell r="A242">
            <v>715000</v>
          </cell>
          <cell r="B242" t="str">
            <v>Ensecadeira simples madeira h &lt;= 2m</v>
          </cell>
          <cell r="C242" t="str">
            <v>m2</v>
          </cell>
          <cell r="D242">
            <v>116.61</v>
          </cell>
          <cell r="E242">
            <v>117.79</v>
          </cell>
          <cell r="F242">
            <v>0</v>
          </cell>
          <cell r="G242">
            <v>234.4</v>
          </cell>
        </row>
        <row r="243">
          <cell r="A243">
            <v>410200</v>
          </cell>
          <cell r="B243" t="str">
            <v>Esc. carga e transp. 1a. cat.     0-200m</v>
          </cell>
          <cell r="C243" t="str">
            <v>m3</v>
          </cell>
          <cell r="D243">
            <v>8.02</v>
          </cell>
          <cell r="E243">
            <v>0</v>
          </cell>
          <cell r="F243">
            <v>0</v>
          </cell>
          <cell r="G243">
            <v>8.02</v>
          </cell>
        </row>
        <row r="244">
          <cell r="A244">
            <v>401150</v>
          </cell>
          <cell r="B244" t="str">
            <v>Esc. carga e transp. 1a. cat.     0-50m</v>
          </cell>
          <cell r="C244" t="str">
            <v>m3</v>
          </cell>
          <cell r="D244">
            <v>4.3099999999999996</v>
          </cell>
          <cell r="E244">
            <v>0</v>
          </cell>
          <cell r="F244">
            <v>0</v>
          </cell>
          <cell r="G244">
            <v>4.3099999999999996</v>
          </cell>
        </row>
        <row r="245">
          <cell r="A245">
            <v>401030</v>
          </cell>
          <cell r="B245" t="str">
            <v>Esc. carga e transp. 1a. cat.    50-200m</v>
          </cell>
          <cell r="C245" t="str">
            <v>m3</v>
          </cell>
          <cell r="D245">
            <v>8.06</v>
          </cell>
          <cell r="E245">
            <v>0</v>
          </cell>
          <cell r="F245">
            <v>0</v>
          </cell>
          <cell r="G245">
            <v>8.06</v>
          </cell>
        </row>
        <row r="246">
          <cell r="A246">
            <v>401040</v>
          </cell>
          <cell r="B246" t="str">
            <v>Esc. carga e transp. 1a. cat.   200-400m</v>
          </cell>
          <cell r="C246" t="str">
            <v>m3</v>
          </cell>
          <cell r="D246">
            <v>8.2899999999999991</v>
          </cell>
          <cell r="E246">
            <v>0</v>
          </cell>
          <cell r="F246">
            <v>0</v>
          </cell>
          <cell r="G246">
            <v>8.2899999999999991</v>
          </cell>
        </row>
        <row r="247">
          <cell r="A247">
            <v>410400</v>
          </cell>
          <cell r="B247" t="str">
            <v>Esc. carga e transp. 1a. cat.   200-400m</v>
          </cell>
          <cell r="C247" t="str">
            <v>m3</v>
          </cell>
          <cell r="D247">
            <v>8.2899999999999991</v>
          </cell>
          <cell r="E247">
            <v>0</v>
          </cell>
          <cell r="F247">
            <v>0</v>
          </cell>
          <cell r="G247">
            <v>8.2899999999999991</v>
          </cell>
        </row>
        <row r="248">
          <cell r="A248">
            <v>410600</v>
          </cell>
          <cell r="B248" t="str">
            <v>Esc. carga e transp. 1a. cat.   400-600m</v>
          </cell>
          <cell r="C248" t="str">
            <v>m3</v>
          </cell>
          <cell r="D248">
            <v>8.64</v>
          </cell>
          <cell r="E248">
            <v>0</v>
          </cell>
          <cell r="F248">
            <v>0</v>
          </cell>
          <cell r="G248">
            <v>8.64</v>
          </cell>
        </row>
        <row r="249">
          <cell r="A249">
            <v>410800</v>
          </cell>
          <cell r="B249" t="str">
            <v>Esc. carga e transp. 1a. cat.   600-800m</v>
          </cell>
          <cell r="C249" t="str">
            <v>m3</v>
          </cell>
          <cell r="D249">
            <v>9</v>
          </cell>
          <cell r="E249">
            <v>0</v>
          </cell>
          <cell r="F249">
            <v>0</v>
          </cell>
          <cell r="G249">
            <v>9</v>
          </cell>
        </row>
        <row r="250">
          <cell r="A250">
            <v>411000</v>
          </cell>
          <cell r="B250" t="str">
            <v>Esc. carga e transp. 1a. cat.   800-1000m</v>
          </cell>
          <cell r="C250" t="str">
            <v>m3</v>
          </cell>
          <cell r="D250">
            <v>9.4</v>
          </cell>
          <cell r="E250">
            <v>0</v>
          </cell>
          <cell r="F250">
            <v>0</v>
          </cell>
          <cell r="G250">
            <v>9.4</v>
          </cell>
        </row>
        <row r="251">
          <cell r="A251">
            <v>411200</v>
          </cell>
          <cell r="B251" t="str">
            <v>Esc. carga e transp. 1a. cat.  1000-1200m</v>
          </cell>
          <cell r="C251" t="str">
            <v>m3</v>
          </cell>
          <cell r="D251">
            <v>9.75</v>
          </cell>
          <cell r="E251">
            <v>0</v>
          </cell>
          <cell r="F251">
            <v>0</v>
          </cell>
          <cell r="G251">
            <v>9.75</v>
          </cell>
        </row>
        <row r="252">
          <cell r="A252">
            <v>411400</v>
          </cell>
          <cell r="B252" t="str">
            <v>Esc. carga e transp. 1a. cat.  1200-1400m</v>
          </cell>
          <cell r="C252" t="str">
            <v>m3</v>
          </cell>
          <cell r="D252">
            <v>10.86</v>
          </cell>
          <cell r="E252">
            <v>0</v>
          </cell>
          <cell r="F252">
            <v>0</v>
          </cell>
          <cell r="G252">
            <v>10.86</v>
          </cell>
        </row>
        <row r="253">
          <cell r="A253">
            <v>411600</v>
          </cell>
          <cell r="B253" t="str">
            <v>Esc. carga e transp. 1a. cat.  1400-1600m</v>
          </cell>
          <cell r="C253" t="str">
            <v>m3</v>
          </cell>
          <cell r="D253">
            <v>11.26</v>
          </cell>
          <cell r="E253">
            <v>0</v>
          </cell>
          <cell r="F253">
            <v>0</v>
          </cell>
          <cell r="G253">
            <v>11.26</v>
          </cell>
        </row>
        <row r="254">
          <cell r="A254">
            <v>412000</v>
          </cell>
          <cell r="B254" t="str">
            <v>Esc. carga e transp. 1a. cat.  1600-2000m</v>
          </cell>
          <cell r="C254" t="str">
            <v>m3</v>
          </cell>
          <cell r="D254">
            <v>11.93</v>
          </cell>
          <cell r="E254">
            <v>0</v>
          </cell>
          <cell r="F254">
            <v>0</v>
          </cell>
          <cell r="G254">
            <v>11.93</v>
          </cell>
        </row>
        <row r="255">
          <cell r="A255">
            <v>413000</v>
          </cell>
          <cell r="B255" t="str">
            <v>Esc. carga e transp. 1a. cat.  2000-3000m</v>
          </cell>
          <cell r="C255" t="str">
            <v>m3</v>
          </cell>
          <cell r="D255">
            <v>13.92</v>
          </cell>
          <cell r="E255">
            <v>0</v>
          </cell>
          <cell r="F255">
            <v>0</v>
          </cell>
          <cell r="G255">
            <v>13.92</v>
          </cell>
        </row>
        <row r="256">
          <cell r="A256">
            <v>414000</v>
          </cell>
          <cell r="B256" t="str">
            <v>Esc. carga e transp. 1a. cat.  3000-4000m</v>
          </cell>
          <cell r="C256" t="str">
            <v>m3</v>
          </cell>
          <cell r="D256">
            <v>15.79</v>
          </cell>
          <cell r="E256">
            <v>0</v>
          </cell>
          <cell r="F256">
            <v>0</v>
          </cell>
          <cell r="G256">
            <v>15.79</v>
          </cell>
        </row>
        <row r="257">
          <cell r="A257">
            <v>415000</v>
          </cell>
          <cell r="B257" t="str">
            <v>Esc. carga e transp. 1a. cat.  4000-5000m</v>
          </cell>
          <cell r="C257" t="str">
            <v>m3</v>
          </cell>
          <cell r="D257">
            <v>18.39</v>
          </cell>
          <cell r="E257">
            <v>0</v>
          </cell>
          <cell r="F257">
            <v>0</v>
          </cell>
          <cell r="G257">
            <v>18.39</v>
          </cell>
        </row>
        <row r="258">
          <cell r="A258">
            <v>416010</v>
          </cell>
          <cell r="B258" t="str">
            <v>Esc. carga e transp. 1a. cat.  5000-6000m</v>
          </cell>
          <cell r="C258" t="str">
            <v>m3</v>
          </cell>
          <cell r="D258">
            <v>21.11</v>
          </cell>
          <cell r="E258">
            <v>0</v>
          </cell>
          <cell r="F258">
            <v>0</v>
          </cell>
          <cell r="G258">
            <v>21.11</v>
          </cell>
        </row>
        <row r="259">
          <cell r="A259">
            <v>418000</v>
          </cell>
          <cell r="B259" t="str">
            <v>Esc. carga e transp. 1a. cat.  6000-8000m</v>
          </cell>
          <cell r="C259" t="str">
            <v>m3</v>
          </cell>
          <cell r="D259">
            <v>24.58</v>
          </cell>
          <cell r="E259">
            <v>0</v>
          </cell>
          <cell r="F259">
            <v>0</v>
          </cell>
          <cell r="G259">
            <v>24.58</v>
          </cell>
        </row>
        <row r="260">
          <cell r="A260">
            <v>419000</v>
          </cell>
          <cell r="B260" t="str">
            <v>Esc. carga e transp. 1a. cat.  8000-10000m</v>
          </cell>
          <cell r="C260" t="str">
            <v>m3</v>
          </cell>
          <cell r="D260">
            <v>29.84</v>
          </cell>
          <cell r="E260">
            <v>0</v>
          </cell>
          <cell r="F260">
            <v>0</v>
          </cell>
          <cell r="G260">
            <v>29.84</v>
          </cell>
        </row>
        <row r="261">
          <cell r="A261">
            <v>420200</v>
          </cell>
          <cell r="B261" t="str">
            <v>Esc. carga e transp. 2a. cat.     0-200m</v>
          </cell>
          <cell r="C261" t="str">
            <v>m3</v>
          </cell>
          <cell r="D261">
            <v>11.18</v>
          </cell>
          <cell r="E261">
            <v>0</v>
          </cell>
          <cell r="F261">
            <v>0</v>
          </cell>
          <cell r="G261">
            <v>11.18</v>
          </cell>
        </row>
        <row r="262">
          <cell r="A262">
            <v>401050</v>
          </cell>
          <cell r="B262" t="str">
            <v>Esc. carga e transp. 2a. cat.     0-50m</v>
          </cell>
          <cell r="C262" t="str">
            <v>m3</v>
          </cell>
          <cell r="D262">
            <v>6.56</v>
          </cell>
          <cell r="E262">
            <v>0</v>
          </cell>
          <cell r="F262">
            <v>0</v>
          </cell>
          <cell r="G262">
            <v>6.56</v>
          </cell>
        </row>
        <row r="263">
          <cell r="A263">
            <v>420400</v>
          </cell>
          <cell r="B263" t="str">
            <v>Esc. carga e transp. 2a. cat.   200-400m</v>
          </cell>
          <cell r="C263" t="str">
            <v>m3</v>
          </cell>
          <cell r="D263">
            <v>11.47</v>
          </cell>
          <cell r="E263">
            <v>0</v>
          </cell>
          <cell r="F263">
            <v>0</v>
          </cell>
          <cell r="G263">
            <v>11.47</v>
          </cell>
        </row>
        <row r="264">
          <cell r="A264">
            <v>420600</v>
          </cell>
          <cell r="B264" t="str">
            <v>Esc. carga e transp. 2a. cat.   400-600m</v>
          </cell>
          <cell r="C264" t="str">
            <v>m3</v>
          </cell>
          <cell r="D264">
            <v>11.9</v>
          </cell>
          <cell r="E264">
            <v>0</v>
          </cell>
          <cell r="F264">
            <v>0</v>
          </cell>
          <cell r="G264">
            <v>11.9</v>
          </cell>
        </row>
        <row r="265">
          <cell r="A265">
            <v>420800</v>
          </cell>
          <cell r="B265" t="str">
            <v>Esc. carga e transp. 2a. cat.   600-800m</v>
          </cell>
          <cell r="C265" t="str">
            <v>m3</v>
          </cell>
          <cell r="D265">
            <v>12.35</v>
          </cell>
          <cell r="E265">
            <v>0</v>
          </cell>
          <cell r="F265">
            <v>0</v>
          </cell>
          <cell r="G265">
            <v>12.35</v>
          </cell>
        </row>
        <row r="266">
          <cell r="A266">
            <v>421000</v>
          </cell>
          <cell r="B266" t="str">
            <v>Esc. carga e transp. 2a. cat.   800-1000m</v>
          </cell>
          <cell r="C266" t="str">
            <v>m3</v>
          </cell>
          <cell r="D266">
            <v>12.79</v>
          </cell>
          <cell r="E266">
            <v>0</v>
          </cell>
          <cell r="F266">
            <v>0</v>
          </cell>
          <cell r="G266">
            <v>12.79</v>
          </cell>
        </row>
        <row r="267">
          <cell r="A267">
            <v>421200</v>
          </cell>
          <cell r="B267" t="str">
            <v>Esc. carga e transp. 2a. cat.  1000-1200m</v>
          </cell>
          <cell r="C267" t="str">
            <v>m3</v>
          </cell>
          <cell r="D267">
            <v>13.12</v>
          </cell>
          <cell r="E267">
            <v>0</v>
          </cell>
          <cell r="F267">
            <v>0</v>
          </cell>
          <cell r="G267">
            <v>13.12</v>
          </cell>
        </row>
        <row r="268">
          <cell r="A268">
            <v>421400</v>
          </cell>
          <cell r="B268" t="str">
            <v>Esc. carga e transp. 2a. cat.  1200-1400m</v>
          </cell>
          <cell r="C268" t="str">
            <v>m3</v>
          </cell>
          <cell r="D268">
            <v>13.76</v>
          </cell>
          <cell r="E268">
            <v>0</v>
          </cell>
          <cell r="F268">
            <v>0</v>
          </cell>
          <cell r="G268">
            <v>13.76</v>
          </cell>
        </row>
        <row r="269">
          <cell r="A269">
            <v>421600</v>
          </cell>
          <cell r="B269" t="str">
            <v>Esc. carga e transp. 2a. cat.  1400-1600m</v>
          </cell>
          <cell r="C269" t="str">
            <v>m3</v>
          </cell>
          <cell r="D269">
            <v>15.26</v>
          </cell>
          <cell r="E269">
            <v>0</v>
          </cell>
          <cell r="F269">
            <v>0</v>
          </cell>
          <cell r="G269">
            <v>15.26</v>
          </cell>
        </row>
        <row r="270">
          <cell r="A270">
            <v>422000</v>
          </cell>
          <cell r="B270" t="str">
            <v>Esc. carga e transp. 2a. cat.  1600-2000m</v>
          </cell>
          <cell r="C270" t="str">
            <v>m3</v>
          </cell>
          <cell r="D270">
            <v>16</v>
          </cell>
          <cell r="E270">
            <v>0</v>
          </cell>
          <cell r="F270">
            <v>0</v>
          </cell>
          <cell r="G270">
            <v>16</v>
          </cell>
        </row>
        <row r="271">
          <cell r="A271">
            <v>423000</v>
          </cell>
          <cell r="B271" t="str">
            <v>Esc. carga e transp. 2a. cat.  2000-3000m</v>
          </cell>
          <cell r="C271" t="str">
            <v>m3</v>
          </cell>
          <cell r="D271">
            <v>17.670000000000002</v>
          </cell>
          <cell r="E271">
            <v>0</v>
          </cell>
          <cell r="F271">
            <v>0</v>
          </cell>
          <cell r="G271">
            <v>17.670000000000002</v>
          </cell>
        </row>
        <row r="272">
          <cell r="A272">
            <v>424000</v>
          </cell>
          <cell r="B272" t="str">
            <v>Esc. carga e transp. 2a. cat.  3000-4000m</v>
          </cell>
          <cell r="C272" t="str">
            <v>m3</v>
          </cell>
          <cell r="D272">
            <v>21.02</v>
          </cell>
          <cell r="E272">
            <v>0</v>
          </cell>
          <cell r="F272">
            <v>0</v>
          </cell>
          <cell r="G272">
            <v>21.02</v>
          </cell>
        </row>
        <row r="273">
          <cell r="A273">
            <v>425000</v>
          </cell>
          <cell r="B273" t="str">
            <v>Esc. carga e transp. 2a. cat.  4000-5000m</v>
          </cell>
          <cell r="C273" t="str">
            <v>m3</v>
          </cell>
          <cell r="D273">
            <v>24.37</v>
          </cell>
          <cell r="E273">
            <v>0</v>
          </cell>
          <cell r="F273">
            <v>0</v>
          </cell>
          <cell r="G273">
            <v>24.37</v>
          </cell>
        </row>
        <row r="274">
          <cell r="A274">
            <v>426010</v>
          </cell>
          <cell r="B274" t="str">
            <v>Esc. carga e transp. 2a. cat.  5000-6000m</v>
          </cell>
          <cell r="C274" t="str">
            <v>m3</v>
          </cell>
          <cell r="D274">
            <v>27.73</v>
          </cell>
          <cell r="E274">
            <v>0</v>
          </cell>
          <cell r="F274">
            <v>0</v>
          </cell>
          <cell r="G274">
            <v>27.73</v>
          </cell>
        </row>
        <row r="275">
          <cell r="A275">
            <v>428000</v>
          </cell>
          <cell r="B275" t="str">
            <v>Esc. carga e transp. 2a. cat.  6000-8000m</v>
          </cell>
          <cell r="C275" t="str">
            <v>m3</v>
          </cell>
          <cell r="D275">
            <v>32.26</v>
          </cell>
          <cell r="E275">
            <v>0</v>
          </cell>
          <cell r="F275">
            <v>0</v>
          </cell>
          <cell r="G275">
            <v>32.26</v>
          </cell>
        </row>
        <row r="276">
          <cell r="A276">
            <v>429000</v>
          </cell>
          <cell r="B276" t="str">
            <v>Esc. carga e transp. 2a. cat.  8000-10000m</v>
          </cell>
          <cell r="C276" t="str">
            <v>m3</v>
          </cell>
          <cell r="D276">
            <v>38.020000000000003</v>
          </cell>
          <cell r="E276">
            <v>0</v>
          </cell>
          <cell r="F276">
            <v>0</v>
          </cell>
          <cell r="G276">
            <v>38.020000000000003</v>
          </cell>
        </row>
        <row r="277">
          <cell r="A277">
            <v>430210</v>
          </cell>
          <cell r="B277" t="str">
            <v>Esc. carga e transp. 3a. cat.    0-200m</v>
          </cell>
          <cell r="C277" t="str">
            <v>m3</v>
          </cell>
          <cell r="D277">
            <v>10.45</v>
          </cell>
          <cell r="E277">
            <v>0</v>
          </cell>
          <cell r="F277">
            <v>26.6</v>
          </cell>
          <cell r="G277">
            <v>37.049999999999997</v>
          </cell>
        </row>
        <row r="278">
          <cell r="A278">
            <v>430410</v>
          </cell>
          <cell r="B278" t="str">
            <v>Esc. carga e transp. 3a. cat.  200-400m</v>
          </cell>
          <cell r="C278" t="str">
            <v>m3</v>
          </cell>
          <cell r="D278">
            <v>12.12</v>
          </cell>
          <cell r="E278">
            <v>0</v>
          </cell>
          <cell r="F278">
            <v>26.6</v>
          </cell>
          <cell r="G278">
            <v>38.72</v>
          </cell>
        </row>
        <row r="279">
          <cell r="A279">
            <v>430610</v>
          </cell>
          <cell r="B279" t="str">
            <v>Esc. carga e transp. 3a. cat.  400-600m</v>
          </cell>
          <cell r="C279" t="str">
            <v>m3</v>
          </cell>
          <cell r="D279">
            <v>13.53</v>
          </cell>
          <cell r="E279">
            <v>0</v>
          </cell>
          <cell r="F279">
            <v>26.6</v>
          </cell>
          <cell r="G279">
            <v>40.130000000000003</v>
          </cell>
        </row>
        <row r="280">
          <cell r="A280">
            <v>430810</v>
          </cell>
          <cell r="B280" t="str">
            <v>Esc. carga e transp. 3a. cat.  600-800m</v>
          </cell>
          <cell r="C280" t="str">
            <v>m3</v>
          </cell>
          <cell r="D280">
            <v>13.69</v>
          </cell>
          <cell r="E280">
            <v>0</v>
          </cell>
          <cell r="F280">
            <v>26.6</v>
          </cell>
          <cell r="G280">
            <v>40.29</v>
          </cell>
        </row>
        <row r="281">
          <cell r="A281">
            <v>431010</v>
          </cell>
          <cell r="B281" t="str">
            <v>Esc. carga e transp. 3a. cat.  800-1000m</v>
          </cell>
          <cell r="C281" t="str">
            <v>m3</v>
          </cell>
          <cell r="D281">
            <v>14.5</v>
          </cell>
          <cell r="E281">
            <v>0</v>
          </cell>
          <cell r="F281">
            <v>26.6</v>
          </cell>
          <cell r="G281">
            <v>41.1</v>
          </cell>
        </row>
        <row r="282">
          <cell r="A282">
            <v>431210</v>
          </cell>
          <cell r="B282" t="str">
            <v>Esc. carga e transp. 3a. cat. 1000-1200m</v>
          </cell>
          <cell r="C282" t="str">
            <v>m3</v>
          </cell>
          <cell r="D282">
            <v>15.3</v>
          </cell>
          <cell r="E282">
            <v>0</v>
          </cell>
          <cell r="F282">
            <v>26.6</v>
          </cell>
          <cell r="G282">
            <v>41.9</v>
          </cell>
        </row>
        <row r="283">
          <cell r="A283">
            <v>431410</v>
          </cell>
          <cell r="B283" t="str">
            <v>Esc. carga e transp. 3a. cat. 1200-1400m</v>
          </cell>
          <cell r="C283" t="str">
            <v>m3</v>
          </cell>
          <cell r="D283">
            <v>15.54</v>
          </cell>
          <cell r="E283">
            <v>0</v>
          </cell>
          <cell r="F283">
            <v>26.6</v>
          </cell>
          <cell r="G283">
            <v>42.14</v>
          </cell>
        </row>
        <row r="284">
          <cell r="A284">
            <v>431610</v>
          </cell>
          <cell r="B284" t="str">
            <v>Esc. carga e transp. 3a. cat. 1400-1600m</v>
          </cell>
          <cell r="C284" t="str">
            <v>m3</v>
          </cell>
          <cell r="D284">
            <v>17.36</v>
          </cell>
          <cell r="E284">
            <v>0</v>
          </cell>
          <cell r="F284">
            <v>26.6</v>
          </cell>
          <cell r="G284">
            <v>43.96</v>
          </cell>
        </row>
        <row r="285">
          <cell r="A285">
            <v>432010</v>
          </cell>
          <cell r="B285" t="str">
            <v>Esc. carga e transp. 3a. cat. 1600-2000m</v>
          </cell>
          <cell r="C285" t="str">
            <v>m3</v>
          </cell>
          <cell r="D285">
            <v>18.43</v>
          </cell>
          <cell r="E285">
            <v>0</v>
          </cell>
          <cell r="F285">
            <v>26.6</v>
          </cell>
          <cell r="G285">
            <v>45.03</v>
          </cell>
        </row>
        <row r="286">
          <cell r="A286">
            <v>433010</v>
          </cell>
          <cell r="B286" t="str">
            <v>Esc. carga e transp. 3a. cat. 2000-3000m</v>
          </cell>
          <cell r="C286" t="str">
            <v>m3</v>
          </cell>
          <cell r="D286">
            <v>22.02</v>
          </cell>
          <cell r="E286">
            <v>0</v>
          </cell>
          <cell r="F286">
            <v>26.6</v>
          </cell>
          <cell r="G286">
            <v>48.62</v>
          </cell>
        </row>
        <row r="287">
          <cell r="A287">
            <v>434010</v>
          </cell>
          <cell r="B287" t="str">
            <v>Esc. carga e transp. 3a. cat. 3000-4000m</v>
          </cell>
          <cell r="C287" t="str">
            <v>m3</v>
          </cell>
          <cell r="D287">
            <v>26.14</v>
          </cell>
          <cell r="E287">
            <v>0</v>
          </cell>
          <cell r="F287">
            <v>26.6</v>
          </cell>
          <cell r="G287">
            <v>52.74</v>
          </cell>
        </row>
        <row r="288">
          <cell r="A288">
            <v>435010</v>
          </cell>
          <cell r="B288" t="str">
            <v>Esc. carga e transp. 3a. cat. 4000-5000m</v>
          </cell>
          <cell r="C288" t="str">
            <v>m3</v>
          </cell>
          <cell r="D288">
            <v>33.32</v>
          </cell>
          <cell r="E288">
            <v>0</v>
          </cell>
          <cell r="F288">
            <v>26.6</v>
          </cell>
          <cell r="G288">
            <v>59.92</v>
          </cell>
        </row>
        <row r="289">
          <cell r="A289">
            <v>436010</v>
          </cell>
          <cell r="B289" t="str">
            <v>Esc. carga e transp. 3a. cat. 5000-6000m</v>
          </cell>
          <cell r="C289" t="str">
            <v>m3</v>
          </cell>
          <cell r="D289">
            <v>36.18</v>
          </cell>
          <cell r="E289">
            <v>0</v>
          </cell>
          <cell r="F289">
            <v>26.6</v>
          </cell>
          <cell r="G289">
            <v>62.78</v>
          </cell>
        </row>
        <row r="290">
          <cell r="A290">
            <v>438010</v>
          </cell>
          <cell r="B290" t="str">
            <v>Esc. carga e transp. 3a. cat. 6000-8000m</v>
          </cell>
          <cell r="C290" t="str">
            <v>m3</v>
          </cell>
          <cell r="D290">
            <v>43.78</v>
          </cell>
          <cell r="E290">
            <v>0</v>
          </cell>
          <cell r="F290">
            <v>26.6</v>
          </cell>
          <cell r="G290">
            <v>70.38</v>
          </cell>
        </row>
        <row r="291">
          <cell r="A291">
            <v>439010</v>
          </cell>
          <cell r="B291" t="str">
            <v>Esc. carga e transp. 3a. cat. 8000-10000m</v>
          </cell>
          <cell r="C291" t="str">
            <v>m3</v>
          </cell>
          <cell r="D291">
            <v>52.65</v>
          </cell>
          <cell r="E291">
            <v>0</v>
          </cell>
          <cell r="F291">
            <v>26.6</v>
          </cell>
          <cell r="G291">
            <v>79.25</v>
          </cell>
        </row>
        <row r="292">
          <cell r="A292">
            <v>401140</v>
          </cell>
          <cell r="B292" t="str">
            <v>Esc. de vala lateral rasa c/motoniveladora</v>
          </cell>
          <cell r="C292" t="str">
            <v>m</v>
          </cell>
          <cell r="D292">
            <v>0.43</v>
          </cell>
          <cell r="E292">
            <v>0</v>
          </cell>
          <cell r="F292">
            <v>0</v>
          </cell>
          <cell r="G292">
            <v>0.43</v>
          </cell>
        </row>
        <row r="293">
          <cell r="A293">
            <v>511130</v>
          </cell>
          <cell r="B293" t="str">
            <v>Escarificação, conformação  e compactação do subleito (visual)</v>
          </cell>
          <cell r="C293" t="str">
            <v>m2</v>
          </cell>
          <cell r="D293">
            <v>1.2</v>
          </cell>
          <cell r="E293">
            <v>0</v>
          </cell>
          <cell r="F293">
            <v>0</v>
          </cell>
          <cell r="G293">
            <v>1.2</v>
          </cell>
        </row>
        <row r="294">
          <cell r="A294">
            <v>501000</v>
          </cell>
          <cell r="B294" t="str">
            <v>Escarificação e remoção revestimento primário</v>
          </cell>
          <cell r="C294" t="str">
            <v>m3</v>
          </cell>
          <cell r="D294">
            <v>5.8</v>
          </cell>
          <cell r="E294">
            <v>0</v>
          </cell>
          <cell r="F294">
            <v>0</v>
          </cell>
          <cell r="G294">
            <v>5.8</v>
          </cell>
          <cell r="H294" t="str">
            <v>A acrescer</v>
          </cell>
        </row>
        <row r="295">
          <cell r="A295">
            <v>500000</v>
          </cell>
          <cell r="B295" t="str">
            <v>Escarificação, regularização compac. subleito</v>
          </cell>
          <cell r="C295" t="str">
            <v>m2</v>
          </cell>
          <cell r="D295">
            <v>4.0199999999999996</v>
          </cell>
          <cell r="E295">
            <v>0</v>
          </cell>
          <cell r="F295">
            <v>0</v>
          </cell>
          <cell r="G295">
            <v>4.0199999999999996</v>
          </cell>
        </row>
        <row r="296">
          <cell r="A296">
            <v>703100</v>
          </cell>
          <cell r="B296" t="str">
            <v>Escavação c/ esgotamento 1a. cat.</v>
          </cell>
          <cell r="C296" t="str">
            <v>m3</v>
          </cell>
          <cell r="D296">
            <v>74.08</v>
          </cell>
          <cell r="E296">
            <v>0</v>
          </cell>
          <cell r="F296">
            <v>0</v>
          </cell>
          <cell r="G296">
            <v>74.08</v>
          </cell>
        </row>
        <row r="297">
          <cell r="A297">
            <v>703200</v>
          </cell>
          <cell r="B297" t="str">
            <v>Escavação c/ esgotamento 2a. cat.</v>
          </cell>
          <cell r="C297" t="str">
            <v>m3</v>
          </cell>
          <cell r="D297">
            <v>87.43</v>
          </cell>
          <cell r="E297">
            <v>0</v>
          </cell>
          <cell r="F297">
            <v>0</v>
          </cell>
          <cell r="G297">
            <v>87.43</v>
          </cell>
        </row>
        <row r="298">
          <cell r="A298">
            <v>703300</v>
          </cell>
          <cell r="B298" t="str">
            <v>Escavação c/ esgotamento 3a. cat.</v>
          </cell>
          <cell r="C298" t="str">
            <v>m3</v>
          </cell>
          <cell r="D298">
            <v>100.97</v>
          </cell>
          <cell r="E298">
            <v>57.15</v>
          </cell>
          <cell r="F298">
            <v>0</v>
          </cell>
          <cell r="G298">
            <v>158.12</v>
          </cell>
        </row>
        <row r="299">
          <cell r="A299">
            <v>603030</v>
          </cell>
          <cell r="B299" t="str">
            <v>Escavação de bueiros e valas de drenagem 1a. cat.</v>
          </cell>
          <cell r="C299" t="str">
            <v>m3</v>
          </cell>
          <cell r="D299">
            <v>8.65</v>
          </cell>
          <cell r="E299">
            <v>0</v>
          </cell>
          <cell r="F299">
            <v>0</v>
          </cell>
          <cell r="G299">
            <v>8.65</v>
          </cell>
        </row>
        <row r="300">
          <cell r="A300">
            <v>600300</v>
          </cell>
          <cell r="B300" t="str">
            <v>Escavação de bueiros em 1a. cat.</v>
          </cell>
          <cell r="C300" t="str">
            <v>m3</v>
          </cell>
          <cell r="D300">
            <v>8.65</v>
          </cell>
          <cell r="E300">
            <v>0</v>
          </cell>
          <cell r="F300">
            <v>0</v>
          </cell>
          <cell r="G300">
            <v>8.65</v>
          </cell>
        </row>
        <row r="301">
          <cell r="A301">
            <v>600400</v>
          </cell>
          <cell r="B301" t="str">
            <v>Escavação de bueiros em 2a. cat.</v>
          </cell>
          <cell r="C301" t="str">
            <v>m3</v>
          </cell>
          <cell r="D301">
            <v>9.06</v>
          </cell>
          <cell r="E301">
            <v>0</v>
          </cell>
          <cell r="F301">
            <v>0</v>
          </cell>
          <cell r="G301">
            <v>9.06</v>
          </cell>
        </row>
        <row r="302">
          <cell r="A302">
            <v>600500</v>
          </cell>
          <cell r="B302" t="str">
            <v>Escavação de bueiros em 3a. cat.</v>
          </cell>
          <cell r="C302" t="str">
            <v>m3</v>
          </cell>
          <cell r="D302">
            <v>25.33</v>
          </cell>
          <cell r="E302">
            <v>57.15</v>
          </cell>
          <cell r="F302">
            <v>0</v>
          </cell>
          <cell r="G302">
            <v>82.48</v>
          </cell>
        </row>
        <row r="303">
          <cell r="A303">
            <v>600900</v>
          </cell>
          <cell r="B303" t="str">
            <v>Escavação de corta-rio em 1a. cat.</v>
          </cell>
          <cell r="C303" t="str">
            <v>m3</v>
          </cell>
          <cell r="D303">
            <v>8.65</v>
          </cell>
          <cell r="E303">
            <v>0</v>
          </cell>
          <cell r="F303">
            <v>0</v>
          </cell>
          <cell r="G303">
            <v>8.65</v>
          </cell>
        </row>
        <row r="304">
          <cell r="A304">
            <v>601000</v>
          </cell>
          <cell r="B304" t="str">
            <v>Escavação de corta-rio em 2a. cat.</v>
          </cell>
          <cell r="C304" t="str">
            <v>m3</v>
          </cell>
          <cell r="D304">
            <v>9.06</v>
          </cell>
          <cell r="E304">
            <v>0</v>
          </cell>
          <cell r="F304">
            <v>0</v>
          </cell>
          <cell r="G304">
            <v>9.06</v>
          </cell>
        </row>
        <row r="305">
          <cell r="A305">
            <v>601300</v>
          </cell>
          <cell r="B305" t="str">
            <v>Escavação de corta-rio em 3a. cat.</v>
          </cell>
          <cell r="C305" t="str">
            <v>m3</v>
          </cell>
          <cell r="D305">
            <v>25.33</v>
          </cell>
          <cell r="E305">
            <v>57.15</v>
          </cell>
          <cell r="F305">
            <v>0</v>
          </cell>
          <cell r="G305">
            <v>82.48</v>
          </cell>
        </row>
        <row r="306">
          <cell r="A306">
            <v>520100</v>
          </cell>
          <cell r="B306" t="str">
            <v>Escavação e carga mat. jazida 1a. cat.</v>
          </cell>
          <cell r="C306" t="str">
            <v>m3</v>
          </cell>
          <cell r="D306">
            <v>3.65</v>
          </cell>
          <cell r="E306">
            <v>0</v>
          </cell>
          <cell r="F306">
            <v>0</v>
          </cell>
          <cell r="G306">
            <v>3.65</v>
          </cell>
        </row>
        <row r="307">
          <cell r="A307">
            <v>520200</v>
          </cell>
          <cell r="B307" t="str">
            <v>Escavação e carga mat. jazida 2a. cat.</v>
          </cell>
          <cell r="C307" t="str">
            <v>m3</v>
          </cell>
          <cell r="D307">
            <v>4.46</v>
          </cell>
          <cell r="E307">
            <v>0</v>
          </cell>
          <cell r="F307">
            <v>0</v>
          </cell>
          <cell r="G307">
            <v>4.46</v>
          </cell>
        </row>
        <row r="308">
          <cell r="A308">
            <v>520250</v>
          </cell>
          <cell r="B308" t="str">
            <v>Escavação e carga mat. jazida 2a. cat.</v>
          </cell>
          <cell r="C308" t="str">
            <v>m3</v>
          </cell>
          <cell r="D308">
            <v>4.46</v>
          </cell>
          <cell r="E308">
            <v>0</v>
          </cell>
          <cell r="F308">
            <v>0</v>
          </cell>
          <cell r="G308">
            <v>4.46</v>
          </cell>
        </row>
        <row r="309">
          <cell r="A309">
            <v>600000</v>
          </cell>
          <cell r="B309" t="str">
            <v>Escavação manual de vala 1a. cat.</v>
          </cell>
          <cell r="C309" t="str">
            <v>m3</v>
          </cell>
          <cell r="D309">
            <v>40.01</v>
          </cell>
          <cell r="E309">
            <v>0</v>
          </cell>
          <cell r="F309">
            <v>0</v>
          </cell>
          <cell r="G309">
            <v>40.01</v>
          </cell>
        </row>
        <row r="310">
          <cell r="A310">
            <v>600100</v>
          </cell>
          <cell r="B310" t="str">
            <v>Escavação manual de vala 2a. cat.</v>
          </cell>
          <cell r="C310" t="str">
            <v>m3</v>
          </cell>
          <cell r="D310">
            <v>53.36</v>
          </cell>
          <cell r="E310">
            <v>0</v>
          </cell>
          <cell r="F310">
            <v>0</v>
          </cell>
          <cell r="G310">
            <v>53.36</v>
          </cell>
        </row>
        <row r="311">
          <cell r="A311">
            <v>600200</v>
          </cell>
          <cell r="B311" t="str">
            <v>Escavação manual de vala 3a. cat.</v>
          </cell>
          <cell r="C311" t="str">
            <v>m3</v>
          </cell>
          <cell r="D311">
            <v>96.52</v>
          </cell>
          <cell r="E311">
            <v>57.15</v>
          </cell>
          <cell r="F311">
            <v>0</v>
          </cell>
          <cell r="G311">
            <v>153.66999999999999</v>
          </cell>
        </row>
        <row r="312">
          <cell r="A312">
            <v>601600</v>
          </cell>
          <cell r="B312" t="str">
            <v>Escavação manual de valas em 1a. cat. (bigodes)</v>
          </cell>
          <cell r="C312" t="str">
            <v>m3</v>
          </cell>
          <cell r="D312">
            <v>24.88</v>
          </cell>
          <cell r="E312">
            <v>0</v>
          </cell>
          <cell r="F312">
            <v>0</v>
          </cell>
          <cell r="G312">
            <v>24.88</v>
          </cell>
        </row>
        <row r="313">
          <cell r="A313">
            <v>722100</v>
          </cell>
          <cell r="B313" t="str">
            <v>Escavação mecânica para fundação em 1a. cat. para OAE</v>
          </cell>
          <cell r="C313" t="str">
            <v>m3</v>
          </cell>
          <cell r="D313">
            <v>11.01</v>
          </cell>
          <cell r="E313">
            <v>0</v>
          </cell>
          <cell r="F313">
            <v>0</v>
          </cell>
          <cell r="G313">
            <v>11.01</v>
          </cell>
        </row>
        <row r="314">
          <cell r="A314">
            <v>722200</v>
          </cell>
          <cell r="B314" t="str">
            <v>Escavação mecânica para fundação em 2a. cat. para OAE</v>
          </cell>
          <cell r="C314" t="str">
            <v>m3</v>
          </cell>
          <cell r="D314">
            <v>15.39</v>
          </cell>
          <cell r="E314">
            <v>0</v>
          </cell>
          <cell r="F314">
            <v>0</v>
          </cell>
          <cell r="G314">
            <v>15.39</v>
          </cell>
        </row>
        <row r="315">
          <cell r="A315">
            <v>702100</v>
          </cell>
          <cell r="B315" t="str">
            <v>Escavação p/ fundação em 1a. cat.</v>
          </cell>
          <cell r="C315" t="str">
            <v>m3</v>
          </cell>
          <cell r="D315">
            <v>40.01</v>
          </cell>
          <cell r="E315">
            <v>0</v>
          </cell>
          <cell r="F315">
            <v>0</v>
          </cell>
          <cell r="G315">
            <v>40.01</v>
          </cell>
        </row>
        <row r="316">
          <cell r="A316">
            <v>702200</v>
          </cell>
          <cell r="B316" t="str">
            <v>Escavação p/ fundação em 2a. cat.</v>
          </cell>
          <cell r="C316" t="str">
            <v>m3</v>
          </cell>
          <cell r="D316">
            <v>53.36</v>
          </cell>
          <cell r="E316">
            <v>0</v>
          </cell>
          <cell r="F316">
            <v>0</v>
          </cell>
          <cell r="G316">
            <v>53.36</v>
          </cell>
        </row>
        <row r="317">
          <cell r="A317">
            <v>702300</v>
          </cell>
          <cell r="B317" t="str">
            <v>Escavação p/ fundação em 3a. cat.</v>
          </cell>
          <cell r="C317" t="str">
            <v>m3</v>
          </cell>
          <cell r="D317">
            <v>96.52</v>
          </cell>
          <cell r="E317">
            <v>57.15</v>
          </cell>
          <cell r="F317">
            <v>0</v>
          </cell>
          <cell r="G317">
            <v>153.66999999999999</v>
          </cell>
        </row>
        <row r="318">
          <cell r="A318">
            <v>401130</v>
          </cell>
          <cell r="B318" t="str">
            <v>Escavação para saídas de água</v>
          </cell>
          <cell r="C318" t="str">
            <v>m3</v>
          </cell>
          <cell r="D318">
            <v>4.0199999999999996</v>
          </cell>
          <cell r="E318">
            <v>0</v>
          </cell>
          <cell r="F318">
            <v>0</v>
          </cell>
          <cell r="G318">
            <v>4.0199999999999996</v>
          </cell>
        </row>
        <row r="319">
          <cell r="A319">
            <v>704100</v>
          </cell>
          <cell r="B319" t="str">
            <v>Escavação tubulão a céu aberto 1a. cat.</v>
          </cell>
          <cell r="C319" t="str">
            <v>m3</v>
          </cell>
          <cell r="D319">
            <v>1474</v>
          </cell>
          <cell r="E319">
            <v>0</v>
          </cell>
          <cell r="F319">
            <v>0</v>
          </cell>
          <cell r="G319">
            <v>1474</v>
          </cell>
        </row>
        <row r="320">
          <cell r="A320">
            <v>704200</v>
          </cell>
          <cell r="B320" t="str">
            <v>Escavação tubulão a céu aberto 2a. cat.</v>
          </cell>
          <cell r="C320" t="str">
            <v>m3</v>
          </cell>
          <cell r="D320">
            <v>1965.33</v>
          </cell>
          <cell r="E320">
            <v>0</v>
          </cell>
          <cell r="F320">
            <v>0</v>
          </cell>
          <cell r="G320">
            <v>1965.33</v>
          </cell>
        </row>
        <row r="321">
          <cell r="A321">
            <v>704300</v>
          </cell>
          <cell r="B321" t="str">
            <v>Escavação tubulão a céu aberto 3a. cat.</v>
          </cell>
          <cell r="C321" t="str">
            <v>m3</v>
          </cell>
          <cell r="D321">
            <v>3370.7</v>
          </cell>
          <cell r="E321">
            <v>0</v>
          </cell>
          <cell r="F321">
            <v>0</v>
          </cell>
          <cell r="G321">
            <v>3370.7</v>
          </cell>
        </row>
        <row r="322">
          <cell r="A322">
            <v>600600</v>
          </cell>
          <cell r="B322" t="str">
            <v>Escavação valas de drenagem 1a. cat.</v>
          </cell>
          <cell r="C322" t="str">
            <v>m3</v>
          </cell>
          <cell r="D322">
            <v>17.149999999999999</v>
          </cell>
          <cell r="E322">
            <v>0</v>
          </cell>
          <cell r="F322">
            <v>0</v>
          </cell>
          <cell r="G322">
            <v>17.149999999999999</v>
          </cell>
        </row>
        <row r="323">
          <cell r="A323">
            <v>600700</v>
          </cell>
          <cell r="B323" t="str">
            <v>Escavação valas de drenagem 2a. cat.</v>
          </cell>
          <cell r="C323" t="str">
            <v>m3</v>
          </cell>
          <cell r="D323">
            <v>25.57</v>
          </cell>
          <cell r="E323">
            <v>0</v>
          </cell>
          <cell r="F323">
            <v>0</v>
          </cell>
          <cell r="G323">
            <v>25.57</v>
          </cell>
        </row>
        <row r="324">
          <cell r="A324">
            <v>600800</v>
          </cell>
          <cell r="B324" t="str">
            <v>Escavação valas de drenagem 3a. cat.</v>
          </cell>
          <cell r="C324" t="str">
            <v>m3</v>
          </cell>
          <cell r="D324">
            <v>57.62</v>
          </cell>
          <cell r="E324">
            <v>57.15</v>
          </cell>
          <cell r="F324">
            <v>0</v>
          </cell>
          <cell r="G324">
            <v>114.77</v>
          </cell>
        </row>
        <row r="325">
          <cell r="A325">
            <v>701100</v>
          </cell>
          <cell r="B325" t="str">
            <v>Escavação 1a. cat. p/galerias celulares</v>
          </cell>
          <cell r="C325" t="str">
            <v>m3</v>
          </cell>
          <cell r="D325">
            <v>8.65</v>
          </cell>
          <cell r="E325">
            <v>0</v>
          </cell>
          <cell r="F325">
            <v>0</v>
          </cell>
          <cell r="G325">
            <v>8.65</v>
          </cell>
        </row>
        <row r="326">
          <cell r="A326">
            <v>701200</v>
          </cell>
          <cell r="B326" t="str">
            <v>Escavação 2a. cat. p/galerias celulares</v>
          </cell>
          <cell r="C326" t="str">
            <v>m3</v>
          </cell>
          <cell r="D326">
            <v>9.06</v>
          </cell>
          <cell r="E326">
            <v>0</v>
          </cell>
          <cell r="F326">
            <v>0</v>
          </cell>
          <cell r="G326">
            <v>9.06</v>
          </cell>
        </row>
        <row r="327">
          <cell r="A327">
            <v>701300</v>
          </cell>
          <cell r="B327" t="str">
            <v>Escavação 3a. cat. p/galerias celulares</v>
          </cell>
          <cell r="C327" t="str">
            <v>m3</v>
          </cell>
          <cell r="D327">
            <v>25.33</v>
          </cell>
          <cell r="E327">
            <v>57.15</v>
          </cell>
          <cell r="F327">
            <v>0</v>
          </cell>
          <cell r="G327">
            <v>82.48</v>
          </cell>
        </row>
        <row r="328">
          <cell r="A328">
            <v>712100</v>
          </cell>
          <cell r="B328" t="str">
            <v>Escoramento cavas de fundação</v>
          </cell>
          <cell r="C328" t="str">
            <v>m2</v>
          </cell>
          <cell r="D328">
            <v>65.27</v>
          </cell>
          <cell r="E328">
            <v>29.3</v>
          </cell>
          <cell r="F328">
            <v>0</v>
          </cell>
          <cell r="G328">
            <v>94.57</v>
          </cell>
        </row>
        <row r="329">
          <cell r="A329">
            <v>712000</v>
          </cell>
          <cell r="B329" t="str">
            <v>Escoramento (cimbramento) inclusive fundação</v>
          </cell>
          <cell r="C329" t="str">
            <v>m3</v>
          </cell>
          <cell r="D329">
            <v>82.57</v>
          </cell>
          <cell r="E329">
            <v>33.08</v>
          </cell>
          <cell r="F329">
            <v>0</v>
          </cell>
          <cell r="G329">
            <v>115.65</v>
          </cell>
        </row>
        <row r="330">
          <cell r="A330">
            <v>602200</v>
          </cell>
          <cell r="B330" t="str">
            <v>Escoramento de cavas de fundação</v>
          </cell>
          <cell r="C330" t="str">
            <v>m2</v>
          </cell>
          <cell r="D330">
            <v>65.27</v>
          </cell>
          <cell r="E330">
            <v>29.3</v>
          </cell>
          <cell r="F330">
            <v>0</v>
          </cell>
          <cell r="G330">
            <v>94.57</v>
          </cell>
        </row>
        <row r="331">
          <cell r="A331">
            <v>712200</v>
          </cell>
          <cell r="B331" t="str">
            <v>Escoramento de galerias celulares</v>
          </cell>
          <cell r="C331" t="str">
            <v>m3</v>
          </cell>
          <cell r="D331">
            <v>38.869999999999997</v>
          </cell>
          <cell r="E331">
            <v>34.44</v>
          </cell>
          <cell r="F331">
            <v>0</v>
          </cell>
          <cell r="G331">
            <v>73.31</v>
          </cell>
        </row>
        <row r="332">
          <cell r="A332">
            <v>713000</v>
          </cell>
          <cell r="B332" t="str">
            <v>Escoramento simples p/ andaimes</v>
          </cell>
          <cell r="C332" t="str">
            <v>m3</v>
          </cell>
          <cell r="D332">
            <v>38.869999999999997</v>
          </cell>
          <cell r="E332">
            <v>34.44</v>
          </cell>
          <cell r="F332">
            <v>0</v>
          </cell>
          <cell r="G332">
            <v>73.31</v>
          </cell>
        </row>
        <row r="333">
          <cell r="A333">
            <v>404300</v>
          </cell>
          <cell r="B333" t="str">
            <v>Espalhamento e conformação de bota-fora</v>
          </cell>
          <cell r="C333" t="str">
            <v>m3</v>
          </cell>
          <cell r="D333">
            <v>0.8</v>
          </cell>
          <cell r="E333">
            <v>0</v>
          </cell>
          <cell r="F333">
            <v>0</v>
          </cell>
          <cell r="G333">
            <v>0.8</v>
          </cell>
        </row>
        <row r="334">
          <cell r="A334">
            <v>521300</v>
          </cell>
          <cell r="B334" t="str">
            <v>Extração, carga e transp. rocha jazida p/ britagem</v>
          </cell>
          <cell r="C334" t="str">
            <v>m3</v>
          </cell>
          <cell r="D334">
            <v>28.34</v>
          </cell>
          <cell r="E334">
            <v>11.72</v>
          </cell>
          <cell r="F334">
            <v>2.36</v>
          </cell>
          <cell r="G334">
            <v>42.42</v>
          </cell>
        </row>
        <row r="335">
          <cell r="A335">
            <v>535200</v>
          </cell>
          <cell r="B335" t="str">
            <v>Extração, carga, transp. assent. cordão lat. pedra p/ pav. poliédrico</v>
          </cell>
          <cell r="C335" t="str">
            <v>m</v>
          </cell>
          <cell r="D335">
            <v>5.47</v>
          </cell>
          <cell r="E335">
            <v>0</v>
          </cell>
          <cell r="F335">
            <v>3.99</v>
          </cell>
          <cell r="G335">
            <v>9.4600000000000009</v>
          </cell>
          <cell r="H335" t="str">
            <v>A acrescer</v>
          </cell>
        </row>
        <row r="336">
          <cell r="A336">
            <v>521450</v>
          </cell>
          <cell r="B336" t="str">
            <v>Extração, carga, transp. preparo e assentamento do poliedro</v>
          </cell>
          <cell r="C336" t="str">
            <v>m2</v>
          </cell>
          <cell r="D336">
            <v>6.05</v>
          </cell>
          <cell r="E336">
            <v>0</v>
          </cell>
          <cell r="F336">
            <v>13.33</v>
          </cell>
          <cell r="G336">
            <v>19.38</v>
          </cell>
          <cell r="H336" t="str">
            <v>A acrescer</v>
          </cell>
        </row>
        <row r="337">
          <cell r="A337">
            <v>430010</v>
          </cell>
          <cell r="B337" t="str">
            <v>Extração de material 3a. cat.</v>
          </cell>
          <cell r="C337" t="str">
            <v>m3</v>
          </cell>
          <cell r="D337">
            <v>16.96</v>
          </cell>
          <cell r="E337">
            <v>9.64</v>
          </cell>
          <cell r="F337">
            <v>0</v>
          </cell>
          <cell r="G337">
            <v>26.6</v>
          </cell>
        </row>
        <row r="338">
          <cell r="A338">
            <v>822350</v>
          </cell>
          <cell r="B338" t="str">
            <v>Faixa de sinalização horizontal - termoplástico por aspersão - e=1,5mm</v>
          </cell>
          <cell r="C338" t="str">
            <v>m2</v>
          </cell>
          <cell r="D338">
            <v>17.34</v>
          </cell>
          <cell r="E338">
            <v>21.77</v>
          </cell>
          <cell r="F338">
            <v>0</v>
          </cell>
          <cell r="G338">
            <v>39.11</v>
          </cell>
        </row>
        <row r="339">
          <cell r="A339">
            <v>822355</v>
          </cell>
          <cell r="B339" t="str">
            <v>Faixa de sinalização horizontal com tinta preta (pintura para contraste)</v>
          </cell>
          <cell r="C339" t="str">
            <v>m2</v>
          </cell>
          <cell r="D339">
            <v>9.69</v>
          </cell>
          <cell r="E339">
            <v>7.99</v>
          </cell>
          <cell r="F339">
            <v>0</v>
          </cell>
          <cell r="G339">
            <v>17.68</v>
          </cell>
        </row>
        <row r="340">
          <cell r="A340">
            <v>822100</v>
          </cell>
          <cell r="B340" t="str">
            <v>Faixa de sinalização horizontal c/tinta resina acrílica base água</v>
          </cell>
          <cell r="C340" t="str">
            <v>m2</v>
          </cell>
          <cell r="D340">
            <v>9.69</v>
          </cell>
          <cell r="E340">
            <v>12.05</v>
          </cell>
          <cell r="F340">
            <v>0</v>
          </cell>
          <cell r="G340">
            <v>21.74</v>
          </cell>
        </row>
        <row r="341">
          <cell r="A341">
            <v>822000</v>
          </cell>
          <cell r="B341" t="str">
            <v>Faixa de sinalização horizontal c/tinta resina acrílica base solvente</v>
          </cell>
          <cell r="C341" t="str">
            <v>m2</v>
          </cell>
          <cell r="D341">
            <v>9.69</v>
          </cell>
          <cell r="E341">
            <v>17.73</v>
          </cell>
          <cell r="F341">
            <v>0</v>
          </cell>
          <cell r="G341">
            <v>27.42</v>
          </cell>
        </row>
        <row r="342">
          <cell r="A342">
            <v>822200</v>
          </cell>
          <cell r="B342" t="str">
            <v>Faixa de sinalização horizontal provisória</v>
          </cell>
          <cell r="C342" t="str">
            <v>m2</v>
          </cell>
          <cell r="D342">
            <v>9.69</v>
          </cell>
          <cell r="E342">
            <v>9.8699999999999992</v>
          </cell>
          <cell r="F342">
            <v>0</v>
          </cell>
          <cell r="G342">
            <v>19.559999999999999</v>
          </cell>
        </row>
        <row r="343">
          <cell r="A343">
            <v>511110</v>
          </cell>
          <cell r="B343" t="str">
            <v xml:space="preserve">Forma metálica para pavimento </v>
          </cell>
          <cell r="C343" t="str">
            <v>m2</v>
          </cell>
          <cell r="D343">
            <v>0.49</v>
          </cell>
          <cell r="E343">
            <v>3.18</v>
          </cell>
          <cell r="F343">
            <v>0</v>
          </cell>
          <cell r="G343">
            <v>3.67</v>
          </cell>
        </row>
        <row r="344">
          <cell r="A344">
            <v>602100</v>
          </cell>
          <cell r="B344" t="str">
            <v>Formas de madeira compensada  resinada</v>
          </cell>
          <cell r="C344" t="str">
            <v>m2</v>
          </cell>
          <cell r="D344">
            <v>37.369999999999997</v>
          </cell>
          <cell r="E344">
            <v>33.619999999999997</v>
          </cell>
          <cell r="F344">
            <v>0</v>
          </cell>
          <cell r="G344">
            <v>70.989999999999995</v>
          </cell>
        </row>
        <row r="345">
          <cell r="A345">
            <v>711000</v>
          </cell>
          <cell r="B345" t="str">
            <v>Formas de madeira compensada resinada</v>
          </cell>
          <cell r="C345" t="str">
            <v>m2</v>
          </cell>
          <cell r="D345">
            <v>38.549999999999997</v>
          </cell>
          <cell r="E345">
            <v>35.49</v>
          </cell>
          <cell r="F345">
            <v>0</v>
          </cell>
          <cell r="G345">
            <v>74.040000000000006</v>
          </cell>
        </row>
        <row r="346">
          <cell r="A346">
            <v>602000</v>
          </cell>
          <cell r="B346" t="str">
            <v>Formas de madeira comum</v>
          </cell>
          <cell r="C346" t="str">
            <v>m2</v>
          </cell>
          <cell r="D346">
            <v>39.56</v>
          </cell>
          <cell r="E346">
            <v>18.8</v>
          </cell>
          <cell r="F346">
            <v>0</v>
          </cell>
          <cell r="G346">
            <v>58.36</v>
          </cell>
        </row>
        <row r="347">
          <cell r="A347">
            <v>589100</v>
          </cell>
          <cell r="B347" t="str">
            <v>Fornecimento de asfalto diluído CM-30</v>
          </cell>
          <cell r="C347" t="str">
            <v>t</v>
          </cell>
          <cell r="D347">
            <v>0</v>
          </cell>
          <cell r="E347">
            <v>6294.12</v>
          </cell>
          <cell r="F347">
            <v>0</v>
          </cell>
          <cell r="G347">
            <v>6294.12</v>
          </cell>
        </row>
        <row r="348">
          <cell r="A348">
            <v>589050</v>
          </cell>
          <cell r="B348" t="str">
            <v>Fornecimento de asfalto modificado por borracha</v>
          </cell>
          <cell r="C348" t="str">
            <v>t</v>
          </cell>
          <cell r="D348">
            <v>0</v>
          </cell>
          <cell r="E348">
            <v>6113.59</v>
          </cell>
          <cell r="F348">
            <v>0</v>
          </cell>
          <cell r="G348">
            <v>6113.59</v>
          </cell>
        </row>
        <row r="349">
          <cell r="A349">
            <v>589070</v>
          </cell>
          <cell r="B349" t="str">
            <v>Fornecimento de CAP-30/45</v>
          </cell>
          <cell r="C349" t="str">
            <v>t</v>
          </cell>
          <cell r="D349">
            <v>0</v>
          </cell>
          <cell r="E349">
            <v>5841.77</v>
          </cell>
          <cell r="F349">
            <v>0</v>
          </cell>
          <cell r="G349">
            <v>5841.77</v>
          </cell>
        </row>
        <row r="350">
          <cell r="A350">
            <v>589000</v>
          </cell>
          <cell r="B350" t="str">
            <v>Fornecimento de CAP-50/70</v>
          </cell>
          <cell r="C350" t="str">
            <v>t</v>
          </cell>
          <cell r="D350">
            <v>0</v>
          </cell>
          <cell r="E350">
            <v>4756.1000000000004</v>
          </cell>
          <cell r="F350">
            <v>0</v>
          </cell>
          <cell r="G350">
            <v>4756.1000000000004</v>
          </cell>
        </row>
        <row r="351">
          <cell r="A351">
            <v>589030</v>
          </cell>
          <cell r="B351" t="str">
            <v>Fornecimento de CAP-50/70 com polímero elastomérico (55/75)</v>
          </cell>
          <cell r="C351" t="str">
            <v>t</v>
          </cell>
          <cell r="D351">
            <v>0</v>
          </cell>
          <cell r="E351">
            <v>5555.28</v>
          </cell>
          <cell r="F351">
            <v>0</v>
          </cell>
          <cell r="G351">
            <v>5555.28</v>
          </cell>
        </row>
        <row r="352">
          <cell r="A352">
            <v>589040</v>
          </cell>
          <cell r="B352" t="str">
            <v>Fornecimento de CAP-50/70 com polímero elastomérico (60/85)</v>
          </cell>
          <cell r="C352" t="str">
            <v>t</v>
          </cell>
          <cell r="D352">
            <v>0</v>
          </cell>
          <cell r="E352">
            <v>6168.78</v>
          </cell>
          <cell r="F352">
            <v>0</v>
          </cell>
          <cell r="G352">
            <v>6168.78</v>
          </cell>
        </row>
        <row r="353">
          <cell r="A353">
            <v>589060</v>
          </cell>
          <cell r="B353" t="str">
            <v>Fornecimento de CAP-50/70 com polímero elastomérico (65/90)</v>
          </cell>
          <cell r="C353" t="str">
            <v>t</v>
          </cell>
          <cell r="D353">
            <v>0</v>
          </cell>
          <cell r="E353">
            <v>6429.12</v>
          </cell>
          <cell r="F353">
            <v>0</v>
          </cell>
          <cell r="G353">
            <v>6429.12</v>
          </cell>
        </row>
        <row r="354">
          <cell r="A354">
            <v>589190</v>
          </cell>
          <cell r="B354" t="str">
            <v xml:space="preserve">Fornecimento de emulsão asfáltica EAI p/imprimação  </v>
          </cell>
          <cell r="C354" t="str">
            <v>t</v>
          </cell>
          <cell r="D354">
            <v>0</v>
          </cell>
          <cell r="E354">
            <v>3389.71</v>
          </cell>
          <cell r="F354">
            <v>0</v>
          </cell>
          <cell r="G354">
            <v>3389.71</v>
          </cell>
        </row>
        <row r="355">
          <cell r="A355">
            <v>589180</v>
          </cell>
          <cell r="B355" t="str">
            <v xml:space="preserve">Fornecimento de emulsão asfáltica RC-1C-E com polímero </v>
          </cell>
          <cell r="C355" t="str">
            <v>t</v>
          </cell>
          <cell r="D355">
            <v>0</v>
          </cell>
          <cell r="E355">
            <v>4605.87</v>
          </cell>
          <cell r="F355">
            <v>0</v>
          </cell>
          <cell r="G355">
            <v>4605.87</v>
          </cell>
        </row>
        <row r="356">
          <cell r="A356">
            <v>589170</v>
          </cell>
          <cell r="B356" t="str">
            <v xml:space="preserve">Fornecimento de emulsão asfáltica RL-1C </v>
          </cell>
          <cell r="C356" t="str">
            <v>t</v>
          </cell>
          <cell r="D356">
            <v>0</v>
          </cell>
          <cell r="E356">
            <v>3842.26</v>
          </cell>
          <cell r="F356">
            <v>0</v>
          </cell>
          <cell r="G356">
            <v>3842.26</v>
          </cell>
        </row>
        <row r="357">
          <cell r="A357">
            <v>589220</v>
          </cell>
          <cell r="B357" t="str">
            <v xml:space="preserve">Fornecimento de emulsão asfáltica RM-1C </v>
          </cell>
          <cell r="C357" t="str">
            <v>t</v>
          </cell>
          <cell r="D357">
            <v>0</v>
          </cell>
          <cell r="E357">
            <v>3770.51</v>
          </cell>
          <cell r="F357">
            <v>0</v>
          </cell>
          <cell r="G357">
            <v>3770.51</v>
          </cell>
        </row>
        <row r="358">
          <cell r="A358">
            <v>589320</v>
          </cell>
          <cell r="B358" t="str">
            <v xml:space="preserve">Fornecimento de emulsão asfáltica RM-2C </v>
          </cell>
          <cell r="C358" t="str">
            <v>t</v>
          </cell>
          <cell r="D358">
            <v>0</v>
          </cell>
          <cell r="E358">
            <v>4440.95</v>
          </cell>
          <cell r="F358">
            <v>0</v>
          </cell>
          <cell r="G358">
            <v>4440.95</v>
          </cell>
        </row>
        <row r="359">
          <cell r="A359">
            <v>589420</v>
          </cell>
          <cell r="B359" t="str">
            <v xml:space="preserve">Fornecimento de emulsão asfáltica RR-1C </v>
          </cell>
          <cell r="C359" t="str">
            <v>t</v>
          </cell>
          <cell r="D359">
            <v>0</v>
          </cell>
          <cell r="E359">
            <v>3507.56</v>
          </cell>
          <cell r="F359">
            <v>0</v>
          </cell>
          <cell r="G359">
            <v>3507.56</v>
          </cell>
        </row>
        <row r="360">
          <cell r="A360">
            <v>589430</v>
          </cell>
          <cell r="B360" t="str">
            <v>Fornecimento de emulsão asfáltica RR-1C-E com polímero</v>
          </cell>
          <cell r="C360" t="str">
            <v>t</v>
          </cell>
          <cell r="D360">
            <v>0</v>
          </cell>
          <cell r="E360">
            <v>3767.97</v>
          </cell>
          <cell r="F360">
            <v>0</v>
          </cell>
          <cell r="G360">
            <v>3767.97</v>
          </cell>
        </row>
        <row r="361">
          <cell r="A361">
            <v>589520</v>
          </cell>
          <cell r="B361" t="str">
            <v xml:space="preserve">Fornecimento de emulsão asfáltica RR-2C </v>
          </cell>
          <cell r="C361" t="str">
            <v>t</v>
          </cell>
          <cell r="D361">
            <v>0</v>
          </cell>
          <cell r="E361">
            <v>3701.25</v>
          </cell>
          <cell r="F361">
            <v>0</v>
          </cell>
          <cell r="G361">
            <v>3701.25</v>
          </cell>
        </row>
        <row r="362">
          <cell r="A362">
            <v>589530</v>
          </cell>
          <cell r="B362" t="str">
            <v xml:space="preserve">Fornecimento de emulsão asfáltica RR-2C-E com polímero  </v>
          </cell>
          <cell r="C362" t="str">
            <v>t</v>
          </cell>
          <cell r="D362">
            <v>0</v>
          </cell>
          <cell r="E362">
            <v>4293.79</v>
          </cell>
          <cell r="F362">
            <v>0</v>
          </cell>
          <cell r="G362">
            <v>4293.79</v>
          </cell>
        </row>
        <row r="363">
          <cell r="A363">
            <v>504840</v>
          </cell>
          <cell r="B363" t="str">
            <v>Fornecimento e aplicação de fibra de polipropileno multifilamentos (0,600kg/m³)</v>
          </cell>
          <cell r="C363" t="str">
            <v>kg</v>
          </cell>
          <cell r="D363">
            <v>0.16</v>
          </cell>
          <cell r="E363">
            <v>48.06</v>
          </cell>
          <cell r="F363">
            <v>0</v>
          </cell>
          <cell r="G363">
            <v>48.22</v>
          </cell>
        </row>
        <row r="364">
          <cell r="A364">
            <v>503110</v>
          </cell>
          <cell r="B364" t="str">
            <v>Fornecimento e aplicação de lona plástica preta 200 micras</v>
          </cell>
          <cell r="C364" t="str">
            <v>m2</v>
          </cell>
          <cell r="D364">
            <v>0.35</v>
          </cell>
          <cell r="E364">
            <v>2.2200000000000002</v>
          </cell>
          <cell r="F364">
            <v>0</v>
          </cell>
          <cell r="G364">
            <v>2.57</v>
          </cell>
        </row>
        <row r="365">
          <cell r="A365">
            <v>834908</v>
          </cell>
          <cell r="B365" t="str">
            <v>Fornecimento e assentamento de piso tátil de concreto alerta/direcional 20x20cm</v>
          </cell>
          <cell r="C365" t="str">
            <v>m2</v>
          </cell>
          <cell r="D365">
            <v>14.66</v>
          </cell>
          <cell r="E365">
            <v>92.25</v>
          </cell>
          <cell r="F365">
            <v>0</v>
          </cell>
          <cell r="G365">
            <v>106.91</v>
          </cell>
        </row>
        <row r="366">
          <cell r="A366">
            <v>834909</v>
          </cell>
          <cell r="B366" t="str">
            <v>Fornecimento e assentamento de piso tátil de concreto alerta/direcional 20x20cm vermelho</v>
          </cell>
          <cell r="C366" t="str">
            <v>m2</v>
          </cell>
          <cell r="D366">
            <v>14.66</v>
          </cell>
          <cell r="E366">
            <v>94.75</v>
          </cell>
          <cell r="F366">
            <v>0</v>
          </cell>
          <cell r="G366">
            <v>109.41</v>
          </cell>
        </row>
        <row r="367">
          <cell r="A367">
            <v>834906</v>
          </cell>
          <cell r="B367" t="str">
            <v>Fornecimento e assentamento de piso tátil de concreto alerta/direcional 40x40cm</v>
          </cell>
          <cell r="C367" t="str">
            <v>m2</v>
          </cell>
          <cell r="D367">
            <v>20.02</v>
          </cell>
          <cell r="E367">
            <v>83</v>
          </cell>
          <cell r="F367">
            <v>0</v>
          </cell>
          <cell r="G367">
            <v>103.02</v>
          </cell>
        </row>
        <row r="368">
          <cell r="A368">
            <v>834907</v>
          </cell>
          <cell r="B368" t="str">
            <v>Fornecimento e assentamento de piso tátil de concreto alerta/direcional 40x40cm vermelho</v>
          </cell>
          <cell r="C368" t="str">
            <v>m2</v>
          </cell>
          <cell r="D368">
            <v>20.02</v>
          </cell>
          <cell r="E368">
            <v>86.62</v>
          </cell>
          <cell r="F368">
            <v>0</v>
          </cell>
          <cell r="G368">
            <v>106.64</v>
          </cell>
        </row>
        <row r="369">
          <cell r="A369">
            <v>507215</v>
          </cell>
          <cell r="B369" t="str">
            <v>Fornecimento e colocação de aço CA 50 para apoio de barra de transferência</v>
          </cell>
          <cell r="C369" t="str">
            <v>kg</v>
          </cell>
          <cell r="D369">
            <v>0.12</v>
          </cell>
          <cell r="E369">
            <v>6.19</v>
          </cell>
          <cell r="F369">
            <v>0</v>
          </cell>
          <cell r="G369">
            <v>6.31</v>
          </cell>
        </row>
        <row r="370">
          <cell r="A370">
            <v>507210</v>
          </cell>
          <cell r="B370" t="str">
            <v>Fornecimento e colocação de aço CA 50 para barras de ligação</v>
          </cell>
          <cell r="C370" t="str">
            <v>kg</v>
          </cell>
          <cell r="D370">
            <v>0.1</v>
          </cell>
          <cell r="E370">
            <v>6.16</v>
          </cell>
          <cell r="F370">
            <v>0</v>
          </cell>
          <cell r="G370">
            <v>6.26</v>
          </cell>
        </row>
        <row r="371">
          <cell r="A371">
            <v>507220</v>
          </cell>
          <cell r="B371" t="str">
            <v>Fornecimento e colocação de aço CA-25 para barra de transferência ø=20mm</v>
          </cell>
          <cell r="C371" t="str">
            <v>kg</v>
          </cell>
          <cell r="D371">
            <v>0.05</v>
          </cell>
          <cell r="E371">
            <v>7.34</v>
          </cell>
          <cell r="F371">
            <v>0</v>
          </cell>
          <cell r="G371">
            <v>7.39</v>
          </cell>
        </row>
        <row r="372">
          <cell r="A372">
            <v>507225</v>
          </cell>
          <cell r="B372" t="str">
            <v>Fornecimento e colocação de aço CA-25 para barra de transferência ø=25mm</v>
          </cell>
          <cell r="C372" t="str">
            <v>kg</v>
          </cell>
          <cell r="D372">
            <v>0.05</v>
          </cell>
          <cell r="E372">
            <v>7.34</v>
          </cell>
          <cell r="F372">
            <v>0</v>
          </cell>
          <cell r="G372">
            <v>7.39</v>
          </cell>
        </row>
        <row r="373">
          <cell r="A373">
            <v>507232</v>
          </cell>
          <cell r="B373" t="str">
            <v>Fornecimento e colocação de aço CA-25 para barra de transferência ø=32mm</v>
          </cell>
          <cell r="C373" t="str">
            <v>kg</v>
          </cell>
          <cell r="D373">
            <v>0.05</v>
          </cell>
          <cell r="E373">
            <v>7.34</v>
          </cell>
          <cell r="F373">
            <v>0</v>
          </cell>
          <cell r="G373">
            <v>7.39</v>
          </cell>
        </row>
        <row r="374">
          <cell r="A374">
            <v>801926</v>
          </cell>
          <cell r="B374" t="str">
            <v>Fornecimento e colocação de dispositivo refletivo para barreira New Jersey</v>
          </cell>
          <cell r="C374" t="str">
            <v>ud</v>
          </cell>
          <cell r="D374">
            <v>5.65</v>
          </cell>
          <cell r="E374">
            <v>29.32</v>
          </cell>
          <cell r="F374">
            <v>0</v>
          </cell>
          <cell r="G374">
            <v>34.97</v>
          </cell>
        </row>
        <row r="375">
          <cell r="A375">
            <v>801925</v>
          </cell>
          <cell r="B375" t="str">
            <v>Fornecimento e colocação de dispositivo refletivo para defensa metálica</v>
          </cell>
          <cell r="C375" t="str">
            <v>ud</v>
          </cell>
          <cell r="D375">
            <v>5.65</v>
          </cell>
          <cell r="E375">
            <v>19.13</v>
          </cell>
          <cell r="F375">
            <v>0</v>
          </cell>
          <cell r="G375">
            <v>24.78</v>
          </cell>
        </row>
        <row r="376">
          <cell r="A376">
            <v>600125</v>
          </cell>
          <cell r="B376" t="str">
            <v>Fornecimento e colocação de tampão ferro fundido ø=600mm articulado Classe 125</v>
          </cell>
          <cell r="C376" t="str">
            <v>ud</v>
          </cell>
          <cell r="D376">
            <v>10.79</v>
          </cell>
          <cell r="E376">
            <v>585.69000000000005</v>
          </cell>
          <cell r="F376">
            <v>0</v>
          </cell>
          <cell r="G376">
            <v>596.48</v>
          </cell>
          <cell r="H376" t="str">
            <v>A acrescer</v>
          </cell>
        </row>
        <row r="377">
          <cell r="A377">
            <v>601125</v>
          </cell>
          <cell r="B377" t="str">
            <v>Fornecimento e colocação de tampão ferro fundido ø=600mm articulado Classe 400</v>
          </cell>
          <cell r="C377" t="str">
            <v>ud</v>
          </cell>
          <cell r="D377">
            <v>10.79</v>
          </cell>
          <cell r="E377">
            <v>611.97</v>
          </cell>
          <cell r="F377">
            <v>0</v>
          </cell>
          <cell r="G377">
            <v>622.76</v>
          </cell>
          <cell r="H377" t="str">
            <v>A acrescer</v>
          </cell>
        </row>
        <row r="378">
          <cell r="A378">
            <v>661125</v>
          </cell>
          <cell r="B378" t="str">
            <v>Fornecimento e colocação de tampão ferro fundido ø=600mm c/aro Classe 125</v>
          </cell>
          <cell r="C378" t="str">
            <v>ud</v>
          </cell>
          <cell r="D378">
            <v>10.79</v>
          </cell>
          <cell r="E378">
            <v>656.57</v>
          </cell>
          <cell r="F378">
            <v>0</v>
          </cell>
          <cell r="G378">
            <v>667.36</v>
          </cell>
          <cell r="H378" t="str">
            <v>A acrescer</v>
          </cell>
        </row>
        <row r="379">
          <cell r="A379">
            <v>662400</v>
          </cell>
          <cell r="B379" t="str">
            <v>Fornecimento e colocação de tampão ferro fundido ø=600mm c/aro Classe 400</v>
          </cell>
          <cell r="C379" t="str">
            <v>ud</v>
          </cell>
          <cell r="D379">
            <v>10.79</v>
          </cell>
          <cell r="E379">
            <v>611.97</v>
          </cell>
          <cell r="F379">
            <v>0</v>
          </cell>
          <cell r="G379">
            <v>622.76</v>
          </cell>
          <cell r="H379" t="str">
            <v>A acrescer</v>
          </cell>
        </row>
        <row r="380">
          <cell r="A380">
            <v>660050</v>
          </cell>
          <cell r="B380" t="str">
            <v>Fornecimento e colocação de tampão ferro fundido ø=600mm c/aro Classe 50</v>
          </cell>
          <cell r="C380" t="str">
            <v>ud</v>
          </cell>
          <cell r="D380">
            <v>10.79</v>
          </cell>
          <cell r="E380">
            <v>586.17999999999995</v>
          </cell>
          <cell r="F380">
            <v>0</v>
          </cell>
          <cell r="G380">
            <v>596.97</v>
          </cell>
          <cell r="H380" t="str">
            <v>A acrescer</v>
          </cell>
        </row>
        <row r="381">
          <cell r="A381">
            <v>671400</v>
          </cell>
          <cell r="B381" t="str">
            <v>Fornecimento e colocação de tampão ferro fundido ø=700mm R-3 articulado Classe 400</v>
          </cell>
          <cell r="C381" t="str">
            <v>ud</v>
          </cell>
          <cell r="D381">
            <v>10.79</v>
          </cell>
          <cell r="E381">
            <v>646.27</v>
          </cell>
          <cell r="F381">
            <v>0</v>
          </cell>
          <cell r="G381">
            <v>657.06</v>
          </cell>
          <cell r="H381" t="str">
            <v>A acrescer</v>
          </cell>
        </row>
        <row r="382">
          <cell r="A382">
            <v>673400</v>
          </cell>
          <cell r="B382" t="str">
            <v>Fornecimento e colocação de tampão ferro fundido ø=730mm R-3 c/aro Classe 400</v>
          </cell>
          <cell r="C382" t="str">
            <v>ud</v>
          </cell>
          <cell r="D382">
            <v>10.79</v>
          </cell>
          <cell r="E382">
            <v>827.27</v>
          </cell>
          <cell r="F382">
            <v>0</v>
          </cell>
          <cell r="G382">
            <v>838.06</v>
          </cell>
          <cell r="H382" t="str">
            <v>A acrescer</v>
          </cell>
        </row>
        <row r="383">
          <cell r="A383">
            <v>681400</v>
          </cell>
          <cell r="B383" t="str">
            <v>Fornecimento e colocação de tampão ferro fundido ø=800mm articulado Classe 400</v>
          </cell>
          <cell r="C383" t="str">
            <v>ud</v>
          </cell>
          <cell r="D383">
            <v>10.79</v>
          </cell>
          <cell r="E383">
            <v>1424.72</v>
          </cell>
          <cell r="F383">
            <v>0</v>
          </cell>
          <cell r="G383">
            <v>1435.51</v>
          </cell>
          <cell r="H383" t="str">
            <v>A acrescer</v>
          </cell>
        </row>
        <row r="384">
          <cell r="A384">
            <v>504920</v>
          </cell>
          <cell r="B384" t="str">
            <v>Fornecimento e colocação de Tela Telcon Q-138 ou equivalente</v>
          </cell>
          <cell r="C384" t="str">
            <v>kg</v>
          </cell>
          <cell r="D384">
            <v>0.26</v>
          </cell>
          <cell r="E384">
            <v>9.14</v>
          </cell>
          <cell r="F384">
            <v>0</v>
          </cell>
          <cell r="G384">
            <v>9.4</v>
          </cell>
          <cell r="H384" t="str">
            <v>A acrescer</v>
          </cell>
        </row>
        <row r="385">
          <cell r="A385">
            <v>607000</v>
          </cell>
          <cell r="B385" t="str">
            <v>Fornecimento e colocação geotextil n/tecido(GNT)</v>
          </cell>
          <cell r="C385" t="str">
            <v>m2</v>
          </cell>
          <cell r="D385">
            <v>1.25</v>
          </cell>
          <cell r="E385">
            <v>5.34</v>
          </cell>
          <cell r="F385">
            <v>0</v>
          </cell>
          <cell r="G385">
            <v>6.59</v>
          </cell>
        </row>
        <row r="386">
          <cell r="A386">
            <v>607100</v>
          </cell>
          <cell r="B386" t="str">
            <v>Fornecimento e colocação geotextil tecido(GT)</v>
          </cell>
          <cell r="C386" t="str">
            <v>m2</v>
          </cell>
          <cell r="D386">
            <v>1.79</v>
          </cell>
          <cell r="E386">
            <v>7.67</v>
          </cell>
          <cell r="F386">
            <v>0</v>
          </cell>
          <cell r="G386">
            <v>9.4600000000000009</v>
          </cell>
        </row>
        <row r="387">
          <cell r="A387">
            <v>607500</v>
          </cell>
          <cell r="B387" t="str">
            <v>Fornecimento e colocação tubo concreto d=20cm</v>
          </cell>
          <cell r="C387" t="str">
            <v>m</v>
          </cell>
          <cell r="D387">
            <v>9.01</v>
          </cell>
          <cell r="E387">
            <v>41</v>
          </cell>
          <cell r="F387">
            <v>0.35</v>
          </cell>
          <cell r="G387">
            <v>50.36</v>
          </cell>
          <cell r="H387" t="str">
            <v>A acrescer</v>
          </cell>
        </row>
        <row r="388">
          <cell r="A388">
            <v>607600</v>
          </cell>
          <cell r="B388" t="str">
            <v>Fornecimento e colocação tubo concreto d=30cm</v>
          </cell>
          <cell r="C388" t="str">
            <v>m</v>
          </cell>
          <cell r="D388">
            <v>11.68</v>
          </cell>
          <cell r="E388">
            <v>54</v>
          </cell>
          <cell r="F388">
            <v>0.53</v>
          </cell>
          <cell r="G388">
            <v>66.209999999999994</v>
          </cell>
          <cell r="H388" t="str">
            <v>A acrescer</v>
          </cell>
        </row>
        <row r="389">
          <cell r="A389">
            <v>720000</v>
          </cell>
          <cell r="B389" t="str">
            <v>Fornecimento e cravação estaca duplo trilho TR-37</v>
          </cell>
          <cell r="C389" t="str">
            <v>m</v>
          </cell>
          <cell r="D389">
            <v>239.45</v>
          </cell>
          <cell r="E389">
            <v>421.93</v>
          </cell>
          <cell r="F389">
            <v>0</v>
          </cell>
          <cell r="G389">
            <v>661.38</v>
          </cell>
          <cell r="H389" t="str">
            <v>A acrescer</v>
          </cell>
        </row>
        <row r="390">
          <cell r="A390">
            <v>720100</v>
          </cell>
          <cell r="B390" t="str">
            <v>Fornecimento e cravação estaca triplo trilho TR-37</v>
          </cell>
          <cell r="C390" t="str">
            <v>m</v>
          </cell>
          <cell r="D390">
            <v>266.05</v>
          </cell>
          <cell r="E390">
            <v>632.9</v>
          </cell>
          <cell r="F390">
            <v>0</v>
          </cell>
          <cell r="G390">
            <v>898.95</v>
          </cell>
          <cell r="H390" t="str">
            <v>A acrescer</v>
          </cell>
        </row>
        <row r="391">
          <cell r="A391">
            <v>801946</v>
          </cell>
          <cell r="B391" t="str">
            <v>Fornecimento e instalação de barreira contínua classe I</v>
          </cell>
          <cell r="C391" t="str">
            <v>m</v>
          </cell>
          <cell r="D391">
            <v>81.31</v>
          </cell>
          <cell r="E391">
            <v>135.05000000000001</v>
          </cell>
          <cell r="F391">
            <v>0</v>
          </cell>
          <cell r="G391">
            <v>216.36</v>
          </cell>
        </row>
        <row r="392">
          <cell r="A392">
            <v>801945</v>
          </cell>
          <cell r="B392" t="str">
            <v>Fornecimento e instalação de cavalete de madeira</v>
          </cell>
          <cell r="C392" t="str">
            <v>ud</v>
          </cell>
          <cell r="D392">
            <v>81.31</v>
          </cell>
          <cell r="E392">
            <v>158.24</v>
          </cell>
          <cell r="F392">
            <v>0</v>
          </cell>
          <cell r="G392">
            <v>239.55</v>
          </cell>
        </row>
        <row r="393">
          <cell r="A393">
            <v>801941</v>
          </cell>
          <cell r="B393" t="str">
            <v>Fornecimento e instalação de cone de PVC flexível refletivo h=75 cm para sinalização provisória</v>
          </cell>
          <cell r="C393" t="str">
            <v>ud</v>
          </cell>
          <cell r="D393">
            <v>3.81</v>
          </cell>
          <cell r="E393">
            <v>14.94</v>
          </cell>
          <cell r="F393">
            <v>0</v>
          </cell>
          <cell r="G393">
            <v>18.75</v>
          </cell>
        </row>
        <row r="394">
          <cell r="A394">
            <v>806375</v>
          </cell>
          <cell r="B394" t="str">
            <v>Fornecimento e instalação de Módulo de Transição defensa metálica dupla/tripla onda-barreira de concreto</v>
          </cell>
          <cell r="C394" t="str">
            <v>m</v>
          </cell>
          <cell r="D394">
            <v>111.54</v>
          </cell>
          <cell r="E394">
            <v>570</v>
          </cell>
          <cell r="F394">
            <v>0</v>
          </cell>
          <cell r="G394">
            <v>681.54</v>
          </cell>
        </row>
        <row r="395">
          <cell r="A395">
            <v>807100</v>
          </cell>
          <cell r="B395" t="str">
            <v>Fornecimento e instalação de terminal absorvedor de energia p/ velocidade até 100 km/h de acordo com ABNT NBR-15486-2016</v>
          </cell>
          <cell r="C395" t="str">
            <v>ud</v>
          </cell>
          <cell r="D395">
            <v>1065.22</v>
          </cell>
          <cell r="E395">
            <v>8444.2900000000009</v>
          </cell>
          <cell r="F395">
            <v>0</v>
          </cell>
          <cell r="G395">
            <v>9509.51</v>
          </cell>
        </row>
        <row r="396">
          <cell r="A396">
            <v>807080</v>
          </cell>
          <cell r="B396" t="str">
            <v>Fornecimento e instalação de terminal absorvedor de energia p/ velocidade de 80 km/h de acordo com ABNT NBR-15486-2016</v>
          </cell>
          <cell r="C396" t="str">
            <v>ud</v>
          </cell>
          <cell r="D396">
            <v>1065.22</v>
          </cell>
          <cell r="E396">
            <v>6456.78</v>
          </cell>
          <cell r="F396">
            <v>0</v>
          </cell>
          <cell r="G396">
            <v>7522</v>
          </cell>
        </row>
        <row r="397">
          <cell r="A397">
            <v>806100</v>
          </cell>
          <cell r="B397" t="str">
            <v>Fornecimento e instalação de terminal amortecedor de impacto p/ velocidade até 100 km/h de acordo com ABNT NBR-15486-2016</v>
          </cell>
          <cell r="C397" t="str">
            <v>ud</v>
          </cell>
          <cell r="D397">
            <v>1373.43</v>
          </cell>
          <cell r="E397">
            <v>67309.25</v>
          </cell>
          <cell r="F397">
            <v>0</v>
          </cell>
          <cell r="G397">
            <v>68682.679999999993</v>
          </cell>
        </row>
        <row r="398">
          <cell r="A398">
            <v>806080</v>
          </cell>
          <cell r="B398" t="str">
            <v>Fornecimento e instalação de terminal amortecedor de impacto p/ velocidade de 80 km/h de acordo com ABNT NBR-15486-2016</v>
          </cell>
          <cell r="C398" t="str">
            <v>ud</v>
          </cell>
          <cell r="D398">
            <v>1373.43</v>
          </cell>
          <cell r="E398">
            <v>49045.18</v>
          </cell>
          <cell r="F398">
            <v>0</v>
          </cell>
          <cell r="G398">
            <v>50418.61</v>
          </cell>
        </row>
        <row r="399">
          <cell r="A399">
            <v>800300</v>
          </cell>
          <cell r="B399" t="str">
            <v>Fornecimento e plantio de erva cidreira</v>
          </cell>
          <cell r="C399" t="str">
            <v>ud</v>
          </cell>
          <cell r="D399">
            <v>0.61</v>
          </cell>
          <cell r="E399">
            <v>0.61</v>
          </cell>
          <cell r="F399">
            <v>0</v>
          </cell>
          <cell r="G399">
            <v>1.22</v>
          </cell>
        </row>
        <row r="400">
          <cell r="A400">
            <v>800350</v>
          </cell>
          <cell r="B400" t="str">
            <v>Fornecimento e plantio de erva cidreira p/ pav. poliédrico</v>
          </cell>
          <cell r="C400" t="str">
            <v>m2</v>
          </cell>
          <cell r="D400">
            <v>0.52</v>
          </cell>
          <cell r="E400">
            <v>0.52</v>
          </cell>
          <cell r="F400">
            <v>0</v>
          </cell>
          <cell r="G400">
            <v>1.04</v>
          </cell>
        </row>
        <row r="401">
          <cell r="A401">
            <v>505000</v>
          </cell>
          <cell r="B401" t="str">
            <v>Fresagem contínua a frio</v>
          </cell>
          <cell r="C401" t="str">
            <v>m3</v>
          </cell>
          <cell r="D401">
            <v>153.62</v>
          </cell>
          <cell r="E401">
            <v>45.87</v>
          </cell>
          <cell r="F401">
            <v>0</v>
          </cell>
          <cell r="G401">
            <v>199.49</v>
          </cell>
          <cell r="H401" t="str">
            <v>A acrescer</v>
          </cell>
        </row>
        <row r="402">
          <cell r="A402">
            <v>505100</v>
          </cell>
          <cell r="B402" t="str">
            <v>Fresagem descontínua a frio</v>
          </cell>
          <cell r="C402" t="str">
            <v>m3</v>
          </cell>
          <cell r="D402">
            <v>177.71</v>
          </cell>
          <cell r="E402">
            <v>45.75</v>
          </cell>
          <cell r="F402">
            <v>0</v>
          </cell>
          <cell r="G402">
            <v>223.46</v>
          </cell>
          <cell r="H402" t="str">
            <v>A acrescer</v>
          </cell>
        </row>
        <row r="403">
          <cell r="A403">
            <v>860200</v>
          </cell>
          <cell r="B403" t="str">
            <v>Gabião tipo caixa 2x1x0,50m ZN/AL + PVC  (NBR 8964)</v>
          </cell>
          <cell r="C403" t="str">
            <v>m3</v>
          </cell>
          <cell r="D403">
            <v>134.25</v>
          </cell>
          <cell r="E403">
            <v>713.75</v>
          </cell>
          <cell r="F403">
            <v>0</v>
          </cell>
          <cell r="G403">
            <v>848</v>
          </cell>
          <cell r="H403" t="str">
            <v>A acrescer</v>
          </cell>
        </row>
        <row r="404">
          <cell r="A404">
            <v>860100</v>
          </cell>
          <cell r="B404" t="str">
            <v>Gabião tipo caixa 2x1x0,50m ZN/AL (NBR 8964)</v>
          </cell>
          <cell r="C404" t="str">
            <v>m3</v>
          </cell>
          <cell r="D404">
            <v>134.25</v>
          </cell>
          <cell r="E404">
            <v>538.1</v>
          </cell>
          <cell r="F404">
            <v>0</v>
          </cell>
          <cell r="G404">
            <v>672.35</v>
          </cell>
          <cell r="H404" t="str">
            <v>A acrescer</v>
          </cell>
        </row>
        <row r="405">
          <cell r="A405">
            <v>860150</v>
          </cell>
          <cell r="B405" t="str">
            <v>Gabião tipo caixa 2x1x1,00m ZN/AL + PVC (NBR 8964)</v>
          </cell>
          <cell r="C405" t="str">
            <v>m3</v>
          </cell>
          <cell r="D405">
            <v>134.25</v>
          </cell>
          <cell r="E405">
            <v>528.34</v>
          </cell>
          <cell r="F405">
            <v>0</v>
          </cell>
          <cell r="G405">
            <v>662.59</v>
          </cell>
          <cell r="H405" t="str">
            <v>A acrescer</v>
          </cell>
        </row>
        <row r="406">
          <cell r="A406">
            <v>860000</v>
          </cell>
          <cell r="B406" t="str">
            <v>Gabião tipo caixa 2x1x1,00m ZN/AL (NBR 8964)</v>
          </cell>
          <cell r="C406" t="str">
            <v>m3</v>
          </cell>
          <cell r="D406">
            <v>134.25</v>
          </cell>
          <cell r="E406">
            <v>425.9</v>
          </cell>
          <cell r="F406">
            <v>0</v>
          </cell>
          <cell r="G406">
            <v>560.15</v>
          </cell>
          <cell r="H406" t="str">
            <v>A acrescer</v>
          </cell>
        </row>
        <row r="407">
          <cell r="A407">
            <v>860017</v>
          </cell>
          <cell r="B407" t="str">
            <v>Gabião tipo colchão ZN/AL + PVC e=0,17m (NBR 8964)</v>
          </cell>
          <cell r="C407" t="str">
            <v>m2</v>
          </cell>
          <cell r="D407">
            <v>33.65</v>
          </cell>
          <cell r="E407">
            <v>191.48</v>
          </cell>
          <cell r="F407">
            <v>0</v>
          </cell>
          <cell r="G407">
            <v>225.13</v>
          </cell>
          <cell r="H407" t="str">
            <v>A acrescer</v>
          </cell>
        </row>
        <row r="408">
          <cell r="A408">
            <v>860023</v>
          </cell>
          <cell r="B408" t="str">
            <v>Gabião tipo colchão ZN/AL + PVC e=0,23m (NBR 8964)</v>
          </cell>
          <cell r="C408" t="str">
            <v>m2</v>
          </cell>
          <cell r="D408">
            <v>40.380000000000003</v>
          </cell>
          <cell r="E408">
            <v>211.32</v>
          </cell>
          <cell r="F408">
            <v>0</v>
          </cell>
          <cell r="G408">
            <v>251.7</v>
          </cell>
          <cell r="H408" t="str">
            <v>A acrescer</v>
          </cell>
        </row>
        <row r="409">
          <cell r="A409">
            <v>861030</v>
          </cell>
          <cell r="B409" t="str">
            <v>Gabião tipo colchão ZN/AL + PVC e=0,30m (NBR 8964)</v>
          </cell>
          <cell r="C409" t="str">
            <v>m2</v>
          </cell>
          <cell r="D409">
            <v>45.89</v>
          </cell>
          <cell r="E409">
            <v>233.72</v>
          </cell>
          <cell r="F409">
            <v>0</v>
          </cell>
          <cell r="G409">
            <v>279.61</v>
          </cell>
          <cell r="H409" t="str">
            <v>A acrescer</v>
          </cell>
        </row>
        <row r="410">
          <cell r="A410">
            <v>603100</v>
          </cell>
          <cell r="B410" t="str">
            <v>Grade ferro p/ boca de lobo</v>
          </cell>
          <cell r="C410" t="str">
            <v>ud</v>
          </cell>
          <cell r="D410">
            <v>166.82</v>
          </cell>
          <cell r="E410">
            <v>126.09</v>
          </cell>
          <cell r="F410">
            <v>0</v>
          </cell>
          <cell r="G410">
            <v>292.91000000000003</v>
          </cell>
        </row>
        <row r="411">
          <cell r="A411">
            <v>757000</v>
          </cell>
          <cell r="B411" t="str">
            <v>Gradil ferro galv. d=2" c/ suporte de concreto</v>
          </cell>
          <cell r="C411" t="str">
            <v>m</v>
          </cell>
          <cell r="D411">
            <v>56.02</v>
          </cell>
          <cell r="E411">
            <v>159.59</v>
          </cell>
          <cell r="F411">
            <v>41.21</v>
          </cell>
          <cell r="G411">
            <v>256.82</v>
          </cell>
          <cell r="H411" t="str">
            <v>A acrescer</v>
          </cell>
        </row>
        <row r="412">
          <cell r="A412">
            <v>800200</v>
          </cell>
          <cell r="B412" t="str">
            <v>Grama em mudas</v>
          </cell>
          <cell r="C412" t="str">
            <v>m2</v>
          </cell>
          <cell r="D412">
            <v>9.24</v>
          </cell>
          <cell r="E412">
            <v>0.28000000000000003</v>
          </cell>
          <cell r="F412">
            <v>0</v>
          </cell>
          <cell r="G412">
            <v>9.52</v>
          </cell>
        </row>
        <row r="413">
          <cell r="A413">
            <v>603200</v>
          </cell>
          <cell r="B413" t="str">
            <v>Grelha ferro p/ cxa. coletora sarjeta</v>
          </cell>
          <cell r="C413" t="str">
            <v>ud</v>
          </cell>
          <cell r="D413">
            <v>201.96</v>
          </cell>
          <cell r="E413">
            <v>433.28</v>
          </cell>
          <cell r="F413">
            <v>0</v>
          </cell>
          <cell r="G413">
            <v>635.24</v>
          </cell>
        </row>
        <row r="414">
          <cell r="A414">
            <v>757200</v>
          </cell>
          <cell r="B414" t="str">
            <v>Guarda corpo tipo DER-PR c/ 2,0m</v>
          </cell>
          <cell r="C414" t="str">
            <v>ud</v>
          </cell>
          <cell r="D414">
            <v>109.85</v>
          </cell>
          <cell r="E414">
            <v>21.99</v>
          </cell>
          <cell r="F414">
            <v>353.31</v>
          </cell>
          <cell r="G414">
            <v>485.15</v>
          </cell>
          <cell r="H414" t="str">
            <v>A acrescer</v>
          </cell>
        </row>
        <row r="415">
          <cell r="A415">
            <v>800100</v>
          </cell>
          <cell r="B415" t="str">
            <v>Hidrossemeadura</v>
          </cell>
          <cell r="C415" t="str">
            <v>m2</v>
          </cell>
          <cell r="D415">
            <v>2.9</v>
          </cell>
          <cell r="E415">
            <v>9.0500000000000007</v>
          </cell>
          <cell r="F415">
            <v>0</v>
          </cell>
          <cell r="G415">
            <v>11.95</v>
          </cell>
        </row>
        <row r="416">
          <cell r="A416">
            <v>560150</v>
          </cell>
          <cell r="B416" t="str">
            <v>Imprimação impermeabilizante  para conservação/retauração, exclusive fornecimento e transporte da emulsão</v>
          </cell>
          <cell r="C416" t="str">
            <v>m2</v>
          </cell>
          <cell r="D416">
            <v>0.75</v>
          </cell>
          <cell r="E416">
            <v>0</v>
          </cell>
          <cell r="F416">
            <v>0</v>
          </cell>
          <cell r="G416">
            <v>0.75</v>
          </cell>
        </row>
        <row r="417">
          <cell r="A417">
            <v>560100</v>
          </cell>
          <cell r="B417" t="str">
            <v>Imprimação impermeabilizante exclusive fornecimento e transporte da emulsão</v>
          </cell>
          <cell r="C417" t="str">
            <v>m2</v>
          </cell>
          <cell r="D417">
            <v>0.49</v>
          </cell>
          <cell r="E417">
            <v>0</v>
          </cell>
          <cell r="F417">
            <v>0</v>
          </cell>
          <cell r="G417">
            <v>0.49</v>
          </cell>
        </row>
        <row r="418">
          <cell r="A418">
            <v>560400</v>
          </cell>
          <cell r="B418" t="str">
            <v>Imprimação impermeabilizante exclusive fornecimento e transporte do CM</v>
          </cell>
          <cell r="C418" t="str">
            <v>m2</v>
          </cell>
          <cell r="D418">
            <v>0.49</v>
          </cell>
          <cell r="E418">
            <v>0</v>
          </cell>
          <cell r="F418">
            <v>0</v>
          </cell>
          <cell r="G418">
            <v>0.49</v>
          </cell>
        </row>
        <row r="419">
          <cell r="A419">
            <v>502660</v>
          </cell>
          <cell r="B419" t="str">
            <v>Junta de construção com isopor, selante a base de silicone e cordão de polipropileno</v>
          </cell>
          <cell r="C419" t="str">
            <v>m</v>
          </cell>
          <cell r="D419">
            <v>3.6</v>
          </cell>
          <cell r="E419">
            <v>14.33</v>
          </cell>
          <cell r="F419">
            <v>0</v>
          </cell>
          <cell r="G419">
            <v>17.93</v>
          </cell>
        </row>
        <row r="420">
          <cell r="A420">
            <v>502680</v>
          </cell>
          <cell r="B420" t="str">
            <v>Junta longitudinal, inclusive corte, selante a base de silicone e cordão de polipropileno</v>
          </cell>
          <cell r="C420" t="str">
            <v>m</v>
          </cell>
          <cell r="D420">
            <v>2.66</v>
          </cell>
          <cell r="E420">
            <v>14.08</v>
          </cell>
          <cell r="F420">
            <v>0</v>
          </cell>
          <cell r="G420">
            <v>16.739999999999998</v>
          </cell>
        </row>
        <row r="421">
          <cell r="A421">
            <v>502670</v>
          </cell>
          <cell r="B421" t="str">
            <v>Junta transversal , inclusive corte, selante a base de silicone e cordão de polipropileno</v>
          </cell>
          <cell r="C421" t="str">
            <v>m</v>
          </cell>
          <cell r="D421">
            <v>6.65</v>
          </cell>
          <cell r="E421">
            <v>14.08</v>
          </cell>
          <cell r="F421">
            <v>0</v>
          </cell>
          <cell r="G421">
            <v>20.73</v>
          </cell>
        </row>
        <row r="422">
          <cell r="A422">
            <v>562100</v>
          </cell>
          <cell r="B422" t="str">
            <v xml:space="preserve">Lama asfáltica faixa "1" e "2" excl. fornec. e transporte da emulsão </v>
          </cell>
          <cell r="C422" t="str">
            <v>m2</v>
          </cell>
          <cell r="D422">
            <v>2.52</v>
          </cell>
          <cell r="E422">
            <v>0.39</v>
          </cell>
          <cell r="F422">
            <v>0</v>
          </cell>
          <cell r="G422">
            <v>2.91</v>
          </cell>
          <cell r="H422" t="str">
            <v>A acrescer</v>
          </cell>
        </row>
        <row r="423">
          <cell r="A423">
            <v>562200</v>
          </cell>
          <cell r="B423" t="str">
            <v xml:space="preserve">Lama asfáltica faixa "3" e "4" excl. fornec. e transporte da emulsão </v>
          </cell>
          <cell r="C423" t="str">
            <v>m2</v>
          </cell>
          <cell r="D423">
            <v>3.05</v>
          </cell>
          <cell r="E423">
            <v>0.93</v>
          </cell>
          <cell r="F423">
            <v>0</v>
          </cell>
          <cell r="G423">
            <v>3.98</v>
          </cell>
          <cell r="H423" t="str">
            <v>A acrescer</v>
          </cell>
        </row>
        <row r="424">
          <cell r="A424">
            <v>801965</v>
          </cell>
          <cell r="B424" t="str">
            <v>Lâmpada fluorescente 11 W para sinalização noturna</v>
          </cell>
          <cell r="C424" t="str">
            <v>ud</v>
          </cell>
          <cell r="D424">
            <v>0.52</v>
          </cell>
          <cell r="E424">
            <v>4.3899999999999997</v>
          </cell>
          <cell r="F424">
            <v>0</v>
          </cell>
          <cell r="G424">
            <v>4.91</v>
          </cell>
        </row>
        <row r="425">
          <cell r="A425">
            <v>603900</v>
          </cell>
          <cell r="B425" t="str">
            <v>Lastro de brita</v>
          </cell>
          <cell r="C425" t="str">
            <v>m3</v>
          </cell>
          <cell r="D425">
            <v>53.36</v>
          </cell>
          <cell r="E425">
            <v>80.13</v>
          </cell>
          <cell r="F425">
            <v>0</v>
          </cell>
          <cell r="G425">
            <v>133.49</v>
          </cell>
          <cell r="H425" t="str">
            <v>A acrescer</v>
          </cell>
        </row>
        <row r="426">
          <cell r="A426">
            <v>743900</v>
          </cell>
          <cell r="B426" t="str">
            <v>Lastro de brita</v>
          </cell>
          <cell r="C426" t="str">
            <v>m3</v>
          </cell>
          <cell r="D426">
            <v>53.36</v>
          </cell>
          <cell r="E426">
            <v>80.13</v>
          </cell>
          <cell r="F426">
            <v>0</v>
          </cell>
          <cell r="G426">
            <v>133.49</v>
          </cell>
          <cell r="H426" t="str">
            <v>A acrescer</v>
          </cell>
        </row>
        <row r="427">
          <cell r="A427">
            <v>707100</v>
          </cell>
          <cell r="B427" t="str">
            <v>Limpeza c/ jato de água</v>
          </cell>
          <cell r="C427" t="str">
            <v>m2</v>
          </cell>
          <cell r="D427">
            <v>14.31</v>
          </cell>
          <cell r="E427">
            <v>0</v>
          </cell>
          <cell r="F427">
            <v>0</v>
          </cell>
          <cell r="G427">
            <v>14.31</v>
          </cell>
        </row>
        <row r="428">
          <cell r="A428">
            <v>600310</v>
          </cell>
          <cell r="B428" t="str">
            <v>Limpeza de bueiro para conservação/restauração</v>
          </cell>
          <cell r="C428" t="str">
            <v>ud</v>
          </cell>
          <cell r="D428">
            <v>125.44</v>
          </cell>
          <cell r="E428">
            <v>0</v>
          </cell>
          <cell r="F428">
            <v>0</v>
          </cell>
          <cell r="G428">
            <v>125.44</v>
          </cell>
        </row>
        <row r="429">
          <cell r="A429">
            <v>801200</v>
          </cell>
          <cell r="B429" t="str">
            <v>Limpeza de faixa de domínio com remoção de resíduos</v>
          </cell>
          <cell r="C429" t="str">
            <v>ha</v>
          </cell>
          <cell r="D429">
            <v>455.08</v>
          </cell>
          <cell r="E429">
            <v>0</v>
          </cell>
          <cell r="F429">
            <v>0</v>
          </cell>
          <cell r="G429">
            <v>455.08</v>
          </cell>
        </row>
        <row r="430">
          <cell r="A430">
            <v>510100</v>
          </cell>
          <cell r="B430" t="str">
            <v>Limpeza de jazida 1a. cat.</v>
          </cell>
          <cell r="C430" t="str">
            <v>m3</v>
          </cell>
          <cell r="D430">
            <v>8.19</v>
          </cell>
          <cell r="E430">
            <v>0</v>
          </cell>
          <cell r="F430">
            <v>0</v>
          </cell>
          <cell r="G430">
            <v>8.19</v>
          </cell>
        </row>
        <row r="431">
          <cell r="A431">
            <v>510200</v>
          </cell>
          <cell r="B431" t="str">
            <v>Limpeza de jazida 2a. cat.</v>
          </cell>
          <cell r="C431" t="str">
            <v>m3</v>
          </cell>
          <cell r="D431">
            <v>11.54</v>
          </cell>
          <cell r="E431">
            <v>0</v>
          </cell>
          <cell r="F431">
            <v>0</v>
          </cell>
          <cell r="G431">
            <v>11.54</v>
          </cell>
        </row>
        <row r="432">
          <cell r="A432">
            <v>515580</v>
          </cell>
          <cell r="B432" t="str">
            <v>Limpeza de pavimento com jato de água</v>
          </cell>
          <cell r="C432" t="str">
            <v>m2</v>
          </cell>
          <cell r="D432">
            <v>2.41</v>
          </cell>
          <cell r="E432">
            <v>0</v>
          </cell>
          <cell r="F432">
            <v>0</v>
          </cell>
          <cell r="G432">
            <v>2.41</v>
          </cell>
        </row>
        <row r="433">
          <cell r="A433">
            <v>600410</v>
          </cell>
          <cell r="B433" t="str">
            <v>Limpeza de sarjeta</v>
          </cell>
          <cell r="C433" t="str">
            <v>m</v>
          </cell>
          <cell r="D433">
            <v>1.24</v>
          </cell>
          <cell r="E433">
            <v>0</v>
          </cell>
          <cell r="F433">
            <v>0</v>
          </cell>
          <cell r="G433">
            <v>1.24</v>
          </cell>
        </row>
        <row r="434">
          <cell r="A434">
            <v>633100</v>
          </cell>
          <cell r="B434" t="str">
            <v>Limpeza e desobstrução de bueiros duplos</v>
          </cell>
          <cell r="C434" t="str">
            <v>m</v>
          </cell>
          <cell r="D434">
            <v>157.66999999999999</v>
          </cell>
          <cell r="E434">
            <v>0</v>
          </cell>
          <cell r="F434">
            <v>0</v>
          </cell>
          <cell r="G434">
            <v>157.66999999999999</v>
          </cell>
        </row>
        <row r="435">
          <cell r="A435">
            <v>633000</v>
          </cell>
          <cell r="B435" t="str">
            <v>Limpeza e desobstrução de bueiros simples</v>
          </cell>
          <cell r="C435" t="str">
            <v>m</v>
          </cell>
          <cell r="D435">
            <v>78.819999999999993</v>
          </cell>
          <cell r="E435">
            <v>0</v>
          </cell>
          <cell r="F435">
            <v>0</v>
          </cell>
          <cell r="G435">
            <v>78.819999999999993</v>
          </cell>
        </row>
        <row r="436">
          <cell r="A436">
            <v>633200</v>
          </cell>
          <cell r="B436" t="str">
            <v>Limpeza e desobstrução de bueiros triplos</v>
          </cell>
          <cell r="C436" t="str">
            <v>m</v>
          </cell>
          <cell r="D436">
            <v>236.49</v>
          </cell>
          <cell r="E436">
            <v>0</v>
          </cell>
          <cell r="F436">
            <v>0</v>
          </cell>
          <cell r="G436">
            <v>236.49</v>
          </cell>
        </row>
        <row r="437">
          <cell r="A437">
            <v>800900</v>
          </cell>
          <cell r="B437" t="str">
            <v>Limpeza e lavagem de sinalização vertical</v>
          </cell>
          <cell r="C437" t="str">
            <v>m2</v>
          </cell>
          <cell r="D437">
            <v>12.62</v>
          </cell>
          <cell r="E437">
            <v>0.03</v>
          </cell>
          <cell r="F437">
            <v>0</v>
          </cell>
          <cell r="G437">
            <v>12.65</v>
          </cell>
        </row>
        <row r="438">
          <cell r="A438">
            <v>801100</v>
          </cell>
          <cell r="B438" t="str">
            <v>Limpeza e pintura de abrigo de ônibus</v>
          </cell>
          <cell r="C438" t="str">
            <v>m2</v>
          </cell>
          <cell r="D438">
            <v>13.62</v>
          </cell>
          <cell r="E438">
            <v>6.41</v>
          </cell>
          <cell r="F438">
            <v>0</v>
          </cell>
          <cell r="G438">
            <v>20.03</v>
          </cell>
        </row>
        <row r="439">
          <cell r="A439">
            <v>801150</v>
          </cell>
          <cell r="B439" t="str">
            <v>Limpeza e pintura de barreiras duplas de concreto, com tinta latex</v>
          </cell>
          <cell r="C439" t="str">
            <v>m</v>
          </cell>
          <cell r="D439">
            <v>7.98</v>
          </cell>
          <cell r="E439">
            <v>16.45</v>
          </cell>
          <cell r="F439">
            <v>0</v>
          </cell>
          <cell r="G439">
            <v>24.43</v>
          </cell>
        </row>
        <row r="440">
          <cell r="A440">
            <v>600510</v>
          </cell>
          <cell r="B440" t="str">
            <v>Limpeza e pintura de meio fio</v>
          </cell>
          <cell r="C440" t="str">
            <v>m</v>
          </cell>
          <cell r="D440">
            <v>2</v>
          </cell>
          <cell r="E440">
            <v>0.11</v>
          </cell>
          <cell r="F440">
            <v>0</v>
          </cell>
          <cell r="G440">
            <v>2.11</v>
          </cell>
        </row>
        <row r="441">
          <cell r="A441">
            <v>700900</v>
          </cell>
          <cell r="B441" t="str">
            <v>Limpeza e pintura de ponte</v>
          </cell>
          <cell r="C441" t="str">
            <v>m</v>
          </cell>
          <cell r="D441">
            <v>7.98</v>
          </cell>
          <cell r="E441">
            <v>16.45</v>
          </cell>
          <cell r="F441">
            <v>0</v>
          </cell>
          <cell r="G441">
            <v>24.43</v>
          </cell>
        </row>
        <row r="442">
          <cell r="A442">
            <v>610200</v>
          </cell>
          <cell r="B442" t="str">
            <v>Limpeza manual de valeta</v>
          </cell>
          <cell r="C442" t="str">
            <v>m</v>
          </cell>
          <cell r="D442">
            <v>3.32</v>
          </cell>
          <cell r="E442">
            <v>0</v>
          </cell>
          <cell r="F442">
            <v>0</v>
          </cell>
          <cell r="G442">
            <v>3.32</v>
          </cell>
        </row>
        <row r="443">
          <cell r="A443">
            <v>401080</v>
          </cell>
          <cell r="B443" t="str">
            <v>Lombada</v>
          </cell>
          <cell r="C443" t="str">
            <v>m3</v>
          </cell>
          <cell r="D443">
            <v>2.83</v>
          </cell>
          <cell r="E443">
            <v>0</v>
          </cell>
          <cell r="F443">
            <v>0</v>
          </cell>
          <cell r="G443">
            <v>2.83</v>
          </cell>
        </row>
        <row r="444">
          <cell r="A444">
            <v>801961</v>
          </cell>
          <cell r="B444" t="str">
            <v>Luz intermitente (piscante)</v>
          </cell>
          <cell r="C444" t="str">
            <v>ud</v>
          </cell>
          <cell r="D444">
            <v>3.81</v>
          </cell>
          <cell r="E444">
            <v>38.6</v>
          </cell>
          <cell r="F444">
            <v>0</v>
          </cell>
          <cell r="G444">
            <v>42.41</v>
          </cell>
        </row>
        <row r="445">
          <cell r="A445">
            <v>564000</v>
          </cell>
          <cell r="B445" t="str">
            <v>Macadame betuminoso exclusive fornecimento e transporte da emulsão</v>
          </cell>
          <cell r="C445" t="str">
            <v>m3</v>
          </cell>
          <cell r="D445">
            <v>29.09</v>
          </cell>
          <cell r="E445">
            <v>108.97</v>
          </cell>
          <cell r="F445">
            <v>0</v>
          </cell>
          <cell r="G445">
            <v>138.06</v>
          </cell>
          <cell r="H445" t="str">
            <v>A acrescer</v>
          </cell>
        </row>
        <row r="446">
          <cell r="A446">
            <v>564300</v>
          </cell>
          <cell r="B446" t="str">
            <v>Macadame betuminoso exclusive fornecimento e transporte do CAP</v>
          </cell>
          <cell r="C446" t="str">
            <v>m3</v>
          </cell>
          <cell r="D446">
            <v>35.15</v>
          </cell>
          <cell r="E446">
            <v>110.57</v>
          </cell>
          <cell r="F446">
            <v>0</v>
          </cell>
          <cell r="G446">
            <v>145.72</v>
          </cell>
          <cell r="H446" t="str">
            <v>A acrescer</v>
          </cell>
        </row>
        <row r="447">
          <cell r="A447">
            <v>532000</v>
          </cell>
          <cell r="B447" t="str">
            <v>Macadame hidráulico</v>
          </cell>
          <cell r="C447" t="str">
            <v>m3</v>
          </cell>
          <cell r="D447">
            <v>24.19</v>
          </cell>
          <cell r="E447">
            <v>116.65</v>
          </cell>
          <cell r="F447">
            <v>0</v>
          </cell>
          <cell r="G447">
            <v>140.84</v>
          </cell>
          <cell r="H447" t="str">
            <v>A acrescer</v>
          </cell>
        </row>
        <row r="448">
          <cell r="A448">
            <v>531350</v>
          </cell>
          <cell r="B448" t="str">
            <v>Macadame seco britado preenchido c/bica corrida</v>
          </cell>
          <cell r="C448" t="str">
            <v>m3</v>
          </cell>
          <cell r="D448">
            <v>19.3</v>
          </cell>
          <cell r="E448">
            <v>103.24</v>
          </cell>
          <cell r="F448">
            <v>0</v>
          </cell>
          <cell r="G448">
            <v>122.54</v>
          </cell>
          <cell r="H448" t="str">
            <v>A acrescer</v>
          </cell>
        </row>
        <row r="449">
          <cell r="A449">
            <v>531300</v>
          </cell>
          <cell r="B449" t="str">
            <v>Macadame seco britado preenchido c/brita graduada</v>
          </cell>
          <cell r="C449" t="str">
            <v>m3</v>
          </cell>
          <cell r="D449">
            <v>19.3</v>
          </cell>
          <cell r="E449">
            <v>71.19</v>
          </cell>
          <cell r="F449">
            <v>35.340000000000003</v>
          </cell>
          <cell r="G449">
            <v>125.83</v>
          </cell>
          <cell r="H449" t="str">
            <v>A acrescer</v>
          </cell>
        </row>
        <row r="450">
          <cell r="A450">
            <v>531320</v>
          </cell>
          <cell r="B450" t="str">
            <v>Macadame seco britado preenchido c/brita graduada (manual) para remendo profundo</v>
          </cell>
          <cell r="C450" t="str">
            <v>m3</v>
          </cell>
          <cell r="D450">
            <v>50.9</v>
          </cell>
          <cell r="E450">
            <v>71.19</v>
          </cell>
          <cell r="F450">
            <v>35.340000000000003</v>
          </cell>
          <cell r="G450">
            <v>157.43</v>
          </cell>
          <cell r="H450" t="str">
            <v>A acrescer</v>
          </cell>
        </row>
        <row r="451">
          <cell r="A451">
            <v>531330</v>
          </cell>
          <cell r="B451" t="str">
            <v>Macadame seco britado preenchido c/brita graduada (mecânico) para remendo profundo</v>
          </cell>
          <cell r="C451" t="str">
            <v>m3</v>
          </cell>
          <cell r="D451">
            <v>36.020000000000003</v>
          </cell>
          <cell r="E451">
            <v>71.19</v>
          </cell>
          <cell r="F451">
            <v>35.340000000000003</v>
          </cell>
          <cell r="G451">
            <v>142.55000000000001</v>
          </cell>
          <cell r="H451" t="str">
            <v>A acrescer</v>
          </cell>
        </row>
        <row r="452">
          <cell r="A452">
            <v>531500</v>
          </cell>
          <cell r="B452" t="str">
            <v>Macadame seco britado preenchido c/pó de pedra</v>
          </cell>
          <cell r="C452" t="str">
            <v>m3</v>
          </cell>
          <cell r="D452">
            <v>19.3</v>
          </cell>
          <cell r="E452">
            <v>104.24</v>
          </cell>
          <cell r="F452">
            <v>0</v>
          </cell>
          <cell r="G452">
            <v>123.54</v>
          </cell>
          <cell r="H452" t="str">
            <v>A acrescer</v>
          </cell>
        </row>
        <row r="453">
          <cell r="A453">
            <v>810100</v>
          </cell>
          <cell r="B453" t="str">
            <v>Meio fio de concreto tipo 1 (executado c/ extrusora)</v>
          </cell>
          <cell r="C453" t="str">
            <v>m</v>
          </cell>
          <cell r="D453">
            <v>2.88</v>
          </cell>
          <cell r="E453">
            <v>0</v>
          </cell>
          <cell r="F453">
            <v>66.72</v>
          </cell>
          <cell r="G453">
            <v>69.599999999999994</v>
          </cell>
          <cell r="H453" t="str">
            <v>A acrescer</v>
          </cell>
        </row>
        <row r="454">
          <cell r="A454">
            <v>810050</v>
          </cell>
          <cell r="B454" t="str">
            <v>Meio fio de concreto tipo 1 (pré-moldado)</v>
          </cell>
          <cell r="C454" t="str">
            <v>m</v>
          </cell>
          <cell r="D454">
            <v>33.43</v>
          </cell>
          <cell r="E454">
            <v>0</v>
          </cell>
          <cell r="F454">
            <v>67.39</v>
          </cell>
          <cell r="G454">
            <v>100.82</v>
          </cell>
          <cell r="H454" t="str">
            <v>A acrescer</v>
          </cell>
        </row>
        <row r="455">
          <cell r="A455">
            <v>810200</v>
          </cell>
          <cell r="B455" t="str">
            <v>Meio fio de concreto tipo 2 (executado c/ extrusora)</v>
          </cell>
          <cell r="C455" t="str">
            <v>m</v>
          </cell>
          <cell r="D455">
            <v>2.88</v>
          </cell>
          <cell r="E455">
            <v>0</v>
          </cell>
          <cell r="F455">
            <v>26.6</v>
          </cell>
          <cell r="G455">
            <v>29.48</v>
          </cell>
          <cell r="H455" t="str">
            <v>A acrescer</v>
          </cell>
        </row>
        <row r="456">
          <cell r="A456">
            <v>810150</v>
          </cell>
          <cell r="B456" t="str">
            <v>Meio fio de concreto tipo 2 (pré-moldado)</v>
          </cell>
          <cell r="C456" t="str">
            <v>m</v>
          </cell>
          <cell r="D456">
            <v>18.38</v>
          </cell>
          <cell r="E456">
            <v>0</v>
          </cell>
          <cell r="F456">
            <v>26.86</v>
          </cell>
          <cell r="G456">
            <v>45.24</v>
          </cell>
          <cell r="H456" t="str">
            <v>A acrescer</v>
          </cell>
        </row>
        <row r="457">
          <cell r="A457">
            <v>810300</v>
          </cell>
          <cell r="B457" t="str">
            <v>Meio fio de concreto tipo 3 (executado c/ extrusora)</v>
          </cell>
          <cell r="C457" t="str">
            <v>m</v>
          </cell>
          <cell r="D457">
            <v>2.88</v>
          </cell>
          <cell r="E457">
            <v>0</v>
          </cell>
          <cell r="F457">
            <v>20.18</v>
          </cell>
          <cell r="G457">
            <v>23.06</v>
          </cell>
          <cell r="H457" t="str">
            <v>A acrescer</v>
          </cell>
        </row>
        <row r="458">
          <cell r="A458">
            <v>810250</v>
          </cell>
          <cell r="B458" t="str">
            <v>Meio fio de concreto tipo 3 (pré-moldado)</v>
          </cell>
          <cell r="C458" t="str">
            <v>m</v>
          </cell>
          <cell r="D458">
            <v>16.399999999999999</v>
          </cell>
          <cell r="E458">
            <v>0</v>
          </cell>
          <cell r="F458">
            <v>20.399999999999999</v>
          </cell>
          <cell r="G458">
            <v>36.799999999999997</v>
          </cell>
          <cell r="H458" t="str">
            <v>A acrescer</v>
          </cell>
        </row>
        <row r="459">
          <cell r="A459">
            <v>810400</v>
          </cell>
          <cell r="B459" t="str">
            <v>Meio fio de concreto tipo 4 (executado c/ extrusora)</v>
          </cell>
          <cell r="C459" t="str">
            <v>m</v>
          </cell>
          <cell r="D459">
            <v>2.88</v>
          </cell>
          <cell r="E459">
            <v>0</v>
          </cell>
          <cell r="F459">
            <v>41.84</v>
          </cell>
          <cell r="G459">
            <v>44.72</v>
          </cell>
          <cell r="H459" t="str">
            <v>A acrescer</v>
          </cell>
        </row>
        <row r="460">
          <cell r="A460">
            <v>810350</v>
          </cell>
          <cell r="B460" t="str">
            <v>Meio fio de concreto tipo 4 (pré-moldado)</v>
          </cell>
          <cell r="C460" t="str">
            <v>m</v>
          </cell>
          <cell r="D460">
            <v>20.36</v>
          </cell>
          <cell r="E460">
            <v>0</v>
          </cell>
          <cell r="F460">
            <v>42.33</v>
          </cell>
          <cell r="G460">
            <v>62.69</v>
          </cell>
          <cell r="H460" t="str">
            <v>A acrescer</v>
          </cell>
        </row>
        <row r="461">
          <cell r="A461">
            <v>810500</v>
          </cell>
          <cell r="B461" t="str">
            <v>Meio fio de concreto tipo 5 (executado c/ extrusora)</v>
          </cell>
          <cell r="C461" t="str">
            <v>m</v>
          </cell>
          <cell r="D461">
            <v>2.88</v>
          </cell>
          <cell r="E461">
            <v>0</v>
          </cell>
          <cell r="F461">
            <v>10.53</v>
          </cell>
          <cell r="G461">
            <v>13.41</v>
          </cell>
          <cell r="H461" t="str">
            <v>A acrescer</v>
          </cell>
        </row>
        <row r="462">
          <cell r="A462">
            <v>810450</v>
          </cell>
          <cell r="B462" t="str">
            <v>Meio fio de concreto tipo 5 (pré-moldado)</v>
          </cell>
          <cell r="C462" t="str">
            <v>m</v>
          </cell>
          <cell r="D462">
            <v>12.63</v>
          </cell>
          <cell r="E462">
            <v>0</v>
          </cell>
          <cell r="F462">
            <v>10.66</v>
          </cell>
          <cell r="G462">
            <v>23.29</v>
          </cell>
          <cell r="H462" t="str">
            <v>A acrescer</v>
          </cell>
        </row>
        <row r="463">
          <cell r="A463">
            <v>810600</v>
          </cell>
          <cell r="B463" t="str">
            <v>Meio fio de concreto tipo 6 (executado c/ extrusora)</v>
          </cell>
          <cell r="C463" t="str">
            <v>m</v>
          </cell>
          <cell r="D463">
            <v>2.88</v>
          </cell>
          <cell r="E463">
            <v>0</v>
          </cell>
          <cell r="F463">
            <v>58.31</v>
          </cell>
          <cell r="G463">
            <v>61.19</v>
          </cell>
          <cell r="H463" t="str">
            <v>A acrescer</v>
          </cell>
        </row>
        <row r="464">
          <cell r="A464">
            <v>810550</v>
          </cell>
          <cell r="B464" t="str">
            <v>Meio fio de concreto tipo 6 (pré-moldado)</v>
          </cell>
          <cell r="C464" t="str">
            <v>m</v>
          </cell>
          <cell r="D464">
            <v>22.35</v>
          </cell>
          <cell r="E464">
            <v>0</v>
          </cell>
          <cell r="F464">
            <v>58.89</v>
          </cell>
          <cell r="G464">
            <v>81.239999999999995</v>
          </cell>
          <cell r="H464" t="str">
            <v>A acrescer</v>
          </cell>
        </row>
        <row r="465">
          <cell r="A465">
            <v>810700</v>
          </cell>
          <cell r="B465" t="str">
            <v>Meio fio de concreto tipo 7 (executado c/ extrusora)</v>
          </cell>
          <cell r="C465" t="str">
            <v>m</v>
          </cell>
          <cell r="D465">
            <v>2.88</v>
          </cell>
          <cell r="E465">
            <v>0</v>
          </cell>
          <cell r="F465">
            <v>20.82</v>
          </cell>
          <cell r="G465">
            <v>23.7</v>
          </cell>
          <cell r="H465" t="str">
            <v>A acrescer</v>
          </cell>
        </row>
        <row r="466">
          <cell r="A466">
            <v>810650</v>
          </cell>
          <cell r="B466" t="str">
            <v>Meio fio de concreto tipo 7 (pré-moldado)</v>
          </cell>
          <cell r="C466" t="str">
            <v>m</v>
          </cell>
          <cell r="D466">
            <v>16.399999999999999</v>
          </cell>
          <cell r="E466">
            <v>0</v>
          </cell>
          <cell r="F466">
            <v>21.04</v>
          </cell>
          <cell r="G466">
            <v>37.44</v>
          </cell>
          <cell r="H466" t="str">
            <v>A acrescer</v>
          </cell>
        </row>
        <row r="467">
          <cell r="A467">
            <v>810800</v>
          </cell>
          <cell r="B467" t="str">
            <v>Meio fio de concreto tipo 8 (executado c/ extrusora)</v>
          </cell>
          <cell r="C467" t="str">
            <v>m</v>
          </cell>
          <cell r="D467">
            <v>2.88</v>
          </cell>
          <cell r="E467">
            <v>0</v>
          </cell>
          <cell r="F467">
            <v>14.4</v>
          </cell>
          <cell r="G467">
            <v>17.28</v>
          </cell>
          <cell r="H467" t="str">
            <v>A acrescer</v>
          </cell>
        </row>
        <row r="468">
          <cell r="A468">
            <v>810750</v>
          </cell>
          <cell r="B468" t="str">
            <v>Meio fio de concreto tipo 8 (pré-moldado)</v>
          </cell>
          <cell r="C468" t="str">
            <v>m</v>
          </cell>
          <cell r="D468">
            <v>13.52</v>
          </cell>
          <cell r="E468">
            <v>0</v>
          </cell>
          <cell r="F468">
            <v>14.53</v>
          </cell>
          <cell r="G468">
            <v>28.05</v>
          </cell>
          <cell r="H468" t="str">
            <v>A acrescer</v>
          </cell>
        </row>
        <row r="469">
          <cell r="A469">
            <v>810900</v>
          </cell>
          <cell r="B469" t="str">
            <v>Meio fio de concreto tipo 9A (executado c/ extrusora)</v>
          </cell>
          <cell r="C469" t="str">
            <v>m</v>
          </cell>
          <cell r="D469">
            <v>2.88</v>
          </cell>
          <cell r="E469">
            <v>0</v>
          </cell>
          <cell r="F469">
            <v>23.79</v>
          </cell>
          <cell r="G469">
            <v>26.67</v>
          </cell>
          <cell r="H469" t="str">
            <v>A acrescer</v>
          </cell>
        </row>
        <row r="470">
          <cell r="A470">
            <v>810850</v>
          </cell>
          <cell r="B470" t="str">
            <v>Meio fio de concreto tipo 9A (pré-moldado)</v>
          </cell>
          <cell r="C470" t="str">
            <v>m</v>
          </cell>
          <cell r="D470">
            <v>16.600000000000001</v>
          </cell>
          <cell r="E470">
            <v>0</v>
          </cell>
          <cell r="F470">
            <v>24.05</v>
          </cell>
          <cell r="G470">
            <v>40.65</v>
          </cell>
          <cell r="H470" t="str">
            <v>A acrescer</v>
          </cell>
        </row>
        <row r="471">
          <cell r="A471">
            <v>811900</v>
          </cell>
          <cell r="B471" t="str">
            <v>Meio fio de concreto tipo 9B (executado c/ extrusora)</v>
          </cell>
          <cell r="C471" t="str">
            <v>m</v>
          </cell>
          <cell r="D471">
            <v>2.88</v>
          </cell>
          <cell r="E471">
            <v>0</v>
          </cell>
          <cell r="F471">
            <v>9.09</v>
          </cell>
          <cell r="G471">
            <v>11.97</v>
          </cell>
          <cell r="H471" t="str">
            <v>A acrescer</v>
          </cell>
        </row>
        <row r="472">
          <cell r="A472">
            <v>811850</v>
          </cell>
          <cell r="B472" t="str">
            <v>Meio fio de concreto tipo 9B (pré-moldado)</v>
          </cell>
          <cell r="C472" t="str">
            <v>m</v>
          </cell>
          <cell r="D472">
            <v>12.43</v>
          </cell>
          <cell r="E472">
            <v>0</v>
          </cell>
          <cell r="F472">
            <v>9.17</v>
          </cell>
          <cell r="G472">
            <v>21.6</v>
          </cell>
          <cell r="H472" t="str">
            <v>A acrescer</v>
          </cell>
        </row>
        <row r="473">
          <cell r="A473">
            <v>562650</v>
          </cell>
          <cell r="B473" t="str">
            <v>Microrevest.asf.a frio e= 8mm(sem fibras), descontínuo, excl.fornec. e transporte da emulsão</v>
          </cell>
          <cell r="C473" t="str">
            <v>m2</v>
          </cell>
          <cell r="D473">
            <v>3.84</v>
          </cell>
          <cell r="E473">
            <v>0.83</v>
          </cell>
          <cell r="F473">
            <v>0</v>
          </cell>
          <cell r="G473">
            <v>4.67</v>
          </cell>
          <cell r="H473" t="str">
            <v>A acrescer</v>
          </cell>
        </row>
        <row r="474">
          <cell r="A474">
            <v>562560</v>
          </cell>
          <cell r="B474" t="str">
            <v xml:space="preserve">Microrevest.asf.a frio e= 8mm(sem fibras), excl.fornec. e transporte da emulsão </v>
          </cell>
          <cell r="C474" t="str">
            <v>m2</v>
          </cell>
          <cell r="D474">
            <v>2.69</v>
          </cell>
          <cell r="E474">
            <v>0.83</v>
          </cell>
          <cell r="F474">
            <v>0</v>
          </cell>
          <cell r="G474">
            <v>3.52</v>
          </cell>
          <cell r="H474" t="str">
            <v>A acrescer</v>
          </cell>
        </row>
        <row r="475">
          <cell r="A475">
            <v>562720</v>
          </cell>
          <cell r="B475" t="str">
            <v>Microrevest.asf.a frio e=12mm(sem fibras), descontínuo, excl.fornec.e transporte da emulsão</v>
          </cell>
          <cell r="C475" t="str">
            <v>m2</v>
          </cell>
          <cell r="D475">
            <v>4.4800000000000004</v>
          </cell>
          <cell r="E475">
            <v>1.22</v>
          </cell>
          <cell r="F475">
            <v>0</v>
          </cell>
          <cell r="G475">
            <v>5.7</v>
          </cell>
          <cell r="H475" t="str">
            <v>A acrescer</v>
          </cell>
        </row>
        <row r="476">
          <cell r="A476">
            <v>562690</v>
          </cell>
          <cell r="B476" t="str">
            <v xml:space="preserve">Microrevest.asf.a frio e=12mm(sem fibras), excl.fornec.e transporte da emulsão </v>
          </cell>
          <cell r="C476" t="str">
            <v>m2</v>
          </cell>
          <cell r="D476">
            <v>3.36</v>
          </cell>
          <cell r="E476">
            <v>1.22</v>
          </cell>
          <cell r="F476">
            <v>0</v>
          </cell>
          <cell r="G476">
            <v>4.58</v>
          </cell>
          <cell r="H476" t="str">
            <v>A acrescer</v>
          </cell>
        </row>
        <row r="477">
          <cell r="A477">
            <v>562620</v>
          </cell>
          <cell r="B477" t="str">
            <v xml:space="preserve">Microrevest.asf.a frio e=16mm(sem fibras), excl.fornec. e transporte da emulsão </v>
          </cell>
          <cell r="C477" t="str">
            <v>m2</v>
          </cell>
          <cell r="D477">
            <v>3.99</v>
          </cell>
          <cell r="E477">
            <v>1.52</v>
          </cell>
          <cell r="F477">
            <v>0</v>
          </cell>
          <cell r="G477">
            <v>5.51</v>
          </cell>
          <cell r="H477" t="str">
            <v>A acrescer</v>
          </cell>
        </row>
        <row r="478">
          <cell r="A478">
            <v>535000</v>
          </cell>
          <cell r="B478" t="str">
            <v>Paralelepípedo(revestimento)</v>
          </cell>
          <cell r="C478" t="str">
            <v>m2</v>
          </cell>
          <cell r="D478">
            <v>36.130000000000003</v>
          </cell>
          <cell r="E478">
            <v>85.85</v>
          </cell>
          <cell r="F478">
            <v>0</v>
          </cell>
          <cell r="G478">
            <v>121.98</v>
          </cell>
          <cell r="H478" t="str">
            <v>A acrescer</v>
          </cell>
        </row>
        <row r="479">
          <cell r="A479">
            <v>534906</v>
          </cell>
          <cell r="B479" t="str">
            <v>Pavimento c/ bloco intertravado concreto (Paver-cor natural) e=6cm, incl. colchão areia</v>
          </cell>
          <cell r="C479" t="str">
            <v>m2</v>
          </cell>
          <cell r="D479">
            <v>21.7</v>
          </cell>
          <cell r="E479">
            <v>55.04</v>
          </cell>
          <cell r="F479">
            <v>0</v>
          </cell>
          <cell r="G479">
            <v>76.739999999999995</v>
          </cell>
          <cell r="H479" t="str">
            <v>A acrescer</v>
          </cell>
        </row>
        <row r="480">
          <cell r="A480">
            <v>534916</v>
          </cell>
          <cell r="B480" t="str">
            <v>Pavimento c/ bloco intertravado concreto (Paver-cor natural) e=6cm, incl. colchão pó de pedra</v>
          </cell>
          <cell r="C480" t="str">
            <v>m2</v>
          </cell>
          <cell r="D480">
            <v>21.7</v>
          </cell>
          <cell r="E480">
            <v>55.22</v>
          </cell>
          <cell r="F480">
            <v>0</v>
          </cell>
          <cell r="G480">
            <v>76.92</v>
          </cell>
          <cell r="H480" t="str">
            <v>A acrescer</v>
          </cell>
        </row>
        <row r="481">
          <cell r="A481">
            <v>534908</v>
          </cell>
          <cell r="B481" t="str">
            <v>Pavimento c/ bloco intertravado concreto (Paver-cor natural) e=8cm, incl. colchão areia</v>
          </cell>
          <cell r="C481" t="str">
            <v>m2</v>
          </cell>
          <cell r="D481">
            <v>21.7</v>
          </cell>
          <cell r="E481">
            <v>68.98</v>
          </cell>
          <cell r="F481">
            <v>0</v>
          </cell>
          <cell r="G481">
            <v>90.68</v>
          </cell>
          <cell r="H481" t="str">
            <v>A acrescer</v>
          </cell>
        </row>
        <row r="482">
          <cell r="A482">
            <v>534918</v>
          </cell>
          <cell r="B482" t="str">
            <v>Pavimento c/ bloco intertravado concreto (Paver-cor natural) e=8cm, incl. colchão pó de pedra</v>
          </cell>
          <cell r="C482" t="str">
            <v>m2</v>
          </cell>
          <cell r="D482">
            <v>21.7</v>
          </cell>
          <cell r="E482">
            <v>69.16</v>
          </cell>
          <cell r="F482">
            <v>0</v>
          </cell>
          <cell r="G482">
            <v>90.86</v>
          </cell>
          <cell r="H482" t="str">
            <v>A acrescer</v>
          </cell>
        </row>
        <row r="483">
          <cell r="A483">
            <v>502645</v>
          </cell>
          <cell r="B483" t="str">
            <v>Pavimento de concreto de cimento Portland Fctmk = 4,5 MPa executado com pavimentadora</v>
          </cell>
          <cell r="C483" t="str">
            <v>m3</v>
          </cell>
          <cell r="D483">
            <v>13.4</v>
          </cell>
          <cell r="E483">
            <v>0</v>
          </cell>
          <cell r="F483">
            <v>357.44</v>
          </cell>
          <cell r="G483">
            <v>370.84</v>
          </cell>
          <cell r="H483" t="str">
            <v>A acrescer</v>
          </cell>
        </row>
        <row r="484">
          <cell r="A484">
            <v>502646</v>
          </cell>
          <cell r="B484" t="str">
            <v>Pavimento de concreto Fctmk=4,50MPa executado com régua vibratória</v>
          </cell>
          <cell r="C484" t="str">
            <v>m3</v>
          </cell>
          <cell r="D484">
            <v>52.9</v>
          </cell>
          <cell r="E484">
            <v>0</v>
          </cell>
          <cell r="F484">
            <v>360.22</v>
          </cell>
          <cell r="G484">
            <v>413.12</v>
          </cell>
          <cell r="H484" t="str">
            <v>A acrescer</v>
          </cell>
        </row>
        <row r="485">
          <cell r="A485">
            <v>530000</v>
          </cell>
          <cell r="B485" t="str">
            <v>Pedra britada (produzida)</v>
          </cell>
          <cell r="C485" t="str">
            <v>m3</v>
          </cell>
          <cell r="D485">
            <v>24.12</v>
          </cell>
          <cell r="E485">
            <v>0</v>
          </cell>
          <cell r="F485">
            <v>22.05</v>
          </cell>
          <cell r="G485">
            <v>46.17</v>
          </cell>
        </row>
        <row r="486">
          <cell r="A486">
            <v>530060</v>
          </cell>
          <cell r="B486" t="str">
            <v>Pedra britada 4" (produzida)</v>
          </cell>
          <cell r="C486" t="str">
            <v>m3</v>
          </cell>
          <cell r="D486">
            <v>22.61</v>
          </cell>
          <cell r="E486">
            <v>0</v>
          </cell>
          <cell r="F486">
            <v>20.36</v>
          </cell>
          <cell r="G486">
            <v>42.97</v>
          </cell>
        </row>
        <row r="487">
          <cell r="A487">
            <v>706100</v>
          </cell>
          <cell r="B487" t="str">
            <v>Perfuração em concreto armado d=10,0mm</v>
          </cell>
          <cell r="C487" t="str">
            <v>m</v>
          </cell>
          <cell r="D487">
            <v>104.46</v>
          </cell>
          <cell r="E487">
            <v>0.3</v>
          </cell>
          <cell r="F487">
            <v>0</v>
          </cell>
          <cell r="G487">
            <v>104.76</v>
          </cell>
        </row>
        <row r="488">
          <cell r="A488">
            <v>706120</v>
          </cell>
          <cell r="B488" t="str">
            <v>Perfuração em concreto armado d=12,7mm</v>
          </cell>
          <cell r="C488" t="str">
            <v>m</v>
          </cell>
          <cell r="D488">
            <v>127.61</v>
          </cell>
          <cell r="E488">
            <v>0.67</v>
          </cell>
          <cell r="F488">
            <v>0</v>
          </cell>
          <cell r="G488">
            <v>128.28</v>
          </cell>
        </row>
        <row r="489">
          <cell r="A489">
            <v>706160</v>
          </cell>
          <cell r="B489" t="str">
            <v>Perfuração em concreto armado d=16,0mm</v>
          </cell>
          <cell r="C489" t="str">
            <v>m</v>
          </cell>
          <cell r="D489">
            <v>178.66</v>
          </cell>
          <cell r="E489">
            <v>0.8</v>
          </cell>
          <cell r="F489">
            <v>0</v>
          </cell>
          <cell r="G489">
            <v>179.46</v>
          </cell>
        </row>
        <row r="490">
          <cell r="A490">
            <v>706200</v>
          </cell>
          <cell r="B490" t="str">
            <v>Perfuração em concreto armado d=20,0mm</v>
          </cell>
          <cell r="C490" t="str">
            <v>m</v>
          </cell>
          <cell r="D490">
            <v>223.32</v>
          </cell>
          <cell r="E490">
            <v>1.93</v>
          </cell>
          <cell r="F490">
            <v>0</v>
          </cell>
          <cell r="G490">
            <v>225.25</v>
          </cell>
        </row>
        <row r="491">
          <cell r="A491">
            <v>706250</v>
          </cell>
          <cell r="B491" t="str">
            <v>Perfuração em concreto armado d=25,0mm</v>
          </cell>
          <cell r="C491" t="str">
            <v>m</v>
          </cell>
          <cell r="D491">
            <v>297.76</v>
          </cell>
          <cell r="E491">
            <v>5.48</v>
          </cell>
          <cell r="F491">
            <v>0</v>
          </cell>
          <cell r="G491">
            <v>303.24</v>
          </cell>
        </row>
        <row r="492">
          <cell r="A492">
            <v>706350</v>
          </cell>
          <cell r="B492" t="str">
            <v>Perfuração em concreto armado d=40,0mm</v>
          </cell>
          <cell r="C492" t="str">
            <v>m</v>
          </cell>
          <cell r="D492">
            <v>301.2</v>
          </cell>
          <cell r="E492">
            <v>7.63</v>
          </cell>
          <cell r="F492">
            <v>0</v>
          </cell>
          <cell r="G492">
            <v>308.83</v>
          </cell>
        </row>
        <row r="493">
          <cell r="A493">
            <v>706000</v>
          </cell>
          <cell r="B493" t="str">
            <v>Perfuração em rocha p/ chumbador d=25,0mm</v>
          </cell>
          <cell r="C493" t="str">
            <v>m</v>
          </cell>
          <cell r="D493">
            <v>223.09</v>
          </cell>
          <cell r="E493">
            <v>26.32</v>
          </cell>
          <cell r="F493">
            <v>0</v>
          </cell>
          <cell r="G493">
            <v>249.41</v>
          </cell>
        </row>
        <row r="494">
          <cell r="A494">
            <v>758000</v>
          </cell>
          <cell r="B494" t="str">
            <v>Pintura a cimento e limpeza</v>
          </cell>
          <cell r="C494" t="str">
            <v>m2</v>
          </cell>
          <cell r="D494">
            <v>8.65</v>
          </cell>
          <cell r="E494">
            <v>0.6</v>
          </cell>
          <cell r="F494">
            <v>0</v>
          </cell>
          <cell r="G494">
            <v>9.25</v>
          </cell>
          <cell r="H494" t="str">
            <v>A acrescer</v>
          </cell>
        </row>
        <row r="495">
          <cell r="A495">
            <v>561100</v>
          </cell>
          <cell r="B495" t="str">
            <v>Pintura de ligação exclusive fornecimento e transporte da emulsão</v>
          </cell>
          <cell r="C495" t="str">
            <v>m2</v>
          </cell>
          <cell r="D495">
            <v>0.34</v>
          </cell>
          <cell r="E495">
            <v>0</v>
          </cell>
          <cell r="F495">
            <v>0</v>
          </cell>
          <cell r="G495">
            <v>0.34</v>
          </cell>
        </row>
        <row r="496">
          <cell r="A496">
            <v>561130</v>
          </cell>
          <cell r="B496" t="str">
            <v>Pintura de ligação exclusive fornecimento e transporte de emulsão c/polímero</v>
          </cell>
          <cell r="C496" t="str">
            <v>m2</v>
          </cell>
          <cell r="D496">
            <v>0.35</v>
          </cell>
          <cell r="E496">
            <v>0</v>
          </cell>
          <cell r="F496">
            <v>0</v>
          </cell>
          <cell r="G496">
            <v>0.35</v>
          </cell>
        </row>
        <row r="497">
          <cell r="A497">
            <v>561120</v>
          </cell>
          <cell r="B497" t="str">
            <v>Pintura de ligação para conservação/retauração, excl. fornec. e transporte da emulsão</v>
          </cell>
          <cell r="C497" t="str">
            <v>m2</v>
          </cell>
          <cell r="D497">
            <v>0.49</v>
          </cell>
          <cell r="E497">
            <v>0</v>
          </cell>
          <cell r="F497">
            <v>0</v>
          </cell>
          <cell r="G497">
            <v>0.49</v>
          </cell>
        </row>
        <row r="498">
          <cell r="A498">
            <v>708880</v>
          </cell>
          <cell r="B498" t="str">
            <v>Pintura de proteção/impermeabilização superfícies com emulsão tipo Igolflex preto, Vedapren ou equivalente (2 demãos)</v>
          </cell>
          <cell r="C498" t="str">
            <v>m2</v>
          </cell>
          <cell r="D498">
            <v>29.13</v>
          </cell>
          <cell r="E498">
            <v>46.68</v>
          </cell>
          <cell r="F498">
            <v>0</v>
          </cell>
          <cell r="G498">
            <v>75.81</v>
          </cell>
        </row>
        <row r="499">
          <cell r="A499">
            <v>822330</v>
          </cell>
          <cell r="B499" t="str">
            <v>Pintura de setas e zebrados - termoplástico por extrusão - e=3mm</v>
          </cell>
          <cell r="C499" t="str">
            <v>m2</v>
          </cell>
          <cell r="D499">
            <v>17.34</v>
          </cell>
          <cell r="E499">
            <v>36.08</v>
          </cell>
          <cell r="F499">
            <v>0</v>
          </cell>
          <cell r="G499">
            <v>53.42</v>
          </cell>
        </row>
        <row r="500">
          <cell r="A500">
            <v>802160</v>
          </cell>
          <cell r="B500" t="str">
            <v>Placa de sinalização provisória</v>
          </cell>
          <cell r="C500" t="str">
            <v>m2</v>
          </cell>
          <cell r="D500">
            <v>0</v>
          </cell>
          <cell r="E500">
            <v>0</v>
          </cell>
          <cell r="F500">
            <v>79.48</v>
          </cell>
          <cell r="G500">
            <v>79.48</v>
          </cell>
        </row>
        <row r="501">
          <cell r="A501">
            <v>820000</v>
          </cell>
          <cell r="B501" t="str">
            <v>Placa sinalização c/ película refletiva</v>
          </cell>
          <cell r="C501" t="str">
            <v>m2</v>
          </cell>
          <cell r="D501">
            <v>183.08</v>
          </cell>
          <cell r="E501">
            <v>346.85</v>
          </cell>
          <cell r="F501">
            <v>0</v>
          </cell>
          <cell r="G501">
            <v>529.92999999999995</v>
          </cell>
        </row>
        <row r="502">
          <cell r="A502">
            <v>713100</v>
          </cell>
          <cell r="B502" t="str">
            <v>Plataforma de madeira p/ andaimes</v>
          </cell>
          <cell r="C502" t="str">
            <v>m2</v>
          </cell>
          <cell r="D502">
            <v>11.84</v>
          </cell>
          <cell r="E502">
            <v>19.96</v>
          </cell>
          <cell r="F502">
            <v>0</v>
          </cell>
          <cell r="G502">
            <v>31.8</v>
          </cell>
        </row>
        <row r="503">
          <cell r="A503">
            <v>805460</v>
          </cell>
          <cell r="B503" t="str">
            <v>Poda de árvores</v>
          </cell>
          <cell r="C503" t="str">
            <v>m</v>
          </cell>
          <cell r="D503">
            <v>11.71</v>
          </cell>
          <cell r="E503">
            <v>0</v>
          </cell>
          <cell r="F503">
            <v>0</v>
          </cell>
          <cell r="G503">
            <v>11.71</v>
          </cell>
        </row>
        <row r="504">
          <cell r="A504">
            <v>871500</v>
          </cell>
          <cell r="B504" t="str">
            <v>Pórtico simples 11,00 a 15,00m p/placa até 24m2(exclusive placa)</v>
          </cell>
          <cell r="C504" t="str">
            <v>ud</v>
          </cell>
          <cell r="D504">
            <v>2903.13</v>
          </cell>
          <cell r="E504">
            <v>66539.199999999997</v>
          </cell>
          <cell r="F504">
            <v>10576.74</v>
          </cell>
          <cell r="G504">
            <v>80019.070000000007</v>
          </cell>
          <cell r="H504" t="str">
            <v>A acrescer</v>
          </cell>
        </row>
        <row r="505">
          <cell r="A505">
            <v>871600</v>
          </cell>
          <cell r="B505" t="str">
            <v>Pórtico simples 16,00m p/placa até 24m2(exclusive placa)</v>
          </cell>
          <cell r="C505" t="str">
            <v>ud</v>
          </cell>
          <cell r="D505">
            <v>2903.13</v>
          </cell>
          <cell r="E505">
            <v>67639.199999999997</v>
          </cell>
          <cell r="F505">
            <v>10576.74</v>
          </cell>
          <cell r="G505">
            <v>81119.070000000007</v>
          </cell>
          <cell r="H505" t="str">
            <v>A acrescer</v>
          </cell>
        </row>
        <row r="506">
          <cell r="A506">
            <v>871700</v>
          </cell>
          <cell r="B506" t="str">
            <v>Pórtico simples 17,00m p/placa até 24m2(exclusive placa)</v>
          </cell>
          <cell r="C506" t="str">
            <v>ud</v>
          </cell>
          <cell r="D506">
            <v>2903.13</v>
          </cell>
          <cell r="E506">
            <v>71439.199999999997</v>
          </cell>
          <cell r="F506">
            <v>10576.74</v>
          </cell>
          <cell r="G506">
            <v>84919.07</v>
          </cell>
          <cell r="H506" t="str">
            <v>A acrescer</v>
          </cell>
        </row>
        <row r="507">
          <cell r="A507">
            <v>871800</v>
          </cell>
          <cell r="B507" t="str">
            <v>Pórtico simples 18,00m p/placa até 24m2(exclusive placa)</v>
          </cell>
          <cell r="C507" t="str">
            <v>ud</v>
          </cell>
          <cell r="D507">
            <v>2903.13</v>
          </cell>
          <cell r="E507">
            <v>72839.199999999997</v>
          </cell>
          <cell r="F507">
            <v>10576.74</v>
          </cell>
          <cell r="G507">
            <v>86319.07</v>
          </cell>
          <cell r="H507" t="str">
            <v>A acrescer</v>
          </cell>
        </row>
        <row r="508">
          <cell r="A508">
            <v>516300</v>
          </cell>
          <cell r="B508" t="str">
            <v>Preenchimento rebaixo c/ aprov. corte 3a. cat.</v>
          </cell>
          <cell r="C508" t="str">
            <v>m3</v>
          </cell>
          <cell r="D508">
            <v>14.37</v>
          </cell>
          <cell r="E508">
            <v>0</v>
          </cell>
          <cell r="F508">
            <v>0</v>
          </cell>
          <cell r="G508">
            <v>14.37</v>
          </cell>
          <cell r="H508" t="str">
            <v>A acrescer</v>
          </cell>
        </row>
        <row r="509">
          <cell r="A509">
            <v>516000</v>
          </cell>
          <cell r="B509" t="str">
            <v>Preenchimento rebaixo c/ brita</v>
          </cell>
          <cell r="C509" t="str">
            <v>m3</v>
          </cell>
          <cell r="D509">
            <v>4.8099999999999996</v>
          </cell>
          <cell r="E509">
            <v>104.16</v>
          </cell>
          <cell r="F509">
            <v>0</v>
          </cell>
          <cell r="G509">
            <v>108.97</v>
          </cell>
          <cell r="H509" t="str">
            <v>A acrescer</v>
          </cell>
        </row>
        <row r="510">
          <cell r="A510">
            <v>516100</v>
          </cell>
          <cell r="B510" t="str">
            <v>Preenchimento rebaixo c/ rachão</v>
          </cell>
          <cell r="C510" t="str">
            <v>m3</v>
          </cell>
          <cell r="D510">
            <v>10.85</v>
          </cell>
          <cell r="E510">
            <v>102.83</v>
          </cell>
          <cell r="F510">
            <v>0</v>
          </cell>
          <cell r="G510">
            <v>113.68</v>
          </cell>
          <cell r="H510" t="str">
            <v>A acrescer</v>
          </cell>
        </row>
        <row r="511">
          <cell r="A511">
            <v>516200</v>
          </cell>
          <cell r="B511" t="str">
            <v>Preenchimento rebaixo c/ rachão s/ britagem</v>
          </cell>
          <cell r="C511" t="str">
            <v>m3</v>
          </cell>
          <cell r="D511">
            <v>10.85</v>
          </cell>
          <cell r="E511">
            <v>90.67</v>
          </cell>
          <cell r="F511">
            <v>0</v>
          </cell>
          <cell r="G511">
            <v>101.52</v>
          </cell>
          <cell r="H511" t="str">
            <v>A acrescer</v>
          </cell>
        </row>
        <row r="512">
          <cell r="A512">
            <v>534600</v>
          </cell>
          <cell r="B512" t="str">
            <v>Pré-mist. a frio p/ reforço - na usina excl. fornec. e transporte da emulsão</v>
          </cell>
          <cell r="C512" t="str">
            <v>m3</v>
          </cell>
          <cell r="D512">
            <v>27.2</v>
          </cell>
          <cell r="E512">
            <v>80.13</v>
          </cell>
          <cell r="F512">
            <v>0</v>
          </cell>
          <cell r="G512">
            <v>107.33</v>
          </cell>
          <cell r="H512" t="str">
            <v>A acrescer</v>
          </cell>
        </row>
        <row r="513">
          <cell r="A513">
            <v>534000</v>
          </cell>
          <cell r="B513" t="str">
            <v>Pré-mist. a frio p/ reforço exclusive fornec. e transporte da emulsão</v>
          </cell>
          <cell r="C513" t="str">
            <v>m3</v>
          </cell>
          <cell r="D513">
            <v>48.38</v>
          </cell>
          <cell r="E513">
            <v>113.22</v>
          </cell>
          <cell r="F513">
            <v>0</v>
          </cell>
          <cell r="G513">
            <v>161.6</v>
          </cell>
          <cell r="H513" t="str">
            <v>A acrescer</v>
          </cell>
        </row>
        <row r="514">
          <cell r="A514">
            <v>534650</v>
          </cell>
          <cell r="B514" t="str">
            <v>Pré-mist. a frio p/ revest. - na usina excl. fornec. e transporte da emulsão</v>
          </cell>
          <cell r="C514" t="str">
            <v>m3</v>
          </cell>
          <cell r="D514">
            <v>27.2</v>
          </cell>
          <cell r="E514">
            <v>80.13</v>
          </cell>
          <cell r="F514">
            <v>0</v>
          </cell>
          <cell r="G514">
            <v>107.33</v>
          </cell>
          <cell r="H514" t="str">
            <v>A acrescer</v>
          </cell>
        </row>
        <row r="515">
          <cell r="A515">
            <v>534300</v>
          </cell>
          <cell r="B515" t="str">
            <v>Pré-mist. a frio p/ revestimento exclusive fornec. e transporte da emulsão</v>
          </cell>
          <cell r="C515" t="str">
            <v>m3</v>
          </cell>
          <cell r="D515">
            <v>48.15</v>
          </cell>
          <cell r="E515">
            <v>111.62</v>
          </cell>
          <cell r="F515">
            <v>0</v>
          </cell>
          <cell r="G515">
            <v>159.77000000000001</v>
          </cell>
          <cell r="H515" t="str">
            <v>A acrescer</v>
          </cell>
        </row>
        <row r="516">
          <cell r="A516">
            <v>570310</v>
          </cell>
          <cell r="B516" t="str">
            <v>Pré-misturado a quente excl. fornec. e transporte do CAP (acima de 10.000 t)</v>
          </cell>
          <cell r="C516" t="str">
            <v>t</v>
          </cell>
          <cell r="D516">
            <v>68.41</v>
          </cell>
          <cell r="E516">
            <v>91.25</v>
          </cell>
          <cell r="F516">
            <v>0</v>
          </cell>
          <cell r="G516">
            <v>159.66</v>
          </cell>
          <cell r="H516" t="str">
            <v>A acrescer</v>
          </cell>
        </row>
        <row r="517">
          <cell r="A517">
            <v>570300</v>
          </cell>
          <cell r="B517" t="str">
            <v>Pré-misturado a quente excl. fornec. e transporte do CAP (até 10.000 t)</v>
          </cell>
          <cell r="C517" t="str">
            <v>t</v>
          </cell>
          <cell r="D517">
            <v>84.05</v>
          </cell>
          <cell r="E517">
            <v>93.94</v>
          </cell>
          <cell r="F517">
            <v>0</v>
          </cell>
          <cell r="G517">
            <v>177.99</v>
          </cell>
          <cell r="H517" t="str">
            <v>A acrescer</v>
          </cell>
        </row>
        <row r="518">
          <cell r="A518">
            <v>530160</v>
          </cell>
          <cell r="B518" t="str">
            <v>Rachão sem britagem (produzido)</v>
          </cell>
          <cell r="C518" t="str">
            <v>m3</v>
          </cell>
          <cell r="D518">
            <v>0</v>
          </cell>
          <cell r="E518">
            <v>0</v>
          </cell>
          <cell r="F518">
            <v>42.42</v>
          </cell>
          <cell r="G518">
            <v>42.42</v>
          </cell>
        </row>
        <row r="519">
          <cell r="A519">
            <v>601200</v>
          </cell>
          <cell r="B519" t="str">
            <v>Reaterro e apiloamento mecânico</v>
          </cell>
          <cell r="C519" t="str">
            <v>m3</v>
          </cell>
          <cell r="D519">
            <v>24.45</v>
          </cell>
          <cell r="E519">
            <v>0</v>
          </cell>
          <cell r="F519">
            <v>0</v>
          </cell>
          <cell r="G519">
            <v>24.45</v>
          </cell>
        </row>
        <row r="520">
          <cell r="A520">
            <v>705000</v>
          </cell>
          <cell r="B520" t="str">
            <v>Reaterro e apiloamento mecânico</v>
          </cell>
          <cell r="C520" t="str">
            <v>m3</v>
          </cell>
          <cell r="D520">
            <v>24.45</v>
          </cell>
          <cell r="E520">
            <v>0</v>
          </cell>
          <cell r="F520">
            <v>0</v>
          </cell>
          <cell r="G520">
            <v>24.45</v>
          </cell>
        </row>
        <row r="521">
          <cell r="A521">
            <v>650110</v>
          </cell>
          <cell r="B521" t="str">
            <v>Recomposição de sarjeta de concreto</v>
          </cell>
          <cell r="C521" t="str">
            <v>m</v>
          </cell>
          <cell r="D521">
            <v>0</v>
          </cell>
          <cell r="E521">
            <v>0</v>
          </cell>
          <cell r="F521">
            <v>49.27</v>
          </cell>
          <cell r="G521">
            <v>49.27</v>
          </cell>
        </row>
        <row r="522">
          <cell r="A522">
            <v>801000</v>
          </cell>
          <cell r="B522" t="str">
            <v>Recomposição de sinalização vertical (material fornecido pelo DER)</v>
          </cell>
          <cell r="C522" t="str">
            <v>m2</v>
          </cell>
          <cell r="D522">
            <v>65.38</v>
          </cell>
          <cell r="E522">
            <v>0</v>
          </cell>
          <cell r="F522">
            <v>0</v>
          </cell>
          <cell r="G522">
            <v>65.38</v>
          </cell>
        </row>
        <row r="523">
          <cell r="A523">
            <v>511000</v>
          </cell>
          <cell r="B523" t="str">
            <v>Regularização compac.subleito S.A.F. 100% PI</v>
          </cell>
          <cell r="C523" t="str">
            <v>m2</v>
          </cell>
          <cell r="D523">
            <v>4.53</v>
          </cell>
          <cell r="E523">
            <v>0</v>
          </cell>
          <cell r="F523">
            <v>0</v>
          </cell>
          <cell r="G523">
            <v>4.53</v>
          </cell>
        </row>
        <row r="524">
          <cell r="A524">
            <v>511100</v>
          </cell>
          <cell r="B524" t="str">
            <v>Regularização compac.subleito 100% PN (A)</v>
          </cell>
          <cell r="C524" t="str">
            <v>m2</v>
          </cell>
          <cell r="D524">
            <v>3.98</v>
          </cell>
          <cell r="E524">
            <v>0</v>
          </cell>
          <cell r="F524">
            <v>0</v>
          </cell>
          <cell r="G524">
            <v>3.98</v>
          </cell>
        </row>
        <row r="525">
          <cell r="A525">
            <v>511200</v>
          </cell>
          <cell r="B525" t="str">
            <v>Regularização compac.subleito 100% PN (B)</v>
          </cell>
          <cell r="C525" t="str">
            <v>m2</v>
          </cell>
          <cell r="D525">
            <v>4.38</v>
          </cell>
          <cell r="E525">
            <v>0</v>
          </cell>
          <cell r="F525">
            <v>0</v>
          </cell>
          <cell r="G525">
            <v>4.38</v>
          </cell>
        </row>
        <row r="526">
          <cell r="A526">
            <v>401160</v>
          </cell>
          <cell r="B526" t="str">
            <v>Regularização, conformação e compactação de leito</v>
          </cell>
          <cell r="C526" t="str">
            <v>m2</v>
          </cell>
          <cell r="D526">
            <v>0.25</v>
          </cell>
          <cell r="E526">
            <v>0</v>
          </cell>
          <cell r="F526">
            <v>0</v>
          </cell>
          <cell r="G526">
            <v>0.25</v>
          </cell>
        </row>
        <row r="527">
          <cell r="A527">
            <v>511030</v>
          </cell>
          <cell r="B527" t="str">
            <v>Regularização, conformação e compactação de leito (visual)</v>
          </cell>
          <cell r="C527" t="str">
            <v>m2</v>
          </cell>
          <cell r="D527">
            <v>0.74</v>
          </cell>
          <cell r="E527">
            <v>0</v>
          </cell>
          <cell r="F527">
            <v>0</v>
          </cell>
          <cell r="G527">
            <v>0.74</v>
          </cell>
        </row>
        <row r="528">
          <cell r="A528">
            <v>401060</v>
          </cell>
          <cell r="B528" t="str">
            <v>Regularização de leito/patrolamento</v>
          </cell>
          <cell r="C528" t="str">
            <v>m2</v>
          </cell>
          <cell r="D528">
            <v>0.18</v>
          </cell>
          <cell r="E528">
            <v>0</v>
          </cell>
          <cell r="F528">
            <v>0</v>
          </cell>
          <cell r="G528">
            <v>0.18</v>
          </cell>
        </row>
        <row r="529">
          <cell r="A529">
            <v>511300</v>
          </cell>
          <cell r="B529" t="str">
            <v>Regularização do subleito sem compactação</v>
          </cell>
          <cell r="C529" t="str">
            <v>m2</v>
          </cell>
          <cell r="D529">
            <v>0.28000000000000003</v>
          </cell>
          <cell r="E529">
            <v>0</v>
          </cell>
          <cell r="F529">
            <v>0</v>
          </cell>
          <cell r="G529">
            <v>0.28000000000000003</v>
          </cell>
        </row>
        <row r="530">
          <cell r="A530">
            <v>801070</v>
          </cell>
          <cell r="B530" t="str">
            <v>Regularização e compactação manual de passeios</v>
          </cell>
          <cell r="C530" t="str">
            <v>m2</v>
          </cell>
          <cell r="D530">
            <v>8</v>
          </cell>
          <cell r="E530">
            <v>0</v>
          </cell>
          <cell r="F530">
            <v>0</v>
          </cell>
          <cell r="G530">
            <v>8</v>
          </cell>
        </row>
        <row r="531">
          <cell r="A531">
            <v>844000</v>
          </cell>
          <cell r="B531" t="str">
            <v>Remanejamento de postes, exclusive rede elétrica</v>
          </cell>
          <cell r="C531" t="str">
            <v>ud</v>
          </cell>
          <cell r="D531">
            <v>3962.14</v>
          </cell>
          <cell r="E531">
            <v>0</v>
          </cell>
          <cell r="F531">
            <v>0</v>
          </cell>
          <cell r="G531">
            <v>3962.14</v>
          </cell>
        </row>
        <row r="532">
          <cell r="A532">
            <v>630300</v>
          </cell>
          <cell r="B532" t="str">
            <v>Remoção de bueiro 0,30m</v>
          </cell>
          <cell r="C532" t="str">
            <v>m</v>
          </cell>
          <cell r="D532">
            <v>14.49</v>
          </cell>
          <cell r="E532">
            <v>0</v>
          </cell>
          <cell r="F532">
            <v>0</v>
          </cell>
          <cell r="G532">
            <v>14.49</v>
          </cell>
        </row>
        <row r="533">
          <cell r="A533">
            <v>630400</v>
          </cell>
          <cell r="B533" t="str">
            <v>Remoção de bueiro 0,40m</v>
          </cell>
          <cell r="C533" t="str">
            <v>m</v>
          </cell>
          <cell r="D533">
            <v>18.12</v>
          </cell>
          <cell r="E533">
            <v>0</v>
          </cell>
          <cell r="F533">
            <v>0</v>
          </cell>
          <cell r="G533">
            <v>18.12</v>
          </cell>
        </row>
        <row r="534">
          <cell r="A534">
            <v>630500</v>
          </cell>
          <cell r="B534" t="str">
            <v>Remoção de bueiro 0,50m</v>
          </cell>
          <cell r="C534" t="str">
            <v>m</v>
          </cell>
          <cell r="D534">
            <v>19.77</v>
          </cell>
          <cell r="E534">
            <v>0</v>
          </cell>
          <cell r="F534">
            <v>0</v>
          </cell>
          <cell r="G534">
            <v>19.77</v>
          </cell>
        </row>
        <row r="535">
          <cell r="A535">
            <v>630600</v>
          </cell>
          <cell r="B535" t="str">
            <v>Remoção de bueiro 0,60m</v>
          </cell>
          <cell r="C535" t="str">
            <v>m</v>
          </cell>
          <cell r="D535">
            <v>21.74</v>
          </cell>
          <cell r="E535">
            <v>0</v>
          </cell>
          <cell r="F535">
            <v>0</v>
          </cell>
          <cell r="G535">
            <v>21.74</v>
          </cell>
        </row>
        <row r="536">
          <cell r="A536">
            <v>630800</v>
          </cell>
          <cell r="B536" t="str">
            <v>Remoção de bueiro 0,80m</v>
          </cell>
          <cell r="C536" t="str">
            <v>m</v>
          </cell>
          <cell r="D536">
            <v>43.49</v>
          </cell>
          <cell r="E536">
            <v>0</v>
          </cell>
          <cell r="F536">
            <v>0</v>
          </cell>
          <cell r="G536">
            <v>43.49</v>
          </cell>
        </row>
        <row r="537">
          <cell r="A537">
            <v>631000</v>
          </cell>
          <cell r="B537" t="str">
            <v>Remoção de bueiro 1,00m</v>
          </cell>
          <cell r="C537" t="str">
            <v>m</v>
          </cell>
          <cell r="D537">
            <v>43.82</v>
          </cell>
          <cell r="E537">
            <v>0</v>
          </cell>
          <cell r="F537">
            <v>0</v>
          </cell>
          <cell r="G537">
            <v>43.82</v>
          </cell>
        </row>
        <row r="538">
          <cell r="A538">
            <v>631200</v>
          </cell>
          <cell r="B538" t="str">
            <v>Remoção de bueiro 1,20m</v>
          </cell>
          <cell r="C538" t="str">
            <v>m</v>
          </cell>
          <cell r="D538">
            <v>52.58</v>
          </cell>
          <cell r="E538">
            <v>0</v>
          </cell>
          <cell r="F538">
            <v>0</v>
          </cell>
          <cell r="G538">
            <v>52.58</v>
          </cell>
        </row>
        <row r="539">
          <cell r="A539">
            <v>631500</v>
          </cell>
          <cell r="B539" t="str">
            <v>Remoção de bueiro 1,50m</v>
          </cell>
          <cell r="C539" t="str">
            <v>m</v>
          </cell>
          <cell r="D539">
            <v>65.73</v>
          </cell>
          <cell r="E539">
            <v>0</v>
          </cell>
          <cell r="F539">
            <v>0</v>
          </cell>
          <cell r="G539">
            <v>65.73</v>
          </cell>
        </row>
        <row r="540">
          <cell r="A540">
            <v>603050</v>
          </cell>
          <cell r="B540" t="str">
            <v>Remoção de bueiros 0,40m</v>
          </cell>
          <cell r="C540" t="str">
            <v>m</v>
          </cell>
          <cell r="D540">
            <v>18.12</v>
          </cell>
          <cell r="E540">
            <v>0</v>
          </cell>
          <cell r="F540">
            <v>0</v>
          </cell>
          <cell r="G540">
            <v>18.12</v>
          </cell>
        </row>
        <row r="541">
          <cell r="A541">
            <v>603060</v>
          </cell>
          <cell r="B541" t="str">
            <v>Remoção de bueiros 0,60m</v>
          </cell>
          <cell r="C541" t="str">
            <v>m</v>
          </cell>
          <cell r="D541">
            <v>21.74</v>
          </cell>
          <cell r="E541">
            <v>0</v>
          </cell>
          <cell r="F541">
            <v>0</v>
          </cell>
          <cell r="G541">
            <v>21.74</v>
          </cell>
        </row>
        <row r="542">
          <cell r="A542">
            <v>843000</v>
          </cell>
          <cell r="B542" t="str">
            <v>Remoção de casa de alvenaria</v>
          </cell>
          <cell r="C542" t="str">
            <v>m2</v>
          </cell>
          <cell r="D542">
            <v>283.58999999999997</v>
          </cell>
          <cell r="E542">
            <v>0</v>
          </cell>
          <cell r="F542">
            <v>0</v>
          </cell>
          <cell r="G542">
            <v>283.58999999999997</v>
          </cell>
        </row>
        <row r="543">
          <cell r="A543">
            <v>842000</v>
          </cell>
          <cell r="B543" t="str">
            <v>Remoção de casa de madeira</v>
          </cell>
          <cell r="C543" t="str">
            <v>m2</v>
          </cell>
          <cell r="D543">
            <v>157.08000000000001</v>
          </cell>
          <cell r="E543">
            <v>4.95</v>
          </cell>
          <cell r="F543">
            <v>0</v>
          </cell>
          <cell r="G543">
            <v>162.03</v>
          </cell>
        </row>
        <row r="544">
          <cell r="A544">
            <v>841000</v>
          </cell>
          <cell r="B544" t="str">
            <v>Remoção de cercas</v>
          </cell>
          <cell r="C544" t="str">
            <v>m</v>
          </cell>
          <cell r="D544">
            <v>16.09</v>
          </cell>
          <cell r="E544">
            <v>0</v>
          </cell>
          <cell r="F544">
            <v>0</v>
          </cell>
          <cell r="G544">
            <v>16.09</v>
          </cell>
        </row>
        <row r="545">
          <cell r="A545">
            <v>404000</v>
          </cell>
          <cell r="B545" t="str">
            <v>Remoção de solos moles</v>
          </cell>
          <cell r="C545" t="str">
            <v>m3</v>
          </cell>
          <cell r="D545">
            <v>7.74</v>
          </cell>
          <cell r="E545">
            <v>0</v>
          </cell>
          <cell r="F545">
            <v>0</v>
          </cell>
          <cell r="G545">
            <v>7.74</v>
          </cell>
          <cell r="H545" t="str">
            <v>A acrescer</v>
          </cell>
        </row>
        <row r="546">
          <cell r="A546">
            <v>840000</v>
          </cell>
          <cell r="B546" t="str">
            <v>Remoção e recolocação de cercas de arame</v>
          </cell>
          <cell r="C546" t="str">
            <v>m</v>
          </cell>
          <cell r="D546">
            <v>27.46</v>
          </cell>
          <cell r="E546">
            <v>0</v>
          </cell>
          <cell r="F546">
            <v>0</v>
          </cell>
          <cell r="G546">
            <v>27.46</v>
          </cell>
        </row>
        <row r="547">
          <cell r="A547">
            <v>403430</v>
          </cell>
          <cell r="B547" t="str">
            <v>Remoção e transporte manual de barreira</v>
          </cell>
          <cell r="C547" t="str">
            <v>m3</v>
          </cell>
          <cell r="D547">
            <v>49.85</v>
          </cell>
          <cell r="E547">
            <v>0</v>
          </cell>
          <cell r="F547">
            <v>0</v>
          </cell>
          <cell r="G547">
            <v>49.85</v>
          </cell>
        </row>
        <row r="548">
          <cell r="A548">
            <v>403450</v>
          </cell>
          <cell r="B548" t="str">
            <v>Remoção mecanizada barreira</v>
          </cell>
          <cell r="C548" t="str">
            <v>m3</v>
          </cell>
          <cell r="D548">
            <v>23.98</v>
          </cell>
          <cell r="E548">
            <v>0</v>
          </cell>
          <cell r="F548">
            <v>0</v>
          </cell>
          <cell r="G548">
            <v>23.98</v>
          </cell>
        </row>
        <row r="549">
          <cell r="A549">
            <v>570540</v>
          </cell>
          <cell r="B549" t="str">
            <v>Reperf. descontínua c/C.B.U.Q.(faixa D), excl. fornec. e transporte do CAP</v>
          </cell>
          <cell r="C549" t="str">
            <v>t</v>
          </cell>
          <cell r="D549">
            <v>130.35</v>
          </cell>
          <cell r="E549">
            <v>106.37</v>
          </cell>
          <cell r="F549">
            <v>0</v>
          </cell>
          <cell r="G549">
            <v>236.72</v>
          </cell>
          <cell r="H549" t="str">
            <v>A acrescer</v>
          </cell>
        </row>
        <row r="550">
          <cell r="A550">
            <v>570530</v>
          </cell>
          <cell r="B550" t="str">
            <v>Reperf. descontínua c/C.B.U.Q.(massa fina), excl. fornec. e transporte do CAP</v>
          </cell>
          <cell r="C550" t="str">
            <v>t</v>
          </cell>
          <cell r="D550">
            <v>124.98</v>
          </cell>
          <cell r="E550">
            <v>106.21</v>
          </cell>
          <cell r="F550">
            <v>0</v>
          </cell>
          <cell r="G550">
            <v>231.19</v>
          </cell>
          <cell r="H550" t="str">
            <v>A acrescer</v>
          </cell>
        </row>
        <row r="551">
          <cell r="A551">
            <v>570510</v>
          </cell>
          <cell r="B551" t="str">
            <v>Reperf.c/C.B.U.Q.(massa fina)excl.fornec. e transporte do CAP (acima de 10.000 t)</v>
          </cell>
          <cell r="C551" t="str">
            <v>t</v>
          </cell>
          <cell r="D551">
            <v>66.64</v>
          </cell>
          <cell r="E551">
            <v>100.84</v>
          </cell>
          <cell r="F551">
            <v>0</v>
          </cell>
          <cell r="G551">
            <v>167.48</v>
          </cell>
          <cell r="H551" t="str">
            <v>A acrescer</v>
          </cell>
        </row>
        <row r="552">
          <cell r="A552">
            <v>570500</v>
          </cell>
          <cell r="B552" t="str">
            <v>Reperf.c/C.B.U.Q.(massa fina)excl.fornec. e transporte do CAP (até 10.000 t)</v>
          </cell>
          <cell r="C552" t="str">
            <v>t</v>
          </cell>
          <cell r="D552">
            <v>80.77</v>
          </cell>
          <cell r="E552">
            <v>106.21</v>
          </cell>
          <cell r="F552">
            <v>0</v>
          </cell>
          <cell r="G552">
            <v>186.98</v>
          </cell>
          <cell r="H552" t="str">
            <v>A acrescer</v>
          </cell>
        </row>
        <row r="553">
          <cell r="A553">
            <v>401070</v>
          </cell>
          <cell r="B553" t="str">
            <v>Retaludamento</v>
          </cell>
          <cell r="C553" t="str">
            <v>m2</v>
          </cell>
          <cell r="D553">
            <v>0.49</v>
          </cell>
          <cell r="E553">
            <v>0</v>
          </cell>
          <cell r="F553">
            <v>0</v>
          </cell>
          <cell r="G553">
            <v>0.49</v>
          </cell>
        </row>
        <row r="554">
          <cell r="A554">
            <v>450000</v>
          </cell>
          <cell r="B554" t="str">
            <v>Revestimento primário</v>
          </cell>
          <cell r="C554" t="str">
            <v>m3</v>
          </cell>
          <cell r="D554">
            <v>6.51</v>
          </cell>
          <cell r="E554">
            <v>0</v>
          </cell>
          <cell r="F554">
            <v>5.35</v>
          </cell>
          <cell r="G554">
            <v>11.86</v>
          </cell>
          <cell r="H554" t="str">
            <v>A acrescer</v>
          </cell>
        </row>
        <row r="555">
          <cell r="A555">
            <v>801400</v>
          </cell>
          <cell r="B555" t="str">
            <v>Roçada manual</v>
          </cell>
          <cell r="C555" t="str">
            <v>ha</v>
          </cell>
          <cell r="D555">
            <v>983.97</v>
          </cell>
          <cell r="E555">
            <v>0</v>
          </cell>
          <cell r="F555">
            <v>0</v>
          </cell>
          <cell r="G555">
            <v>983.97</v>
          </cell>
        </row>
        <row r="556">
          <cell r="A556">
            <v>653000</v>
          </cell>
          <cell r="B556" t="str">
            <v>Sarjeta trapezoidal concreto - tipo  1</v>
          </cell>
          <cell r="C556" t="str">
            <v>m</v>
          </cell>
          <cell r="D556">
            <v>45.09</v>
          </cell>
          <cell r="E556">
            <v>0.28999999999999998</v>
          </cell>
          <cell r="F556">
            <v>76.72</v>
          </cell>
          <cell r="G556">
            <v>122.1</v>
          </cell>
          <cell r="H556" t="str">
            <v>A acrescer</v>
          </cell>
        </row>
        <row r="557">
          <cell r="A557">
            <v>653100</v>
          </cell>
          <cell r="B557" t="str">
            <v>Sarjeta trapezoidal concreto - tipo  1A</v>
          </cell>
          <cell r="C557" t="str">
            <v>m</v>
          </cell>
          <cell r="D557">
            <v>32.11</v>
          </cell>
          <cell r="E557">
            <v>0.19</v>
          </cell>
          <cell r="F557">
            <v>55.09</v>
          </cell>
          <cell r="G557">
            <v>87.39</v>
          </cell>
          <cell r="H557" t="str">
            <v>A acrescer</v>
          </cell>
        </row>
        <row r="558">
          <cell r="A558">
            <v>653200</v>
          </cell>
          <cell r="B558" t="str">
            <v>Sarjeta trapezoidal concreto - tipo  2</v>
          </cell>
          <cell r="C558" t="str">
            <v>m</v>
          </cell>
          <cell r="D558">
            <v>37.93</v>
          </cell>
          <cell r="E558">
            <v>0.24</v>
          </cell>
          <cell r="F558">
            <v>59.72</v>
          </cell>
          <cell r="G558">
            <v>97.89</v>
          </cell>
          <cell r="H558" t="str">
            <v>A acrescer</v>
          </cell>
        </row>
        <row r="559">
          <cell r="A559">
            <v>653300</v>
          </cell>
          <cell r="B559" t="str">
            <v>Sarjeta trapezoidal concreto - tipo  2A</v>
          </cell>
          <cell r="C559" t="str">
            <v>m</v>
          </cell>
          <cell r="D559">
            <v>27.62</v>
          </cell>
          <cell r="E559">
            <v>0.16</v>
          </cell>
          <cell r="F559">
            <v>41.45</v>
          </cell>
          <cell r="G559">
            <v>69.23</v>
          </cell>
          <cell r="H559" t="str">
            <v>A acrescer</v>
          </cell>
        </row>
        <row r="560">
          <cell r="A560">
            <v>653400</v>
          </cell>
          <cell r="B560" t="str">
            <v>Sarjeta trapezoidal concreto - tipo  3</v>
          </cell>
          <cell r="C560" t="str">
            <v>m</v>
          </cell>
          <cell r="D560">
            <v>33.450000000000003</v>
          </cell>
          <cell r="E560">
            <v>0.2</v>
          </cell>
          <cell r="F560">
            <v>50.4</v>
          </cell>
          <cell r="G560">
            <v>84.05</v>
          </cell>
          <cell r="H560" t="str">
            <v>A acrescer</v>
          </cell>
        </row>
        <row r="561">
          <cell r="A561">
            <v>653500</v>
          </cell>
          <cell r="B561" t="str">
            <v>Sarjeta trapezoidal concreto - tipo  3A</v>
          </cell>
          <cell r="C561" t="str">
            <v>m</v>
          </cell>
          <cell r="D561">
            <v>24.47</v>
          </cell>
          <cell r="E561">
            <v>0.13</v>
          </cell>
          <cell r="F561">
            <v>35.119999999999997</v>
          </cell>
          <cell r="G561">
            <v>59.72</v>
          </cell>
          <cell r="H561" t="str">
            <v>A acrescer</v>
          </cell>
        </row>
        <row r="562">
          <cell r="A562">
            <v>653600</v>
          </cell>
          <cell r="B562" t="str">
            <v>Sarjeta trapezoidal concreto - tipo  4</v>
          </cell>
          <cell r="C562" t="str">
            <v>m</v>
          </cell>
          <cell r="D562">
            <v>27.62</v>
          </cell>
          <cell r="E562">
            <v>0.12</v>
          </cell>
          <cell r="F562">
            <v>33.22</v>
          </cell>
          <cell r="G562">
            <v>60.96</v>
          </cell>
          <cell r="H562" t="str">
            <v>A acrescer</v>
          </cell>
        </row>
        <row r="563">
          <cell r="A563">
            <v>653700</v>
          </cell>
          <cell r="B563" t="str">
            <v>Sarjeta trapezoidal concreto - tipo  4A</v>
          </cell>
          <cell r="C563" t="str">
            <v>m</v>
          </cell>
          <cell r="D563">
            <v>19.98</v>
          </cell>
          <cell r="E563">
            <v>0.08</v>
          </cell>
          <cell r="F563">
            <v>22.59</v>
          </cell>
          <cell r="G563">
            <v>42.65</v>
          </cell>
          <cell r="H563" t="str">
            <v>A acrescer</v>
          </cell>
        </row>
        <row r="564">
          <cell r="A564">
            <v>654000</v>
          </cell>
          <cell r="B564" t="str">
            <v>Sarjeta trapezoidal solo-cimento - tipo 3B exclusive fornecimento e transporte de emulsão</v>
          </cell>
          <cell r="C564" t="str">
            <v>m</v>
          </cell>
          <cell r="D564">
            <v>63.58</v>
          </cell>
          <cell r="E564">
            <v>9.91</v>
          </cell>
          <cell r="F564">
            <v>10.46</v>
          </cell>
          <cell r="G564">
            <v>83.95</v>
          </cell>
          <cell r="H564" t="str">
            <v>A acrescer</v>
          </cell>
        </row>
        <row r="565">
          <cell r="A565">
            <v>654100</v>
          </cell>
          <cell r="B565" t="str">
            <v>Sarjeta trapezoidal solo-cimento - tipo 4B exclusive fornecimento e transporte de emulsão</v>
          </cell>
          <cell r="C565" t="str">
            <v>m</v>
          </cell>
          <cell r="D565">
            <v>48.96</v>
          </cell>
          <cell r="E565">
            <v>6.85</v>
          </cell>
          <cell r="F565">
            <v>5.37</v>
          </cell>
          <cell r="G565">
            <v>61.18</v>
          </cell>
          <cell r="H565" t="str">
            <v>A acrescer</v>
          </cell>
        </row>
        <row r="566">
          <cell r="A566">
            <v>650000</v>
          </cell>
          <cell r="B566" t="str">
            <v>Sarjeta triangular concreto - tipo  1</v>
          </cell>
          <cell r="C566" t="str">
            <v>m</v>
          </cell>
          <cell r="D566">
            <v>48.24</v>
          </cell>
          <cell r="E566">
            <v>0.33</v>
          </cell>
          <cell r="F566">
            <v>72.73</v>
          </cell>
          <cell r="G566">
            <v>121.3</v>
          </cell>
          <cell r="H566" t="str">
            <v>A acrescer</v>
          </cell>
        </row>
        <row r="567">
          <cell r="A567">
            <v>650100</v>
          </cell>
          <cell r="B567" t="str">
            <v>Sarjeta triangular concreto - tipo  2</v>
          </cell>
          <cell r="C567" t="str">
            <v>m</v>
          </cell>
          <cell r="D567">
            <v>33.450000000000003</v>
          </cell>
          <cell r="E567">
            <v>0.2</v>
          </cell>
          <cell r="F567">
            <v>48.47</v>
          </cell>
          <cell r="G567">
            <v>82.12</v>
          </cell>
          <cell r="H567" t="str">
            <v>A acrescer</v>
          </cell>
        </row>
        <row r="568">
          <cell r="A568">
            <v>650200</v>
          </cell>
          <cell r="B568" t="str">
            <v>Sarjeta triangular concreto - tipo  2A</v>
          </cell>
          <cell r="C568" t="str">
            <v>m</v>
          </cell>
          <cell r="D568">
            <v>24.47</v>
          </cell>
          <cell r="E568">
            <v>0.13</v>
          </cell>
          <cell r="F568">
            <v>34.72</v>
          </cell>
          <cell r="G568">
            <v>59.32</v>
          </cell>
          <cell r="H568" t="str">
            <v>A acrescer</v>
          </cell>
        </row>
        <row r="569">
          <cell r="A569">
            <v>650300</v>
          </cell>
          <cell r="B569" t="str">
            <v>Sarjeta triangular concreto - tipo  3</v>
          </cell>
          <cell r="C569" t="str">
            <v>m</v>
          </cell>
          <cell r="D569">
            <v>28.95</v>
          </cell>
          <cell r="E569">
            <v>0.16</v>
          </cell>
          <cell r="F569">
            <v>41.05</v>
          </cell>
          <cell r="G569">
            <v>70.16</v>
          </cell>
          <cell r="H569" t="str">
            <v>A acrescer</v>
          </cell>
        </row>
        <row r="570">
          <cell r="A570">
            <v>650400</v>
          </cell>
          <cell r="B570" t="str">
            <v>Sarjeta triangular concreto - tipo  3A</v>
          </cell>
          <cell r="C570" t="str">
            <v>m</v>
          </cell>
          <cell r="D570">
            <v>23.14</v>
          </cell>
          <cell r="E570">
            <v>0.11</v>
          </cell>
          <cell r="F570">
            <v>28.64</v>
          </cell>
          <cell r="G570">
            <v>51.89</v>
          </cell>
          <cell r="H570" t="str">
            <v>A acrescer</v>
          </cell>
        </row>
        <row r="571">
          <cell r="A571">
            <v>650600</v>
          </cell>
          <cell r="B571" t="str">
            <v>Sarjeta triangular concreto - tipo  4</v>
          </cell>
          <cell r="C571" t="str">
            <v>m</v>
          </cell>
          <cell r="D571">
            <v>26.29</v>
          </cell>
          <cell r="E571">
            <v>0.12</v>
          </cell>
          <cell r="F571">
            <v>32.82</v>
          </cell>
          <cell r="G571">
            <v>59.23</v>
          </cell>
          <cell r="H571" t="str">
            <v>A acrescer</v>
          </cell>
        </row>
        <row r="572">
          <cell r="A572">
            <v>650700</v>
          </cell>
          <cell r="B572" t="str">
            <v>Sarjeta triangular concreto - tipo  4A</v>
          </cell>
          <cell r="C572" t="str">
            <v>m</v>
          </cell>
          <cell r="D572">
            <v>19.98</v>
          </cell>
          <cell r="E572">
            <v>0.08</v>
          </cell>
          <cell r="F572">
            <v>21.99</v>
          </cell>
          <cell r="G572">
            <v>42.05</v>
          </cell>
          <cell r="H572" t="str">
            <v>A acrescer</v>
          </cell>
        </row>
        <row r="573">
          <cell r="A573">
            <v>652500</v>
          </cell>
          <cell r="B573" t="str">
            <v>Sarjeta triangular concreto - tipo  5</v>
          </cell>
          <cell r="C573" t="str">
            <v>m</v>
          </cell>
          <cell r="D573">
            <v>45.09</v>
          </cell>
          <cell r="E573">
            <v>0.27</v>
          </cell>
          <cell r="F573">
            <v>94.56</v>
          </cell>
          <cell r="G573">
            <v>139.91999999999999</v>
          </cell>
          <cell r="H573" t="str">
            <v>A acrescer</v>
          </cell>
        </row>
        <row r="574">
          <cell r="A574">
            <v>650800</v>
          </cell>
          <cell r="B574" t="str">
            <v>Sarjeta triangular concreto - tipo  6</v>
          </cell>
          <cell r="C574" t="str">
            <v>m</v>
          </cell>
          <cell r="D574">
            <v>30.29</v>
          </cell>
          <cell r="E574">
            <v>0.16</v>
          </cell>
          <cell r="F574">
            <v>63.65</v>
          </cell>
          <cell r="G574">
            <v>94.1</v>
          </cell>
          <cell r="H574" t="str">
            <v>A acrescer</v>
          </cell>
        </row>
        <row r="575">
          <cell r="A575">
            <v>650900</v>
          </cell>
          <cell r="B575" t="str">
            <v>Sarjeta triangular concreto - tipo  6A</v>
          </cell>
          <cell r="C575" t="str">
            <v>m</v>
          </cell>
          <cell r="D575">
            <v>23.14</v>
          </cell>
          <cell r="E575">
            <v>0.11</v>
          </cell>
          <cell r="F575">
            <v>48.4</v>
          </cell>
          <cell r="G575">
            <v>71.650000000000006</v>
          </cell>
          <cell r="H575" t="str">
            <v>A acrescer</v>
          </cell>
        </row>
        <row r="576">
          <cell r="A576">
            <v>651000</v>
          </cell>
          <cell r="B576" t="str">
            <v>Sarjeta triangular concreto - tipo  7</v>
          </cell>
          <cell r="C576" t="str">
            <v>m</v>
          </cell>
          <cell r="D576">
            <v>27.62</v>
          </cell>
          <cell r="E576">
            <v>0.16</v>
          </cell>
          <cell r="F576">
            <v>51.68</v>
          </cell>
          <cell r="G576">
            <v>79.459999999999994</v>
          </cell>
          <cell r="H576" t="str">
            <v>A acrescer</v>
          </cell>
        </row>
        <row r="577">
          <cell r="A577">
            <v>651100</v>
          </cell>
          <cell r="B577" t="str">
            <v>Sarjeta triangular concreto - tipo  7A</v>
          </cell>
          <cell r="C577" t="str">
            <v>m</v>
          </cell>
          <cell r="D577">
            <v>19.98</v>
          </cell>
          <cell r="E577">
            <v>0.11</v>
          </cell>
          <cell r="F577">
            <v>38.01</v>
          </cell>
          <cell r="G577">
            <v>58.1</v>
          </cell>
          <cell r="H577" t="str">
            <v>A acrescer</v>
          </cell>
        </row>
        <row r="578">
          <cell r="A578">
            <v>651200</v>
          </cell>
          <cell r="B578" t="str">
            <v>Sarjeta triangular concreto - tipo  8</v>
          </cell>
          <cell r="C578" t="str">
            <v>m</v>
          </cell>
          <cell r="D578">
            <v>24.47</v>
          </cell>
          <cell r="E578">
            <v>0.12</v>
          </cell>
          <cell r="F578">
            <v>41.28</v>
          </cell>
          <cell r="G578">
            <v>65.87</v>
          </cell>
          <cell r="H578" t="str">
            <v>A acrescer</v>
          </cell>
        </row>
        <row r="579">
          <cell r="A579">
            <v>651300</v>
          </cell>
          <cell r="B579" t="str">
            <v>Sarjeta triangular concreto - tipo  8A</v>
          </cell>
          <cell r="C579" t="str">
            <v>m</v>
          </cell>
          <cell r="D579">
            <v>18.64</v>
          </cell>
          <cell r="E579">
            <v>0.08</v>
          </cell>
          <cell r="F579">
            <v>30.77</v>
          </cell>
          <cell r="G579">
            <v>49.49</v>
          </cell>
          <cell r="H579" t="str">
            <v>A acrescer</v>
          </cell>
        </row>
        <row r="580">
          <cell r="A580">
            <v>651400</v>
          </cell>
          <cell r="B580" t="str">
            <v>Sarjeta triangular concreto - tipo  9</v>
          </cell>
          <cell r="C580" t="str">
            <v>m</v>
          </cell>
          <cell r="D580">
            <v>33.450000000000003</v>
          </cell>
          <cell r="E580">
            <v>0.2</v>
          </cell>
          <cell r="F580">
            <v>48.2</v>
          </cell>
          <cell r="G580">
            <v>81.849999999999994</v>
          </cell>
          <cell r="H580" t="str">
            <v>A acrescer</v>
          </cell>
        </row>
        <row r="581">
          <cell r="A581">
            <v>651500</v>
          </cell>
          <cell r="B581" t="str">
            <v>Sarjeta triangular concreto - tipo  9A</v>
          </cell>
          <cell r="C581" t="str">
            <v>m</v>
          </cell>
          <cell r="D581">
            <v>24.47</v>
          </cell>
          <cell r="E581">
            <v>0.13</v>
          </cell>
          <cell r="F581">
            <v>33.44</v>
          </cell>
          <cell r="G581">
            <v>58.04</v>
          </cell>
          <cell r="H581" t="str">
            <v>A acrescer</v>
          </cell>
        </row>
        <row r="582">
          <cell r="A582">
            <v>651600</v>
          </cell>
          <cell r="B582" t="str">
            <v>Sarjeta triangular concreto - tipo 10</v>
          </cell>
          <cell r="C582" t="str">
            <v>m</v>
          </cell>
          <cell r="D582">
            <v>42.43</v>
          </cell>
          <cell r="E582">
            <v>0.28999999999999998</v>
          </cell>
          <cell r="F582">
            <v>68.53</v>
          </cell>
          <cell r="G582">
            <v>111.25</v>
          </cell>
          <cell r="H582" t="str">
            <v>A acrescer</v>
          </cell>
        </row>
        <row r="583">
          <cell r="A583">
            <v>651700</v>
          </cell>
          <cell r="B583" t="str">
            <v>Sarjeta triangular concreto - tipo 10A</v>
          </cell>
          <cell r="C583" t="str">
            <v>m</v>
          </cell>
          <cell r="D583">
            <v>30.29</v>
          </cell>
          <cell r="E583">
            <v>0.19</v>
          </cell>
          <cell r="F583">
            <v>49.6</v>
          </cell>
          <cell r="G583">
            <v>80.08</v>
          </cell>
          <cell r="H583" t="str">
            <v>A acrescer</v>
          </cell>
        </row>
        <row r="584">
          <cell r="A584">
            <v>652000</v>
          </cell>
          <cell r="B584" t="str">
            <v>Sarjeta triangular solo-cimento - tipo  2B exclusive fornecimento e transporte de emulsão</v>
          </cell>
          <cell r="C584" t="str">
            <v>m</v>
          </cell>
          <cell r="D584">
            <v>63.58</v>
          </cell>
          <cell r="E584">
            <v>9.7899999999999991</v>
          </cell>
          <cell r="F584">
            <v>9.06</v>
          </cell>
          <cell r="G584">
            <v>82.43</v>
          </cell>
          <cell r="H584" t="str">
            <v>A acrescer</v>
          </cell>
        </row>
        <row r="585">
          <cell r="A585">
            <v>652100</v>
          </cell>
          <cell r="B585" t="str">
            <v>Sarjeta triangular solo-cimento - tipo  3B exclusive fornecimento e transporte de emulsão</v>
          </cell>
          <cell r="C585" t="str">
            <v>m</v>
          </cell>
          <cell r="D585">
            <v>56.13</v>
          </cell>
          <cell r="E585">
            <v>8.2899999999999991</v>
          </cell>
          <cell r="F585">
            <v>7.42</v>
          </cell>
          <cell r="G585">
            <v>71.84</v>
          </cell>
          <cell r="H585" t="str">
            <v>A acrescer</v>
          </cell>
        </row>
        <row r="586">
          <cell r="A586">
            <v>652200</v>
          </cell>
          <cell r="B586" t="str">
            <v>Sarjeta triangular solo-cimento - tipo  4B exclusive fornecimento e transporte de emulsão</v>
          </cell>
          <cell r="C586" t="str">
            <v>m</v>
          </cell>
          <cell r="D586">
            <v>48.96</v>
          </cell>
          <cell r="E586">
            <v>6.89</v>
          </cell>
          <cell r="F586">
            <v>4.97</v>
          </cell>
          <cell r="G586">
            <v>60.82</v>
          </cell>
          <cell r="H586" t="str">
            <v>A acrescer</v>
          </cell>
        </row>
        <row r="587">
          <cell r="A587">
            <v>652300</v>
          </cell>
          <cell r="B587" t="str">
            <v>Sarjeta triangular solo-cimento - tipo  9B exclusive fornecimento e transporte de emulsão</v>
          </cell>
          <cell r="C587" t="str">
            <v>m</v>
          </cell>
          <cell r="D587">
            <v>63.58</v>
          </cell>
          <cell r="E587">
            <v>9.91</v>
          </cell>
          <cell r="F587">
            <v>8.26</v>
          </cell>
          <cell r="G587">
            <v>81.75</v>
          </cell>
          <cell r="H587" t="str">
            <v>A acrescer</v>
          </cell>
        </row>
        <row r="588">
          <cell r="A588">
            <v>652400</v>
          </cell>
          <cell r="B588" t="str">
            <v>Sarjeta triangular solo-cimento - tipo 10B exclusive fornecimento e transporte de emulsão</v>
          </cell>
          <cell r="C588" t="str">
            <v>m</v>
          </cell>
          <cell r="D588">
            <v>84.04</v>
          </cell>
          <cell r="E588">
            <v>13.4</v>
          </cell>
          <cell r="F588">
            <v>14.4</v>
          </cell>
          <cell r="G588">
            <v>111.84</v>
          </cell>
          <cell r="H588" t="str">
            <v>A acrescer</v>
          </cell>
        </row>
        <row r="589">
          <cell r="A589">
            <v>550800</v>
          </cell>
          <cell r="B589" t="str">
            <v>Selagem de trinca com areia, excl. fornec. e transporte da emulsão</v>
          </cell>
          <cell r="C589" t="str">
            <v>l</v>
          </cell>
          <cell r="D589">
            <v>11.44</v>
          </cell>
          <cell r="E589">
            <v>0.15</v>
          </cell>
          <cell r="F589">
            <v>0</v>
          </cell>
          <cell r="G589">
            <v>11.59</v>
          </cell>
          <cell r="H589" t="str">
            <v>A acrescer</v>
          </cell>
        </row>
        <row r="590">
          <cell r="A590">
            <v>550810</v>
          </cell>
          <cell r="B590" t="str">
            <v>Selagem de trinca com pó de pedra, excl. fornec. e transporte da emulsão</v>
          </cell>
          <cell r="C590" t="str">
            <v>l</v>
          </cell>
          <cell r="D590">
            <v>11.44</v>
          </cell>
          <cell r="E590">
            <v>0.16</v>
          </cell>
          <cell r="F590">
            <v>0</v>
          </cell>
          <cell r="G590">
            <v>11.6</v>
          </cell>
          <cell r="H590" t="str">
            <v>A acrescer</v>
          </cell>
        </row>
        <row r="591">
          <cell r="A591">
            <v>874950</v>
          </cell>
          <cell r="B591" t="str">
            <v>Semi-pórtico duplo 2x4,90m p/placa até 24m2(exclusive placa)</v>
          </cell>
          <cell r="C591" t="str">
            <v>ud</v>
          </cell>
          <cell r="D591">
            <v>2689.68</v>
          </cell>
          <cell r="E591">
            <v>43369.599999999999</v>
          </cell>
          <cell r="F591">
            <v>5288.36</v>
          </cell>
          <cell r="G591">
            <v>51347.64</v>
          </cell>
          <cell r="H591" t="str">
            <v>A acrescer</v>
          </cell>
        </row>
        <row r="592">
          <cell r="A592">
            <v>876050</v>
          </cell>
          <cell r="B592" t="str">
            <v>Semi-pórtico duplo 2x6,00m p/placa até 24m2(exclusive placa)</v>
          </cell>
          <cell r="C592" t="str">
            <v>ud</v>
          </cell>
          <cell r="D592">
            <v>2689.68</v>
          </cell>
          <cell r="E592">
            <v>45969.599999999999</v>
          </cell>
          <cell r="F592">
            <v>5288.36</v>
          </cell>
          <cell r="G592">
            <v>53947.64</v>
          </cell>
          <cell r="H592" t="str">
            <v>A acrescer</v>
          </cell>
        </row>
        <row r="593">
          <cell r="A593">
            <v>877250</v>
          </cell>
          <cell r="B593" t="str">
            <v>Semi-pórtico duplo 2x7,20m p/placa até 24m2(exclusive placa)</v>
          </cell>
          <cell r="C593" t="str">
            <v>ud</v>
          </cell>
          <cell r="D593">
            <v>2689.68</v>
          </cell>
          <cell r="E593">
            <v>52869.599999999999</v>
          </cell>
          <cell r="F593">
            <v>5288.36</v>
          </cell>
          <cell r="G593">
            <v>60847.64</v>
          </cell>
          <cell r="H593" t="str">
            <v>A acrescer</v>
          </cell>
        </row>
        <row r="594">
          <cell r="A594">
            <v>878350</v>
          </cell>
          <cell r="B594" t="str">
            <v>Semi-pórtico duplo 2x8,30m p/placa até 24m2(exclusive placa)</v>
          </cell>
          <cell r="C594" t="str">
            <v>ud</v>
          </cell>
          <cell r="D594">
            <v>2689.68</v>
          </cell>
          <cell r="E594">
            <v>62869.599999999999</v>
          </cell>
          <cell r="F594">
            <v>5288.36</v>
          </cell>
          <cell r="G594">
            <v>70847.64</v>
          </cell>
          <cell r="H594" t="str">
            <v>A acrescer</v>
          </cell>
        </row>
        <row r="595">
          <cell r="A595">
            <v>874900</v>
          </cell>
          <cell r="B595" t="str">
            <v>Semi-pórtico simples 4,90m p/placa até 12m2(exclusive placa)</v>
          </cell>
          <cell r="C595" t="str">
            <v>ud</v>
          </cell>
          <cell r="D595">
            <v>2340.2600000000002</v>
          </cell>
          <cell r="E595">
            <v>28469.599999999999</v>
          </cell>
          <cell r="F595">
            <v>5288.36</v>
          </cell>
          <cell r="G595">
            <v>36098.22</v>
          </cell>
          <cell r="H595" t="str">
            <v>A acrescer</v>
          </cell>
        </row>
        <row r="596">
          <cell r="A596">
            <v>876000</v>
          </cell>
          <cell r="B596" t="str">
            <v>Semi-pórtico simples 6,00m p/placa até 12m2(exclusive placa)</v>
          </cell>
          <cell r="C596" t="str">
            <v>ud</v>
          </cell>
          <cell r="D596">
            <v>2340.2600000000002</v>
          </cell>
          <cell r="E596">
            <v>29869.599999999999</v>
          </cell>
          <cell r="F596">
            <v>5288.36</v>
          </cell>
          <cell r="G596">
            <v>37498.22</v>
          </cell>
          <cell r="H596" t="str">
            <v>A acrescer</v>
          </cell>
        </row>
        <row r="597">
          <cell r="A597">
            <v>877200</v>
          </cell>
          <cell r="B597" t="str">
            <v>Semi-pórtico simples 7,20m p/placa até 12m2(exclusive placa)</v>
          </cell>
          <cell r="C597" t="str">
            <v>ud</v>
          </cell>
          <cell r="D597">
            <v>2340.2600000000002</v>
          </cell>
          <cell r="E597">
            <v>34269.599999999999</v>
          </cell>
          <cell r="F597">
            <v>5288.36</v>
          </cell>
          <cell r="G597">
            <v>41898.22</v>
          </cell>
          <cell r="H597" t="str">
            <v>A acrescer</v>
          </cell>
        </row>
        <row r="598">
          <cell r="A598">
            <v>878300</v>
          </cell>
          <cell r="B598" t="str">
            <v>Semi-pórtico simples 8,30m p/placa até 12m2(exclusive placa)</v>
          </cell>
          <cell r="C598" t="str">
            <v>ud</v>
          </cell>
          <cell r="D598">
            <v>2340.2600000000002</v>
          </cell>
          <cell r="E598">
            <v>36769.599999999999</v>
          </cell>
          <cell r="F598">
            <v>5288.36</v>
          </cell>
          <cell r="G598">
            <v>44398.22</v>
          </cell>
          <cell r="H598" t="str">
            <v>A acrescer</v>
          </cell>
        </row>
        <row r="599">
          <cell r="A599">
            <v>801960</v>
          </cell>
          <cell r="B599" t="str">
            <v>Sinalizador de LED amarelo</v>
          </cell>
          <cell r="C599" t="str">
            <v>ud</v>
          </cell>
          <cell r="D599">
            <v>3.81</v>
          </cell>
          <cell r="E599">
            <v>3.05</v>
          </cell>
          <cell r="F599">
            <v>0</v>
          </cell>
          <cell r="G599">
            <v>6.86</v>
          </cell>
        </row>
        <row r="600">
          <cell r="A600">
            <v>550000</v>
          </cell>
          <cell r="B600" t="str">
            <v>Solo - brita (40/60) mistura na usina 100% PI</v>
          </cell>
          <cell r="C600" t="str">
            <v>m3</v>
          </cell>
          <cell r="D600">
            <v>24.07</v>
          </cell>
          <cell r="E600">
            <v>70.510000000000005</v>
          </cell>
          <cell r="F600">
            <v>2.14</v>
          </cell>
          <cell r="G600">
            <v>96.72</v>
          </cell>
          <cell r="H600" t="str">
            <v>A acrescer</v>
          </cell>
        </row>
        <row r="601">
          <cell r="A601">
            <v>550500</v>
          </cell>
          <cell r="B601" t="str">
            <v>Solo - brita (50/50) mistura na usina 100% PI</v>
          </cell>
          <cell r="C601" t="str">
            <v>m3</v>
          </cell>
          <cell r="D601">
            <v>24.07</v>
          </cell>
          <cell r="E601">
            <v>58.73</v>
          </cell>
          <cell r="F601">
            <v>2.67</v>
          </cell>
          <cell r="G601">
            <v>85.47</v>
          </cell>
          <cell r="H601" t="str">
            <v>A acrescer</v>
          </cell>
        </row>
        <row r="602">
          <cell r="A602">
            <v>541000</v>
          </cell>
          <cell r="B602" t="str">
            <v>Solo arenoso fino (base) 100% PI</v>
          </cell>
          <cell r="C602" t="str">
            <v>m3</v>
          </cell>
          <cell r="D602">
            <v>20.83</v>
          </cell>
          <cell r="E602">
            <v>0</v>
          </cell>
          <cell r="F602">
            <v>4.92</v>
          </cell>
          <cell r="G602">
            <v>25.75</v>
          </cell>
          <cell r="H602" t="str">
            <v>A acrescer</v>
          </cell>
        </row>
        <row r="603">
          <cell r="A603">
            <v>541100</v>
          </cell>
          <cell r="B603" t="str">
            <v>Solo arenoso fino (base) 100% PM</v>
          </cell>
          <cell r="C603" t="str">
            <v>m3</v>
          </cell>
          <cell r="D603">
            <v>24.85</v>
          </cell>
          <cell r="E603">
            <v>0</v>
          </cell>
          <cell r="F603">
            <v>5</v>
          </cell>
          <cell r="G603">
            <v>29.85</v>
          </cell>
          <cell r="H603" t="str">
            <v>A acrescer</v>
          </cell>
        </row>
        <row r="604">
          <cell r="A604">
            <v>541300</v>
          </cell>
          <cell r="B604" t="str">
            <v>Solo arenoso fino (local) p/ base 100% PI</v>
          </cell>
          <cell r="C604" t="str">
            <v>m3</v>
          </cell>
          <cell r="D604">
            <v>20.97</v>
          </cell>
          <cell r="E604">
            <v>0</v>
          </cell>
          <cell r="F604">
            <v>0</v>
          </cell>
          <cell r="G604">
            <v>20.97</v>
          </cell>
        </row>
        <row r="605">
          <cell r="A605">
            <v>541200</v>
          </cell>
          <cell r="B605" t="str">
            <v>Solo arenoso fino (local) p/ base 100% PM</v>
          </cell>
          <cell r="C605" t="str">
            <v>m3</v>
          </cell>
          <cell r="D605">
            <v>25.02</v>
          </cell>
          <cell r="E605">
            <v>0</v>
          </cell>
          <cell r="F605">
            <v>0</v>
          </cell>
          <cell r="G605">
            <v>25.02</v>
          </cell>
        </row>
        <row r="606">
          <cell r="A606">
            <v>542000</v>
          </cell>
          <cell r="B606" t="str">
            <v>Solo cimento mist. pista (2%) 100% PI</v>
          </cell>
          <cell r="C606" t="str">
            <v>m3</v>
          </cell>
          <cell r="D606">
            <v>27.93</v>
          </cell>
          <cell r="E606">
            <v>22.46</v>
          </cell>
          <cell r="F606">
            <v>4.53</v>
          </cell>
          <cell r="G606">
            <v>54.92</v>
          </cell>
          <cell r="H606" t="str">
            <v>A acrescer</v>
          </cell>
        </row>
        <row r="607">
          <cell r="A607">
            <v>543000</v>
          </cell>
          <cell r="B607" t="str">
            <v>Solo cimento mist. pista (3%) 100% PI</v>
          </cell>
          <cell r="C607" t="str">
            <v>m3</v>
          </cell>
          <cell r="D607">
            <v>30.78</v>
          </cell>
          <cell r="E607">
            <v>33.39</v>
          </cell>
          <cell r="F607">
            <v>4.4800000000000004</v>
          </cell>
          <cell r="G607">
            <v>68.650000000000006</v>
          </cell>
          <cell r="H607" t="str">
            <v>A acrescer</v>
          </cell>
        </row>
        <row r="608">
          <cell r="A608">
            <v>544200</v>
          </cell>
          <cell r="B608" t="str">
            <v>Solo cimento mist. pista (4%) 100% PI</v>
          </cell>
          <cell r="C608" t="str">
            <v>m3</v>
          </cell>
          <cell r="D608">
            <v>33.69</v>
          </cell>
          <cell r="E608">
            <v>44.32</v>
          </cell>
          <cell r="F608">
            <v>4.4400000000000004</v>
          </cell>
          <cell r="G608">
            <v>82.45</v>
          </cell>
          <cell r="H608" t="str">
            <v>A acrescer</v>
          </cell>
        </row>
        <row r="609">
          <cell r="A609">
            <v>544000</v>
          </cell>
          <cell r="B609" t="str">
            <v>Solo cimento mist. pista (4%) 100% PN</v>
          </cell>
          <cell r="C609" t="str">
            <v>m3</v>
          </cell>
          <cell r="D609">
            <v>27.11</v>
          </cell>
          <cell r="E609">
            <v>43.11</v>
          </cell>
          <cell r="F609">
            <v>4.32</v>
          </cell>
          <cell r="G609">
            <v>74.540000000000006</v>
          </cell>
          <cell r="H609" t="str">
            <v>A acrescer</v>
          </cell>
        </row>
        <row r="610">
          <cell r="A610">
            <v>545200</v>
          </cell>
          <cell r="B610" t="str">
            <v>Solo cimento mist. pista (5%) 100% PI</v>
          </cell>
          <cell r="C610" t="str">
            <v>m3</v>
          </cell>
          <cell r="D610">
            <v>36.46</v>
          </cell>
          <cell r="E610">
            <v>55.25</v>
          </cell>
          <cell r="F610">
            <v>4.4000000000000004</v>
          </cell>
          <cell r="G610">
            <v>96.11</v>
          </cell>
          <cell r="H610" t="str">
            <v>A acrescer</v>
          </cell>
        </row>
        <row r="611">
          <cell r="A611">
            <v>545000</v>
          </cell>
          <cell r="B611" t="str">
            <v>Solo cimento mist. pista (5%) 100% PN</v>
          </cell>
          <cell r="C611" t="str">
            <v>m3</v>
          </cell>
          <cell r="D611">
            <v>29.32</v>
          </cell>
          <cell r="E611">
            <v>53.43</v>
          </cell>
          <cell r="F611">
            <v>4.28</v>
          </cell>
          <cell r="G611">
            <v>87.03</v>
          </cell>
          <cell r="H611" t="str">
            <v>A acrescer</v>
          </cell>
        </row>
        <row r="612">
          <cell r="A612">
            <v>546000</v>
          </cell>
          <cell r="B612" t="str">
            <v>Solo cimento mist. pista (6%) 100% PN</v>
          </cell>
          <cell r="C612" t="str">
            <v>m3</v>
          </cell>
          <cell r="D612">
            <v>31.52</v>
          </cell>
          <cell r="E612">
            <v>63.75</v>
          </cell>
          <cell r="F612">
            <v>4.24</v>
          </cell>
          <cell r="G612">
            <v>99.51</v>
          </cell>
          <cell r="H612" t="str">
            <v>A acrescer</v>
          </cell>
        </row>
        <row r="613">
          <cell r="A613">
            <v>547000</v>
          </cell>
          <cell r="B613" t="str">
            <v>Solo cimento mist. pista (7%) 100% PN</v>
          </cell>
          <cell r="C613" t="str">
            <v>m3</v>
          </cell>
          <cell r="D613">
            <v>35.33</v>
          </cell>
          <cell r="E613">
            <v>73.47</v>
          </cell>
          <cell r="F613">
            <v>4.2</v>
          </cell>
          <cell r="G613">
            <v>113</v>
          </cell>
          <cell r="H613" t="str">
            <v>A acrescer</v>
          </cell>
        </row>
        <row r="614">
          <cell r="A614">
            <v>542100</v>
          </cell>
          <cell r="B614" t="str">
            <v>Solo cimento mist. usina (2%) 100% PI</v>
          </cell>
          <cell r="C614" t="str">
            <v>m3</v>
          </cell>
          <cell r="D614">
            <v>29.2</v>
          </cell>
          <cell r="E614">
            <v>24.72</v>
          </cell>
          <cell r="F614">
            <v>4.53</v>
          </cell>
          <cell r="G614">
            <v>58.45</v>
          </cell>
          <cell r="H614" t="str">
            <v>A acrescer</v>
          </cell>
        </row>
        <row r="615">
          <cell r="A615">
            <v>543100</v>
          </cell>
          <cell r="B615" t="str">
            <v>Solo cimento mist. usina (3%) 100% PI</v>
          </cell>
          <cell r="C615" t="str">
            <v>m3</v>
          </cell>
          <cell r="D615">
            <v>29.2</v>
          </cell>
          <cell r="E615">
            <v>36.75</v>
          </cell>
          <cell r="F615">
            <v>4.4800000000000004</v>
          </cell>
          <cell r="G615">
            <v>70.430000000000007</v>
          </cell>
          <cell r="H615" t="str">
            <v>A acrescer</v>
          </cell>
        </row>
        <row r="616">
          <cell r="A616">
            <v>544300</v>
          </cell>
          <cell r="B616" t="str">
            <v>Solo cimento mist. usina (4%) 100% PI</v>
          </cell>
          <cell r="C616" t="str">
            <v>m3</v>
          </cell>
          <cell r="D616">
            <v>29.2</v>
          </cell>
          <cell r="E616">
            <v>48.78</v>
          </cell>
          <cell r="F616">
            <v>4.4400000000000004</v>
          </cell>
          <cell r="G616">
            <v>82.42</v>
          </cell>
          <cell r="H616" t="str">
            <v>A acrescer</v>
          </cell>
        </row>
        <row r="617">
          <cell r="A617">
            <v>544100</v>
          </cell>
          <cell r="B617" t="str">
            <v>Solo cimento mist. usina (4%) 100% PN</v>
          </cell>
          <cell r="C617" t="str">
            <v>m3</v>
          </cell>
          <cell r="D617">
            <v>22.98</v>
          </cell>
          <cell r="E617">
            <v>47.44</v>
          </cell>
          <cell r="F617">
            <v>4.32</v>
          </cell>
          <cell r="G617">
            <v>74.739999999999995</v>
          </cell>
          <cell r="H617" t="str">
            <v>A acrescer</v>
          </cell>
        </row>
        <row r="618">
          <cell r="A618">
            <v>545300</v>
          </cell>
          <cell r="B618" t="str">
            <v>Solo cimento mist. usina (5%) 100% PI</v>
          </cell>
          <cell r="C618" t="str">
            <v>m3</v>
          </cell>
          <cell r="D618">
            <v>29.2</v>
          </cell>
          <cell r="E618">
            <v>60.8</v>
          </cell>
          <cell r="F618">
            <v>4.4000000000000004</v>
          </cell>
          <cell r="G618">
            <v>94.4</v>
          </cell>
          <cell r="H618" t="str">
            <v>A acrescer</v>
          </cell>
        </row>
        <row r="619">
          <cell r="A619">
            <v>545100</v>
          </cell>
          <cell r="B619" t="str">
            <v>Solo cimento mist. usina (5%) 100% PN</v>
          </cell>
          <cell r="C619" t="str">
            <v>m3</v>
          </cell>
          <cell r="D619">
            <v>22.98</v>
          </cell>
          <cell r="E619">
            <v>58.8</v>
          </cell>
          <cell r="F619">
            <v>4.28</v>
          </cell>
          <cell r="G619">
            <v>86.06</v>
          </cell>
          <cell r="H619" t="str">
            <v>A acrescer</v>
          </cell>
        </row>
        <row r="620">
          <cell r="A620">
            <v>546100</v>
          </cell>
          <cell r="B620" t="str">
            <v>Solo cimento mist. usina (6%) 100% PN</v>
          </cell>
          <cell r="C620" t="str">
            <v>m3</v>
          </cell>
          <cell r="D620">
            <v>22.98</v>
          </cell>
          <cell r="E620">
            <v>70.16</v>
          </cell>
          <cell r="F620">
            <v>4.24</v>
          </cell>
          <cell r="G620">
            <v>97.38</v>
          </cell>
          <cell r="H620" t="str">
            <v>A acrescer</v>
          </cell>
        </row>
        <row r="621">
          <cell r="A621">
            <v>547100</v>
          </cell>
          <cell r="B621" t="str">
            <v>Solo cimento mist. usina (7%) 100% PN</v>
          </cell>
          <cell r="C621" t="str">
            <v>m3</v>
          </cell>
          <cell r="D621">
            <v>22.98</v>
          </cell>
          <cell r="E621">
            <v>80.849999999999994</v>
          </cell>
          <cell r="F621">
            <v>4.2</v>
          </cell>
          <cell r="G621">
            <v>108.03</v>
          </cell>
          <cell r="H621" t="str">
            <v>A acrescer</v>
          </cell>
        </row>
        <row r="622">
          <cell r="A622">
            <v>546120</v>
          </cell>
          <cell r="B622" t="str">
            <v>Solo cimento (6%) mistura na pista 100% PN para remendo profundo</v>
          </cell>
          <cell r="C622" t="str">
            <v>m3</v>
          </cell>
          <cell r="D622">
            <v>56.11</v>
          </cell>
          <cell r="E622">
            <v>63.75</v>
          </cell>
          <cell r="F622">
            <v>0</v>
          </cell>
          <cell r="G622">
            <v>119.86</v>
          </cell>
          <cell r="H622" t="str">
            <v>A acrescer</v>
          </cell>
        </row>
        <row r="623">
          <cell r="A623">
            <v>533000</v>
          </cell>
          <cell r="B623" t="str">
            <v>Solo estabilizado s/ mistura 100% PI (1a. cat.)</v>
          </cell>
          <cell r="C623" t="str">
            <v>m3</v>
          </cell>
          <cell r="D623">
            <v>20.83</v>
          </cell>
          <cell r="E623">
            <v>0</v>
          </cell>
          <cell r="F623">
            <v>4.92</v>
          </cell>
          <cell r="G623">
            <v>25.75</v>
          </cell>
          <cell r="H623" t="str">
            <v>A acrescer</v>
          </cell>
        </row>
        <row r="624">
          <cell r="A624">
            <v>533100</v>
          </cell>
          <cell r="B624" t="str">
            <v>Solo estabilizado s/ mistura 100% PI (2a. cat.)</v>
          </cell>
          <cell r="C624" t="str">
            <v>m3</v>
          </cell>
          <cell r="D624">
            <v>20.83</v>
          </cell>
          <cell r="E624">
            <v>0</v>
          </cell>
          <cell r="F624">
            <v>6.02</v>
          </cell>
          <cell r="G624">
            <v>26.85</v>
          </cell>
          <cell r="H624" t="str">
            <v>A acrescer</v>
          </cell>
        </row>
        <row r="625">
          <cell r="A625">
            <v>533200</v>
          </cell>
          <cell r="B625" t="str">
            <v>Solo estabilizado s/ mistura 100% PM (1a. cat.)</v>
          </cell>
          <cell r="C625" t="str">
            <v>m3</v>
          </cell>
          <cell r="D625">
            <v>23.81</v>
          </cell>
          <cell r="E625">
            <v>0</v>
          </cell>
          <cell r="F625">
            <v>5.03</v>
          </cell>
          <cell r="G625">
            <v>28.84</v>
          </cell>
          <cell r="H625" t="str">
            <v>A acrescer</v>
          </cell>
        </row>
        <row r="626">
          <cell r="A626">
            <v>533300</v>
          </cell>
          <cell r="B626" t="str">
            <v>Solo estabilizado s/ mistura 100% PM (2a. cat.)</v>
          </cell>
          <cell r="C626" t="str">
            <v>m3</v>
          </cell>
          <cell r="D626">
            <v>23.81</v>
          </cell>
          <cell r="E626">
            <v>0</v>
          </cell>
          <cell r="F626">
            <v>6.15</v>
          </cell>
          <cell r="G626">
            <v>29.96</v>
          </cell>
          <cell r="H626" t="str">
            <v>A acrescer</v>
          </cell>
        </row>
        <row r="627">
          <cell r="A627">
            <v>533500</v>
          </cell>
          <cell r="B627" t="str">
            <v>Solo estabilizado s/ mistura 100% PN (1a. cat.)</v>
          </cell>
          <cell r="C627" t="str">
            <v>m3</v>
          </cell>
          <cell r="D627">
            <v>17.82</v>
          </cell>
          <cell r="E627">
            <v>0</v>
          </cell>
          <cell r="F627">
            <v>4.92</v>
          </cell>
          <cell r="G627">
            <v>22.74</v>
          </cell>
          <cell r="H627" t="str">
            <v>A acrescer</v>
          </cell>
        </row>
        <row r="628">
          <cell r="A628">
            <v>533600</v>
          </cell>
          <cell r="B628" t="str">
            <v>Solo estabilizado s/ mistura 100% PN (2a. cat.)</v>
          </cell>
          <cell r="C628" t="str">
            <v>m3</v>
          </cell>
          <cell r="D628">
            <v>17.82</v>
          </cell>
          <cell r="E628">
            <v>0</v>
          </cell>
          <cell r="F628">
            <v>6.02</v>
          </cell>
          <cell r="G628">
            <v>23.84</v>
          </cell>
          <cell r="H628" t="str">
            <v>A acrescer</v>
          </cell>
        </row>
        <row r="629">
          <cell r="A629">
            <v>802161</v>
          </cell>
          <cell r="B629" t="str">
            <v>Suporte de madeira 3" x 3" para sinalização provisória</v>
          </cell>
          <cell r="C629" t="str">
            <v>ud</v>
          </cell>
          <cell r="D629">
            <v>8.9700000000000006</v>
          </cell>
          <cell r="E629">
            <v>7.23</v>
          </cell>
          <cell r="F629">
            <v>0</v>
          </cell>
          <cell r="G629">
            <v>16.2</v>
          </cell>
        </row>
        <row r="630">
          <cell r="A630">
            <v>821000</v>
          </cell>
          <cell r="B630" t="str">
            <v>Suporte de madeira 3"x3" p/ placa sinalização, h=3,00m</v>
          </cell>
          <cell r="C630" t="str">
            <v>ud</v>
          </cell>
          <cell r="D630">
            <v>36.74</v>
          </cell>
          <cell r="E630">
            <v>84.98</v>
          </cell>
          <cell r="F630">
            <v>0</v>
          </cell>
          <cell r="G630">
            <v>121.72</v>
          </cell>
        </row>
        <row r="631">
          <cell r="A631">
            <v>821300</v>
          </cell>
          <cell r="B631" t="str">
            <v>Suporte metálico galv. fogo d=2,5" c/tampa e aletas anti-giro, h=3,00m</v>
          </cell>
          <cell r="C631" t="str">
            <v>ud</v>
          </cell>
          <cell r="D631">
            <v>65.349999999999994</v>
          </cell>
          <cell r="E631">
            <v>336.69</v>
          </cell>
          <cell r="F631">
            <v>1.96</v>
          </cell>
          <cell r="G631">
            <v>404</v>
          </cell>
        </row>
        <row r="632">
          <cell r="A632">
            <v>821350</v>
          </cell>
          <cell r="B632" t="str">
            <v>Suporte metálico galv. fogo d=2,5" c/tampa e aletas anti-giro, h=3,50m</v>
          </cell>
          <cell r="C632" t="str">
            <v>ud</v>
          </cell>
          <cell r="D632">
            <v>65.349999999999994</v>
          </cell>
          <cell r="E632">
            <v>392.69</v>
          </cell>
          <cell r="F632">
            <v>1.96</v>
          </cell>
          <cell r="G632">
            <v>460</v>
          </cell>
        </row>
        <row r="633">
          <cell r="A633">
            <v>821400</v>
          </cell>
          <cell r="B633" t="str">
            <v>Suporte metálico galv. fogo d=2,5" c/tampa e aletas anti-giro, h=4,00m</v>
          </cell>
          <cell r="C633" t="str">
            <v>ud</v>
          </cell>
          <cell r="D633">
            <v>65.349999999999994</v>
          </cell>
          <cell r="E633">
            <v>447.83</v>
          </cell>
          <cell r="F633">
            <v>1.96</v>
          </cell>
          <cell r="G633">
            <v>515.14</v>
          </cell>
        </row>
        <row r="634">
          <cell r="A634">
            <v>822010</v>
          </cell>
          <cell r="B634" t="str">
            <v>Suporte metálico galv. fogo perfil "C" 110x70x25x2,00mm, h=3,00m</v>
          </cell>
          <cell r="C634" t="str">
            <v>ud</v>
          </cell>
          <cell r="D634">
            <v>65.349999999999994</v>
          </cell>
          <cell r="E634">
            <v>439.19</v>
          </cell>
          <cell r="F634">
            <v>1.96</v>
          </cell>
          <cell r="G634">
            <v>506.5</v>
          </cell>
        </row>
        <row r="635">
          <cell r="A635">
            <v>821110</v>
          </cell>
          <cell r="B635" t="str">
            <v>Suporte metálico galv. fogo perfil "C" 110x70x25x2,00mm, h=3,50m</v>
          </cell>
          <cell r="C635" t="str">
            <v>ud</v>
          </cell>
          <cell r="D635">
            <v>65.349999999999994</v>
          </cell>
          <cell r="E635">
            <v>496.69</v>
          </cell>
          <cell r="F635">
            <v>1.96</v>
          </cell>
          <cell r="G635">
            <v>564</v>
          </cell>
        </row>
        <row r="636">
          <cell r="A636">
            <v>821130</v>
          </cell>
          <cell r="B636" t="str">
            <v>Suporte metálico galv. fogo perfil "C" 110x70x25x2,00mm, h=4,00m</v>
          </cell>
          <cell r="C636" t="str">
            <v>ud</v>
          </cell>
          <cell r="D636">
            <v>65.349999999999994</v>
          </cell>
          <cell r="E636">
            <v>556.69000000000005</v>
          </cell>
          <cell r="F636">
            <v>1.96</v>
          </cell>
          <cell r="G636">
            <v>624</v>
          </cell>
        </row>
        <row r="637">
          <cell r="A637">
            <v>821020</v>
          </cell>
          <cell r="B637" t="str">
            <v>Suporte metálico galv. fogo perfil "C" 150x85x25x2,70mm, h=4,00m</v>
          </cell>
          <cell r="C637" t="str">
            <v>ud</v>
          </cell>
          <cell r="D637">
            <v>77.02</v>
          </cell>
          <cell r="E637">
            <v>848.44</v>
          </cell>
          <cell r="F637">
            <v>3.84</v>
          </cell>
          <cell r="G637">
            <v>929.3</v>
          </cell>
        </row>
        <row r="638">
          <cell r="A638">
            <v>822020</v>
          </cell>
          <cell r="B638" t="str">
            <v>Suporte metálico galv. fogo perfil "C" 150x85x25x3,40mm, h=4,50m</v>
          </cell>
          <cell r="C638" t="str">
            <v>ud</v>
          </cell>
          <cell r="D638">
            <v>77.02</v>
          </cell>
          <cell r="E638">
            <v>1165.94</v>
          </cell>
          <cell r="F638">
            <v>3.84</v>
          </cell>
          <cell r="G638">
            <v>1246.8</v>
          </cell>
        </row>
        <row r="639">
          <cell r="A639">
            <v>822030</v>
          </cell>
          <cell r="B639" t="str">
            <v>Suporte metálico galv. fogo perfil "C" 250x85x25x2,70mm, h=5,00m</v>
          </cell>
          <cell r="C639" t="str">
            <v>ud</v>
          </cell>
          <cell r="D639">
            <v>97.83</v>
          </cell>
          <cell r="E639">
            <v>1323.76</v>
          </cell>
          <cell r="F639">
            <v>7.85</v>
          </cell>
          <cell r="G639">
            <v>1429.44</v>
          </cell>
        </row>
        <row r="640">
          <cell r="A640">
            <v>822040</v>
          </cell>
          <cell r="B640" t="str">
            <v>Suporte metálico galv. fogo perfil "C" 250x85x25x2,70mm, h=6,00m</v>
          </cell>
          <cell r="C640" t="str">
            <v>ud</v>
          </cell>
          <cell r="D640">
            <v>97.83</v>
          </cell>
          <cell r="E640">
            <v>1571.26</v>
          </cell>
          <cell r="F640">
            <v>7.85</v>
          </cell>
          <cell r="G640">
            <v>1676.94</v>
          </cell>
        </row>
        <row r="641">
          <cell r="A641">
            <v>822050</v>
          </cell>
          <cell r="B641" t="str">
            <v>Suporte metálico galv. fogo perfil "C" 300x85x25x3,40mm, h=6,00m</v>
          </cell>
          <cell r="C641" t="str">
            <v>ud</v>
          </cell>
          <cell r="D641">
            <v>97.83</v>
          </cell>
          <cell r="E641">
            <v>2211.2600000000002</v>
          </cell>
          <cell r="F641">
            <v>7.85</v>
          </cell>
          <cell r="G641">
            <v>2316.94</v>
          </cell>
        </row>
        <row r="642">
          <cell r="A642">
            <v>820012</v>
          </cell>
          <cell r="B642" t="str">
            <v>Suporte polimérico ecológico maciço colapsível quadrado de 0,8cm para placa de sinalização h=3,50m</v>
          </cell>
          <cell r="C642" t="str">
            <v>ud</v>
          </cell>
          <cell r="D642">
            <v>25.52</v>
          </cell>
          <cell r="E642">
            <v>532.38</v>
          </cell>
          <cell r="F642">
            <v>9.6199999999999992</v>
          </cell>
          <cell r="G642">
            <v>567.52</v>
          </cell>
          <cell r="H642" t="str">
            <v>A acrescer</v>
          </cell>
        </row>
        <row r="643">
          <cell r="A643">
            <v>821200</v>
          </cell>
          <cell r="B643" t="str">
            <v>Suporte polimérico ecológico maciço colapsível quadrado de 10cm para placa de sinalização h=4,50m</v>
          </cell>
          <cell r="C643" t="str">
            <v>ud</v>
          </cell>
          <cell r="D643">
            <v>25.52</v>
          </cell>
          <cell r="E643">
            <v>1109.83</v>
          </cell>
          <cell r="F643">
            <v>9.6199999999999992</v>
          </cell>
          <cell r="G643">
            <v>1144.97</v>
          </cell>
          <cell r="H643" t="str">
            <v>A acrescer</v>
          </cell>
        </row>
        <row r="644">
          <cell r="A644">
            <v>871000</v>
          </cell>
          <cell r="B644" t="str">
            <v>Tacha refletiva bidirecional</v>
          </cell>
          <cell r="C644" t="str">
            <v>ud</v>
          </cell>
          <cell r="D644">
            <v>7.82</v>
          </cell>
          <cell r="E644">
            <v>8.1999999999999993</v>
          </cell>
          <cell r="F644">
            <v>0</v>
          </cell>
          <cell r="G644">
            <v>16.02</v>
          </cell>
        </row>
        <row r="645">
          <cell r="A645">
            <v>870000</v>
          </cell>
          <cell r="B645" t="str">
            <v>Tacha refletiva monodirecional</v>
          </cell>
          <cell r="C645" t="str">
            <v>ud</v>
          </cell>
          <cell r="D645">
            <v>7.82</v>
          </cell>
          <cell r="E645">
            <v>7.8</v>
          </cell>
          <cell r="F645">
            <v>0</v>
          </cell>
          <cell r="G645">
            <v>15.62</v>
          </cell>
        </row>
        <row r="646">
          <cell r="A646">
            <v>873000</v>
          </cell>
          <cell r="B646" t="str">
            <v>Tachão refletivo bidirecional</v>
          </cell>
          <cell r="C646" t="str">
            <v>ud</v>
          </cell>
          <cell r="D646">
            <v>7.82</v>
          </cell>
          <cell r="E646">
            <v>32.299999999999997</v>
          </cell>
          <cell r="F646">
            <v>0</v>
          </cell>
          <cell r="G646">
            <v>40.119999999999997</v>
          </cell>
        </row>
        <row r="647">
          <cell r="A647">
            <v>872000</v>
          </cell>
          <cell r="B647" t="str">
            <v>Tachão refletivo monodirecional</v>
          </cell>
          <cell r="C647" t="str">
            <v>ud</v>
          </cell>
          <cell r="D647">
            <v>7.82</v>
          </cell>
          <cell r="E647">
            <v>29.68</v>
          </cell>
          <cell r="F647">
            <v>0</v>
          </cell>
          <cell r="G647">
            <v>37.5</v>
          </cell>
        </row>
        <row r="648">
          <cell r="A648">
            <v>581030</v>
          </cell>
          <cell r="B648" t="str">
            <v>Transporte de asfalto diluido CM-30 (trecho)</v>
          </cell>
          <cell r="C648" t="str">
            <v>t.km</v>
          </cell>
          <cell r="D648">
            <v>0.86</v>
          </cell>
          <cell r="E648">
            <v>0</v>
          </cell>
          <cell r="F648">
            <v>0</v>
          </cell>
          <cell r="G648">
            <v>0.86</v>
          </cell>
        </row>
        <row r="649">
          <cell r="A649">
            <v>581054</v>
          </cell>
          <cell r="B649" t="str">
            <v>Transporte de asfalto modificado por borracha (usina)</v>
          </cell>
          <cell r="C649" t="str">
            <v>t.km</v>
          </cell>
          <cell r="D649">
            <v>0.94</v>
          </cell>
          <cell r="E649">
            <v>0</v>
          </cell>
          <cell r="F649">
            <v>0</v>
          </cell>
          <cell r="G649">
            <v>0.94</v>
          </cell>
        </row>
        <row r="650">
          <cell r="A650">
            <v>581052</v>
          </cell>
          <cell r="B650" t="str">
            <v>Transporte de cimento asfáltico CAP-50/70 c/polímero (trecho)</v>
          </cell>
          <cell r="C650" t="str">
            <v>t.km</v>
          </cell>
          <cell r="D650">
            <v>0.94</v>
          </cell>
          <cell r="E650">
            <v>0</v>
          </cell>
          <cell r="F650">
            <v>0</v>
          </cell>
          <cell r="G650">
            <v>0.94</v>
          </cell>
        </row>
        <row r="651">
          <cell r="A651">
            <v>581053</v>
          </cell>
          <cell r="B651" t="str">
            <v>Transporte de cimento asfáltico CAP-50/70 c/polímero (usina)</v>
          </cell>
          <cell r="C651" t="str">
            <v>t.km</v>
          </cell>
          <cell r="D651">
            <v>0.94</v>
          </cell>
          <cell r="E651">
            <v>0</v>
          </cell>
          <cell r="F651">
            <v>0</v>
          </cell>
          <cell r="G651">
            <v>0.94</v>
          </cell>
        </row>
        <row r="652">
          <cell r="A652">
            <v>581051</v>
          </cell>
          <cell r="B652" t="str">
            <v>Transporte de cimento asfáltico CAP-50/70 (trecho)</v>
          </cell>
          <cell r="C652" t="str">
            <v>t.km</v>
          </cell>
          <cell r="D652">
            <v>0.94</v>
          </cell>
          <cell r="E652">
            <v>0</v>
          </cell>
          <cell r="F652">
            <v>0</v>
          </cell>
          <cell r="G652">
            <v>0.94</v>
          </cell>
        </row>
        <row r="653">
          <cell r="A653">
            <v>581050</v>
          </cell>
          <cell r="B653" t="str">
            <v>Transporte de cimento asfáltico CAP-50/70 (usina)</v>
          </cell>
          <cell r="C653" t="str">
            <v>t.km</v>
          </cell>
          <cell r="D653">
            <v>0.94</v>
          </cell>
          <cell r="E653">
            <v>0</v>
          </cell>
          <cell r="F653">
            <v>0</v>
          </cell>
          <cell r="G653">
            <v>0.94</v>
          </cell>
        </row>
        <row r="654">
          <cell r="A654">
            <v>581020</v>
          </cell>
          <cell r="B654" t="str">
            <v>Transporte de emulsão com polímero (trecho)</v>
          </cell>
          <cell r="C654" t="str">
            <v>t.km</v>
          </cell>
          <cell r="D654">
            <v>0.86</v>
          </cell>
          <cell r="E654">
            <v>0</v>
          </cell>
          <cell r="F654">
            <v>0</v>
          </cell>
          <cell r="G654">
            <v>0.86</v>
          </cell>
        </row>
        <row r="655">
          <cell r="A655">
            <v>581011</v>
          </cell>
          <cell r="B655" t="str">
            <v>Transporte de emulsão (trecho)</v>
          </cell>
          <cell r="C655" t="str">
            <v>t.km</v>
          </cell>
          <cell r="D655">
            <v>0.86</v>
          </cell>
          <cell r="E655">
            <v>0</v>
          </cell>
          <cell r="F655">
            <v>0</v>
          </cell>
          <cell r="G655">
            <v>0.86</v>
          </cell>
        </row>
        <row r="656">
          <cell r="A656">
            <v>581010</v>
          </cell>
          <cell r="B656" t="str">
            <v>Transporte de emulsão (usina)</v>
          </cell>
          <cell r="C656" t="str">
            <v>t.km</v>
          </cell>
          <cell r="D656">
            <v>0.86</v>
          </cell>
          <cell r="E656">
            <v>0</v>
          </cell>
          <cell r="F656">
            <v>0</v>
          </cell>
          <cell r="G656">
            <v>0.86</v>
          </cell>
        </row>
        <row r="657">
          <cell r="A657">
            <v>655100</v>
          </cell>
          <cell r="B657" t="str">
            <v>Transp.segmento sarjeta tipo- 1 (ST-1/SZ-2) c/tubo 0,30m</v>
          </cell>
          <cell r="C657" t="str">
            <v>m</v>
          </cell>
          <cell r="D657">
            <v>53.11</v>
          </cell>
          <cell r="E657">
            <v>54</v>
          </cell>
          <cell r="F657">
            <v>329.31</v>
          </cell>
          <cell r="G657">
            <v>436.42</v>
          </cell>
          <cell r="H657" t="str">
            <v>A acrescer</v>
          </cell>
        </row>
        <row r="658">
          <cell r="A658">
            <v>655200</v>
          </cell>
          <cell r="B658" t="str">
            <v>Transp.segmento sarjeta tipo- 2 (ST-2/SZ-3) c/tubo 0,30m</v>
          </cell>
          <cell r="C658" t="str">
            <v>m</v>
          </cell>
          <cell r="D658">
            <v>46.8</v>
          </cell>
          <cell r="E658">
            <v>54</v>
          </cell>
          <cell r="F658">
            <v>249.35</v>
          </cell>
          <cell r="G658">
            <v>350.15</v>
          </cell>
          <cell r="H658" t="str">
            <v>A acrescer</v>
          </cell>
        </row>
        <row r="659">
          <cell r="A659">
            <v>655300</v>
          </cell>
          <cell r="B659" t="str">
            <v>Transp.segmento sarjeta tipo- 3 (ST-3) c/tubo 0,30m</v>
          </cell>
          <cell r="C659" t="str">
            <v>m</v>
          </cell>
          <cell r="D659">
            <v>42.31</v>
          </cell>
          <cell r="E659">
            <v>54</v>
          </cell>
          <cell r="F659">
            <v>228.4</v>
          </cell>
          <cell r="G659">
            <v>324.70999999999998</v>
          </cell>
          <cell r="H659" t="str">
            <v>A acrescer</v>
          </cell>
        </row>
        <row r="660">
          <cell r="A660">
            <v>655400</v>
          </cell>
          <cell r="B660" t="str">
            <v>Transp.segmento sarjeta tipo- 4 (ST-4/SZ-4) c/tubo 0,30m</v>
          </cell>
          <cell r="C660" t="str">
            <v>m</v>
          </cell>
          <cell r="D660">
            <v>37.82</v>
          </cell>
          <cell r="E660">
            <v>54</v>
          </cell>
          <cell r="F660">
            <v>177.25</v>
          </cell>
          <cell r="G660">
            <v>269.07</v>
          </cell>
          <cell r="H660" t="str">
            <v>A acrescer</v>
          </cell>
        </row>
        <row r="661">
          <cell r="A661">
            <v>655500</v>
          </cell>
          <cell r="B661" t="str">
            <v>Transp.segmento sarjeta tipo- 5 (ST-1/SZ-2) c/placas</v>
          </cell>
          <cell r="C661" t="str">
            <v>m</v>
          </cell>
          <cell r="D661">
            <v>73.73</v>
          </cell>
          <cell r="E661">
            <v>0</v>
          </cell>
          <cell r="F661">
            <v>454.45</v>
          </cell>
          <cell r="G661">
            <v>528.17999999999995</v>
          </cell>
          <cell r="H661" t="str">
            <v>A acrescer</v>
          </cell>
        </row>
        <row r="662">
          <cell r="A662">
            <v>655600</v>
          </cell>
          <cell r="B662" t="str">
            <v>Transp.segmento sarjeta tipo- 6 (ST-2/SZ-3) c/placas</v>
          </cell>
          <cell r="C662" t="str">
            <v>m</v>
          </cell>
          <cell r="D662">
            <v>69.239999999999995</v>
          </cell>
          <cell r="E662">
            <v>0</v>
          </cell>
          <cell r="F662">
            <v>393</v>
          </cell>
          <cell r="G662">
            <v>462.24</v>
          </cell>
          <cell r="H662" t="str">
            <v>A acrescer</v>
          </cell>
        </row>
        <row r="663">
          <cell r="A663">
            <v>655700</v>
          </cell>
          <cell r="B663" t="str">
            <v>Transp.segmento sarjeta tipo- 7 (ST-3/ST-4/SZ-4) c/placas</v>
          </cell>
          <cell r="C663" t="str">
            <v>m</v>
          </cell>
          <cell r="D663">
            <v>64.75</v>
          </cell>
          <cell r="E663">
            <v>0</v>
          </cell>
          <cell r="F663">
            <v>352.67</v>
          </cell>
          <cell r="G663">
            <v>417.42</v>
          </cell>
          <cell r="H663" t="str">
            <v>A acrescer</v>
          </cell>
        </row>
        <row r="664">
          <cell r="A664">
            <v>655800</v>
          </cell>
          <cell r="B664" t="str">
            <v>Transp.segmento sarjeta tipo- 8 (ST-1/SZ-2) c/grelha</v>
          </cell>
          <cell r="C664" t="str">
            <v>m</v>
          </cell>
          <cell r="D664">
            <v>75.55</v>
          </cell>
          <cell r="E664">
            <v>0</v>
          </cell>
          <cell r="F664">
            <v>623.22</v>
          </cell>
          <cell r="G664">
            <v>698.77</v>
          </cell>
          <cell r="H664" t="str">
            <v>A acrescer</v>
          </cell>
        </row>
        <row r="665">
          <cell r="A665">
            <v>655900</v>
          </cell>
          <cell r="B665" t="str">
            <v>Transp.segmento sarjeta tipo- 9 (ST-2/SZ-3) c/grelha</v>
          </cell>
          <cell r="C665" t="str">
            <v>m</v>
          </cell>
          <cell r="D665">
            <v>71.06</v>
          </cell>
          <cell r="E665">
            <v>0</v>
          </cell>
          <cell r="F665">
            <v>530</v>
          </cell>
          <cell r="G665">
            <v>601.05999999999995</v>
          </cell>
          <cell r="H665" t="str">
            <v>A acrescer</v>
          </cell>
        </row>
        <row r="666">
          <cell r="A666">
            <v>656000</v>
          </cell>
          <cell r="B666" t="str">
            <v>Transp.segmento sarjeta tipo-10 (ST-3/ST-4/SZ-4) c/grelha</v>
          </cell>
          <cell r="C666" t="str">
            <v>m</v>
          </cell>
          <cell r="D666">
            <v>66.58</v>
          </cell>
          <cell r="E666">
            <v>0</v>
          </cell>
          <cell r="F666">
            <v>460.99</v>
          </cell>
          <cell r="G666">
            <v>527.57000000000005</v>
          </cell>
          <cell r="H666" t="str">
            <v>A acrescer</v>
          </cell>
        </row>
        <row r="667">
          <cell r="A667">
            <v>583100</v>
          </cell>
          <cell r="B667" t="str">
            <v xml:space="preserve">TSD exclusive fornecimento e transporte da emulsão </v>
          </cell>
          <cell r="C667" t="str">
            <v>m2</v>
          </cell>
          <cell r="D667">
            <v>4.6900000000000004</v>
          </cell>
          <cell r="E667">
            <v>2</v>
          </cell>
          <cell r="F667">
            <v>0</v>
          </cell>
          <cell r="G667">
            <v>6.69</v>
          </cell>
          <cell r="H667" t="str">
            <v>A acrescer</v>
          </cell>
        </row>
        <row r="668">
          <cell r="A668">
            <v>587000</v>
          </cell>
          <cell r="B668" t="str">
            <v xml:space="preserve">TSS exclusive fornecimento e transporte da emulsão </v>
          </cell>
          <cell r="C668" t="str">
            <v>m2</v>
          </cell>
          <cell r="D668">
            <v>3.52</v>
          </cell>
          <cell r="E668">
            <v>0.8</v>
          </cell>
          <cell r="F668">
            <v>0</v>
          </cell>
          <cell r="G668">
            <v>4.32</v>
          </cell>
          <cell r="H668" t="str">
            <v>A acrescer</v>
          </cell>
        </row>
        <row r="669">
          <cell r="A669">
            <v>584200</v>
          </cell>
          <cell r="B669" t="str">
            <v>TST exclusive fornecimento e transporte da emulsão</v>
          </cell>
          <cell r="C669" t="str">
            <v>m2</v>
          </cell>
          <cell r="D669">
            <v>5.13</v>
          </cell>
          <cell r="E669">
            <v>2.56</v>
          </cell>
          <cell r="F669">
            <v>0</v>
          </cell>
          <cell r="G669">
            <v>7.69</v>
          </cell>
          <cell r="H669" t="str">
            <v>A acrescer</v>
          </cell>
        </row>
        <row r="670">
          <cell r="A670">
            <v>500501</v>
          </cell>
          <cell r="B670" t="str">
            <v>Usinagem de Concreto Fck =  5 MPa com cimento a granel</v>
          </cell>
          <cell r="C670" t="str">
            <v>m3</v>
          </cell>
          <cell r="D670">
            <v>15.27</v>
          </cell>
          <cell r="E670">
            <v>185.35</v>
          </cell>
          <cell r="F670">
            <v>0</v>
          </cell>
          <cell r="G670">
            <v>200.62</v>
          </cell>
          <cell r="H670" t="str">
            <v>A acrescer</v>
          </cell>
        </row>
        <row r="671">
          <cell r="A671">
            <v>501501</v>
          </cell>
          <cell r="B671" t="str">
            <v>Usinagem de Concreto Fck = 15 MPa com cimento a granel</v>
          </cell>
          <cell r="C671" t="str">
            <v>m3</v>
          </cell>
          <cell r="D671">
            <v>15.27</v>
          </cell>
          <cell r="E671">
            <v>328.37</v>
          </cell>
          <cell r="F671">
            <v>0</v>
          </cell>
          <cell r="G671">
            <v>343.64</v>
          </cell>
          <cell r="H671" t="str">
            <v>A acrescer</v>
          </cell>
        </row>
        <row r="672">
          <cell r="A672">
            <v>500045</v>
          </cell>
          <cell r="B672" t="str">
            <v>Usinagem de Concreto Fctmk = 4,50 MPa com cimento a granel</v>
          </cell>
          <cell r="C672" t="str">
            <v>m3</v>
          </cell>
          <cell r="D672">
            <v>15.27</v>
          </cell>
          <cell r="E672">
            <v>342.17</v>
          </cell>
          <cell r="F672">
            <v>0</v>
          </cell>
          <cell r="G672">
            <v>357.44</v>
          </cell>
          <cell r="H672" t="str">
            <v>A acrescer</v>
          </cell>
        </row>
        <row r="673">
          <cell r="A673">
            <v>501509</v>
          </cell>
          <cell r="B673" t="str">
            <v xml:space="preserve">Usinagem de concreto magro </v>
          </cell>
          <cell r="C673" t="str">
            <v>m3</v>
          </cell>
          <cell r="D673">
            <v>15.27</v>
          </cell>
          <cell r="E673">
            <v>235.72</v>
          </cell>
          <cell r="F673">
            <v>0</v>
          </cell>
          <cell r="G673">
            <v>250.99</v>
          </cell>
          <cell r="H673" t="str">
            <v>A acrescer</v>
          </cell>
        </row>
        <row r="674">
          <cell r="A674">
            <v>660000</v>
          </cell>
          <cell r="B674" t="str">
            <v>Valeta concreto proteção aterro - tipo 5</v>
          </cell>
          <cell r="C674" t="str">
            <v>m</v>
          </cell>
          <cell r="D674">
            <v>33.450000000000003</v>
          </cell>
          <cell r="E674">
            <v>0.22</v>
          </cell>
          <cell r="F674">
            <v>53.77</v>
          </cell>
          <cell r="G674">
            <v>87.44</v>
          </cell>
          <cell r="H674" t="str">
            <v>A acrescer</v>
          </cell>
        </row>
        <row r="675">
          <cell r="A675">
            <v>660100</v>
          </cell>
          <cell r="B675" t="str">
            <v>Valeta concreto proteção aterro - tipo 5A</v>
          </cell>
          <cell r="C675" t="str">
            <v>m</v>
          </cell>
          <cell r="D675">
            <v>48.24</v>
          </cell>
          <cell r="E675">
            <v>0.33</v>
          </cell>
          <cell r="F675">
            <v>82.81</v>
          </cell>
          <cell r="G675">
            <v>131.38</v>
          </cell>
          <cell r="H675" t="str">
            <v>A acrescer</v>
          </cell>
        </row>
        <row r="676">
          <cell r="A676">
            <v>660200</v>
          </cell>
          <cell r="B676" t="str">
            <v>Valeta concreto proteção aterro - tipo 6</v>
          </cell>
          <cell r="C676" t="str">
            <v>m</v>
          </cell>
          <cell r="D676">
            <v>42.43</v>
          </cell>
          <cell r="E676">
            <v>0.27</v>
          </cell>
          <cell r="F676">
            <v>77.22</v>
          </cell>
          <cell r="G676">
            <v>119.92</v>
          </cell>
          <cell r="H676" t="str">
            <v>A acrescer</v>
          </cell>
        </row>
        <row r="677">
          <cell r="A677">
            <v>660300</v>
          </cell>
          <cell r="B677" t="str">
            <v>Valeta concreto proteção aterro - tipo 6A</v>
          </cell>
          <cell r="C677" t="str">
            <v>m</v>
          </cell>
          <cell r="D677">
            <v>58.56</v>
          </cell>
          <cell r="E677">
            <v>0.41</v>
          </cell>
          <cell r="F677">
            <v>116.54</v>
          </cell>
          <cell r="G677">
            <v>175.51</v>
          </cell>
          <cell r="H677" t="str">
            <v>A acrescer</v>
          </cell>
        </row>
        <row r="678">
          <cell r="A678">
            <v>660400</v>
          </cell>
          <cell r="B678" t="str">
            <v>Valeta concreto proteção aterro - tipo 7</v>
          </cell>
          <cell r="C678" t="str">
            <v>m</v>
          </cell>
          <cell r="D678">
            <v>28.95</v>
          </cell>
          <cell r="E678">
            <v>0.16</v>
          </cell>
          <cell r="F678">
            <v>42.11</v>
          </cell>
          <cell r="G678">
            <v>71.22</v>
          </cell>
          <cell r="H678" t="str">
            <v>A acrescer</v>
          </cell>
        </row>
        <row r="679">
          <cell r="A679">
            <v>660500</v>
          </cell>
          <cell r="B679" t="str">
            <v>Valeta concreto proteção aterro - tipo 7A</v>
          </cell>
          <cell r="C679" t="str">
            <v>m</v>
          </cell>
          <cell r="D679">
            <v>39.270000000000003</v>
          </cell>
          <cell r="E679">
            <v>0.24</v>
          </cell>
          <cell r="F679">
            <v>64.349999999999994</v>
          </cell>
          <cell r="G679">
            <v>103.86</v>
          </cell>
          <cell r="H679" t="str">
            <v>A acrescer</v>
          </cell>
        </row>
        <row r="680">
          <cell r="A680">
            <v>660600</v>
          </cell>
          <cell r="B680" t="str">
            <v>Valeta concreto proteção aterro - tipo 8</v>
          </cell>
          <cell r="C680" t="str">
            <v>m</v>
          </cell>
          <cell r="D680">
            <v>37.93</v>
          </cell>
          <cell r="E680">
            <v>0.22</v>
          </cell>
          <cell r="F680">
            <v>64.13</v>
          </cell>
          <cell r="G680">
            <v>102.28</v>
          </cell>
          <cell r="H680" t="str">
            <v>A acrescer</v>
          </cell>
        </row>
        <row r="681">
          <cell r="A681">
            <v>660700</v>
          </cell>
          <cell r="B681" t="str">
            <v>Valeta concreto proteção aterro - tipo 8A</v>
          </cell>
          <cell r="C681" t="str">
            <v>m</v>
          </cell>
          <cell r="D681">
            <v>49.59</v>
          </cell>
          <cell r="E681">
            <v>0.33</v>
          </cell>
          <cell r="F681">
            <v>94.88</v>
          </cell>
          <cell r="G681">
            <v>144.80000000000001</v>
          </cell>
          <cell r="H681" t="str">
            <v>A acrescer</v>
          </cell>
        </row>
        <row r="682">
          <cell r="A682">
            <v>661000</v>
          </cell>
          <cell r="B682" t="str">
            <v>Valeta concreto proteção corte - tipo 5</v>
          </cell>
          <cell r="C682" t="str">
            <v>m</v>
          </cell>
          <cell r="D682">
            <v>37.93</v>
          </cell>
          <cell r="E682">
            <v>0.22</v>
          </cell>
          <cell r="F682">
            <v>68.569999999999993</v>
          </cell>
          <cell r="G682">
            <v>106.72</v>
          </cell>
          <cell r="H682" t="str">
            <v>A acrescer</v>
          </cell>
        </row>
        <row r="683">
          <cell r="A683">
            <v>661100</v>
          </cell>
          <cell r="B683" t="str">
            <v>Valeta concreto proteção corte - tipo 5A</v>
          </cell>
          <cell r="C683" t="str">
            <v>m</v>
          </cell>
          <cell r="D683">
            <v>50.92</v>
          </cell>
          <cell r="E683">
            <v>0.37</v>
          </cell>
          <cell r="F683">
            <v>106.29</v>
          </cell>
          <cell r="G683">
            <v>157.58000000000001</v>
          </cell>
          <cell r="H683" t="str">
            <v>A acrescer</v>
          </cell>
        </row>
        <row r="684">
          <cell r="A684">
            <v>661200</v>
          </cell>
          <cell r="B684" t="str">
            <v>Valeta concreto proteção corte - tipo 6</v>
          </cell>
          <cell r="C684" t="str">
            <v>m</v>
          </cell>
          <cell r="D684">
            <v>45.58</v>
          </cell>
          <cell r="E684">
            <v>0.27</v>
          </cell>
          <cell r="F684">
            <v>86.94</v>
          </cell>
          <cell r="G684">
            <v>132.79</v>
          </cell>
          <cell r="H684" t="str">
            <v>A acrescer</v>
          </cell>
        </row>
        <row r="685">
          <cell r="A685">
            <v>661300</v>
          </cell>
          <cell r="B685" t="str">
            <v>Valeta concreto proteção corte - tipo 6A</v>
          </cell>
          <cell r="C685" t="str">
            <v>m</v>
          </cell>
          <cell r="D685">
            <v>63.05</v>
          </cell>
          <cell r="E685">
            <v>0.45</v>
          </cell>
          <cell r="F685">
            <v>152.28</v>
          </cell>
          <cell r="G685">
            <v>215.78</v>
          </cell>
          <cell r="H685" t="str">
            <v>A acrescer</v>
          </cell>
        </row>
        <row r="686">
          <cell r="A686">
            <v>661400</v>
          </cell>
          <cell r="B686" t="str">
            <v>Valeta concreto proteção corte - tipo 7</v>
          </cell>
          <cell r="C686" t="str">
            <v>m</v>
          </cell>
          <cell r="D686">
            <v>30.29</v>
          </cell>
          <cell r="E686">
            <v>0.19</v>
          </cell>
          <cell r="F686">
            <v>54.61</v>
          </cell>
          <cell r="G686">
            <v>85.09</v>
          </cell>
          <cell r="H686" t="str">
            <v>A acrescer</v>
          </cell>
        </row>
        <row r="687">
          <cell r="A687">
            <v>661500</v>
          </cell>
          <cell r="B687" t="str">
            <v>Valeta concreto proteção corte - tipo 7A</v>
          </cell>
          <cell r="C687" t="str">
            <v>m</v>
          </cell>
          <cell r="D687">
            <v>43.76</v>
          </cell>
          <cell r="E687">
            <v>0.28999999999999998</v>
          </cell>
          <cell r="F687">
            <v>83.13</v>
          </cell>
          <cell r="G687">
            <v>127.18</v>
          </cell>
          <cell r="H687" t="str">
            <v>A acrescer</v>
          </cell>
        </row>
        <row r="688">
          <cell r="A688">
            <v>661600</v>
          </cell>
          <cell r="B688" t="str">
            <v>Valeta concreto proteção corte - tipo 8</v>
          </cell>
          <cell r="C688" t="str">
            <v>m</v>
          </cell>
          <cell r="D688">
            <v>39.270000000000003</v>
          </cell>
          <cell r="E688">
            <v>0.24</v>
          </cell>
          <cell r="F688">
            <v>84.39</v>
          </cell>
          <cell r="G688">
            <v>123.9</v>
          </cell>
          <cell r="H688" t="str">
            <v>A acrescer</v>
          </cell>
        </row>
        <row r="689">
          <cell r="A689">
            <v>661700</v>
          </cell>
          <cell r="B689" t="str">
            <v>Valeta concreto proteção corte - tipo 8A</v>
          </cell>
          <cell r="C689" t="str">
            <v>m</v>
          </cell>
          <cell r="D689">
            <v>54.08</v>
          </cell>
          <cell r="E689">
            <v>0.37</v>
          </cell>
          <cell r="F689">
            <v>123.33</v>
          </cell>
          <cell r="G689">
            <v>177.78</v>
          </cell>
          <cell r="H689" t="str">
            <v>A acrescer</v>
          </cell>
        </row>
        <row r="690">
          <cell r="A690">
            <v>416000</v>
          </cell>
          <cell r="B690" t="str">
            <v>Valetões laterais (fundo) 1a. cat.  200 -  600m (A)</v>
          </cell>
          <cell r="C690" t="str">
            <v>m3</v>
          </cell>
          <cell r="D690">
            <v>9.0500000000000007</v>
          </cell>
          <cell r="E690">
            <v>0</v>
          </cell>
          <cell r="F690">
            <v>0</v>
          </cell>
          <cell r="G690">
            <v>9.0500000000000007</v>
          </cell>
        </row>
        <row r="691">
          <cell r="A691">
            <v>416100</v>
          </cell>
          <cell r="B691" t="str">
            <v>Valetões laterais (fundo) 1a. cat.  200 -  600m (B)</v>
          </cell>
          <cell r="C691" t="str">
            <v>m3</v>
          </cell>
          <cell r="D691">
            <v>10.49</v>
          </cell>
          <cell r="E691">
            <v>0</v>
          </cell>
          <cell r="F691">
            <v>0</v>
          </cell>
          <cell r="G691">
            <v>10.49</v>
          </cell>
        </row>
        <row r="692">
          <cell r="A692">
            <v>416200</v>
          </cell>
          <cell r="B692" t="str">
            <v>Valetões laterais (fundo) 1a. cat.  600 -1000m (A)</v>
          </cell>
          <cell r="C692" t="str">
            <v>m3</v>
          </cell>
          <cell r="D692">
            <v>10.029999999999999</v>
          </cell>
          <cell r="E692">
            <v>0</v>
          </cell>
          <cell r="F692">
            <v>0</v>
          </cell>
          <cell r="G692">
            <v>10.029999999999999</v>
          </cell>
        </row>
        <row r="693">
          <cell r="A693">
            <v>416300</v>
          </cell>
          <cell r="B693" t="str">
            <v>Valetões laterais (fundo) 1a. cat.  600 -1000m (B)</v>
          </cell>
          <cell r="C693" t="str">
            <v>m3</v>
          </cell>
          <cell r="D693">
            <v>11.45</v>
          </cell>
          <cell r="E693">
            <v>0</v>
          </cell>
          <cell r="F693">
            <v>0</v>
          </cell>
          <cell r="G693">
            <v>11.45</v>
          </cell>
        </row>
        <row r="694">
          <cell r="A694">
            <v>426000</v>
          </cell>
          <cell r="B694" t="str">
            <v>Valetões laterais (fundo) 2a. cat.  200 -  600m (A)</v>
          </cell>
          <cell r="C694" t="str">
            <v>m3</v>
          </cell>
          <cell r="D694">
            <v>12.16</v>
          </cell>
          <cell r="E694">
            <v>0</v>
          </cell>
          <cell r="F694">
            <v>0</v>
          </cell>
          <cell r="G694">
            <v>12.16</v>
          </cell>
        </row>
        <row r="695">
          <cell r="A695">
            <v>426100</v>
          </cell>
          <cell r="B695" t="str">
            <v>Valetões laterais (fundo) 2a. cat.  200 -  600m (B)</v>
          </cell>
          <cell r="C695" t="str">
            <v>m3</v>
          </cell>
          <cell r="D695">
            <v>14.05</v>
          </cell>
          <cell r="E695">
            <v>0</v>
          </cell>
          <cell r="F695">
            <v>0</v>
          </cell>
          <cell r="G695">
            <v>14.05</v>
          </cell>
        </row>
        <row r="696">
          <cell r="A696">
            <v>426200</v>
          </cell>
          <cell r="B696" t="str">
            <v>Valetões laterais (fundo) 2a. cat.  600 -1000m (A)</v>
          </cell>
          <cell r="C696" t="str">
            <v>m3</v>
          </cell>
          <cell r="D696">
            <v>13.21</v>
          </cell>
          <cell r="E696">
            <v>0</v>
          </cell>
          <cell r="F696">
            <v>0</v>
          </cell>
          <cell r="G696">
            <v>13.21</v>
          </cell>
        </row>
        <row r="697">
          <cell r="A697">
            <v>426300</v>
          </cell>
          <cell r="B697" t="str">
            <v>Valetões laterais (fundo) 2a. cat.  600 -1000m (B)</v>
          </cell>
          <cell r="C697" t="str">
            <v>m3</v>
          </cell>
          <cell r="D697">
            <v>15.22</v>
          </cell>
          <cell r="E697">
            <v>0</v>
          </cell>
          <cell r="F697">
            <v>0</v>
          </cell>
          <cell r="G697">
            <v>15.22</v>
          </cell>
        </row>
        <row r="698">
          <cell r="A698">
            <v>970250</v>
          </cell>
          <cell r="B698" t="str">
            <v>Veículo utilitário potência mínima 114 HP (sem motorista)</v>
          </cell>
          <cell r="C698" t="str">
            <v>mes</v>
          </cell>
          <cell r="D698">
            <v>8915.6200000000008</v>
          </cell>
          <cell r="E698">
            <v>0</v>
          </cell>
          <cell r="F698">
            <v>0</v>
          </cell>
          <cell r="G698">
            <v>8915.6200000000008</v>
          </cell>
        </row>
      </sheetData>
      <sheetData sheetId="5">
        <row r="1">
          <cell r="A1" t="str">
            <v>Código</v>
          </cell>
          <cell r="B1" t="str">
            <v>Descrição</v>
          </cell>
          <cell r="C1" t="str">
            <v>Custo Produtivo (R$/h)</v>
          </cell>
          <cell r="D1" t="str">
            <v>Custo Improdutivo (R$/h)</v>
          </cell>
        </row>
        <row r="2">
          <cell r="A2">
            <v>303280</v>
          </cell>
          <cell r="B2" t="str">
            <v>Arado reversível 3 discos 28"</v>
          </cell>
          <cell r="C2">
            <v>5.34</v>
          </cell>
          <cell r="D2">
            <v>3.73</v>
          </cell>
        </row>
        <row r="3">
          <cell r="A3">
            <v>370070</v>
          </cell>
          <cell r="B3" t="str">
            <v>Automóvel leve pot. mín. 75 HP(c/motor.)</v>
          </cell>
          <cell r="C3">
            <v>142.87</v>
          </cell>
          <cell r="D3">
            <v>35.72</v>
          </cell>
        </row>
        <row r="4">
          <cell r="A4">
            <v>370080</v>
          </cell>
          <cell r="B4" t="str">
            <v>Automóvel leve pot. mín. 75 HP(s/motor.)</v>
          </cell>
          <cell r="C4">
            <v>116.77</v>
          </cell>
          <cell r="D4">
            <v>9.6199999999999992</v>
          </cell>
        </row>
        <row r="5">
          <cell r="A5">
            <v>304100</v>
          </cell>
          <cell r="B5" t="str">
            <v>Bate estacas hidráulico 300 kg</v>
          </cell>
          <cell r="C5">
            <v>76.81</v>
          </cell>
          <cell r="D5">
            <v>48.48</v>
          </cell>
        </row>
        <row r="6">
          <cell r="A6">
            <v>304000</v>
          </cell>
          <cell r="B6" t="str">
            <v>Bate estacas leve</v>
          </cell>
          <cell r="C6">
            <v>36.950000000000003</v>
          </cell>
          <cell r="D6">
            <v>34.46</v>
          </cell>
        </row>
        <row r="7">
          <cell r="A7">
            <v>363200</v>
          </cell>
          <cell r="B7" t="str">
            <v>Betoneira 600 l elétrica</v>
          </cell>
          <cell r="C7">
            <v>9.48</v>
          </cell>
          <cell r="D7">
            <v>6.57</v>
          </cell>
        </row>
        <row r="8">
          <cell r="A8">
            <v>373200</v>
          </cell>
          <cell r="B8" t="str">
            <v>Betoneira 600 l gasolina</v>
          </cell>
          <cell r="C8">
            <v>29.53</v>
          </cell>
          <cell r="D8">
            <v>6.67</v>
          </cell>
        </row>
        <row r="9">
          <cell r="A9">
            <v>340310</v>
          </cell>
          <cell r="B9" t="str">
            <v>Bomba esgotamento 3"</v>
          </cell>
          <cell r="C9">
            <v>34.07</v>
          </cell>
          <cell r="D9">
            <v>6.78</v>
          </cell>
        </row>
        <row r="10">
          <cell r="A10">
            <v>306000</v>
          </cell>
          <cell r="B10" t="str">
            <v>Caldeira de asfalto reboc. 4000 l a gasolina</v>
          </cell>
          <cell r="C10">
            <v>54.32</v>
          </cell>
          <cell r="D10">
            <v>36.01</v>
          </cell>
        </row>
        <row r="11">
          <cell r="A11">
            <v>316060</v>
          </cell>
          <cell r="B11" t="str">
            <v>Cam. bascul. 1419 6m3 leve</v>
          </cell>
          <cell r="C11">
            <v>256.64999999999998</v>
          </cell>
          <cell r="D11">
            <v>78.77</v>
          </cell>
        </row>
        <row r="12">
          <cell r="A12">
            <v>326060</v>
          </cell>
          <cell r="B12" t="str">
            <v>Cam. bascul. 1419-C 6m3 média</v>
          </cell>
          <cell r="C12">
            <v>275.95</v>
          </cell>
          <cell r="D12">
            <v>82.97</v>
          </cell>
        </row>
        <row r="13">
          <cell r="A13">
            <v>336060</v>
          </cell>
          <cell r="B13" t="str">
            <v>Cam. bascul. 1419-C 6m3 severa</v>
          </cell>
          <cell r="C13">
            <v>300.79000000000002</v>
          </cell>
          <cell r="D13">
            <v>88.4</v>
          </cell>
        </row>
        <row r="14">
          <cell r="A14">
            <v>313180</v>
          </cell>
          <cell r="B14" t="str">
            <v>Cam. bascul. 1635/45 12m3 leve</v>
          </cell>
          <cell r="C14">
            <v>383.7</v>
          </cell>
          <cell r="D14">
            <v>96.82</v>
          </cell>
        </row>
        <row r="15">
          <cell r="A15">
            <v>323180</v>
          </cell>
          <cell r="B15" t="str">
            <v>Cam. bascul. 1635/45 12m3 média</v>
          </cell>
          <cell r="C15">
            <v>410.9</v>
          </cell>
          <cell r="D15">
            <v>102.74</v>
          </cell>
        </row>
        <row r="16">
          <cell r="A16">
            <v>333180</v>
          </cell>
          <cell r="B16" t="str">
            <v>Cam. bascul. 1635/45 12m3 severa</v>
          </cell>
          <cell r="C16">
            <v>445.9</v>
          </cell>
          <cell r="D16">
            <v>110.39</v>
          </cell>
        </row>
        <row r="17">
          <cell r="A17">
            <v>323514</v>
          </cell>
          <cell r="B17" t="str">
            <v>Cam. bascul. 1635/45 14m3 média</v>
          </cell>
          <cell r="C17">
            <v>386.41</v>
          </cell>
          <cell r="D17">
            <v>103.48</v>
          </cell>
        </row>
        <row r="18">
          <cell r="A18">
            <v>313140</v>
          </cell>
          <cell r="B18" t="str">
            <v>Cam. bascul. 2426/48  6m3 leve</v>
          </cell>
          <cell r="C18">
            <v>298.35000000000002</v>
          </cell>
          <cell r="D18">
            <v>83.18</v>
          </cell>
        </row>
        <row r="19">
          <cell r="A19">
            <v>323140</v>
          </cell>
          <cell r="B19" t="str">
            <v>Cam. bascul. 2426/48  6m3 média</v>
          </cell>
          <cell r="C19">
            <v>319.57</v>
          </cell>
          <cell r="D19">
            <v>87.8</v>
          </cell>
        </row>
        <row r="20">
          <cell r="A20">
            <v>333140</v>
          </cell>
          <cell r="B20" t="str">
            <v>Cam. bascul. 2426/48  6m3 severa</v>
          </cell>
          <cell r="C20">
            <v>346.9</v>
          </cell>
          <cell r="D20">
            <v>93.77</v>
          </cell>
        </row>
        <row r="21">
          <cell r="A21">
            <v>321800</v>
          </cell>
          <cell r="B21" t="str">
            <v>Cam. bascul. 2426/48  8m3 média</v>
          </cell>
          <cell r="C21">
            <v>321.66000000000003</v>
          </cell>
          <cell r="D21">
            <v>88.72</v>
          </cell>
        </row>
        <row r="22">
          <cell r="A22">
            <v>321820</v>
          </cell>
          <cell r="B22" t="str">
            <v>Cam. bascul. 2426/48 10m3 média</v>
          </cell>
          <cell r="C22">
            <v>322.3</v>
          </cell>
          <cell r="D22">
            <v>89.01</v>
          </cell>
        </row>
        <row r="23">
          <cell r="A23">
            <v>322140</v>
          </cell>
          <cell r="B23" t="str">
            <v>Cam. bascul. 2730/36  5m3 média</v>
          </cell>
          <cell r="C23">
            <v>345.26</v>
          </cell>
          <cell r="D23">
            <v>89.33</v>
          </cell>
        </row>
        <row r="24">
          <cell r="A24">
            <v>336090</v>
          </cell>
          <cell r="B24" t="str">
            <v>Cam. caçamba minério 10m3 severa</v>
          </cell>
          <cell r="C24">
            <v>358.9</v>
          </cell>
          <cell r="D24">
            <v>102.25</v>
          </cell>
        </row>
        <row r="25">
          <cell r="A25">
            <v>343800</v>
          </cell>
          <cell r="B25" t="str">
            <v>Cam. chassi VM-390 p/ microrevestimento</v>
          </cell>
          <cell r="C25">
            <v>369.34</v>
          </cell>
          <cell r="D25">
            <v>77.31</v>
          </cell>
        </row>
        <row r="26">
          <cell r="A26">
            <v>346050</v>
          </cell>
          <cell r="B26" t="str">
            <v>Cam. chassi 1419</v>
          </cell>
          <cell r="C26">
            <v>238.99</v>
          </cell>
          <cell r="D26">
            <v>75.56</v>
          </cell>
        </row>
        <row r="27">
          <cell r="A27">
            <v>346010</v>
          </cell>
          <cell r="B27" t="str">
            <v>Cam. chassi 1726 p/ carroceria</v>
          </cell>
          <cell r="C27">
            <v>280.02</v>
          </cell>
          <cell r="D27">
            <v>72.91</v>
          </cell>
        </row>
        <row r="28">
          <cell r="A28">
            <v>341800</v>
          </cell>
          <cell r="B28" t="str">
            <v>Cam. chassi 1726 p/ lama asfáltica</v>
          </cell>
          <cell r="C28">
            <v>283.14</v>
          </cell>
          <cell r="D28">
            <v>76.03</v>
          </cell>
        </row>
        <row r="29">
          <cell r="A29">
            <v>342300</v>
          </cell>
          <cell r="B29" t="str">
            <v>Cam. chassi 18.210</v>
          </cell>
          <cell r="C29">
            <v>243.27</v>
          </cell>
          <cell r="D29">
            <v>72.209999999999994</v>
          </cell>
        </row>
        <row r="30">
          <cell r="A30">
            <v>326280</v>
          </cell>
          <cell r="B30" t="str">
            <v xml:space="preserve">Caminhão betoneira 8 m³  </v>
          </cell>
          <cell r="C30">
            <v>344.9</v>
          </cell>
          <cell r="D30">
            <v>97.72</v>
          </cell>
        </row>
        <row r="31">
          <cell r="A31">
            <v>346020</v>
          </cell>
          <cell r="B31" t="str">
            <v>Caminhão c/ guindauto</v>
          </cell>
          <cell r="C31">
            <v>275.76</v>
          </cell>
          <cell r="D31">
            <v>93.34</v>
          </cell>
        </row>
        <row r="32">
          <cell r="A32">
            <v>346090</v>
          </cell>
          <cell r="B32" t="str">
            <v>Caminhão carroceria cabine dupla</v>
          </cell>
          <cell r="C32">
            <v>204.78</v>
          </cell>
          <cell r="D32">
            <v>65.02</v>
          </cell>
        </row>
        <row r="33">
          <cell r="A33">
            <v>346000</v>
          </cell>
          <cell r="B33" t="str">
            <v>Caminhão carroceria 1419 14 t</v>
          </cell>
          <cell r="C33">
            <v>242.7</v>
          </cell>
          <cell r="D33">
            <v>77.38</v>
          </cell>
        </row>
        <row r="34">
          <cell r="A34">
            <v>346080</v>
          </cell>
          <cell r="B34" t="str">
            <v>Caminhão carroceria 815/37 6 t</v>
          </cell>
          <cell r="C34">
            <v>192.49</v>
          </cell>
          <cell r="D34">
            <v>58.99</v>
          </cell>
        </row>
        <row r="35">
          <cell r="A35">
            <v>346220</v>
          </cell>
          <cell r="B35" t="str">
            <v xml:space="preserve">Caminhão com guindaste com cesto </v>
          </cell>
          <cell r="C35">
            <v>346.81</v>
          </cell>
          <cell r="D35">
            <v>105.81</v>
          </cell>
        </row>
        <row r="36">
          <cell r="A36">
            <v>346030</v>
          </cell>
          <cell r="B36" t="str">
            <v>Caminhão comboio abastecedor</v>
          </cell>
          <cell r="C36">
            <v>253.06</v>
          </cell>
          <cell r="D36">
            <v>79.400000000000006</v>
          </cell>
        </row>
        <row r="37">
          <cell r="A37">
            <v>346060</v>
          </cell>
          <cell r="B37" t="str">
            <v>Caminhão irrigador 6000 l</v>
          </cell>
          <cell r="C37">
            <v>252.29</v>
          </cell>
          <cell r="D37">
            <v>76.790000000000006</v>
          </cell>
        </row>
        <row r="38">
          <cell r="A38">
            <v>346070</v>
          </cell>
          <cell r="B38" t="str">
            <v>Caminhão pipa 6000 l</v>
          </cell>
          <cell r="C38">
            <v>247.13</v>
          </cell>
          <cell r="D38">
            <v>76.489999999999995</v>
          </cell>
        </row>
        <row r="39">
          <cell r="A39">
            <v>340030</v>
          </cell>
          <cell r="B39" t="str">
            <v>Caminhão silo 30m³</v>
          </cell>
          <cell r="C39">
            <v>352.72</v>
          </cell>
          <cell r="D39">
            <v>119.18</v>
          </cell>
        </row>
        <row r="40">
          <cell r="A40">
            <v>300110</v>
          </cell>
          <cell r="B40" t="str">
            <v>Caminhão transp. material asfáltico</v>
          </cell>
          <cell r="C40">
            <v>534.33000000000004</v>
          </cell>
          <cell r="D40">
            <v>140.47999999999999</v>
          </cell>
        </row>
        <row r="41">
          <cell r="A41">
            <v>370100</v>
          </cell>
          <cell r="B41" t="str">
            <v>Caminhonete cabine dupla 4x4 pot. mín.120 HP(c/motor.)</v>
          </cell>
          <cell r="C41">
            <v>164.63</v>
          </cell>
          <cell r="D41">
            <v>48.33</v>
          </cell>
        </row>
        <row r="42">
          <cell r="A42">
            <v>370140</v>
          </cell>
          <cell r="B42" t="str">
            <v>Caminhonete cabine dupla 4x4 pot. mín.120 HP(s/motor.)</v>
          </cell>
          <cell r="C42">
            <v>138.53</v>
          </cell>
          <cell r="D42">
            <v>22.23</v>
          </cell>
        </row>
        <row r="43">
          <cell r="A43">
            <v>320550</v>
          </cell>
          <cell r="B43" t="str">
            <v>Carreg. frontal pneus L 60-H média</v>
          </cell>
          <cell r="C43">
            <v>315.58999999999997</v>
          </cell>
          <cell r="D43">
            <v>117.99</v>
          </cell>
        </row>
        <row r="44">
          <cell r="A44">
            <v>319300</v>
          </cell>
          <cell r="B44" t="str">
            <v>Carreg. frontal pneus 924-K leve</v>
          </cell>
          <cell r="C44">
            <v>299.63</v>
          </cell>
          <cell r="D44">
            <v>109.84</v>
          </cell>
        </row>
        <row r="45">
          <cell r="A45">
            <v>329300</v>
          </cell>
          <cell r="B45" t="str">
            <v>Carreg. frontal pneus 924-K média</v>
          </cell>
          <cell r="C45">
            <v>334.11</v>
          </cell>
          <cell r="D45">
            <v>118.28</v>
          </cell>
        </row>
        <row r="46">
          <cell r="A46">
            <v>339300</v>
          </cell>
          <cell r="B46" t="str">
            <v>Carreg. frontal pneus 924-K severa</v>
          </cell>
          <cell r="C46">
            <v>394.73</v>
          </cell>
          <cell r="D46">
            <v>129.59</v>
          </cell>
        </row>
        <row r="47">
          <cell r="A47">
            <v>319660</v>
          </cell>
          <cell r="B47" t="str">
            <v>Carreg. frontal pneus 950-L leve</v>
          </cell>
          <cell r="C47">
            <v>511.14</v>
          </cell>
          <cell r="D47">
            <v>189.28</v>
          </cell>
        </row>
        <row r="48">
          <cell r="A48">
            <v>329660</v>
          </cell>
          <cell r="B48" t="str">
            <v>Carreg. frontal pneus 950-L média</v>
          </cell>
          <cell r="C48">
            <v>563.86</v>
          </cell>
          <cell r="D48">
            <v>206.65</v>
          </cell>
        </row>
        <row r="49">
          <cell r="A49">
            <v>339660</v>
          </cell>
          <cell r="B49" t="str">
            <v>Carreg. frontal pneus 950-L severa</v>
          </cell>
          <cell r="C49">
            <v>674.27</v>
          </cell>
          <cell r="D49">
            <v>229.91</v>
          </cell>
        </row>
        <row r="50">
          <cell r="A50">
            <v>306010</v>
          </cell>
          <cell r="B50" t="str">
            <v>Carreta de perfuração</v>
          </cell>
          <cell r="C50">
            <v>438.3</v>
          </cell>
          <cell r="D50">
            <v>319.87</v>
          </cell>
        </row>
        <row r="51">
          <cell r="A51">
            <v>301800</v>
          </cell>
          <cell r="B51" t="str">
            <v>Carrinho de concretagem 80 l</v>
          </cell>
          <cell r="C51">
            <v>0.36</v>
          </cell>
          <cell r="D51">
            <v>0.25</v>
          </cell>
        </row>
        <row r="52">
          <cell r="A52">
            <v>310030</v>
          </cell>
          <cell r="B52" t="str">
            <v>Central dosadora de concreto capac. 30 m3/h</v>
          </cell>
          <cell r="C52">
            <v>102.58</v>
          </cell>
          <cell r="D52">
            <v>84.87</v>
          </cell>
        </row>
        <row r="53">
          <cell r="A53">
            <v>300125</v>
          </cell>
          <cell r="B53" t="str">
            <v>Central dosadora de Concreto capacidade 150m³/h - Dosadora e misturadora</v>
          </cell>
          <cell r="C53">
            <v>766.87</v>
          </cell>
          <cell r="D53">
            <v>255.77</v>
          </cell>
        </row>
        <row r="54">
          <cell r="A54">
            <v>340200</v>
          </cell>
          <cell r="B54" t="str">
            <v>Compactador manual solos gasolina</v>
          </cell>
          <cell r="C54">
            <v>36.65</v>
          </cell>
          <cell r="D54">
            <v>27.05</v>
          </cell>
        </row>
        <row r="55">
          <cell r="A55">
            <v>340800</v>
          </cell>
          <cell r="B55" t="str">
            <v>Compressor de ar 175 pcm</v>
          </cell>
          <cell r="C55">
            <v>54.43</v>
          </cell>
          <cell r="D55">
            <v>8.7799999999999994</v>
          </cell>
        </row>
        <row r="56">
          <cell r="A56">
            <v>341200</v>
          </cell>
          <cell r="B56" t="str">
            <v>Compressor de ar 293 pcm</v>
          </cell>
          <cell r="C56">
            <v>109.05</v>
          </cell>
          <cell r="D56">
            <v>20.87</v>
          </cell>
        </row>
        <row r="57">
          <cell r="A57">
            <v>347000</v>
          </cell>
          <cell r="B57" t="str">
            <v>Compressor de ar 748 pcm</v>
          </cell>
          <cell r="C57">
            <v>293.27</v>
          </cell>
          <cell r="D57">
            <v>59.06</v>
          </cell>
        </row>
        <row r="58">
          <cell r="A58">
            <v>300510</v>
          </cell>
          <cell r="B58" t="str">
            <v>Conj. britagem completo 80 m3/h</v>
          </cell>
          <cell r="C58">
            <v>727.01</v>
          </cell>
          <cell r="D58">
            <v>457.01</v>
          </cell>
        </row>
        <row r="59">
          <cell r="A59">
            <v>300130</v>
          </cell>
          <cell r="B59" t="str">
            <v>Distr. agregados rebocável 1,90 m3</v>
          </cell>
          <cell r="C59">
            <v>13.28</v>
          </cell>
          <cell r="D59">
            <v>9.2799999999999994</v>
          </cell>
        </row>
        <row r="60">
          <cell r="A60">
            <v>340320</v>
          </cell>
          <cell r="B60" t="str">
            <v>Distr. agregados rebocável 9 m³</v>
          </cell>
          <cell r="C60">
            <v>175.86</v>
          </cell>
          <cell r="D60">
            <v>133.32</v>
          </cell>
        </row>
        <row r="61">
          <cell r="A61">
            <v>300800</v>
          </cell>
          <cell r="B61" t="str">
            <v>Enxada rotativa rebocável</v>
          </cell>
          <cell r="C61">
            <v>6.43</v>
          </cell>
          <cell r="D61">
            <v>4.57</v>
          </cell>
        </row>
        <row r="62">
          <cell r="A62">
            <v>370400</v>
          </cell>
          <cell r="B62" t="str">
            <v>Equipamento aplicação termoplástico Spray/Extrusão</v>
          </cell>
          <cell r="C62">
            <v>180.09</v>
          </cell>
          <cell r="D62">
            <v>135.44999999999999</v>
          </cell>
        </row>
        <row r="63">
          <cell r="A63">
            <v>370700</v>
          </cell>
          <cell r="B63" t="str">
            <v>Equipamento demarcação faixa a frio</v>
          </cell>
          <cell r="C63">
            <v>127.24</v>
          </cell>
          <cell r="D63">
            <v>98.29</v>
          </cell>
        </row>
        <row r="64">
          <cell r="A64">
            <v>316000</v>
          </cell>
          <cell r="B64" t="str">
            <v>Equipamento p/ hidrossemeadura</v>
          </cell>
          <cell r="C64">
            <v>52.96</v>
          </cell>
          <cell r="D64">
            <v>13.62</v>
          </cell>
        </row>
        <row r="65">
          <cell r="A65">
            <v>370150</v>
          </cell>
          <cell r="B65" t="str">
            <v>Equipamento para lama asfáltica LA-6</v>
          </cell>
          <cell r="C65">
            <v>267.83999999999997</v>
          </cell>
          <cell r="D65">
            <v>94.74</v>
          </cell>
        </row>
        <row r="66">
          <cell r="A66">
            <v>370600</v>
          </cell>
          <cell r="B66" t="str">
            <v>Equipamento p/fusão e aplicação manual de termoplástico</v>
          </cell>
          <cell r="C66">
            <v>84.45</v>
          </cell>
          <cell r="D66">
            <v>54.84</v>
          </cell>
        </row>
        <row r="67">
          <cell r="A67">
            <v>311500</v>
          </cell>
          <cell r="B67" t="str">
            <v>Escav. hidráulica EC-140 leve</v>
          </cell>
          <cell r="C67">
            <v>204.85</v>
          </cell>
          <cell r="D67">
            <v>83.51</v>
          </cell>
        </row>
        <row r="68">
          <cell r="A68">
            <v>321500</v>
          </cell>
          <cell r="B68" t="str">
            <v>Escav. hidráulica EC-140 média</v>
          </cell>
          <cell r="C68">
            <v>220.49</v>
          </cell>
          <cell r="D68">
            <v>89</v>
          </cell>
        </row>
        <row r="69">
          <cell r="A69">
            <v>331500</v>
          </cell>
          <cell r="B69" t="str">
            <v>Escav. hidráulica EC-140 severa</v>
          </cell>
          <cell r="C69">
            <v>254</v>
          </cell>
          <cell r="D69">
            <v>96.34</v>
          </cell>
        </row>
        <row r="70">
          <cell r="A70">
            <v>313200</v>
          </cell>
          <cell r="B70" t="str">
            <v>Escav. hidráulica 320D L leve</v>
          </cell>
          <cell r="C70">
            <v>290.56</v>
          </cell>
          <cell r="D70">
            <v>113.12</v>
          </cell>
        </row>
        <row r="71">
          <cell r="A71">
            <v>323200</v>
          </cell>
          <cell r="B71" t="str">
            <v>Escav. hidráulica 320D L média</v>
          </cell>
          <cell r="C71">
            <v>315.67</v>
          </cell>
          <cell r="D71">
            <v>121.93</v>
          </cell>
        </row>
        <row r="72">
          <cell r="A72">
            <v>333200</v>
          </cell>
          <cell r="B72" t="str">
            <v>Escav. hidráulica 320D L severa</v>
          </cell>
          <cell r="C72">
            <v>369.51</v>
          </cell>
          <cell r="D72">
            <v>133.72999999999999</v>
          </cell>
        </row>
        <row r="73">
          <cell r="A73">
            <v>313300</v>
          </cell>
          <cell r="B73" t="str">
            <v>Escav. hidráulica 336D L leve</v>
          </cell>
          <cell r="C73">
            <v>478.33</v>
          </cell>
          <cell r="D73">
            <v>155.28</v>
          </cell>
        </row>
        <row r="74">
          <cell r="A74">
            <v>323300</v>
          </cell>
          <cell r="B74" t="str">
            <v>Escav. hidráulica 336D L média</v>
          </cell>
          <cell r="C74">
            <v>516.97</v>
          </cell>
          <cell r="D74">
            <v>168.84</v>
          </cell>
        </row>
        <row r="75">
          <cell r="A75">
            <v>333300</v>
          </cell>
          <cell r="B75" t="str">
            <v>Escav. hidráulica 336D L severa</v>
          </cell>
          <cell r="C75">
            <v>599.74</v>
          </cell>
          <cell r="D75">
            <v>186.98</v>
          </cell>
        </row>
        <row r="76">
          <cell r="A76">
            <v>320800</v>
          </cell>
          <cell r="B76" t="str">
            <v>Escav. hidráulica 580N C média</v>
          </cell>
          <cell r="C76">
            <v>230.7</v>
          </cell>
          <cell r="D76">
            <v>106.2</v>
          </cell>
        </row>
        <row r="77">
          <cell r="A77">
            <v>330800</v>
          </cell>
          <cell r="B77" t="str">
            <v>Escav. hidráulica 580N C severa</v>
          </cell>
          <cell r="C77">
            <v>274.83</v>
          </cell>
          <cell r="D77">
            <v>115.87</v>
          </cell>
        </row>
        <row r="78">
          <cell r="A78">
            <v>310800</v>
          </cell>
          <cell r="B78" t="str">
            <v>Escav. hidráulica 580N leve</v>
          </cell>
          <cell r="C78">
            <v>210.11</v>
          </cell>
          <cell r="D78">
            <v>98.97</v>
          </cell>
        </row>
        <row r="79">
          <cell r="A79">
            <v>370060</v>
          </cell>
          <cell r="B79" t="str">
            <v>Espargidor de asfalto 6000 l</v>
          </cell>
          <cell r="C79">
            <v>127.91</v>
          </cell>
          <cell r="D79">
            <v>61.3</v>
          </cell>
        </row>
        <row r="80">
          <cell r="A80">
            <v>370040</v>
          </cell>
          <cell r="B80" t="str">
            <v>Espargidor p/asfalto borracha 20 t EHR-700H</v>
          </cell>
          <cell r="C80">
            <v>142.74</v>
          </cell>
          <cell r="D80">
            <v>68.069999999999993</v>
          </cell>
        </row>
        <row r="81">
          <cell r="A81">
            <v>390200</v>
          </cell>
          <cell r="B81" t="str">
            <v>Extrusora para defensa de concreto armada</v>
          </cell>
          <cell r="C81">
            <v>259.10000000000002</v>
          </cell>
          <cell r="D81">
            <v>157.1</v>
          </cell>
        </row>
        <row r="82">
          <cell r="A82">
            <v>390100</v>
          </cell>
          <cell r="B82" t="str">
            <v>Extrusora para meio fio de concreto</v>
          </cell>
          <cell r="C82">
            <v>43.86</v>
          </cell>
          <cell r="D82">
            <v>31.8</v>
          </cell>
        </row>
        <row r="83">
          <cell r="A83">
            <v>300010</v>
          </cell>
          <cell r="B83" t="str">
            <v>Forma metálica p/ abrigo</v>
          </cell>
          <cell r="C83">
            <v>3.89</v>
          </cell>
          <cell r="D83">
            <v>2.72</v>
          </cell>
        </row>
        <row r="84">
          <cell r="A84">
            <v>351500</v>
          </cell>
          <cell r="B84" t="str">
            <v>Fresadora asfalto a frio PM-313</v>
          </cell>
          <cell r="C84">
            <v>1235.0899999999999</v>
          </cell>
          <cell r="D84">
            <v>559.36</v>
          </cell>
        </row>
        <row r="85">
          <cell r="A85">
            <v>351000</v>
          </cell>
          <cell r="B85" t="str">
            <v xml:space="preserve">Fresadora asfalto a frio W 100 HR </v>
          </cell>
          <cell r="C85">
            <v>728.35</v>
          </cell>
          <cell r="D85">
            <v>315.33</v>
          </cell>
        </row>
        <row r="86">
          <cell r="A86">
            <v>352000</v>
          </cell>
          <cell r="B86" t="str">
            <v>Fresadora asfalto a frio W-200 F</v>
          </cell>
          <cell r="C86">
            <v>1900.6</v>
          </cell>
          <cell r="D86">
            <v>748.49</v>
          </cell>
        </row>
        <row r="87">
          <cell r="A87">
            <v>371200</v>
          </cell>
          <cell r="B87" t="str">
            <v>Furadeira elétrica de impacto</v>
          </cell>
          <cell r="C87">
            <v>0.26</v>
          </cell>
          <cell r="D87">
            <v>0.19</v>
          </cell>
        </row>
        <row r="88">
          <cell r="A88">
            <v>344000</v>
          </cell>
          <cell r="B88" t="str">
            <v>Gerador de solda ES 400 ED</v>
          </cell>
          <cell r="C88">
            <v>106.25</v>
          </cell>
          <cell r="D88">
            <v>20.8</v>
          </cell>
        </row>
        <row r="89">
          <cell r="A89">
            <v>300240</v>
          </cell>
          <cell r="B89" t="str">
            <v>Grade de discos</v>
          </cell>
          <cell r="C89">
            <v>6.52</v>
          </cell>
          <cell r="D89">
            <v>4.5599999999999996</v>
          </cell>
        </row>
        <row r="90">
          <cell r="A90">
            <v>340400</v>
          </cell>
          <cell r="B90" t="str">
            <v>Grupo gerador  40 KVA</v>
          </cell>
          <cell r="C90">
            <v>54.08</v>
          </cell>
          <cell r="D90">
            <v>8.08</v>
          </cell>
        </row>
        <row r="91">
          <cell r="A91">
            <v>340610</v>
          </cell>
          <cell r="B91" t="str">
            <v>Grupo gerador  55 KVA</v>
          </cell>
          <cell r="C91">
            <v>69.52</v>
          </cell>
          <cell r="D91">
            <v>8.7899999999999991</v>
          </cell>
        </row>
        <row r="92">
          <cell r="A92">
            <v>340300</v>
          </cell>
          <cell r="B92" t="str">
            <v>Grupo gerador  8 KVA</v>
          </cell>
          <cell r="C92">
            <v>20.53</v>
          </cell>
          <cell r="D92">
            <v>0.43</v>
          </cell>
        </row>
        <row r="93">
          <cell r="A93">
            <v>341810</v>
          </cell>
          <cell r="B93" t="str">
            <v>Grupo gerador 150 KVA</v>
          </cell>
          <cell r="C93">
            <v>172.27</v>
          </cell>
          <cell r="D93">
            <v>11.37</v>
          </cell>
        </row>
        <row r="94">
          <cell r="A94">
            <v>343600</v>
          </cell>
          <cell r="B94" t="str">
            <v>Grupo gerador 450 KVA</v>
          </cell>
          <cell r="C94">
            <v>450.85</v>
          </cell>
          <cell r="D94">
            <v>35.15</v>
          </cell>
        </row>
        <row r="95">
          <cell r="A95">
            <v>337000</v>
          </cell>
          <cell r="B95" t="str">
            <v>Hidrocompressor 3700 lb/3,675 Kw</v>
          </cell>
          <cell r="C95">
            <v>6.64</v>
          </cell>
          <cell r="D95">
            <v>2.31</v>
          </cell>
        </row>
        <row r="96">
          <cell r="A96">
            <v>370440</v>
          </cell>
          <cell r="B96" t="str">
            <v>Máquina pintura de faixas</v>
          </cell>
          <cell r="C96">
            <v>220.87</v>
          </cell>
          <cell r="D96">
            <v>98.29</v>
          </cell>
        </row>
        <row r="97">
          <cell r="A97">
            <v>307050</v>
          </cell>
          <cell r="B97" t="str">
            <v xml:space="preserve">Martelete elétrico TE-A22 </v>
          </cell>
          <cell r="C97">
            <v>0.97</v>
          </cell>
          <cell r="D97">
            <v>0.68</v>
          </cell>
        </row>
        <row r="98">
          <cell r="A98">
            <v>307000</v>
          </cell>
          <cell r="B98" t="str">
            <v>Martelete elétrico TE-70</v>
          </cell>
          <cell r="C98">
            <v>6.73</v>
          </cell>
          <cell r="D98">
            <v>4.7</v>
          </cell>
        </row>
        <row r="99">
          <cell r="A99">
            <v>300050</v>
          </cell>
          <cell r="B99" t="str">
            <v>Mesa vibrat. completa elétrica</v>
          </cell>
          <cell r="C99">
            <v>3.09</v>
          </cell>
          <cell r="D99">
            <v>2.16</v>
          </cell>
        </row>
        <row r="100">
          <cell r="A100">
            <v>370020</v>
          </cell>
          <cell r="B100" t="str">
            <v>Microônibus transporte urbano capacidade 16 pessoas</v>
          </cell>
          <cell r="C100">
            <v>226.94</v>
          </cell>
          <cell r="D100">
            <v>77.81</v>
          </cell>
        </row>
        <row r="101">
          <cell r="A101">
            <v>370030</v>
          </cell>
          <cell r="B101" t="str">
            <v>Microônibus transporte urbano capacidade 30 pessoas</v>
          </cell>
          <cell r="C101">
            <v>230.02</v>
          </cell>
          <cell r="D101">
            <v>79.319999999999993</v>
          </cell>
        </row>
        <row r="102">
          <cell r="A102">
            <v>344500</v>
          </cell>
          <cell r="B102" t="str">
            <v>Microtrator c/ pulverizador 450 l</v>
          </cell>
          <cell r="C102">
            <v>56.1</v>
          </cell>
          <cell r="D102">
            <v>36.43</v>
          </cell>
        </row>
        <row r="103">
          <cell r="A103">
            <v>352500</v>
          </cell>
          <cell r="B103" t="str">
            <v>Minicarregadeira de pneus S-650 c/fresadora asf. a frio L&lt;=1,00m c/vassoura</v>
          </cell>
          <cell r="C103">
            <v>251.49</v>
          </cell>
          <cell r="D103">
            <v>103.2</v>
          </cell>
        </row>
        <row r="104">
          <cell r="A104">
            <v>312000</v>
          </cell>
          <cell r="B104" t="str">
            <v>Minicarregadeira de pneus S-650 c/valetadeira mecânica WS-24</v>
          </cell>
          <cell r="C104">
            <v>251.49</v>
          </cell>
          <cell r="D104">
            <v>103.2</v>
          </cell>
        </row>
        <row r="105">
          <cell r="A105">
            <v>327530</v>
          </cell>
          <cell r="B105" t="str">
            <v>Minicarregadeira de pneus 226-B c/vassoura</v>
          </cell>
          <cell r="C105">
            <v>142.86000000000001</v>
          </cell>
          <cell r="D105">
            <v>62.11</v>
          </cell>
        </row>
        <row r="106">
          <cell r="A106">
            <v>311400</v>
          </cell>
          <cell r="B106" t="str">
            <v>Motoniveladora c/ escarificador 140-K leve</v>
          </cell>
          <cell r="C106">
            <v>387.86</v>
          </cell>
          <cell r="D106">
            <v>123.7</v>
          </cell>
        </row>
        <row r="107">
          <cell r="A107">
            <v>321400</v>
          </cell>
          <cell r="B107" t="str">
            <v>Motoniveladora c/ escarificador 140-K média</v>
          </cell>
          <cell r="C107">
            <v>436.08</v>
          </cell>
          <cell r="D107">
            <v>140.19</v>
          </cell>
        </row>
        <row r="108">
          <cell r="A108">
            <v>331400</v>
          </cell>
          <cell r="B108" t="str">
            <v>Motoniveladora c/ escarificador 140-K severa</v>
          </cell>
          <cell r="C108">
            <v>509.88</v>
          </cell>
          <cell r="D108">
            <v>167.92</v>
          </cell>
        </row>
        <row r="109">
          <cell r="A109">
            <v>311200</v>
          </cell>
          <cell r="B109" t="str">
            <v>Motoniveladora 120-K leve</v>
          </cell>
          <cell r="C109">
            <v>317.51</v>
          </cell>
          <cell r="D109">
            <v>110.81</v>
          </cell>
        </row>
        <row r="110">
          <cell r="A110">
            <v>321200</v>
          </cell>
          <cell r="B110" t="str">
            <v>Motoniveladora 120-K média</v>
          </cell>
          <cell r="C110">
            <v>358.75</v>
          </cell>
          <cell r="D110">
            <v>124.91</v>
          </cell>
        </row>
        <row r="111">
          <cell r="A111">
            <v>331200</v>
          </cell>
          <cell r="B111" t="str">
            <v>Motoniveladora 120-K severa</v>
          </cell>
          <cell r="C111">
            <v>421.87</v>
          </cell>
          <cell r="D111">
            <v>148.63</v>
          </cell>
        </row>
        <row r="112">
          <cell r="A112">
            <v>310400</v>
          </cell>
          <cell r="B112" t="str">
            <v>Motoniveladora 140-K leve</v>
          </cell>
          <cell r="C112">
            <v>387.86</v>
          </cell>
          <cell r="D112">
            <v>123.7</v>
          </cell>
        </row>
        <row r="113">
          <cell r="A113">
            <v>320400</v>
          </cell>
          <cell r="B113" t="str">
            <v>Motoniveladora 140-k média</v>
          </cell>
          <cell r="C113">
            <v>436.08</v>
          </cell>
          <cell r="D113">
            <v>140.19</v>
          </cell>
        </row>
        <row r="114">
          <cell r="A114">
            <v>330400</v>
          </cell>
          <cell r="B114" t="str">
            <v>Motoniveladora 140-k severa</v>
          </cell>
          <cell r="C114">
            <v>509.88</v>
          </cell>
          <cell r="D114">
            <v>167.92</v>
          </cell>
        </row>
        <row r="115">
          <cell r="A115">
            <v>370250</v>
          </cell>
          <cell r="B115" t="str">
            <v>Motopoda a gasolina</v>
          </cell>
          <cell r="C115">
            <v>3.61</v>
          </cell>
          <cell r="D115">
            <v>0.38</v>
          </cell>
        </row>
        <row r="116">
          <cell r="A116">
            <v>370200</v>
          </cell>
          <cell r="B116" t="str">
            <v>Motosserra a gasolina</v>
          </cell>
          <cell r="C116">
            <v>4.8899999999999997</v>
          </cell>
          <cell r="D116">
            <v>0.21</v>
          </cell>
        </row>
        <row r="117">
          <cell r="A117">
            <v>323104</v>
          </cell>
          <cell r="B117" t="str">
            <v xml:space="preserve">Pavimentadora com formas deslizantes </v>
          </cell>
          <cell r="C117">
            <v>1065.73</v>
          </cell>
          <cell r="D117">
            <v>534.13</v>
          </cell>
        </row>
        <row r="118">
          <cell r="A118">
            <v>325125</v>
          </cell>
          <cell r="B118" t="str">
            <v>Pavimentadora/extrusora de concreto 4400</v>
          </cell>
          <cell r="C118">
            <v>1243.73</v>
          </cell>
          <cell r="D118">
            <v>636.02</v>
          </cell>
        </row>
        <row r="119">
          <cell r="A119">
            <v>307100</v>
          </cell>
          <cell r="B119" t="str">
            <v>Perfuratriz manual elétrica</v>
          </cell>
          <cell r="C119">
            <v>6.72</v>
          </cell>
          <cell r="D119">
            <v>4.7300000000000004</v>
          </cell>
        </row>
        <row r="120">
          <cell r="A120">
            <v>305710</v>
          </cell>
          <cell r="B120" t="str">
            <v>Perfuratriz manual 18 kg</v>
          </cell>
          <cell r="C120">
            <v>6.28</v>
          </cell>
          <cell r="D120">
            <v>4.42</v>
          </cell>
        </row>
        <row r="121">
          <cell r="A121">
            <v>306580</v>
          </cell>
          <cell r="B121" t="str">
            <v>Perfuratriz manual 24 kg</v>
          </cell>
          <cell r="C121">
            <v>7.3</v>
          </cell>
          <cell r="D121">
            <v>5.14</v>
          </cell>
        </row>
        <row r="122">
          <cell r="A122">
            <v>300030</v>
          </cell>
          <cell r="B122" t="str">
            <v>Prancha p/ carreta (25 t)</v>
          </cell>
          <cell r="C122">
            <v>31.18</v>
          </cell>
          <cell r="D122">
            <v>22.13</v>
          </cell>
        </row>
        <row r="123">
          <cell r="A123">
            <v>325020</v>
          </cell>
          <cell r="B123" t="str">
            <v>Recicl. a frio WR-240 p/asp.água/emulsão</v>
          </cell>
          <cell r="C123">
            <v>1950.82</v>
          </cell>
          <cell r="D123">
            <v>746.05</v>
          </cell>
        </row>
        <row r="124">
          <cell r="A124">
            <v>325010</v>
          </cell>
          <cell r="B124" t="str">
            <v>Recicl. a frio WR-240 p/espuma de asfalto</v>
          </cell>
          <cell r="C124">
            <v>2235.2399999999998</v>
          </cell>
          <cell r="D124">
            <v>894.91</v>
          </cell>
        </row>
        <row r="125">
          <cell r="A125">
            <v>325200</v>
          </cell>
          <cell r="B125" t="str">
            <v>Recicladora a frio RM-400</v>
          </cell>
          <cell r="C125">
            <v>2426.79</v>
          </cell>
          <cell r="D125">
            <v>1094.07</v>
          </cell>
        </row>
        <row r="126">
          <cell r="A126">
            <v>325250</v>
          </cell>
          <cell r="B126" t="str">
            <v>Recicladora a frio RM-500</v>
          </cell>
          <cell r="C126">
            <v>2482.0500000000002</v>
          </cell>
          <cell r="D126">
            <v>1061.3</v>
          </cell>
        </row>
        <row r="127">
          <cell r="A127">
            <v>325150</v>
          </cell>
          <cell r="B127" t="str">
            <v>Recicladora a frio RS-460</v>
          </cell>
          <cell r="C127">
            <v>1541.1</v>
          </cell>
          <cell r="D127">
            <v>681.84</v>
          </cell>
        </row>
        <row r="128">
          <cell r="A128">
            <v>371150</v>
          </cell>
          <cell r="B128" t="str">
            <v>Régua vibratória treliçada L&lt;=6,00m</v>
          </cell>
          <cell r="C128">
            <v>19.91</v>
          </cell>
          <cell r="D128">
            <v>3.59</v>
          </cell>
        </row>
        <row r="129">
          <cell r="A129">
            <v>312520</v>
          </cell>
          <cell r="B129" t="str">
            <v>Retroescavadeira 580N leve</v>
          </cell>
          <cell r="C129">
            <v>145.66999999999999</v>
          </cell>
          <cell r="D129">
            <v>56.32</v>
          </cell>
        </row>
        <row r="130">
          <cell r="A130">
            <v>322520</v>
          </cell>
          <cell r="B130" t="str">
            <v>Retroescavadeira 580N média</v>
          </cell>
          <cell r="C130">
            <v>159.4</v>
          </cell>
          <cell r="D130">
            <v>58.95</v>
          </cell>
        </row>
        <row r="131">
          <cell r="A131">
            <v>332520</v>
          </cell>
          <cell r="B131" t="str">
            <v>Retroescavadeira 580N severa</v>
          </cell>
          <cell r="C131">
            <v>177.07</v>
          </cell>
          <cell r="D131">
            <v>62.35</v>
          </cell>
        </row>
        <row r="132">
          <cell r="A132">
            <v>342200</v>
          </cell>
          <cell r="B132" t="str">
            <v>Roçadeira costal</v>
          </cell>
          <cell r="C132">
            <v>3.44</v>
          </cell>
          <cell r="D132">
            <v>0.26</v>
          </cell>
        </row>
        <row r="133">
          <cell r="A133">
            <v>340140</v>
          </cell>
          <cell r="B133" t="str">
            <v>Rolo liso autopropelido VAP-55 P</v>
          </cell>
          <cell r="C133">
            <v>179.59</v>
          </cell>
          <cell r="D133">
            <v>71.599999999999994</v>
          </cell>
        </row>
        <row r="134">
          <cell r="A134">
            <v>340150</v>
          </cell>
          <cell r="B134" t="str">
            <v>Rolo pé de carneiro autopropelido VAP-70 PT</v>
          </cell>
          <cell r="C134">
            <v>215.46</v>
          </cell>
          <cell r="D134">
            <v>83.18</v>
          </cell>
        </row>
        <row r="135">
          <cell r="A135">
            <v>345500</v>
          </cell>
          <cell r="B135" t="str">
            <v>Rolo pneus autopropelido 21 t</v>
          </cell>
          <cell r="C135">
            <v>286.70999999999998</v>
          </cell>
          <cell r="D135">
            <v>106.07</v>
          </cell>
        </row>
        <row r="136">
          <cell r="A136">
            <v>340210</v>
          </cell>
          <cell r="B136" t="str">
            <v>Rolo pneus autopropelido 22 t</v>
          </cell>
          <cell r="C136">
            <v>240.75</v>
          </cell>
          <cell r="D136">
            <v>91.84</v>
          </cell>
        </row>
        <row r="137">
          <cell r="A137">
            <v>340270</v>
          </cell>
          <cell r="B137" t="str">
            <v>Rolo pneus autopropelido 27 t</v>
          </cell>
          <cell r="C137">
            <v>270.93</v>
          </cell>
          <cell r="D137">
            <v>104.27</v>
          </cell>
        </row>
        <row r="138">
          <cell r="A138">
            <v>340110</v>
          </cell>
          <cell r="B138" t="str">
            <v>Rolo tandem CC-900</v>
          </cell>
          <cell r="C138">
            <v>77.14</v>
          </cell>
          <cell r="D138">
            <v>49.38</v>
          </cell>
        </row>
        <row r="139">
          <cell r="A139">
            <v>342220</v>
          </cell>
          <cell r="B139" t="str">
            <v>Rolo tandem liso autopropelido HD 090V</v>
          </cell>
          <cell r="C139">
            <v>235.03</v>
          </cell>
          <cell r="D139">
            <v>89.13</v>
          </cell>
        </row>
        <row r="140">
          <cell r="A140">
            <v>340100</v>
          </cell>
          <cell r="B140" t="str">
            <v>Rolo tandem liso autopropelido HD 14VV</v>
          </cell>
          <cell r="C140">
            <v>143.08000000000001</v>
          </cell>
          <cell r="D140">
            <v>69.28</v>
          </cell>
        </row>
        <row r="141">
          <cell r="A141">
            <v>340620</v>
          </cell>
          <cell r="B141" t="str">
            <v>Rolo tandem liso 6-8 t</v>
          </cell>
          <cell r="C141">
            <v>199.04</v>
          </cell>
          <cell r="D141">
            <v>95.21</v>
          </cell>
        </row>
        <row r="142">
          <cell r="A142">
            <v>341840</v>
          </cell>
          <cell r="B142" t="str">
            <v>Rolo vibratório corrug. autopr. CP-54 B</v>
          </cell>
          <cell r="C142">
            <v>251.23</v>
          </cell>
          <cell r="D142">
            <v>88.12</v>
          </cell>
        </row>
        <row r="143">
          <cell r="A143">
            <v>341150</v>
          </cell>
          <cell r="B143" t="str">
            <v>Rolo vibratório liso autoprop. CA 15 A</v>
          </cell>
          <cell r="C143">
            <v>175.67</v>
          </cell>
          <cell r="D143">
            <v>70.91</v>
          </cell>
        </row>
        <row r="144">
          <cell r="A144">
            <v>340250</v>
          </cell>
          <cell r="B144" t="str">
            <v>Rolo vibratório liso autoprop. CB 10</v>
          </cell>
          <cell r="C144">
            <v>269.43</v>
          </cell>
          <cell r="D144">
            <v>96.34</v>
          </cell>
        </row>
        <row r="145">
          <cell r="A145">
            <v>341680</v>
          </cell>
          <cell r="B145" t="str">
            <v>Rolo vibratório liso autoprop. CS-44 B</v>
          </cell>
          <cell r="C145">
            <v>212.25</v>
          </cell>
          <cell r="D145">
            <v>81.37</v>
          </cell>
        </row>
        <row r="146">
          <cell r="A146">
            <v>340840</v>
          </cell>
          <cell r="B146" t="str">
            <v>Rolo vibratório liso autoprop. CS-54 B</v>
          </cell>
          <cell r="C146">
            <v>249.78</v>
          </cell>
          <cell r="D146">
            <v>87.3</v>
          </cell>
        </row>
        <row r="147">
          <cell r="A147">
            <v>300310</v>
          </cell>
          <cell r="B147" t="str">
            <v>Rompedor manual 27 kg</v>
          </cell>
          <cell r="C147">
            <v>4.28</v>
          </cell>
          <cell r="D147">
            <v>2.99</v>
          </cell>
        </row>
        <row r="148">
          <cell r="A148">
            <v>370130</v>
          </cell>
          <cell r="B148" t="str">
            <v>Serra circular elétrica</v>
          </cell>
          <cell r="C148">
            <v>0.56000000000000005</v>
          </cell>
          <cell r="D148">
            <v>0.4</v>
          </cell>
        </row>
        <row r="149">
          <cell r="A149">
            <v>370120</v>
          </cell>
          <cell r="B149" t="str">
            <v>Serra circular gasolina</v>
          </cell>
          <cell r="C149">
            <v>20.48</v>
          </cell>
          <cell r="D149">
            <v>0.4</v>
          </cell>
        </row>
        <row r="150">
          <cell r="A150">
            <v>371000</v>
          </cell>
          <cell r="B150" t="str">
            <v>Serra corte concreto/asfalto FS 400LV</v>
          </cell>
          <cell r="C150">
            <v>46.84</v>
          </cell>
          <cell r="D150">
            <v>28.76</v>
          </cell>
        </row>
        <row r="151">
          <cell r="A151">
            <v>371050</v>
          </cell>
          <cell r="B151" t="str">
            <v>Serra corte concreto/asfalto TCC 450</v>
          </cell>
          <cell r="C151">
            <v>47.74</v>
          </cell>
          <cell r="D151">
            <v>27.28</v>
          </cell>
        </row>
        <row r="152">
          <cell r="A152">
            <v>371100</v>
          </cell>
          <cell r="B152" t="str">
            <v>Serra elétrica corte concreto 4100</v>
          </cell>
          <cell r="C152">
            <v>7.0000000000000007E-2</v>
          </cell>
          <cell r="D152">
            <v>0.05</v>
          </cell>
        </row>
        <row r="153">
          <cell r="A153">
            <v>337050</v>
          </cell>
          <cell r="B153" t="str">
            <v>Soprador a gasolina</v>
          </cell>
          <cell r="C153">
            <v>5.48</v>
          </cell>
          <cell r="D153">
            <v>0.62</v>
          </cell>
        </row>
        <row r="154">
          <cell r="A154">
            <v>381000</v>
          </cell>
          <cell r="B154" t="str">
            <v>Talha guincho manual 3 t</v>
          </cell>
          <cell r="C154">
            <v>0.11</v>
          </cell>
          <cell r="D154">
            <v>0.08</v>
          </cell>
        </row>
        <row r="155">
          <cell r="A155">
            <v>300060</v>
          </cell>
          <cell r="B155" t="str">
            <v>Tanque água sem bomba 6000 l</v>
          </cell>
          <cell r="C155">
            <v>16.25</v>
          </cell>
          <cell r="D155">
            <v>9.51</v>
          </cell>
        </row>
        <row r="156">
          <cell r="A156">
            <v>300220</v>
          </cell>
          <cell r="B156" t="str">
            <v>Tanque depósito asfalto borracha 20 t</v>
          </cell>
          <cell r="C156">
            <v>149.91</v>
          </cell>
          <cell r="D156">
            <v>42.55</v>
          </cell>
        </row>
        <row r="157">
          <cell r="A157">
            <v>300100</v>
          </cell>
          <cell r="B157" t="str">
            <v>Tanque depósito asfalto frio 10000 l</v>
          </cell>
          <cell r="C157">
            <v>31.86</v>
          </cell>
          <cell r="D157">
            <v>22.62</v>
          </cell>
        </row>
        <row r="158">
          <cell r="A158">
            <v>300200</v>
          </cell>
          <cell r="B158" t="str">
            <v>Tanque depósito asfalto frio 20000 l</v>
          </cell>
          <cell r="C158">
            <v>36.93</v>
          </cell>
          <cell r="D158">
            <v>26.22</v>
          </cell>
        </row>
        <row r="159">
          <cell r="A159">
            <v>300210</v>
          </cell>
          <cell r="B159" t="str">
            <v>Tanque depósito asfalto isotérmico 25 t</v>
          </cell>
          <cell r="C159">
            <v>128.07</v>
          </cell>
          <cell r="D159">
            <v>27.04</v>
          </cell>
        </row>
        <row r="160">
          <cell r="A160">
            <v>341000</v>
          </cell>
          <cell r="B160" t="str">
            <v>Trator agrícola  5105 4x4</v>
          </cell>
          <cell r="C160">
            <v>206.1</v>
          </cell>
          <cell r="D160">
            <v>48.65</v>
          </cell>
        </row>
        <row r="161">
          <cell r="A161">
            <v>341100</v>
          </cell>
          <cell r="B161" t="str">
            <v>Trator agrícola BH-174 4x4</v>
          </cell>
          <cell r="C161">
            <v>234.51</v>
          </cell>
          <cell r="D161">
            <v>75.459999999999994</v>
          </cell>
        </row>
        <row r="162">
          <cell r="A162">
            <v>341500</v>
          </cell>
          <cell r="B162" t="str">
            <v>Trator agrícola c/ roçadeira 150/540</v>
          </cell>
          <cell r="C162">
            <v>145.31</v>
          </cell>
          <cell r="D162">
            <v>49.87</v>
          </cell>
        </row>
        <row r="163">
          <cell r="A163">
            <v>310650</v>
          </cell>
          <cell r="B163" t="str">
            <v>Trator c/ escarificador D61-EX leve</v>
          </cell>
          <cell r="C163">
            <v>392.8</v>
          </cell>
          <cell r="D163">
            <v>127.67</v>
          </cell>
        </row>
        <row r="164">
          <cell r="A164">
            <v>320650</v>
          </cell>
          <cell r="B164" t="str">
            <v>Trator c/ escarificador D61-EX média</v>
          </cell>
          <cell r="C164">
            <v>443.74</v>
          </cell>
          <cell r="D164">
            <v>142.5</v>
          </cell>
        </row>
        <row r="165">
          <cell r="A165">
            <v>330650</v>
          </cell>
          <cell r="B165" t="str">
            <v>Trator c/ escarificador D61-EX severa</v>
          </cell>
          <cell r="C165">
            <v>524.04</v>
          </cell>
          <cell r="D165">
            <v>166.05</v>
          </cell>
        </row>
        <row r="166">
          <cell r="A166">
            <v>310080</v>
          </cell>
          <cell r="B166" t="str">
            <v>Trator c/ escarificador D8-T leve</v>
          </cell>
          <cell r="C166">
            <v>904.17</v>
          </cell>
          <cell r="D166">
            <v>296.60000000000002</v>
          </cell>
        </row>
        <row r="167">
          <cell r="A167">
            <v>320080</v>
          </cell>
          <cell r="B167" t="str">
            <v>Trator c/ escarificador D8-T média</v>
          </cell>
          <cell r="C167">
            <v>1047.67</v>
          </cell>
          <cell r="D167">
            <v>338.38</v>
          </cell>
        </row>
        <row r="168">
          <cell r="A168">
            <v>330080</v>
          </cell>
          <cell r="B168" t="str">
            <v>Trator c/ escarificador D8-T severa</v>
          </cell>
          <cell r="C168">
            <v>1273.8499999999999</v>
          </cell>
          <cell r="D168">
            <v>404.72</v>
          </cell>
        </row>
        <row r="169">
          <cell r="A169">
            <v>320140</v>
          </cell>
          <cell r="B169" t="str">
            <v>Trator lâmina D-150B média</v>
          </cell>
          <cell r="C169">
            <v>382.28</v>
          </cell>
          <cell r="D169">
            <v>125.26</v>
          </cell>
        </row>
        <row r="170">
          <cell r="A170">
            <v>310040</v>
          </cell>
          <cell r="B170" t="str">
            <v>Trator lâmina D4 leve</v>
          </cell>
          <cell r="C170">
            <v>315.02999999999997</v>
          </cell>
          <cell r="D170">
            <v>107.94</v>
          </cell>
        </row>
        <row r="171">
          <cell r="A171">
            <v>320040</v>
          </cell>
          <cell r="B171" t="str">
            <v>Trator lâmina D4 média</v>
          </cell>
          <cell r="C171">
            <v>355.18</v>
          </cell>
          <cell r="D171">
            <v>119.63</v>
          </cell>
        </row>
        <row r="172">
          <cell r="A172">
            <v>330040</v>
          </cell>
          <cell r="B172" t="str">
            <v>Trator lâmina D4 severa</v>
          </cell>
          <cell r="C172">
            <v>418.44</v>
          </cell>
          <cell r="D172">
            <v>138.19</v>
          </cell>
        </row>
        <row r="173">
          <cell r="A173">
            <v>310060</v>
          </cell>
          <cell r="B173" t="str">
            <v>Trator lâmina D5 leve</v>
          </cell>
          <cell r="C173">
            <v>388.9</v>
          </cell>
          <cell r="D173">
            <v>123.94</v>
          </cell>
        </row>
        <row r="174">
          <cell r="A174">
            <v>320060</v>
          </cell>
          <cell r="B174" t="str">
            <v>Trator lâmina D5 média</v>
          </cell>
          <cell r="C174">
            <v>437.8</v>
          </cell>
          <cell r="D174">
            <v>138.18</v>
          </cell>
        </row>
        <row r="175">
          <cell r="A175">
            <v>330060</v>
          </cell>
          <cell r="B175" t="str">
            <v>Trator lâmina D5 severa</v>
          </cell>
          <cell r="C175">
            <v>514.89</v>
          </cell>
          <cell r="D175">
            <v>160.79</v>
          </cell>
        </row>
        <row r="176">
          <cell r="A176">
            <v>311650</v>
          </cell>
          <cell r="B176" t="str">
            <v>Trator lâmina D61-EX leve</v>
          </cell>
          <cell r="C176">
            <v>373.74</v>
          </cell>
          <cell r="D176">
            <v>119.21</v>
          </cell>
        </row>
        <row r="177">
          <cell r="A177">
            <v>321650</v>
          </cell>
          <cell r="B177" t="str">
            <v>Trator lâmina D61-EX média</v>
          </cell>
          <cell r="C177">
            <v>420.05</v>
          </cell>
          <cell r="D177">
            <v>132.69999999999999</v>
          </cell>
        </row>
        <row r="178">
          <cell r="A178">
            <v>331650</v>
          </cell>
          <cell r="B178" t="str">
            <v>Trator lâmina D61-EX severa</v>
          </cell>
          <cell r="C178">
            <v>493.05</v>
          </cell>
          <cell r="D178">
            <v>154.11000000000001</v>
          </cell>
        </row>
        <row r="179">
          <cell r="A179">
            <v>310180</v>
          </cell>
          <cell r="B179" t="str">
            <v>Trator lâmina D8-T leve</v>
          </cell>
          <cell r="C179">
            <v>904.17</v>
          </cell>
          <cell r="D179">
            <v>296.60000000000002</v>
          </cell>
        </row>
        <row r="180">
          <cell r="A180">
            <v>320180</v>
          </cell>
          <cell r="B180" t="str">
            <v>Trator lâmina D8-T média</v>
          </cell>
          <cell r="C180">
            <v>1047.67</v>
          </cell>
          <cell r="D180">
            <v>338.38</v>
          </cell>
        </row>
        <row r="181">
          <cell r="A181">
            <v>330180</v>
          </cell>
          <cell r="B181" t="str">
            <v>Trator lâmina D8-T severa</v>
          </cell>
          <cell r="C181">
            <v>1273.8499999999999</v>
          </cell>
          <cell r="D181">
            <v>404.72</v>
          </cell>
        </row>
        <row r="182">
          <cell r="A182">
            <v>320700</v>
          </cell>
          <cell r="B182" t="str">
            <v>Trator lâmina 7D média</v>
          </cell>
          <cell r="C182">
            <v>308.47000000000003</v>
          </cell>
          <cell r="D182">
            <v>115.2</v>
          </cell>
        </row>
        <row r="183">
          <cell r="A183">
            <v>300140</v>
          </cell>
          <cell r="B183" t="str">
            <v>Usina asfalto móvel contra-fluxo 50/100 t/hora</v>
          </cell>
          <cell r="C183">
            <v>693.87</v>
          </cell>
          <cell r="D183">
            <v>450.24</v>
          </cell>
        </row>
        <row r="184">
          <cell r="A184">
            <v>300170</v>
          </cell>
          <cell r="B184" t="str">
            <v>Usina asfalto móvel contra-fluxo 60/120 t/hora asf. borracha/polímero</v>
          </cell>
          <cell r="C184">
            <v>832.43</v>
          </cell>
          <cell r="D184">
            <v>528.25</v>
          </cell>
        </row>
        <row r="185">
          <cell r="A185">
            <v>309100</v>
          </cell>
          <cell r="B185" t="str">
            <v>Usina misturadora PMF 50/70 t/hora</v>
          </cell>
          <cell r="C185">
            <v>127.82</v>
          </cell>
          <cell r="D185">
            <v>109.34</v>
          </cell>
        </row>
        <row r="186">
          <cell r="A186">
            <v>309000</v>
          </cell>
          <cell r="B186" t="str">
            <v>Usina p/ microrevestimento asfáltico a frio</v>
          </cell>
          <cell r="C186">
            <v>254.51</v>
          </cell>
          <cell r="D186">
            <v>96.68</v>
          </cell>
        </row>
        <row r="187">
          <cell r="A187">
            <v>303500</v>
          </cell>
          <cell r="B187" t="str">
            <v>Usina solos brita graduada 200/500 t/hora</v>
          </cell>
          <cell r="C187">
            <v>519.25</v>
          </cell>
          <cell r="D187">
            <v>329.71</v>
          </cell>
        </row>
        <row r="188">
          <cell r="A188">
            <v>303600</v>
          </cell>
          <cell r="B188" t="str">
            <v>Usina solos c/ dosador cimento 200/500 t/hora</v>
          </cell>
          <cell r="C188">
            <v>402.72</v>
          </cell>
          <cell r="D188">
            <v>264.11</v>
          </cell>
        </row>
        <row r="189">
          <cell r="A189">
            <v>300090</v>
          </cell>
          <cell r="B189" t="str">
            <v>Vassoura mecânica rebocável</v>
          </cell>
          <cell r="C189">
            <v>15.15</v>
          </cell>
          <cell r="D189">
            <v>10.76</v>
          </cell>
        </row>
        <row r="190">
          <cell r="A190">
            <v>370000</v>
          </cell>
          <cell r="B190" t="str">
            <v>Veiculo transporte coletivo 40 passageiros</v>
          </cell>
          <cell r="C190">
            <v>391.07</v>
          </cell>
          <cell r="D190">
            <v>136.06</v>
          </cell>
        </row>
        <row r="191">
          <cell r="A191">
            <v>370110</v>
          </cell>
          <cell r="B191" t="str">
            <v>Veículo utilitário pot. mín. 114 HP(c/motor.)</v>
          </cell>
          <cell r="C191">
            <v>217.05</v>
          </cell>
          <cell r="D191">
            <v>36.9</v>
          </cell>
        </row>
        <row r="192">
          <cell r="A192">
            <v>370160</v>
          </cell>
          <cell r="B192" t="str">
            <v>Veículo utilitário pot. min. 114 HP(s/motor.)</v>
          </cell>
          <cell r="C192">
            <v>190.95</v>
          </cell>
          <cell r="D192">
            <v>10.8</v>
          </cell>
        </row>
        <row r="193">
          <cell r="A193">
            <v>341450</v>
          </cell>
          <cell r="B193" t="str">
            <v>Vibrador imersão elétrico 45mm</v>
          </cell>
          <cell r="C193">
            <v>0.56999999999999995</v>
          </cell>
          <cell r="D193">
            <v>0.41</v>
          </cell>
        </row>
        <row r="194">
          <cell r="A194">
            <v>370450</v>
          </cell>
          <cell r="B194" t="str">
            <v>Vibrador imersão gasolina 45mm</v>
          </cell>
          <cell r="C194">
            <v>7.38</v>
          </cell>
          <cell r="D194">
            <v>0.88</v>
          </cell>
        </row>
        <row r="195">
          <cell r="A195">
            <v>340410</v>
          </cell>
          <cell r="B195" t="str">
            <v>Vibro acabadora esteiras</v>
          </cell>
          <cell r="C195">
            <v>429.5</v>
          </cell>
          <cell r="D195">
            <v>203.77</v>
          </cell>
        </row>
        <row r="196">
          <cell r="A196">
            <v>340410</v>
          </cell>
          <cell r="B196" t="str">
            <v>Vibro acabadora esteiras</v>
          </cell>
          <cell r="C196">
            <v>430.4</v>
          </cell>
          <cell r="D196">
            <v>203.77</v>
          </cell>
        </row>
      </sheetData>
      <sheetData sheetId="6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Salário (R$)</v>
          </cell>
          <cell r="E1" t="str">
            <v>Encargos Totais (%)</v>
          </cell>
          <cell r="F1" t="str">
            <v>Custo (R$)</v>
          </cell>
        </row>
        <row r="2">
          <cell r="A2" t="str">
            <v>MO001</v>
          </cell>
          <cell r="B2" t="str">
            <v>Engenheiro Chefe</v>
          </cell>
          <cell r="C2" t="str">
            <v>mês</v>
          </cell>
          <cell r="D2">
            <v>23225.4</v>
          </cell>
          <cell r="E2">
            <v>0.98509999999999998</v>
          </cell>
          <cell r="F2">
            <v>46104.74</v>
          </cell>
        </row>
        <row r="3">
          <cell r="A3" t="str">
            <v>MO002</v>
          </cell>
          <cell r="B3" t="str">
            <v>Engenheiro Pleno</v>
          </cell>
          <cell r="C3" t="str">
            <v>mês</v>
          </cell>
          <cell r="D3">
            <v>16849.8</v>
          </cell>
          <cell r="E3">
            <v>0.98509999999999998</v>
          </cell>
          <cell r="F3">
            <v>33448.53</v>
          </cell>
        </row>
        <row r="4">
          <cell r="A4" t="str">
            <v>MO003</v>
          </cell>
          <cell r="B4" t="str">
            <v>Engenheiro Auxiliar</v>
          </cell>
          <cell r="C4" t="str">
            <v>mês</v>
          </cell>
          <cell r="D4">
            <v>12903</v>
          </cell>
          <cell r="E4">
            <v>0.98509999999999998</v>
          </cell>
          <cell r="F4">
            <v>25613.74</v>
          </cell>
        </row>
        <row r="5">
          <cell r="A5" t="str">
            <v>MO004</v>
          </cell>
          <cell r="B5" t="str">
            <v>Técnico Nível Médio Estradas</v>
          </cell>
          <cell r="C5" t="str">
            <v>mês</v>
          </cell>
          <cell r="D5">
            <v>3946.8</v>
          </cell>
          <cell r="E5">
            <v>0.98509999999999998</v>
          </cell>
          <cell r="F5">
            <v>7834.79</v>
          </cell>
        </row>
        <row r="6">
          <cell r="A6" t="str">
            <v>MO005</v>
          </cell>
          <cell r="B6" t="str">
            <v>Desenhista</v>
          </cell>
          <cell r="C6" t="str">
            <v>mês</v>
          </cell>
          <cell r="D6">
            <v>3946.8</v>
          </cell>
          <cell r="E6">
            <v>0.98509999999999998</v>
          </cell>
          <cell r="F6">
            <v>7834.79</v>
          </cell>
        </row>
        <row r="7">
          <cell r="A7" t="str">
            <v>MO006</v>
          </cell>
          <cell r="B7" t="str">
            <v>Engenheiro em Meio Ambiente</v>
          </cell>
          <cell r="C7" t="str">
            <v>mês</v>
          </cell>
          <cell r="D7">
            <v>12903</v>
          </cell>
          <cell r="E7">
            <v>0.98509999999999998</v>
          </cell>
          <cell r="F7">
            <v>25613.74</v>
          </cell>
        </row>
        <row r="8">
          <cell r="A8" t="str">
            <v>MO007</v>
          </cell>
          <cell r="B8" t="str">
            <v>Técnico Especializado</v>
          </cell>
          <cell r="C8" t="str">
            <v>mês</v>
          </cell>
          <cell r="D8">
            <v>5161.2</v>
          </cell>
          <cell r="E8">
            <v>0.98509999999999998</v>
          </cell>
          <cell r="F8">
            <v>10245.49</v>
          </cell>
        </row>
        <row r="9">
          <cell r="A9" t="str">
            <v>MO008</v>
          </cell>
          <cell r="B9" t="str">
            <v>Engenheiro de Segurança do Trabalho</v>
          </cell>
          <cell r="C9" t="str">
            <v>mês</v>
          </cell>
          <cell r="D9">
            <v>14269.2</v>
          </cell>
          <cell r="E9">
            <v>0.98509999999999998</v>
          </cell>
          <cell r="F9">
            <v>28325.78</v>
          </cell>
        </row>
        <row r="10">
          <cell r="A10" t="str">
            <v>MO009</v>
          </cell>
          <cell r="B10" t="str">
            <v>Médico de Segurança do Trabalho</v>
          </cell>
          <cell r="C10" t="str">
            <v>mês</v>
          </cell>
          <cell r="D10">
            <v>12903</v>
          </cell>
          <cell r="E10">
            <v>0.98509999999999998</v>
          </cell>
          <cell r="F10">
            <v>25613.74</v>
          </cell>
        </row>
        <row r="11">
          <cell r="A11" t="str">
            <v>MO010</v>
          </cell>
          <cell r="B11" t="str">
            <v>Técnico de Segurança do Trabalho</v>
          </cell>
          <cell r="C11" t="str">
            <v>mês</v>
          </cell>
          <cell r="D11">
            <v>3946.8</v>
          </cell>
          <cell r="E11">
            <v>0.98509999999999998</v>
          </cell>
          <cell r="F11">
            <v>7834.79</v>
          </cell>
        </row>
        <row r="12">
          <cell r="A12" t="str">
            <v>MO011</v>
          </cell>
          <cell r="B12" t="str">
            <v>Topógrafo</v>
          </cell>
          <cell r="C12" t="str">
            <v>mês</v>
          </cell>
          <cell r="D12">
            <v>3946.8</v>
          </cell>
          <cell r="E12">
            <v>0.98509999999999998</v>
          </cell>
          <cell r="F12">
            <v>7834.79</v>
          </cell>
        </row>
        <row r="13">
          <cell r="A13" t="str">
            <v>MO012</v>
          </cell>
          <cell r="B13" t="str">
            <v>Auxiliar de Topografia</v>
          </cell>
          <cell r="C13" t="str">
            <v>mês</v>
          </cell>
          <cell r="D13">
            <v>2717.22</v>
          </cell>
          <cell r="E13">
            <v>0.98509999999999998</v>
          </cell>
          <cell r="F13">
            <v>5393.95</v>
          </cell>
        </row>
        <row r="14">
          <cell r="A14" t="str">
            <v>MO013</v>
          </cell>
          <cell r="B14" t="str">
            <v>Laboratorista</v>
          </cell>
          <cell r="C14" t="str">
            <v>mês</v>
          </cell>
          <cell r="D14">
            <v>3946.8</v>
          </cell>
          <cell r="E14">
            <v>0.98509999999999998</v>
          </cell>
          <cell r="F14">
            <v>7834.79</v>
          </cell>
        </row>
        <row r="15">
          <cell r="A15" t="str">
            <v>MO014</v>
          </cell>
          <cell r="B15" t="str">
            <v>Auxiliar de Laboratorista</v>
          </cell>
          <cell r="C15" t="str">
            <v>mês</v>
          </cell>
          <cell r="D15">
            <v>2732.4</v>
          </cell>
          <cell r="E15">
            <v>0.98509999999999998</v>
          </cell>
          <cell r="F15">
            <v>5424.08</v>
          </cell>
        </row>
        <row r="16">
          <cell r="A16" t="str">
            <v>MO015</v>
          </cell>
          <cell r="B16" t="str">
            <v>Encarregado Geral</v>
          </cell>
          <cell r="C16" t="str">
            <v>mês</v>
          </cell>
          <cell r="D16">
            <v>7741.8</v>
          </cell>
          <cell r="E16">
            <v>0.98509999999999998</v>
          </cell>
          <cell r="F16">
            <v>15368.24</v>
          </cell>
        </row>
        <row r="17">
          <cell r="A17" t="str">
            <v>MO016</v>
          </cell>
          <cell r="B17" t="str">
            <v>Encarregado Especializado</v>
          </cell>
          <cell r="C17" t="str">
            <v>mês</v>
          </cell>
          <cell r="D17">
            <v>5161.2</v>
          </cell>
          <cell r="E17">
            <v>0.98509999999999998</v>
          </cell>
          <cell r="F17">
            <v>10245.49</v>
          </cell>
        </row>
        <row r="18">
          <cell r="A18" t="str">
            <v>MO017</v>
          </cell>
          <cell r="B18" t="str">
            <v>Apontador</v>
          </cell>
          <cell r="C18" t="str">
            <v>mês</v>
          </cell>
          <cell r="D18">
            <v>2580.6</v>
          </cell>
          <cell r="E18">
            <v>0.98509999999999998</v>
          </cell>
          <cell r="F18">
            <v>5122.74</v>
          </cell>
        </row>
        <row r="19">
          <cell r="A19" t="str">
            <v>MO018</v>
          </cell>
          <cell r="B19" t="str">
            <v>Motorista de veículo leve</v>
          </cell>
          <cell r="C19" t="str">
            <v>mês</v>
          </cell>
          <cell r="D19">
            <v>2580.6</v>
          </cell>
          <cell r="E19">
            <v>0.98509999999999998</v>
          </cell>
          <cell r="F19">
            <v>5122.74</v>
          </cell>
        </row>
        <row r="20">
          <cell r="A20" t="str">
            <v>MO019</v>
          </cell>
          <cell r="B20" t="str">
            <v>Encarregado Administrativo</v>
          </cell>
          <cell r="C20" t="str">
            <v>mês</v>
          </cell>
          <cell r="D20">
            <v>6527.4</v>
          </cell>
          <cell r="E20">
            <v>0.98509999999999998</v>
          </cell>
          <cell r="F20">
            <v>12957.54</v>
          </cell>
        </row>
        <row r="21">
          <cell r="A21" t="str">
            <v>MO020</v>
          </cell>
          <cell r="B21" t="str">
            <v>Auxiliar Administrativo</v>
          </cell>
          <cell r="C21" t="str">
            <v>mês</v>
          </cell>
          <cell r="D21">
            <v>3946.8</v>
          </cell>
          <cell r="E21">
            <v>0.98509999999999998</v>
          </cell>
          <cell r="F21">
            <v>7834.79</v>
          </cell>
        </row>
        <row r="22">
          <cell r="A22" t="str">
            <v>MO021</v>
          </cell>
          <cell r="B22" t="str">
            <v>Almoxarife/Comprador</v>
          </cell>
          <cell r="C22" t="str">
            <v>mês</v>
          </cell>
          <cell r="D22">
            <v>2580.6</v>
          </cell>
          <cell r="E22">
            <v>0.98509999999999998</v>
          </cell>
          <cell r="F22">
            <v>5122.74</v>
          </cell>
        </row>
        <row r="23">
          <cell r="A23" t="str">
            <v>MO022</v>
          </cell>
          <cell r="B23" t="str">
            <v>Recepcionista/ Telefonista</v>
          </cell>
          <cell r="C23" t="str">
            <v>mês</v>
          </cell>
          <cell r="D23">
            <v>2580.6</v>
          </cell>
          <cell r="E23">
            <v>0.98509999999999998</v>
          </cell>
          <cell r="F23">
            <v>5122.74</v>
          </cell>
        </row>
        <row r="24">
          <cell r="A24" t="str">
            <v>MO023</v>
          </cell>
          <cell r="B24" t="str">
            <v>Faxineira</v>
          </cell>
          <cell r="C24" t="str">
            <v>mês</v>
          </cell>
          <cell r="D24">
            <v>2580.6</v>
          </cell>
          <cell r="E24">
            <v>0.98509999999999998</v>
          </cell>
          <cell r="F24">
            <v>5122.74</v>
          </cell>
        </row>
        <row r="25">
          <cell r="A25" t="str">
            <v>MO024</v>
          </cell>
          <cell r="B25" t="str">
            <v>Vigia Diurno</v>
          </cell>
          <cell r="C25" t="str">
            <v>mês</v>
          </cell>
          <cell r="D25">
            <v>2580.6</v>
          </cell>
          <cell r="E25">
            <v>0.98509999999999998</v>
          </cell>
          <cell r="F25">
            <v>5122.74</v>
          </cell>
        </row>
        <row r="26">
          <cell r="A26" t="str">
            <v>MO025</v>
          </cell>
          <cell r="B26" t="str">
            <v>Vigia Noturno</v>
          </cell>
          <cell r="C26" t="str">
            <v>mês</v>
          </cell>
          <cell r="D26">
            <v>2580.6</v>
          </cell>
          <cell r="E26">
            <v>0.98509999999999998</v>
          </cell>
          <cell r="F26">
            <v>5122.74</v>
          </cell>
        </row>
        <row r="27">
          <cell r="A27" t="str">
            <v>MO026</v>
          </cell>
          <cell r="B27" t="str">
            <v>Servente</v>
          </cell>
          <cell r="C27" t="str">
            <v>mês</v>
          </cell>
          <cell r="D27">
            <v>2580.6</v>
          </cell>
          <cell r="E27">
            <v>0.98509999999999998</v>
          </cell>
          <cell r="F27">
            <v>5122.74</v>
          </cell>
        </row>
        <row r="28">
          <cell r="A28" t="str">
            <v>MO027</v>
          </cell>
          <cell r="B28" t="str">
            <v>Eletricista</v>
          </cell>
          <cell r="C28" t="str">
            <v>mês</v>
          </cell>
          <cell r="D28">
            <v>3946.8</v>
          </cell>
          <cell r="E28">
            <v>0.98509999999999998</v>
          </cell>
          <cell r="F28">
            <v>7834.79</v>
          </cell>
        </row>
        <row r="29">
          <cell r="A29" t="str">
            <v>MO028</v>
          </cell>
          <cell r="B29" t="str">
            <v>Carpinteiro</v>
          </cell>
          <cell r="C29" t="str">
            <v>mês</v>
          </cell>
          <cell r="D29">
            <v>3946.8</v>
          </cell>
          <cell r="E29">
            <v>0.98509999999999998</v>
          </cell>
          <cell r="F29">
            <v>7834.79</v>
          </cell>
        </row>
        <row r="30">
          <cell r="A30">
            <v>200230</v>
          </cell>
          <cell r="B30" t="str">
            <v>Armador</v>
          </cell>
          <cell r="C30" t="str">
            <v>hora</v>
          </cell>
          <cell r="D30">
            <v>13.93</v>
          </cell>
          <cell r="E30">
            <v>1.4892000000000001</v>
          </cell>
          <cell r="F30">
            <v>34.69</v>
          </cell>
        </row>
        <row r="31">
          <cell r="A31">
            <v>210040</v>
          </cell>
          <cell r="B31" t="str">
            <v>Blaster</v>
          </cell>
          <cell r="C31" t="str">
            <v>hora</v>
          </cell>
          <cell r="D31">
            <v>11.52</v>
          </cell>
          <cell r="E31">
            <v>1.4892000000000001</v>
          </cell>
          <cell r="F31">
            <v>28.68</v>
          </cell>
        </row>
        <row r="32">
          <cell r="A32">
            <v>200110</v>
          </cell>
          <cell r="B32" t="str">
            <v>Calceteiro</v>
          </cell>
          <cell r="C32" t="str">
            <v>hora</v>
          </cell>
          <cell r="D32">
            <v>11.52</v>
          </cell>
          <cell r="E32">
            <v>1.4892000000000001</v>
          </cell>
          <cell r="F32">
            <v>28.68</v>
          </cell>
        </row>
        <row r="33">
          <cell r="A33">
            <v>200210</v>
          </cell>
          <cell r="B33" t="str">
            <v>Cancheiro</v>
          </cell>
          <cell r="C33" t="str">
            <v>hora</v>
          </cell>
          <cell r="D33">
            <v>10.48</v>
          </cell>
          <cell r="E33">
            <v>1.4892000000000001</v>
          </cell>
          <cell r="F33">
            <v>26.1</v>
          </cell>
        </row>
        <row r="34">
          <cell r="A34">
            <v>200240</v>
          </cell>
          <cell r="B34" t="str">
            <v>Carpinteiro</v>
          </cell>
          <cell r="C34" t="str">
            <v>hora</v>
          </cell>
          <cell r="D34">
            <v>13.93</v>
          </cell>
          <cell r="E34">
            <v>1.4892000000000001</v>
          </cell>
          <cell r="F34">
            <v>34.69</v>
          </cell>
        </row>
        <row r="35">
          <cell r="A35">
            <v>200311</v>
          </cell>
          <cell r="B35" t="str">
            <v>Classificador de madeira</v>
          </cell>
          <cell r="C35" t="str">
            <v>hora</v>
          </cell>
          <cell r="D35">
            <v>11.52</v>
          </cell>
          <cell r="E35">
            <v>1.4892000000000001</v>
          </cell>
          <cell r="F35">
            <v>28.68</v>
          </cell>
        </row>
        <row r="36">
          <cell r="A36">
            <v>210150</v>
          </cell>
          <cell r="B36" t="str">
            <v>Eletricista</v>
          </cell>
          <cell r="C36" t="str">
            <v>hora</v>
          </cell>
          <cell r="D36">
            <v>13.93</v>
          </cell>
          <cell r="E36">
            <v>1.4892000000000001</v>
          </cell>
          <cell r="F36">
            <v>34.69</v>
          </cell>
        </row>
        <row r="37">
          <cell r="A37">
            <v>200150</v>
          </cell>
          <cell r="B37" t="str">
            <v>Equipe Carreta Perfuração</v>
          </cell>
          <cell r="C37" t="str">
            <v>hora</v>
          </cell>
          <cell r="D37">
            <v>24.15</v>
          </cell>
          <cell r="E37">
            <v>1.4892000000000001</v>
          </cell>
          <cell r="F37">
            <v>60.11</v>
          </cell>
        </row>
        <row r="38">
          <cell r="A38">
            <v>200100</v>
          </cell>
          <cell r="B38" t="str">
            <v>Equipe Conjunto de Britagem</v>
          </cell>
          <cell r="C38" t="str">
            <v>hora</v>
          </cell>
          <cell r="D38">
            <v>36.22</v>
          </cell>
          <cell r="E38">
            <v>1.4892000000000001</v>
          </cell>
          <cell r="F38">
            <v>90.17</v>
          </cell>
        </row>
        <row r="39">
          <cell r="A39">
            <v>200000</v>
          </cell>
          <cell r="B39" t="str">
            <v>Equipe Usina Asfalto</v>
          </cell>
          <cell r="C39" t="str">
            <v>hora</v>
          </cell>
          <cell r="D39">
            <v>54.78</v>
          </cell>
          <cell r="E39">
            <v>1.4892000000000001</v>
          </cell>
          <cell r="F39">
            <v>136.37</v>
          </cell>
        </row>
        <row r="40">
          <cell r="A40">
            <v>200070</v>
          </cell>
          <cell r="B40" t="str">
            <v>Equipe Usina Solos B. Graduada</v>
          </cell>
          <cell r="C40" t="str">
            <v>hora</v>
          </cell>
          <cell r="D40">
            <v>34.36</v>
          </cell>
          <cell r="E40">
            <v>1.4892000000000001</v>
          </cell>
          <cell r="F40">
            <v>85.53</v>
          </cell>
        </row>
        <row r="41">
          <cell r="A41">
            <v>200080</v>
          </cell>
          <cell r="B41" t="str">
            <v>Equipe Usina Solos c/dosador asfalto</v>
          </cell>
          <cell r="C41" t="str">
            <v>hora</v>
          </cell>
          <cell r="D41">
            <v>34.36</v>
          </cell>
          <cell r="E41">
            <v>1.4892000000000001</v>
          </cell>
          <cell r="F41">
            <v>85.53</v>
          </cell>
        </row>
        <row r="42">
          <cell r="A42">
            <v>200090</v>
          </cell>
          <cell r="B42" t="str">
            <v>Equipe Usina Solos c/dosador cimento</v>
          </cell>
          <cell r="C42" t="str">
            <v>hora</v>
          </cell>
          <cell r="D42">
            <v>34.36</v>
          </cell>
          <cell r="E42">
            <v>1.4892000000000001</v>
          </cell>
          <cell r="F42">
            <v>85.53</v>
          </cell>
        </row>
        <row r="43">
          <cell r="A43">
            <v>200200</v>
          </cell>
          <cell r="B43" t="str">
            <v>Marroeiro</v>
          </cell>
          <cell r="C43" t="str">
            <v>hora</v>
          </cell>
          <cell r="D43">
            <v>11.52</v>
          </cell>
          <cell r="E43">
            <v>1.4892000000000001</v>
          </cell>
          <cell r="F43">
            <v>28.68</v>
          </cell>
        </row>
        <row r="44">
          <cell r="A44">
            <v>200060</v>
          </cell>
          <cell r="B44" t="str">
            <v>Marteleteiro</v>
          </cell>
          <cell r="C44" t="str">
            <v>hora</v>
          </cell>
          <cell r="D44">
            <v>10.48</v>
          </cell>
          <cell r="E44">
            <v>1.4892000000000001</v>
          </cell>
          <cell r="F44">
            <v>26.1</v>
          </cell>
        </row>
        <row r="45">
          <cell r="A45">
            <v>200290</v>
          </cell>
          <cell r="B45" t="str">
            <v>Montador</v>
          </cell>
          <cell r="C45" t="str">
            <v>hora</v>
          </cell>
          <cell r="D45">
            <v>11.52</v>
          </cell>
          <cell r="E45">
            <v>1.4892000000000001</v>
          </cell>
          <cell r="F45">
            <v>28.68</v>
          </cell>
        </row>
        <row r="46">
          <cell r="A46">
            <v>200170</v>
          </cell>
          <cell r="B46" t="str">
            <v>Motorista transp. asfalto</v>
          </cell>
          <cell r="C46" t="str">
            <v>hora</v>
          </cell>
          <cell r="D46">
            <v>13.93</v>
          </cell>
          <cell r="E46">
            <v>1.4892000000000001</v>
          </cell>
          <cell r="F46">
            <v>34.69</v>
          </cell>
        </row>
        <row r="47">
          <cell r="A47">
            <v>200140</v>
          </cell>
          <cell r="B47" t="str">
            <v>Motorista veículo leve</v>
          </cell>
          <cell r="C47" t="str">
            <v>hora</v>
          </cell>
          <cell r="D47">
            <v>10.48</v>
          </cell>
          <cell r="E47">
            <v>1.4892000000000001</v>
          </cell>
          <cell r="F47">
            <v>26.1</v>
          </cell>
        </row>
        <row r="48">
          <cell r="A48">
            <v>200180</v>
          </cell>
          <cell r="B48" t="str">
            <v>Motorista veículo médio</v>
          </cell>
          <cell r="C48" t="str">
            <v>hora</v>
          </cell>
          <cell r="D48">
            <v>11.52</v>
          </cell>
          <cell r="E48">
            <v>1.4892000000000001</v>
          </cell>
          <cell r="F48">
            <v>28.68</v>
          </cell>
        </row>
        <row r="49">
          <cell r="A49">
            <v>210020</v>
          </cell>
          <cell r="B49" t="str">
            <v>Motorista veículo pesado</v>
          </cell>
          <cell r="C49" t="str">
            <v>hora</v>
          </cell>
          <cell r="D49">
            <v>13.93</v>
          </cell>
          <cell r="E49">
            <v>1.4892000000000001</v>
          </cell>
          <cell r="F49">
            <v>34.69</v>
          </cell>
        </row>
        <row r="50">
          <cell r="A50">
            <v>200120</v>
          </cell>
          <cell r="B50" t="str">
            <v>Operador da leve</v>
          </cell>
          <cell r="C50" t="str">
            <v>hora</v>
          </cell>
          <cell r="D50">
            <v>11.52</v>
          </cell>
          <cell r="E50">
            <v>1.4892000000000001</v>
          </cell>
          <cell r="F50">
            <v>28.68</v>
          </cell>
        </row>
        <row r="51">
          <cell r="A51">
            <v>210050</v>
          </cell>
          <cell r="B51" t="str">
            <v>Operador da pesada</v>
          </cell>
          <cell r="C51" t="str">
            <v>hora</v>
          </cell>
          <cell r="D51">
            <v>13.93</v>
          </cell>
          <cell r="E51">
            <v>1.4892000000000001</v>
          </cell>
          <cell r="F51">
            <v>34.69</v>
          </cell>
        </row>
        <row r="52">
          <cell r="A52">
            <v>200160</v>
          </cell>
          <cell r="B52" t="str">
            <v>Operador de equipamentos manuais</v>
          </cell>
          <cell r="C52" t="str">
            <v>hora</v>
          </cell>
          <cell r="D52">
            <v>10.48</v>
          </cell>
          <cell r="E52">
            <v>1.4892000000000001</v>
          </cell>
          <cell r="F52">
            <v>26.1</v>
          </cell>
        </row>
        <row r="53">
          <cell r="A53">
            <v>200260</v>
          </cell>
          <cell r="B53" t="str">
            <v>Pedreiro</v>
          </cell>
          <cell r="C53" t="str">
            <v>hora</v>
          </cell>
          <cell r="D53">
            <v>13.93</v>
          </cell>
          <cell r="E53">
            <v>1.4892000000000001</v>
          </cell>
          <cell r="F53">
            <v>34.69</v>
          </cell>
        </row>
        <row r="54">
          <cell r="A54">
            <v>200270</v>
          </cell>
          <cell r="B54" t="str">
            <v>Pintor</v>
          </cell>
          <cell r="C54" t="str">
            <v>hora</v>
          </cell>
          <cell r="D54">
            <v>13.93</v>
          </cell>
          <cell r="E54">
            <v>1.4892000000000001</v>
          </cell>
          <cell r="F54">
            <v>34.69</v>
          </cell>
        </row>
        <row r="55">
          <cell r="A55">
            <v>210070</v>
          </cell>
          <cell r="B55" t="str">
            <v>Pré-marcador (Sinalização)</v>
          </cell>
          <cell r="C55" t="str">
            <v>hora</v>
          </cell>
          <cell r="D55">
            <v>13.93</v>
          </cell>
          <cell r="E55">
            <v>1.4892000000000001</v>
          </cell>
          <cell r="F55">
            <v>34.69</v>
          </cell>
        </row>
        <row r="56">
          <cell r="A56">
            <v>210090</v>
          </cell>
          <cell r="B56" t="str">
            <v>Serralheiro</v>
          </cell>
          <cell r="C56" t="str">
            <v>hora</v>
          </cell>
          <cell r="D56">
            <v>13.93</v>
          </cell>
          <cell r="E56">
            <v>1.4892000000000001</v>
          </cell>
          <cell r="F56">
            <v>34.69</v>
          </cell>
        </row>
        <row r="57">
          <cell r="A57">
            <v>200130</v>
          </cell>
          <cell r="B57" t="str">
            <v>Servente</v>
          </cell>
          <cell r="C57" t="str">
            <v>hora</v>
          </cell>
          <cell r="D57">
            <v>10.210000000000001</v>
          </cell>
          <cell r="E57">
            <v>1.4892000000000001</v>
          </cell>
          <cell r="F57">
            <v>25.41</v>
          </cell>
        </row>
        <row r="58">
          <cell r="A58">
            <v>200280</v>
          </cell>
          <cell r="B58" t="str">
            <v>Soldador</v>
          </cell>
          <cell r="C58" t="str">
            <v>hora</v>
          </cell>
          <cell r="D58">
            <v>13.93</v>
          </cell>
          <cell r="E58">
            <v>1.4892000000000001</v>
          </cell>
          <cell r="F58">
            <v>34.69</v>
          </cell>
        </row>
        <row r="59">
          <cell r="A59">
            <v>210060</v>
          </cell>
          <cell r="B59" t="str">
            <v>Técnico de Campo I</v>
          </cell>
          <cell r="C59" t="str">
            <v>hora</v>
          </cell>
          <cell r="D59">
            <v>18.07</v>
          </cell>
          <cell r="E59">
            <v>1.4892000000000001</v>
          </cell>
          <cell r="F59">
            <v>44.99</v>
          </cell>
        </row>
        <row r="60">
          <cell r="A60">
            <v>200250</v>
          </cell>
          <cell r="B60" t="str">
            <v>Técnico de Campo III</v>
          </cell>
          <cell r="C60" t="str">
            <v>hora</v>
          </cell>
          <cell r="D60">
            <v>16.350000000000001</v>
          </cell>
          <cell r="E60">
            <v>1.4892000000000001</v>
          </cell>
          <cell r="F60">
            <v>40.700000000000003</v>
          </cell>
        </row>
        <row r="61">
          <cell r="A61">
            <v>210080</v>
          </cell>
          <cell r="B61" t="str">
            <v>Topógrafo</v>
          </cell>
          <cell r="C61" t="str">
            <v>hora</v>
          </cell>
          <cell r="D61">
            <v>15.8</v>
          </cell>
          <cell r="E61">
            <v>1.4892000000000001</v>
          </cell>
          <cell r="F61">
            <v>39.33</v>
          </cell>
        </row>
      </sheetData>
      <sheetData sheetId="7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Unitário (R$)</v>
          </cell>
        </row>
        <row r="2">
          <cell r="A2">
            <v>178110</v>
          </cell>
          <cell r="B2" t="str">
            <v>Aditivo controlador de ruptura emulsão</v>
          </cell>
          <cell r="C2" t="str">
            <v>kg</v>
          </cell>
          <cell r="D2">
            <v>57</v>
          </cell>
        </row>
        <row r="3">
          <cell r="A3">
            <v>178150</v>
          </cell>
          <cell r="B3" t="str">
            <v>Aditivo hiperplastificante</v>
          </cell>
          <cell r="C3" t="str">
            <v>kg</v>
          </cell>
          <cell r="D3">
            <v>72.92</v>
          </cell>
        </row>
        <row r="4">
          <cell r="A4">
            <v>178170</v>
          </cell>
          <cell r="B4" t="str">
            <v>Aditivo plastificante</v>
          </cell>
          <cell r="C4" t="str">
            <v>l</v>
          </cell>
          <cell r="D4">
            <v>12.95</v>
          </cell>
        </row>
        <row r="5">
          <cell r="A5">
            <v>178120</v>
          </cell>
          <cell r="B5" t="str">
            <v>Aditivo sólido com fibras p/microrevestimento</v>
          </cell>
          <cell r="C5" t="str">
            <v>kg</v>
          </cell>
          <cell r="D5">
            <v>14.16</v>
          </cell>
        </row>
        <row r="6">
          <cell r="A6">
            <v>178130</v>
          </cell>
          <cell r="B6" t="str">
            <v>Aditivo superplastificante</v>
          </cell>
          <cell r="C6" t="str">
            <v>kg</v>
          </cell>
          <cell r="D6">
            <v>31.97</v>
          </cell>
        </row>
        <row r="7">
          <cell r="A7">
            <v>141480</v>
          </cell>
          <cell r="B7" t="str">
            <v>Adubo NPK 4:14:8</v>
          </cell>
          <cell r="C7" t="str">
            <v>kg</v>
          </cell>
          <cell r="D7">
            <v>9.85</v>
          </cell>
        </row>
        <row r="8">
          <cell r="A8">
            <v>143100</v>
          </cell>
          <cell r="B8" t="str">
            <v>Adubo NPK 4:30:10</v>
          </cell>
          <cell r="C8" t="str">
            <v>kg</v>
          </cell>
          <cell r="D8">
            <v>9.48</v>
          </cell>
        </row>
        <row r="9">
          <cell r="A9">
            <v>178180</v>
          </cell>
          <cell r="B9" t="str">
            <v>Agente de cura química p/concreto</v>
          </cell>
          <cell r="C9" t="str">
            <v>l</v>
          </cell>
          <cell r="D9">
            <v>11.59</v>
          </cell>
        </row>
        <row r="10">
          <cell r="A10">
            <v>150040</v>
          </cell>
          <cell r="B10" t="str">
            <v>Apoio elastomérico fretado</v>
          </cell>
          <cell r="C10" t="str">
            <v>kg</v>
          </cell>
          <cell r="D10">
            <v>109.56</v>
          </cell>
        </row>
        <row r="11">
          <cell r="A11">
            <v>105000</v>
          </cell>
          <cell r="B11" t="str">
            <v>Arame farpado nº 16</v>
          </cell>
          <cell r="C11" t="str">
            <v>m</v>
          </cell>
          <cell r="D11">
            <v>0.67</v>
          </cell>
        </row>
        <row r="12">
          <cell r="A12">
            <v>150180</v>
          </cell>
          <cell r="B12" t="str">
            <v>Arame recozido nº 18</v>
          </cell>
          <cell r="C12" t="str">
            <v>kg</v>
          </cell>
          <cell r="D12">
            <v>12.46</v>
          </cell>
        </row>
        <row r="13">
          <cell r="A13">
            <v>139000</v>
          </cell>
          <cell r="B13" t="str">
            <v>Areia</v>
          </cell>
          <cell r="C13" t="str">
            <v>m3</v>
          </cell>
          <cell r="D13">
            <v>79.11</v>
          </cell>
        </row>
        <row r="14">
          <cell r="A14">
            <v>170300</v>
          </cell>
          <cell r="B14" t="str">
            <v>Asfalto diluido CM-30</v>
          </cell>
          <cell r="C14" t="str">
            <v>t</v>
          </cell>
          <cell r="D14">
            <v>6294.15</v>
          </cell>
        </row>
        <row r="15">
          <cell r="A15">
            <v>170600</v>
          </cell>
          <cell r="B15" t="str">
            <v>Asfalto modificado por borracha</v>
          </cell>
          <cell r="C15" t="str">
            <v>t</v>
          </cell>
          <cell r="D15">
            <v>6113.59</v>
          </cell>
        </row>
        <row r="16">
          <cell r="A16">
            <v>180450</v>
          </cell>
          <cell r="B16" t="str">
            <v>Balde plástico trânslúcido 8/10 litros h=27/30cm</v>
          </cell>
          <cell r="C16" t="str">
            <v>ud</v>
          </cell>
          <cell r="D16">
            <v>20.29</v>
          </cell>
        </row>
        <row r="17">
          <cell r="A17">
            <v>180000</v>
          </cell>
          <cell r="B17" t="str">
            <v>Balizador de plástico 947x120mm refletivo</v>
          </cell>
          <cell r="C17" t="str">
            <v>ud</v>
          </cell>
          <cell r="D17">
            <v>164</v>
          </cell>
        </row>
        <row r="18">
          <cell r="A18">
            <v>106450</v>
          </cell>
          <cell r="B18" t="str">
            <v>Barra chata 1" x 3/8" (2,0 kg/m)</v>
          </cell>
          <cell r="C18" t="str">
            <v>kg</v>
          </cell>
          <cell r="D18">
            <v>7.39</v>
          </cell>
        </row>
        <row r="19">
          <cell r="A19">
            <v>106480</v>
          </cell>
          <cell r="B19" t="str">
            <v>Barra chata 1.1/4" x 1/8" x 1,00m</v>
          </cell>
          <cell r="C19" t="str">
            <v>ud</v>
          </cell>
          <cell r="D19">
            <v>42.36</v>
          </cell>
        </row>
        <row r="20">
          <cell r="A20">
            <v>106490</v>
          </cell>
          <cell r="B20" t="str">
            <v>Barra chata 1.1/4" x 1/8" x 1,35m</v>
          </cell>
          <cell r="C20" t="str">
            <v>ud</v>
          </cell>
          <cell r="D20">
            <v>45.81</v>
          </cell>
        </row>
        <row r="21">
          <cell r="A21">
            <v>106460</v>
          </cell>
          <cell r="B21" t="str">
            <v>Barra chata 1.1/4" x 3/16" x 2,00m</v>
          </cell>
          <cell r="C21" t="str">
            <v>ud</v>
          </cell>
          <cell r="D21">
            <v>64.27</v>
          </cell>
        </row>
        <row r="22">
          <cell r="A22">
            <v>106470</v>
          </cell>
          <cell r="B22" t="str">
            <v>Barra chata 1.1/4" x 3/16" x 3,00m</v>
          </cell>
          <cell r="C22" t="str">
            <v>ud</v>
          </cell>
          <cell r="D22">
            <v>80.17</v>
          </cell>
        </row>
        <row r="23">
          <cell r="A23">
            <v>155500</v>
          </cell>
          <cell r="B23" t="str">
            <v>Barra Dywidag ø=32mm ST-95/105</v>
          </cell>
          <cell r="C23" t="str">
            <v>m</v>
          </cell>
          <cell r="D23">
            <v>194.97</v>
          </cell>
        </row>
        <row r="24">
          <cell r="A24">
            <v>106400</v>
          </cell>
          <cell r="B24" t="str">
            <v>Barra roscada zincada 5/8"</v>
          </cell>
          <cell r="C24" t="str">
            <v>m</v>
          </cell>
          <cell r="D24">
            <v>31.98</v>
          </cell>
        </row>
        <row r="25">
          <cell r="A25">
            <v>180423</v>
          </cell>
          <cell r="B25" t="str">
            <v>Bastão vermelho sinalizador 54cm</v>
          </cell>
          <cell r="C25" t="str">
            <v>ud</v>
          </cell>
          <cell r="D25">
            <v>61.57</v>
          </cell>
        </row>
        <row r="26">
          <cell r="A26">
            <v>186010</v>
          </cell>
          <cell r="B26" t="str">
            <v>Bits p/ carreta perfuração</v>
          </cell>
          <cell r="C26" t="str">
            <v>ud</v>
          </cell>
          <cell r="D26">
            <v>974</v>
          </cell>
        </row>
        <row r="27">
          <cell r="A27">
            <v>145650</v>
          </cell>
          <cell r="B27" t="str">
            <v>Bloco articulado(Blokret) e=6cm (Fck=35 MPa)</v>
          </cell>
          <cell r="C27" t="str">
            <v>m2</v>
          </cell>
          <cell r="D27">
            <v>59.33</v>
          </cell>
        </row>
        <row r="28">
          <cell r="A28">
            <v>145850</v>
          </cell>
          <cell r="B28" t="str">
            <v>Bloco articulado(Blokret) e=8cm (Fck=35 MPa)</v>
          </cell>
          <cell r="C28" t="str">
            <v>m2</v>
          </cell>
          <cell r="D28">
            <v>72.849999999999994</v>
          </cell>
        </row>
        <row r="29">
          <cell r="A29">
            <v>141919</v>
          </cell>
          <cell r="B29" t="str">
            <v>Bloco concreto estrutural 19x19x19cm</v>
          </cell>
          <cell r="C29" t="str">
            <v>ud</v>
          </cell>
          <cell r="D29">
            <v>3.23</v>
          </cell>
        </row>
        <row r="30">
          <cell r="A30">
            <v>141939</v>
          </cell>
          <cell r="B30" t="str">
            <v>Bloco concreto estrutural 19x19x39cm</v>
          </cell>
          <cell r="C30" t="str">
            <v>ud</v>
          </cell>
          <cell r="D30">
            <v>4.6100000000000003</v>
          </cell>
        </row>
        <row r="31">
          <cell r="A31">
            <v>145600</v>
          </cell>
          <cell r="B31" t="str">
            <v>Bloco intertravado(Paver) e=6cm (Fck=35 MPa)</v>
          </cell>
          <cell r="C31" t="str">
            <v>m2</v>
          </cell>
          <cell r="D31">
            <v>51.09</v>
          </cell>
        </row>
        <row r="32">
          <cell r="A32">
            <v>145680</v>
          </cell>
          <cell r="B32" t="str">
            <v>Bloco intertravado(Paver) e=8cm (Fck=35 MPa)</v>
          </cell>
          <cell r="C32" t="str">
            <v>m2</v>
          </cell>
          <cell r="D32">
            <v>65.03</v>
          </cell>
        </row>
        <row r="33">
          <cell r="A33">
            <v>180424</v>
          </cell>
          <cell r="B33" t="str">
            <v>Boneco sinalizador</v>
          </cell>
          <cell r="C33" t="str">
            <v>ud</v>
          </cell>
          <cell r="D33">
            <v>746.33</v>
          </cell>
        </row>
        <row r="34">
          <cell r="A34">
            <v>130170</v>
          </cell>
          <cell r="B34" t="str">
            <v>Brita graduada (usinada) (comercial)</v>
          </cell>
          <cell r="C34" t="str">
            <v>m3</v>
          </cell>
          <cell r="D34">
            <v>96.54</v>
          </cell>
        </row>
        <row r="35">
          <cell r="A35">
            <v>186050</v>
          </cell>
          <cell r="B35" t="str">
            <v xml:space="preserve">Broca 10,0mm x 8" encaixe SDS plus  </v>
          </cell>
          <cell r="C35" t="str">
            <v>ud</v>
          </cell>
          <cell r="D35">
            <v>15.19</v>
          </cell>
        </row>
        <row r="36">
          <cell r="A36">
            <v>186060</v>
          </cell>
          <cell r="B36" t="str">
            <v xml:space="preserve">Broca 12,7mm x 21" encaixe SDS plus </v>
          </cell>
          <cell r="C36" t="str">
            <v>ud</v>
          </cell>
          <cell r="D36">
            <v>33.86</v>
          </cell>
        </row>
        <row r="37">
          <cell r="A37">
            <v>186070</v>
          </cell>
          <cell r="B37" t="str">
            <v xml:space="preserve">Broca 16,0mm x 21" encaixe SDS plus </v>
          </cell>
          <cell r="C37" t="str">
            <v>ud</v>
          </cell>
          <cell r="D37">
            <v>40.340000000000003</v>
          </cell>
        </row>
        <row r="38">
          <cell r="A38">
            <v>186080</v>
          </cell>
          <cell r="B38" t="str">
            <v xml:space="preserve">Broca 20,0mm x 21" encaixe SDS max </v>
          </cell>
          <cell r="C38" t="str">
            <v>ud</v>
          </cell>
          <cell r="D38">
            <v>96.73</v>
          </cell>
        </row>
        <row r="39">
          <cell r="A39">
            <v>186090</v>
          </cell>
          <cell r="B39" t="str">
            <v xml:space="preserve">Broca 25,4mm x 21" encaixe SDS max  </v>
          </cell>
          <cell r="C39" t="str">
            <v>ud</v>
          </cell>
          <cell r="D39">
            <v>274.41000000000003</v>
          </cell>
        </row>
        <row r="40">
          <cell r="A40">
            <v>186100</v>
          </cell>
          <cell r="B40" t="str">
            <v>Broca 40,0mm x 21" encaixe SDS max</v>
          </cell>
          <cell r="C40" t="str">
            <v>ud</v>
          </cell>
          <cell r="D40">
            <v>381.99</v>
          </cell>
        </row>
        <row r="41">
          <cell r="A41">
            <v>156250</v>
          </cell>
          <cell r="B41" t="str">
            <v>Cabo de aço 1/2" alma fibra 6x25</v>
          </cell>
          <cell r="C41" t="str">
            <v>m</v>
          </cell>
          <cell r="D41">
            <v>16.809999999999999</v>
          </cell>
        </row>
        <row r="42">
          <cell r="A42">
            <v>180130</v>
          </cell>
          <cell r="B42" t="str">
            <v>Cabo elétrico PP 1000V 3x1,5mm²</v>
          </cell>
          <cell r="C42" t="str">
            <v>m</v>
          </cell>
          <cell r="D42">
            <v>5.86</v>
          </cell>
        </row>
        <row r="43">
          <cell r="A43">
            <v>180150</v>
          </cell>
          <cell r="B43" t="str">
            <v>Cabo elétrico 1,5mm2</v>
          </cell>
          <cell r="C43" t="str">
            <v>m</v>
          </cell>
          <cell r="D43">
            <v>1.42</v>
          </cell>
        </row>
        <row r="44">
          <cell r="A44">
            <v>180070</v>
          </cell>
          <cell r="B44" t="str">
            <v>Cabo elétrico 2x1,5mm²</v>
          </cell>
          <cell r="C44" t="str">
            <v>m</v>
          </cell>
          <cell r="D44">
            <v>4.0999999999999996</v>
          </cell>
        </row>
        <row r="45">
          <cell r="A45">
            <v>180080</v>
          </cell>
          <cell r="B45" t="str">
            <v>Cabo elétrico 2x2,5mm²</v>
          </cell>
          <cell r="C45" t="str">
            <v>m</v>
          </cell>
          <cell r="D45">
            <v>4.5599999999999996</v>
          </cell>
        </row>
        <row r="46">
          <cell r="A46">
            <v>170010</v>
          </cell>
          <cell r="B46" t="str">
            <v>Cal hidratada CH-I</v>
          </cell>
          <cell r="C46" t="str">
            <v>t</v>
          </cell>
          <cell r="D46">
            <v>550</v>
          </cell>
        </row>
        <row r="47">
          <cell r="A47">
            <v>170100</v>
          </cell>
          <cell r="B47" t="str">
            <v>Cal virgem em pó</v>
          </cell>
          <cell r="C47" t="str">
            <v>kg</v>
          </cell>
          <cell r="D47">
            <v>0.78</v>
          </cell>
        </row>
        <row r="48">
          <cell r="A48">
            <v>106350</v>
          </cell>
          <cell r="B48" t="str">
            <v>Cantoneira 6,35 x 6,35 x 1 cm</v>
          </cell>
          <cell r="C48" t="str">
            <v>kg</v>
          </cell>
          <cell r="D48">
            <v>8.3800000000000008</v>
          </cell>
        </row>
        <row r="49">
          <cell r="A49">
            <v>150250</v>
          </cell>
          <cell r="B49" t="str">
            <v>Chapa ligação 280x80x10mm</v>
          </cell>
          <cell r="C49" t="str">
            <v>ud</v>
          </cell>
          <cell r="D49">
            <v>59.61</v>
          </cell>
        </row>
        <row r="50">
          <cell r="A50">
            <v>150190</v>
          </cell>
          <cell r="B50" t="str">
            <v>Chapa nº 18 galvanizada (10 kg/m2) pré-pintada</v>
          </cell>
          <cell r="C50" t="str">
            <v>m2</v>
          </cell>
          <cell r="D50">
            <v>110.78</v>
          </cell>
        </row>
        <row r="51">
          <cell r="A51">
            <v>150000</v>
          </cell>
          <cell r="B51" t="str">
            <v>Chapa preta (12,204 kg/m2)</v>
          </cell>
          <cell r="C51" t="str">
            <v>kg</v>
          </cell>
          <cell r="D51">
            <v>10.45</v>
          </cell>
        </row>
        <row r="52">
          <cell r="A52">
            <v>150215</v>
          </cell>
          <cell r="B52" t="str">
            <v>Chapa zincada 0,40mm p/revest. formas</v>
          </cell>
          <cell r="C52" t="str">
            <v>m2</v>
          </cell>
          <cell r="D52">
            <v>81.48</v>
          </cell>
        </row>
        <row r="53">
          <cell r="A53">
            <v>152100</v>
          </cell>
          <cell r="B53" t="str">
            <v>Chumbador 1" ferro galvanizado p/pórtico sinaliz</v>
          </cell>
          <cell r="C53" t="str">
            <v>ud</v>
          </cell>
          <cell r="D53">
            <v>61.39</v>
          </cell>
        </row>
        <row r="54">
          <cell r="A54">
            <v>180001</v>
          </cell>
          <cell r="B54" t="str">
            <v>Cilindro delimitador alta performance  (ABNT 16658)</v>
          </cell>
          <cell r="C54" t="str">
            <v>ud</v>
          </cell>
          <cell r="D54">
            <v>182.5</v>
          </cell>
        </row>
        <row r="55">
          <cell r="A55">
            <v>170330</v>
          </cell>
          <cell r="B55" t="str">
            <v>Cimento asfáltico CAP-30/45</v>
          </cell>
          <cell r="C55" t="str">
            <v>t</v>
          </cell>
          <cell r="D55">
            <v>5841.77</v>
          </cell>
        </row>
        <row r="56">
          <cell r="A56">
            <v>170500</v>
          </cell>
          <cell r="B56" t="str">
            <v>Cimento asfáltico CAP-50/70</v>
          </cell>
          <cell r="C56" t="str">
            <v>t</v>
          </cell>
          <cell r="D56">
            <v>4756.1000000000004</v>
          </cell>
        </row>
        <row r="57">
          <cell r="A57">
            <v>170540</v>
          </cell>
          <cell r="B57" t="str">
            <v>Cimento asfáltico modif. por polímero SBS(55/75)</v>
          </cell>
          <cell r="C57" t="str">
            <v>t</v>
          </cell>
          <cell r="D57">
            <v>5555.28</v>
          </cell>
        </row>
        <row r="58">
          <cell r="A58">
            <v>170550</v>
          </cell>
          <cell r="B58" t="str">
            <v>Cimento asfáltico modif. por polímero SBS(60/85)</v>
          </cell>
          <cell r="C58" t="str">
            <v>t</v>
          </cell>
          <cell r="D58">
            <v>6168.78</v>
          </cell>
        </row>
        <row r="59">
          <cell r="A59">
            <v>170560</v>
          </cell>
          <cell r="B59" t="str">
            <v>Cimento asfáltico modif. por polímero SBS(65/90)</v>
          </cell>
          <cell r="C59" t="str">
            <v>t</v>
          </cell>
          <cell r="D59">
            <v>6429.12</v>
          </cell>
        </row>
        <row r="60">
          <cell r="A60">
            <v>173210</v>
          </cell>
          <cell r="B60" t="str">
            <v>Cimento Portland a granel</v>
          </cell>
          <cell r="C60" t="str">
            <v>t</v>
          </cell>
          <cell r="D60">
            <v>668.22</v>
          </cell>
        </row>
        <row r="61">
          <cell r="A61">
            <v>173200</v>
          </cell>
          <cell r="B61" t="str">
            <v>Cimento Portland (saco de 50kg)</v>
          </cell>
          <cell r="C61" t="str">
            <v>t</v>
          </cell>
          <cell r="D61">
            <v>607.20000000000005</v>
          </cell>
        </row>
        <row r="62">
          <cell r="A62">
            <v>100090</v>
          </cell>
          <cell r="B62" t="str">
            <v>Cola para tachas</v>
          </cell>
          <cell r="C62" t="str">
            <v>kg</v>
          </cell>
          <cell r="D62">
            <v>13.87</v>
          </cell>
        </row>
        <row r="63">
          <cell r="A63">
            <v>100140</v>
          </cell>
          <cell r="B63" t="str">
            <v>Cola para tubo de PVC</v>
          </cell>
          <cell r="C63" t="str">
            <v>g</v>
          </cell>
          <cell r="D63">
            <v>7.0000000000000007E-2</v>
          </cell>
        </row>
        <row r="64">
          <cell r="A64">
            <v>125140</v>
          </cell>
          <cell r="B64" t="str">
            <v>Compensado 14 mm plastificado</v>
          </cell>
          <cell r="C64" t="str">
            <v>m2</v>
          </cell>
          <cell r="D64">
            <v>35.32</v>
          </cell>
        </row>
        <row r="65">
          <cell r="A65">
            <v>126140</v>
          </cell>
          <cell r="B65" t="str">
            <v>Compensado 14 mm resinado</v>
          </cell>
          <cell r="C65" t="str">
            <v>m2</v>
          </cell>
          <cell r="D65">
            <v>26.69</v>
          </cell>
        </row>
        <row r="66">
          <cell r="A66">
            <v>125170</v>
          </cell>
          <cell r="B66" t="str">
            <v>Compensado 17 mm plastificado</v>
          </cell>
          <cell r="C66" t="str">
            <v>m2</v>
          </cell>
          <cell r="D66">
            <v>42.66</v>
          </cell>
        </row>
        <row r="67">
          <cell r="A67">
            <v>126170</v>
          </cell>
          <cell r="B67" t="str">
            <v>Compensado 17 mm resinado</v>
          </cell>
          <cell r="C67" t="str">
            <v>m2</v>
          </cell>
          <cell r="D67">
            <v>32.299999999999997</v>
          </cell>
        </row>
        <row r="68">
          <cell r="A68">
            <v>160000</v>
          </cell>
          <cell r="B68" t="str">
            <v>Concreto magro usinado</v>
          </cell>
          <cell r="C68" t="str">
            <v>m3</v>
          </cell>
          <cell r="D68">
            <v>0</v>
          </cell>
        </row>
        <row r="69">
          <cell r="A69">
            <v>160022</v>
          </cell>
          <cell r="B69" t="str">
            <v>Concreto usinado Fck = 22 MPa</v>
          </cell>
          <cell r="C69" t="str">
            <v>m3</v>
          </cell>
          <cell r="D69">
            <v>0</v>
          </cell>
        </row>
        <row r="70">
          <cell r="A70">
            <v>160025</v>
          </cell>
          <cell r="B70" t="str">
            <v>Concreto usinado Fck = 25 MPa</v>
          </cell>
          <cell r="C70" t="str">
            <v>m3</v>
          </cell>
          <cell r="D70">
            <v>0</v>
          </cell>
        </row>
        <row r="71">
          <cell r="A71">
            <v>160030</v>
          </cell>
          <cell r="B71" t="str">
            <v>Concreto usinado Fck = 30 MPa</v>
          </cell>
          <cell r="C71" t="str">
            <v>m3</v>
          </cell>
          <cell r="D71">
            <v>0</v>
          </cell>
        </row>
        <row r="72">
          <cell r="A72">
            <v>100750</v>
          </cell>
          <cell r="B72" t="str">
            <v>Cone PVC flexível refletivo h=75cm NBR 15071</v>
          </cell>
          <cell r="C72" t="str">
            <v>ud</v>
          </cell>
          <cell r="D72">
            <v>125.33</v>
          </cell>
        </row>
        <row r="73">
          <cell r="A73">
            <v>100755</v>
          </cell>
          <cell r="B73" t="str">
            <v>Cone PVC simples flexível refletivo h=75cm</v>
          </cell>
          <cell r="C73" t="str">
            <v>ud</v>
          </cell>
          <cell r="D73">
            <v>99.66</v>
          </cell>
        </row>
        <row r="74">
          <cell r="A74">
            <v>100745</v>
          </cell>
          <cell r="B74" t="str">
            <v>Cone PVC simples semiflexível h=75cm</v>
          </cell>
          <cell r="C74" t="str">
            <v>ud</v>
          </cell>
          <cell r="D74">
            <v>78.989999999999995</v>
          </cell>
        </row>
        <row r="75">
          <cell r="A75">
            <v>166760</v>
          </cell>
          <cell r="B75" t="str">
            <v>Cone sinalizador tipo conão/bolo de noiva h=1,10m, base 50x50cm</v>
          </cell>
          <cell r="C75" t="str">
            <v>ud</v>
          </cell>
          <cell r="D75">
            <v>208.33</v>
          </cell>
        </row>
        <row r="76">
          <cell r="A76">
            <v>180230</v>
          </cell>
          <cell r="B76" t="str">
            <v>Conexão p/tubo polietileno (PEAD) p/dreno 0,10 m</v>
          </cell>
          <cell r="C76" t="str">
            <v>ud</v>
          </cell>
          <cell r="D76">
            <v>8.2200000000000006</v>
          </cell>
        </row>
        <row r="77">
          <cell r="A77">
            <v>180190</v>
          </cell>
          <cell r="B77" t="str">
            <v>Conexão p/tubo polietileno (PEAD) p/dreno 0,23 m</v>
          </cell>
          <cell r="C77" t="str">
            <v>ud</v>
          </cell>
          <cell r="D77">
            <v>24.38</v>
          </cell>
        </row>
        <row r="78">
          <cell r="A78">
            <v>135200</v>
          </cell>
          <cell r="B78" t="str">
            <v>Contraporca sextavada</v>
          </cell>
          <cell r="C78" t="str">
            <v>ud</v>
          </cell>
          <cell r="D78">
            <v>49.81</v>
          </cell>
        </row>
        <row r="79">
          <cell r="A79">
            <v>120750</v>
          </cell>
          <cell r="B79" t="str">
            <v>Corda de sisal 6mm</v>
          </cell>
          <cell r="C79" t="str">
            <v>m</v>
          </cell>
          <cell r="D79">
            <v>0.87</v>
          </cell>
        </row>
        <row r="80">
          <cell r="A80">
            <v>120900</v>
          </cell>
          <cell r="B80" t="str">
            <v>Corda de sisal 8mm</v>
          </cell>
          <cell r="C80" t="str">
            <v>m</v>
          </cell>
          <cell r="D80">
            <v>1.17</v>
          </cell>
        </row>
        <row r="81">
          <cell r="A81">
            <v>120600</v>
          </cell>
          <cell r="B81" t="str">
            <v>Cordão de polipropileno 6mm</v>
          </cell>
          <cell r="C81" t="str">
            <v>m</v>
          </cell>
          <cell r="D81">
            <v>1.26</v>
          </cell>
        </row>
        <row r="82">
          <cell r="A82">
            <v>120800</v>
          </cell>
          <cell r="B82" t="str">
            <v>Cordão de polipropileno 8mm</v>
          </cell>
          <cell r="C82" t="str">
            <v>m</v>
          </cell>
          <cell r="D82">
            <v>1.92</v>
          </cell>
        </row>
        <row r="83">
          <cell r="A83">
            <v>110000</v>
          </cell>
          <cell r="B83" t="str">
            <v>Cordel detonante</v>
          </cell>
          <cell r="C83" t="str">
            <v>m</v>
          </cell>
          <cell r="D83">
            <v>2.0499999999999998</v>
          </cell>
        </row>
        <row r="84">
          <cell r="A84">
            <v>155127</v>
          </cell>
          <cell r="B84" t="str">
            <v>Cordoalha nua CP 190 RB 12,7mm</v>
          </cell>
          <cell r="C84" t="str">
            <v>kg</v>
          </cell>
          <cell r="D84">
            <v>9.4600000000000009</v>
          </cell>
        </row>
        <row r="85">
          <cell r="A85">
            <v>155152</v>
          </cell>
          <cell r="B85" t="str">
            <v>Cordoalha nua CP 190 RB 15,2mm</v>
          </cell>
          <cell r="C85" t="str">
            <v>kg</v>
          </cell>
          <cell r="D85">
            <v>9.4600000000000009</v>
          </cell>
        </row>
        <row r="86">
          <cell r="A86">
            <v>101315</v>
          </cell>
          <cell r="B86" t="str">
            <v>Defensa de contenção simples mod. H1AW3 15° (ABNT-15486 / 2016)</v>
          </cell>
          <cell r="C86" t="str">
            <v>m</v>
          </cell>
          <cell r="D86">
            <v>259.44</v>
          </cell>
        </row>
        <row r="87">
          <cell r="A87">
            <v>101415</v>
          </cell>
          <cell r="B87" t="str">
            <v>Defensa de contenção simples mod. H1AW4 15° (ABNT-15486 / 2016)</v>
          </cell>
          <cell r="C87" t="str">
            <v>m</v>
          </cell>
          <cell r="D87">
            <v>181.71</v>
          </cell>
        </row>
        <row r="88">
          <cell r="A88">
            <v>110070</v>
          </cell>
          <cell r="B88" t="str">
            <v>Defensa simples completa</v>
          </cell>
          <cell r="C88" t="str">
            <v>m</v>
          </cell>
          <cell r="D88">
            <v>278.85000000000002</v>
          </cell>
        </row>
        <row r="89">
          <cell r="A89">
            <v>115410</v>
          </cell>
          <cell r="B89" t="str">
            <v>Defensa simples sem poste</v>
          </cell>
          <cell r="C89" t="str">
            <v>m</v>
          </cell>
          <cell r="D89">
            <v>300</v>
          </cell>
        </row>
        <row r="90">
          <cell r="A90">
            <v>180426</v>
          </cell>
          <cell r="B90" t="str">
            <v>Delineador refletivo para barreira New Jersey</v>
          </cell>
          <cell r="C90" t="str">
            <v>ud</v>
          </cell>
          <cell r="D90">
            <v>26.56</v>
          </cell>
        </row>
        <row r="91">
          <cell r="A91">
            <v>180425</v>
          </cell>
          <cell r="B91" t="str">
            <v>Delineador refletivo para defensa metálica</v>
          </cell>
          <cell r="C91" t="str">
            <v>ud</v>
          </cell>
          <cell r="D91">
            <v>19.13</v>
          </cell>
        </row>
        <row r="92">
          <cell r="A92">
            <v>141050</v>
          </cell>
          <cell r="B92" t="str">
            <v>Dente corte p/fresadora/valetadeira WS-24 e S-650</v>
          </cell>
          <cell r="C92" t="str">
            <v>ud</v>
          </cell>
          <cell r="D92">
            <v>195</v>
          </cell>
        </row>
        <row r="93">
          <cell r="A93">
            <v>141500</v>
          </cell>
          <cell r="B93" t="str">
            <v>Dente de corte p/ fresadora PM-102</v>
          </cell>
          <cell r="C93" t="str">
            <v>ud</v>
          </cell>
          <cell r="D93">
            <v>247.25</v>
          </cell>
        </row>
        <row r="94">
          <cell r="A94">
            <v>141000</v>
          </cell>
          <cell r="B94" t="str">
            <v xml:space="preserve">Dente de corte p/ fresadora W-100 </v>
          </cell>
          <cell r="C94" t="str">
            <v>ud</v>
          </cell>
          <cell r="D94">
            <v>56.28</v>
          </cell>
        </row>
        <row r="95">
          <cell r="A95">
            <v>142000</v>
          </cell>
          <cell r="B95" t="str">
            <v>Dente de corte p/ fresadora W-200F</v>
          </cell>
          <cell r="C95" t="str">
            <v>ud</v>
          </cell>
          <cell r="D95">
            <v>56.28</v>
          </cell>
        </row>
        <row r="96">
          <cell r="A96">
            <v>142300</v>
          </cell>
          <cell r="B96" t="str">
            <v>Dente de corte p/ recicladora RM-300/500</v>
          </cell>
          <cell r="C96" t="str">
            <v>ud</v>
          </cell>
          <cell r="D96">
            <v>195.5</v>
          </cell>
        </row>
        <row r="97">
          <cell r="A97">
            <v>160240</v>
          </cell>
          <cell r="B97" t="str">
            <v>Dente de corte p/ recicladora WR-240</v>
          </cell>
          <cell r="C97" t="str">
            <v>ud</v>
          </cell>
          <cell r="D97">
            <v>79.3</v>
          </cell>
        </row>
        <row r="98">
          <cell r="A98">
            <v>148000</v>
          </cell>
          <cell r="B98" t="str">
            <v>Detergente</v>
          </cell>
          <cell r="C98" t="str">
            <v>l</v>
          </cell>
          <cell r="D98">
            <v>2.68</v>
          </cell>
        </row>
        <row r="99">
          <cell r="A99">
            <v>172050</v>
          </cell>
          <cell r="B99" t="str">
            <v>Diesel</v>
          </cell>
          <cell r="C99" t="str">
            <v>l</v>
          </cell>
          <cell r="D99">
            <v>5.99</v>
          </cell>
        </row>
        <row r="100">
          <cell r="A100">
            <v>150600</v>
          </cell>
          <cell r="B100" t="str">
            <v>Dinamite emulsão 2"</v>
          </cell>
          <cell r="C100" t="str">
            <v>kg</v>
          </cell>
          <cell r="D100">
            <v>10.6</v>
          </cell>
        </row>
        <row r="101">
          <cell r="A101">
            <v>141010</v>
          </cell>
          <cell r="B101" t="str">
            <v>Disco diamantado 110 mm e= 1,50/2,00mm</v>
          </cell>
          <cell r="C101" t="str">
            <v>ud</v>
          </cell>
          <cell r="D101">
            <v>10.98</v>
          </cell>
        </row>
        <row r="102">
          <cell r="A102">
            <v>143550</v>
          </cell>
          <cell r="B102" t="str">
            <v>Disco diamantado 350 mm e= 3mm</v>
          </cell>
          <cell r="C102" t="str">
            <v>ud</v>
          </cell>
          <cell r="D102">
            <v>290.87</v>
          </cell>
        </row>
        <row r="103">
          <cell r="A103">
            <v>143500</v>
          </cell>
          <cell r="B103" t="str">
            <v>Disco diamantado 350 mm e= 6mm</v>
          </cell>
          <cell r="C103" t="str">
            <v>ud</v>
          </cell>
          <cell r="D103">
            <v>325.08999999999997</v>
          </cell>
        </row>
        <row r="104">
          <cell r="A104">
            <v>172000</v>
          </cell>
          <cell r="B104" t="str">
            <v>Dope</v>
          </cell>
          <cell r="C104" t="str">
            <v>kg</v>
          </cell>
          <cell r="D104">
            <v>59.16</v>
          </cell>
        </row>
        <row r="105">
          <cell r="A105">
            <v>153250</v>
          </cell>
          <cell r="B105" t="str">
            <v>Eletrodo p/ solda 3,25 mm</v>
          </cell>
          <cell r="C105" t="str">
            <v>kg</v>
          </cell>
          <cell r="D105">
            <v>15.57</v>
          </cell>
        </row>
        <row r="106">
          <cell r="A106">
            <v>173120</v>
          </cell>
          <cell r="B106" t="str">
            <v>Emulsão asfáltica p/imprimação EAI</v>
          </cell>
          <cell r="C106" t="str">
            <v>t</v>
          </cell>
          <cell r="D106">
            <v>3389.71</v>
          </cell>
        </row>
        <row r="107">
          <cell r="A107">
            <v>178090</v>
          </cell>
          <cell r="B107" t="str">
            <v xml:space="preserve">Emulsão asfáltica RC-1C-E c/polímero  </v>
          </cell>
          <cell r="C107" t="str">
            <v>t</v>
          </cell>
          <cell r="D107">
            <v>4605.87</v>
          </cell>
        </row>
        <row r="108">
          <cell r="A108">
            <v>173010</v>
          </cell>
          <cell r="B108" t="str">
            <v xml:space="preserve">Emulsão asfáltica RL-1C  </v>
          </cell>
          <cell r="C108" t="str">
            <v>t</v>
          </cell>
          <cell r="D108">
            <v>3842.26</v>
          </cell>
        </row>
        <row r="109">
          <cell r="A109">
            <v>173030</v>
          </cell>
          <cell r="B109" t="str">
            <v xml:space="preserve">Emulsão asfáltica RM-1C  </v>
          </cell>
          <cell r="C109" t="str">
            <v>t</v>
          </cell>
          <cell r="D109">
            <v>3770.51</v>
          </cell>
        </row>
        <row r="110">
          <cell r="A110">
            <v>173060</v>
          </cell>
          <cell r="B110" t="str">
            <v>Emulsão asfáltica RM-1C-E c/polímero</v>
          </cell>
          <cell r="C110" t="str">
            <v>t</v>
          </cell>
          <cell r="D110">
            <v>5113.29</v>
          </cell>
        </row>
        <row r="111">
          <cell r="A111">
            <v>173020</v>
          </cell>
          <cell r="B111" t="str">
            <v xml:space="preserve">Emulsão asfáltica RM-2C </v>
          </cell>
          <cell r="C111" t="str">
            <v>t</v>
          </cell>
          <cell r="D111">
            <v>4440.95</v>
          </cell>
        </row>
        <row r="112">
          <cell r="A112">
            <v>173070</v>
          </cell>
          <cell r="B112" t="str">
            <v>Emulsão asfáltica RM-2C-E c/polímero</v>
          </cell>
          <cell r="C112" t="str">
            <v>t</v>
          </cell>
          <cell r="D112">
            <v>5473.67</v>
          </cell>
        </row>
        <row r="113">
          <cell r="A113">
            <v>173040</v>
          </cell>
          <cell r="B113" t="str">
            <v xml:space="preserve">Emulsão asfáltica RR-1C </v>
          </cell>
          <cell r="C113" t="str">
            <v>t</v>
          </cell>
          <cell r="D113">
            <v>3462.14</v>
          </cell>
        </row>
        <row r="114">
          <cell r="A114">
            <v>178060</v>
          </cell>
          <cell r="B114" t="str">
            <v xml:space="preserve">Emulsão asfáltica RR-1C-E c/polímero </v>
          </cell>
          <cell r="C114" t="str">
            <v>t</v>
          </cell>
          <cell r="D114">
            <v>3767.97</v>
          </cell>
        </row>
        <row r="115">
          <cell r="A115">
            <v>173050</v>
          </cell>
          <cell r="B115" t="str">
            <v xml:space="preserve">Emulsão asfáltica RR-2C </v>
          </cell>
          <cell r="C115" t="str">
            <v>t</v>
          </cell>
          <cell r="D115">
            <v>3701.25</v>
          </cell>
        </row>
        <row r="116">
          <cell r="A116">
            <v>178070</v>
          </cell>
          <cell r="B116" t="str">
            <v xml:space="preserve">Emulsão asfáltica RR-2C-E c/polímero </v>
          </cell>
          <cell r="C116" t="str">
            <v>t</v>
          </cell>
          <cell r="D116">
            <v>4293.79</v>
          </cell>
        </row>
        <row r="117">
          <cell r="A117">
            <v>110050</v>
          </cell>
          <cell r="B117" t="str">
            <v>Erva cidreira</v>
          </cell>
          <cell r="C117" t="str">
            <v>ud</v>
          </cell>
          <cell r="D117">
            <v>0.13</v>
          </cell>
        </row>
        <row r="118">
          <cell r="A118">
            <v>180040</v>
          </cell>
          <cell r="B118" t="str">
            <v>Espoleta simples</v>
          </cell>
          <cell r="C118" t="str">
            <v>ud</v>
          </cell>
          <cell r="D118">
            <v>7.18</v>
          </cell>
        </row>
        <row r="119">
          <cell r="A119">
            <v>110060</v>
          </cell>
          <cell r="B119" t="str">
            <v>Estopim preto</v>
          </cell>
          <cell r="C119" t="str">
            <v>m</v>
          </cell>
          <cell r="D119">
            <v>13.16</v>
          </cell>
        </row>
        <row r="120">
          <cell r="A120">
            <v>152121</v>
          </cell>
          <cell r="B120" t="str">
            <v>Ferro redondo CA 25 20mm</v>
          </cell>
          <cell r="C120" t="str">
            <v>kg</v>
          </cell>
          <cell r="D120">
            <v>6.62</v>
          </cell>
        </row>
        <row r="121">
          <cell r="A121">
            <v>155158</v>
          </cell>
          <cell r="B121" t="str">
            <v>Ferro redondo CA 50 8mm</v>
          </cell>
          <cell r="C121" t="str">
            <v>kg</v>
          </cell>
          <cell r="D121">
            <v>5.9</v>
          </cell>
        </row>
        <row r="122">
          <cell r="A122">
            <v>152120</v>
          </cell>
          <cell r="B122" t="str">
            <v>Ferro redondo CA-25 12,5mm</v>
          </cell>
          <cell r="C122" t="str">
            <v>kg</v>
          </cell>
          <cell r="D122">
            <v>7.03</v>
          </cell>
        </row>
        <row r="123">
          <cell r="A123">
            <v>152125</v>
          </cell>
          <cell r="B123" t="str">
            <v>Ferro redondo CA25 25mm</v>
          </cell>
          <cell r="C123" t="str">
            <v>kg</v>
          </cell>
          <cell r="D123">
            <v>6.62</v>
          </cell>
        </row>
        <row r="124">
          <cell r="A124">
            <v>152132</v>
          </cell>
          <cell r="B124" t="str">
            <v>Ferro redondo CA25 32mm</v>
          </cell>
          <cell r="C124" t="str">
            <v>kg</v>
          </cell>
          <cell r="D124">
            <v>6.62</v>
          </cell>
        </row>
        <row r="125">
          <cell r="A125">
            <v>155140</v>
          </cell>
          <cell r="B125" t="str">
            <v>Ferro redondo CA-50  6,3mm</v>
          </cell>
          <cell r="C125" t="str">
            <v>kg</v>
          </cell>
          <cell r="D125">
            <v>5.94</v>
          </cell>
        </row>
        <row r="126">
          <cell r="A126">
            <v>155380</v>
          </cell>
          <cell r="B126" t="str">
            <v>Ferro redondo CA-50 10,0mm</v>
          </cell>
          <cell r="C126" t="str">
            <v>kg</v>
          </cell>
          <cell r="D126">
            <v>5.7</v>
          </cell>
        </row>
        <row r="127">
          <cell r="A127">
            <v>155120</v>
          </cell>
          <cell r="B127" t="str">
            <v>Ferro redondo CA-50 12,5mm</v>
          </cell>
          <cell r="C127" t="str">
            <v>kg</v>
          </cell>
          <cell r="D127">
            <v>5.7</v>
          </cell>
        </row>
        <row r="128">
          <cell r="A128">
            <v>156420</v>
          </cell>
          <cell r="B128" t="str">
            <v>Ferro redondo CA-60 4,2 mm</v>
          </cell>
          <cell r="C128" t="str">
            <v>kg</v>
          </cell>
          <cell r="D128">
            <v>6.6</v>
          </cell>
        </row>
        <row r="129">
          <cell r="A129">
            <v>178190</v>
          </cell>
          <cell r="B129" t="str">
            <v>Fibra polipropileno multifilamentos</v>
          </cell>
          <cell r="C129" t="str">
            <v>kg</v>
          </cell>
          <cell r="D129">
            <v>48.06</v>
          </cell>
        </row>
        <row r="130">
          <cell r="A130">
            <v>180170</v>
          </cell>
          <cell r="B130" t="str">
            <v>Fio de nylon 0,50 mm</v>
          </cell>
          <cell r="C130" t="str">
            <v>m</v>
          </cell>
          <cell r="D130">
            <v>7.0000000000000007E-2</v>
          </cell>
        </row>
        <row r="131">
          <cell r="A131">
            <v>100130</v>
          </cell>
          <cell r="B131" t="str">
            <v>Fixador para cal</v>
          </cell>
          <cell r="C131" t="str">
            <v>l</v>
          </cell>
          <cell r="D131">
            <v>8.66</v>
          </cell>
        </row>
        <row r="132">
          <cell r="A132">
            <v>150200</v>
          </cell>
          <cell r="B132" t="str">
            <v>Forma metálica p/fabricação barreira</v>
          </cell>
          <cell r="C132" t="str">
            <v>ud</v>
          </cell>
          <cell r="D132">
            <v>21119.98</v>
          </cell>
        </row>
        <row r="133">
          <cell r="A133">
            <v>150204</v>
          </cell>
          <cell r="B133" t="str">
            <v>Forma metálica 3/16" p/placa de concreto</v>
          </cell>
          <cell r="C133" t="str">
            <v>m2</v>
          </cell>
          <cell r="D133">
            <v>318.58999999999997</v>
          </cell>
        </row>
        <row r="134">
          <cell r="A134">
            <v>158250</v>
          </cell>
          <cell r="B134" t="str">
            <v>Gabião caixa # 8 x 10 ZN/AL + PVC h=0,50m (NBR 8964/2013)</v>
          </cell>
          <cell r="C134" t="str">
            <v>m3</v>
          </cell>
          <cell r="D134">
            <v>619.11</v>
          </cell>
        </row>
        <row r="135">
          <cell r="A135">
            <v>158200</v>
          </cell>
          <cell r="B135" t="str">
            <v>Gabião caixa # 8 x 10 ZN/AL + PVC h=1,00m (NBR 8964/2013)</v>
          </cell>
          <cell r="C135" t="str">
            <v>m3</v>
          </cell>
          <cell r="D135">
            <v>433.7</v>
          </cell>
        </row>
        <row r="136">
          <cell r="A136">
            <v>158150</v>
          </cell>
          <cell r="B136" t="str">
            <v>Gabião caixa # 8 x 10 ZN/AL h=0,50m (NBR 8964/2013)</v>
          </cell>
          <cell r="C136" t="str">
            <v>m3</v>
          </cell>
          <cell r="D136">
            <v>443.46</v>
          </cell>
        </row>
        <row r="137">
          <cell r="A137">
            <v>158100</v>
          </cell>
          <cell r="B137" t="str">
            <v>Gabião caixa # 8 x 10 ZN/AL h=1,00m (NBR 8964/2013)</v>
          </cell>
          <cell r="C137" t="str">
            <v>m3</v>
          </cell>
          <cell r="D137">
            <v>331.26</v>
          </cell>
        </row>
        <row r="138">
          <cell r="A138">
            <v>158017</v>
          </cell>
          <cell r="B138" t="str">
            <v>Gabião colchão ZN/AL + PVC e=0,17m</v>
          </cell>
          <cell r="C138" t="str">
            <v>m2</v>
          </cell>
          <cell r="D138">
            <v>175.8</v>
          </cell>
        </row>
        <row r="139">
          <cell r="A139">
            <v>158023</v>
          </cell>
          <cell r="B139" t="str">
            <v>Gabião colchão ZN/AL + PVC e=0,23m</v>
          </cell>
          <cell r="C139" t="str">
            <v>m2</v>
          </cell>
          <cell r="D139">
            <v>190.58</v>
          </cell>
        </row>
        <row r="140">
          <cell r="A140">
            <v>158030</v>
          </cell>
          <cell r="B140" t="str">
            <v>Gabião colchão ZN/AL + PVC e=0,30m</v>
          </cell>
          <cell r="C140" t="str">
            <v>m2</v>
          </cell>
          <cell r="D140">
            <v>206.67</v>
          </cell>
        </row>
        <row r="141">
          <cell r="A141">
            <v>150055</v>
          </cell>
          <cell r="B141" t="str">
            <v>Geocomposto drenante Macdrain TD c/bolsa p/tubo</v>
          </cell>
          <cell r="C141" t="str">
            <v>m2</v>
          </cell>
          <cell r="D141">
            <v>30.25</v>
          </cell>
        </row>
        <row r="142">
          <cell r="A142">
            <v>150070</v>
          </cell>
          <cell r="B142" t="str">
            <v>Geocomposto drenante Macdrain 2L sem bolsa</v>
          </cell>
          <cell r="C142" t="str">
            <v>m2</v>
          </cell>
          <cell r="D142">
            <v>27.62</v>
          </cell>
        </row>
        <row r="143">
          <cell r="A143">
            <v>150050</v>
          </cell>
          <cell r="B143" t="str">
            <v>Geotextil n/tecido resist. tração  8kN/m</v>
          </cell>
          <cell r="C143" t="str">
            <v>m2</v>
          </cell>
          <cell r="D143">
            <v>4.17</v>
          </cell>
        </row>
        <row r="144">
          <cell r="A144">
            <v>150010</v>
          </cell>
          <cell r="B144" t="str">
            <v>Geotextil n/tecido resist. tração 10kN/m</v>
          </cell>
          <cell r="C144" t="str">
            <v>m2</v>
          </cell>
          <cell r="D144">
            <v>5.34</v>
          </cell>
        </row>
        <row r="145">
          <cell r="A145">
            <v>120040</v>
          </cell>
          <cell r="B145" t="str">
            <v>Geotextil tecido (Aterros)</v>
          </cell>
          <cell r="C145" t="str">
            <v>m2</v>
          </cell>
          <cell r="D145">
            <v>7.67</v>
          </cell>
        </row>
        <row r="146">
          <cell r="A146">
            <v>140040</v>
          </cell>
          <cell r="B146" t="str">
            <v>Geotextil tecido (Drenos)</v>
          </cell>
          <cell r="C146" t="str">
            <v>m2</v>
          </cell>
          <cell r="D146">
            <v>9.6</v>
          </cell>
        </row>
        <row r="147">
          <cell r="A147">
            <v>150060</v>
          </cell>
          <cell r="B147" t="str">
            <v>Geotextil tecido (Reforço) resist. tração 37 KN/m</v>
          </cell>
          <cell r="C147" t="str">
            <v>m2</v>
          </cell>
          <cell r="D147">
            <v>9.9</v>
          </cell>
        </row>
        <row r="148">
          <cell r="A148">
            <v>150120</v>
          </cell>
          <cell r="B148" t="str">
            <v>Grampos p/ cabo de aço 1/2"</v>
          </cell>
          <cell r="C148" t="str">
            <v>ud</v>
          </cell>
          <cell r="D148">
            <v>4.28</v>
          </cell>
        </row>
        <row r="149">
          <cell r="A149">
            <v>150020</v>
          </cell>
          <cell r="B149" t="str">
            <v>Grampos p/ cerca</v>
          </cell>
          <cell r="C149" t="str">
            <v>kg</v>
          </cell>
          <cell r="D149">
            <v>15.49</v>
          </cell>
        </row>
        <row r="150">
          <cell r="A150">
            <v>198150</v>
          </cell>
          <cell r="B150" t="str">
            <v>Graxa comum</v>
          </cell>
          <cell r="C150" t="str">
            <v>kg</v>
          </cell>
          <cell r="D150">
            <v>42.11</v>
          </cell>
        </row>
        <row r="151">
          <cell r="A151">
            <v>100350</v>
          </cell>
          <cell r="B151" t="str">
            <v>Grout/Encekret 40</v>
          </cell>
          <cell r="C151" t="str">
            <v>kg</v>
          </cell>
          <cell r="D151">
            <v>1.7</v>
          </cell>
        </row>
        <row r="152">
          <cell r="A152">
            <v>186020</v>
          </cell>
          <cell r="B152" t="str">
            <v>Haste p/ carreta perfuração</v>
          </cell>
          <cell r="C152" t="str">
            <v>ud</v>
          </cell>
          <cell r="D152">
            <v>1845.2</v>
          </cell>
        </row>
        <row r="153">
          <cell r="A153">
            <v>100380</v>
          </cell>
          <cell r="B153" t="str">
            <v>Impermeabilizante flexível Igolflex preto</v>
          </cell>
          <cell r="C153" t="str">
            <v>kg</v>
          </cell>
          <cell r="D153">
            <v>16.62</v>
          </cell>
        </row>
        <row r="154">
          <cell r="A154">
            <v>100388</v>
          </cell>
          <cell r="B154" t="str">
            <v>Impermeabilizante flexível Igolflex preto ou equivalente</v>
          </cell>
          <cell r="C154" t="str">
            <v>kg</v>
          </cell>
          <cell r="D154">
            <v>23.34</v>
          </cell>
        </row>
        <row r="155">
          <cell r="A155">
            <v>100674</v>
          </cell>
          <cell r="B155" t="str">
            <v>Isopor e=1cm</v>
          </cell>
          <cell r="C155" t="str">
            <v>m2</v>
          </cell>
          <cell r="D155">
            <v>5</v>
          </cell>
        </row>
        <row r="156">
          <cell r="A156">
            <v>100673</v>
          </cell>
          <cell r="B156" t="str">
            <v>Isopor e=3cm</v>
          </cell>
          <cell r="C156" t="str">
            <v>m2</v>
          </cell>
          <cell r="D156">
            <v>13.93</v>
          </cell>
        </row>
        <row r="157">
          <cell r="A157">
            <v>140120</v>
          </cell>
          <cell r="B157" t="str">
            <v>Jogo de brocas S-12</v>
          </cell>
          <cell r="C157" t="str">
            <v>jg</v>
          </cell>
          <cell r="D157">
            <v>10531.31</v>
          </cell>
        </row>
        <row r="158">
          <cell r="A158">
            <v>110120</v>
          </cell>
          <cell r="B158" t="str">
            <v>Junta dilatação O- 12 mm</v>
          </cell>
          <cell r="C158" t="str">
            <v>m</v>
          </cell>
          <cell r="D158">
            <v>35.770000000000003</v>
          </cell>
        </row>
        <row r="159">
          <cell r="A159">
            <v>110240</v>
          </cell>
          <cell r="B159" t="str">
            <v>Junta dilatação O- 22 mm</v>
          </cell>
          <cell r="C159" t="str">
            <v>m</v>
          </cell>
          <cell r="D159">
            <v>43.07</v>
          </cell>
        </row>
        <row r="160">
          <cell r="A160">
            <v>145450</v>
          </cell>
          <cell r="B160" t="str">
            <v>Lajota concreto 45 x 45 x 5 cm</v>
          </cell>
          <cell r="C160" t="str">
            <v>ud</v>
          </cell>
          <cell r="D160">
            <v>14.13</v>
          </cell>
        </row>
        <row r="161">
          <cell r="A161">
            <v>180110</v>
          </cell>
          <cell r="B161" t="str">
            <v>Lâmpada de LED 11W</v>
          </cell>
          <cell r="C161" t="str">
            <v>ud</v>
          </cell>
          <cell r="D161">
            <v>10.99</v>
          </cell>
        </row>
        <row r="162">
          <cell r="A162">
            <v>180090</v>
          </cell>
          <cell r="B162" t="str">
            <v>Lâmpada de LED 15W</v>
          </cell>
          <cell r="C162" t="str">
            <v>ud</v>
          </cell>
          <cell r="D162">
            <v>12.14</v>
          </cell>
        </row>
        <row r="163">
          <cell r="A163">
            <v>120000</v>
          </cell>
          <cell r="B163" t="str">
            <v>Leivas</v>
          </cell>
          <cell r="C163" t="str">
            <v>m2</v>
          </cell>
          <cell r="D163">
            <v>2.86</v>
          </cell>
        </row>
        <row r="164">
          <cell r="A164">
            <v>151000</v>
          </cell>
          <cell r="B164" t="str">
            <v>Lona plástica preta</v>
          </cell>
          <cell r="C164" t="str">
            <v>m2</v>
          </cell>
          <cell r="D164">
            <v>2.2200000000000002</v>
          </cell>
        </row>
        <row r="165">
          <cell r="A165">
            <v>155550</v>
          </cell>
          <cell r="B165" t="str">
            <v>Luva de emenda DW32 (63x180mm)</v>
          </cell>
          <cell r="C165" t="str">
            <v>ud</v>
          </cell>
          <cell r="D165">
            <v>134.46</v>
          </cell>
        </row>
        <row r="166">
          <cell r="A166">
            <v>186030</v>
          </cell>
          <cell r="B166" t="str">
            <v>Luva p/ carreta perfuração</v>
          </cell>
          <cell r="C166" t="str">
            <v>ud</v>
          </cell>
          <cell r="D166">
            <v>243.27</v>
          </cell>
        </row>
        <row r="167">
          <cell r="A167">
            <v>113160</v>
          </cell>
          <cell r="B167" t="str">
            <v>Madeira de lei  3 x 16 cm</v>
          </cell>
          <cell r="C167" t="str">
            <v>m</v>
          </cell>
          <cell r="D167">
            <v>15.39</v>
          </cell>
        </row>
        <row r="168">
          <cell r="A168">
            <v>116160</v>
          </cell>
          <cell r="B168" t="str">
            <v>Madeira de lei  6 x 16 cm</v>
          </cell>
          <cell r="C168" t="str">
            <v>m</v>
          </cell>
          <cell r="D168">
            <v>30.78</v>
          </cell>
        </row>
        <row r="169">
          <cell r="A169">
            <v>112200</v>
          </cell>
          <cell r="B169" t="str">
            <v>Madeira de lei 20 x 20 cm</v>
          </cell>
          <cell r="C169" t="str">
            <v>m</v>
          </cell>
          <cell r="D169">
            <v>128.26</v>
          </cell>
        </row>
        <row r="170">
          <cell r="A170">
            <v>112250</v>
          </cell>
          <cell r="B170" t="str">
            <v>Madeira de lei 20 x 25 cm</v>
          </cell>
          <cell r="C170" t="str">
            <v>m</v>
          </cell>
          <cell r="D170">
            <v>160.33000000000001</v>
          </cell>
        </row>
        <row r="171">
          <cell r="A171">
            <v>112300</v>
          </cell>
          <cell r="B171" t="str">
            <v>Madeira de lei 20 x 30 cm</v>
          </cell>
          <cell r="C171" t="str">
            <v>m</v>
          </cell>
          <cell r="D171">
            <v>192.39</v>
          </cell>
        </row>
        <row r="172">
          <cell r="A172">
            <v>111110</v>
          </cell>
          <cell r="B172" t="str">
            <v>Madeira peroba 1" x 12"</v>
          </cell>
          <cell r="C172" t="str">
            <v>m</v>
          </cell>
          <cell r="D172">
            <v>57.28</v>
          </cell>
        </row>
        <row r="173">
          <cell r="A173">
            <v>111010</v>
          </cell>
          <cell r="B173" t="str">
            <v>Madeira peroba 1" x 2"</v>
          </cell>
          <cell r="C173" t="str">
            <v>m</v>
          </cell>
          <cell r="D173">
            <v>9.67</v>
          </cell>
        </row>
        <row r="174">
          <cell r="A174">
            <v>111070</v>
          </cell>
          <cell r="B174" t="str">
            <v>Madeira peroba 1" x 3"</v>
          </cell>
          <cell r="C174" t="str">
            <v>m</v>
          </cell>
          <cell r="D174">
            <v>14.13</v>
          </cell>
        </row>
        <row r="175">
          <cell r="A175">
            <v>112120</v>
          </cell>
          <cell r="B175" t="str">
            <v>Madeira peroba 2" x 12"</v>
          </cell>
          <cell r="C175" t="str">
            <v>m</v>
          </cell>
          <cell r="D175">
            <v>114.57</v>
          </cell>
        </row>
        <row r="176">
          <cell r="A176">
            <v>113010</v>
          </cell>
          <cell r="B176" t="str">
            <v>Madeira peroba 3" x  3"</v>
          </cell>
          <cell r="C176" t="str">
            <v>m</v>
          </cell>
          <cell r="D176">
            <v>43.15</v>
          </cell>
        </row>
        <row r="177">
          <cell r="A177">
            <v>114120</v>
          </cell>
          <cell r="B177" t="str">
            <v>Madeira peroba 4" x 12"</v>
          </cell>
          <cell r="C177" t="str">
            <v>m</v>
          </cell>
          <cell r="D177">
            <v>229.88</v>
          </cell>
        </row>
        <row r="178">
          <cell r="A178">
            <v>118030</v>
          </cell>
          <cell r="B178" t="str">
            <v>Madeira peroba 8" x  3"</v>
          </cell>
          <cell r="C178" t="str">
            <v>m</v>
          </cell>
          <cell r="D178">
            <v>114.57</v>
          </cell>
        </row>
        <row r="179">
          <cell r="A179">
            <v>111020</v>
          </cell>
          <cell r="B179" t="str">
            <v>Madeira pinho  1" x  2"</v>
          </cell>
          <cell r="C179" t="str">
            <v>m</v>
          </cell>
          <cell r="D179">
            <v>3.6</v>
          </cell>
        </row>
        <row r="180">
          <cell r="A180">
            <v>111030</v>
          </cell>
          <cell r="B180" t="str">
            <v>Madeira pinho  1" x  3"</v>
          </cell>
          <cell r="C180" t="str">
            <v>m</v>
          </cell>
          <cell r="D180">
            <v>5.26</v>
          </cell>
        </row>
        <row r="181">
          <cell r="A181">
            <v>111040</v>
          </cell>
          <cell r="B181" t="str">
            <v>Madeira pinho  1" x  4"</v>
          </cell>
          <cell r="C181" t="str">
            <v>m</v>
          </cell>
          <cell r="D181">
            <v>7.21</v>
          </cell>
        </row>
        <row r="182">
          <cell r="A182">
            <v>111060</v>
          </cell>
          <cell r="B182" t="str">
            <v>Madeira pinho  1" x  6"</v>
          </cell>
          <cell r="C182" t="str">
            <v>m</v>
          </cell>
          <cell r="D182">
            <v>10.81</v>
          </cell>
        </row>
        <row r="183">
          <cell r="A183">
            <v>111120</v>
          </cell>
          <cell r="B183" t="str">
            <v>Madeira pinho  1" x 12"</v>
          </cell>
          <cell r="C183" t="str">
            <v>m</v>
          </cell>
          <cell r="D183">
            <v>21.35</v>
          </cell>
        </row>
        <row r="184">
          <cell r="A184">
            <v>112540</v>
          </cell>
          <cell r="B184" t="str">
            <v>Madeira pinho  2,5 x 4 cm</v>
          </cell>
          <cell r="C184" t="str">
            <v>m</v>
          </cell>
          <cell r="D184">
            <v>2.77</v>
          </cell>
        </row>
        <row r="185">
          <cell r="A185">
            <v>112560</v>
          </cell>
          <cell r="B185" t="str">
            <v>Madeira pinho  2,5 x 6 cm</v>
          </cell>
          <cell r="C185" t="str">
            <v>m</v>
          </cell>
          <cell r="D185">
            <v>4.1500000000000004</v>
          </cell>
        </row>
        <row r="186">
          <cell r="A186">
            <v>112580</v>
          </cell>
          <cell r="B186" t="str">
            <v>Madeira pinho  2,5 x 8 cm</v>
          </cell>
          <cell r="C186" t="str">
            <v>m</v>
          </cell>
          <cell r="D186">
            <v>5.54</v>
          </cell>
        </row>
        <row r="187">
          <cell r="A187">
            <v>113030</v>
          </cell>
          <cell r="B187" t="str">
            <v>Madeira pinho  3" x  3"</v>
          </cell>
          <cell r="C187" t="str">
            <v>m</v>
          </cell>
          <cell r="D187">
            <v>16.079999999999998</v>
          </cell>
        </row>
        <row r="188">
          <cell r="A188">
            <v>116120</v>
          </cell>
          <cell r="B188" t="str">
            <v>Madeira pinho  6 x 12 cm</v>
          </cell>
          <cell r="C188" t="str">
            <v>m</v>
          </cell>
          <cell r="D188">
            <v>19.96</v>
          </cell>
        </row>
        <row r="189">
          <cell r="A189">
            <v>110150</v>
          </cell>
          <cell r="B189" t="str">
            <v>Madeira roliça d=10/15 cm</v>
          </cell>
          <cell r="C189" t="str">
            <v>m</v>
          </cell>
          <cell r="D189">
            <v>13.32</v>
          </cell>
        </row>
        <row r="190">
          <cell r="A190">
            <v>110250</v>
          </cell>
          <cell r="B190" t="str">
            <v>Madeira roliça d=25 cm</v>
          </cell>
          <cell r="C190" t="str">
            <v>m</v>
          </cell>
          <cell r="D190">
            <v>33.56</v>
          </cell>
        </row>
        <row r="191">
          <cell r="A191">
            <v>120850</v>
          </cell>
          <cell r="B191" t="str">
            <v>Mangueira cristal</v>
          </cell>
          <cell r="C191" t="str">
            <v>m</v>
          </cell>
          <cell r="D191">
            <v>2.0299999999999998</v>
          </cell>
        </row>
        <row r="192">
          <cell r="A192">
            <v>150080</v>
          </cell>
          <cell r="B192" t="str">
            <v>Manta geotextil de cura</v>
          </cell>
          <cell r="C192" t="str">
            <v>m2</v>
          </cell>
          <cell r="D192">
            <v>5.09</v>
          </cell>
        </row>
        <row r="193">
          <cell r="A193">
            <v>150030</v>
          </cell>
          <cell r="B193" t="str">
            <v>Material p/ hidrossemeadura</v>
          </cell>
          <cell r="C193" t="str">
            <v>kg</v>
          </cell>
          <cell r="D193">
            <v>8.9499999999999993</v>
          </cell>
        </row>
        <row r="194">
          <cell r="A194">
            <v>100170</v>
          </cell>
          <cell r="B194" t="str">
            <v>Material termoplástico p/aspersão</v>
          </cell>
          <cell r="C194" t="str">
            <v>kg</v>
          </cell>
          <cell r="D194">
            <v>6.07</v>
          </cell>
        </row>
        <row r="195">
          <cell r="A195">
            <v>100180</v>
          </cell>
          <cell r="B195" t="str">
            <v>Material termoplástico p/extrusão</v>
          </cell>
          <cell r="C195" t="str">
            <v>kg</v>
          </cell>
          <cell r="D195">
            <v>5.42</v>
          </cell>
        </row>
        <row r="196">
          <cell r="A196">
            <v>180725</v>
          </cell>
          <cell r="B196" t="str">
            <v>Meia cana concreto 0,20 m</v>
          </cell>
          <cell r="C196" t="str">
            <v>m</v>
          </cell>
          <cell r="D196">
            <v>41.33</v>
          </cell>
        </row>
        <row r="197">
          <cell r="A197">
            <v>180300</v>
          </cell>
          <cell r="B197" t="str">
            <v>Meia cana concreto 0,30 m</v>
          </cell>
          <cell r="C197" t="str">
            <v>m</v>
          </cell>
          <cell r="D197">
            <v>47.33</v>
          </cell>
        </row>
        <row r="198">
          <cell r="A198">
            <v>180400</v>
          </cell>
          <cell r="B198" t="str">
            <v>Meia cana concreto 0,40 m</v>
          </cell>
          <cell r="C198" t="str">
            <v>m</v>
          </cell>
          <cell r="D198">
            <v>58</v>
          </cell>
        </row>
        <row r="199">
          <cell r="A199">
            <v>100200</v>
          </cell>
          <cell r="B199" t="str">
            <v>Micro-esferas Drop-on</v>
          </cell>
          <cell r="C199" t="str">
            <v>kg</v>
          </cell>
          <cell r="D199">
            <v>8.9</v>
          </cell>
        </row>
        <row r="200">
          <cell r="A200">
            <v>100100</v>
          </cell>
          <cell r="B200" t="str">
            <v>Micro-esferas Premix</v>
          </cell>
          <cell r="C200" t="str">
            <v>kg</v>
          </cell>
          <cell r="D200">
            <v>8.52</v>
          </cell>
        </row>
        <row r="201">
          <cell r="A201">
            <v>178250</v>
          </cell>
          <cell r="B201" t="str">
            <v>Microsílica</v>
          </cell>
          <cell r="C201" t="str">
            <v>kg</v>
          </cell>
          <cell r="D201">
            <v>3.42</v>
          </cell>
        </row>
        <row r="202">
          <cell r="A202">
            <v>100075</v>
          </cell>
          <cell r="B202" t="str">
            <v>Módulo transição defensa metállica-barreira de concreto</v>
          </cell>
          <cell r="C202" t="str">
            <v>m</v>
          </cell>
          <cell r="D202">
            <v>570</v>
          </cell>
        </row>
        <row r="203">
          <cell r="A203">
            <v>180160</v>
          </cell>
          <cell r="B203" t="str">
            <v>Mourão esticador de eucalipto tratado h=2,80m</v>
          </cell>
          <cell r="C203" t="str">
            <v>ud</v>
          </cell>
          <cell r="D203">
            <v>70.17</v>
          </cell>
        </row>
        <row r="204">
          <cell r="A204">
            <v>180100</v>
          </cell>
          <cell r="B204" t="str">
            <v>Mourão suporte de eucalipto tratado h=2,20m</v>
          </cell>
          <cell r="C204" t="str">
            <v>ud</v>
          </cell>
          <cell r="D204">
            <v>26.28</v>
          </cell>
        </row>
        <row r="205">
          <cell r="A205">
            <v>110100</v>
          </cell>
          <cell r="B205" t="str">
            <v>Muda de árvore (h=1,00m)</v>
          </cell>
          <cell r="C205" t="str">
            <v>ud</v>
          </cell>
          <cell r="D205">
            <v>24.96</v>
          </cell>
        </row>
        <row r="206">
          <cell r="A206">
            <v>172100</v>
          </cell>
          <cell r="B206" t="str">
            <v>Óleo combustível OTE</v>
          </cell>
          <cell r="C206" t="str">
            <v>l</v>
          </cell>
          <cell r="D206">
            <v>5.37</v>
          </cell>
        </row>
        <row r="207">
          <cell r="A207">
            <v>135780</v>
          </cell>
          <cell r="B207" t="str">
            <v>Parafuso francês g.f. c/porca 5/16" x 1"</v>
          </cell>
          <cell r="C207" t="str">
            <v>ud</v>
          </cell>
          <cell r="D207">
            <v>1.64</v>
          </cell>
        </row>
        <row r="208">
          <cell r="A208">
            <v>135160</v>
          </cell>
          <cell r="B208" t="str">
            <v>Parafuso francês g.f. c/porca 5/16" x 3.1/2"</v>
          </cell>
          <cell r="C208" t="str">
            <v>ud</v>
          </cell>
          <cell r="D208">
            <v>2.2400000000000002</v>
          </cell>
        </row>
        <row r="209">
          <cell r="A209">
            <v>134020</v>
          </cell>
          <cell r="B209" t="str">
            <v>Parafuso francês g.f. c/porca 5/8" x  2"</v>
          </cell>
          <cell r="C209" t="str">
            <v>ud</v>
          </cell>
          <cell r="D209">
            <v>3.78</v>
          </cell>
        </row>
        <row r="210">
          <cell r="A210">
            <v>134100</v>
          </cell>
          <cell r="B210" t="str">
            <v>Parafuso francês g.f. c/porca 5/8" x 10"</v>
          </cell>
          <cell r="C210" t="str">
            <v>ud</v>
          </cell>
          <cell r="D210">
            <v>14.61</v>
          </cell>
        </row>
        <row r="211">
          <cell r="A211">
            <v>133120</v>
          </cell>
          <cell r="B211" t="str">
            <v>Parafuso francês g.f. c/porca 5/8" x 3.1/2"</v>
          </cell>
          <cell r="C211" t="str">
            <v>ud</v>
          </cell>
          <cell r="D211">
            <v>5.18</v>
          </cell>
        </row>
        <row r="212">
          <cell r="A212">
            <v>130200</v>
          </cell>
          <cell r="B212" t="str">
            <v>Paralelepípedo</v>
          </cell>
          <cell r="C212" t="str">
            <v>mil</v>
          </cell>
          <cell r="D212">
            <v>2525</v>
          </cell>
        </row>
        <row r="213">
          <cell r="A213">
            <v>130000</v>
          </cell>
          <cell r="B213" t="str">
            <v>Pedra britada (comercial)</v>
          </cell>
          <cell r="C213" t="str">
            <v>m3</v>
          </cell>
          <cell r="D213">
            <v>80.13</v>
          </cell>
        </row>
        <row r="214">
          <cell r="A214">
            <v>130100</v>
          </cell>
          <cell r="B214" t="str">
            <v>Pedra de mão (comercial)</v>
          </cell>
          <cell r="C214" t="str">
            <v>m3</v>
          </cell>
          <cell r="D214">
            <v>78.42</v>
          </cell>
        </row>
        <row r="215">
          <cell r="A215">
            <v>126110</v>
          </cell>
          <cell r="B215" t="str">
            <v>Película não refletiva preto opaco - tipo IV</v>
          </cell>
          <cell r="C215" t="str">
            <v>m2</v>
          </cell>
          <cell r="D215">
            <v>106.55</v>
          </cell>
        </row>
        <row r="216">
          <cell r="A216">
            <v>126120</v>
          </cell>
          <cell r="B216" t="str">
            <v>Película refletiva - tipo IA (prismática)</v>
          </cell>
          <cell r="C216" t="str">
            <v>m2</v>
          </cell>
          <cell r="D216">
            <v>141.02000000000001</v>
          </cell>
        </row>
        <row r="217">
          <cell r="A217">
            <v>126090</v>
          </cell>
          <cell r="B217" t="str">
            <v>Película refletiva - tipo III (AI prismática)</v>
          </cell>
          <cell r="C217" t="str">
            <v>m2</v>
          </cell>
          <cell r="D217">
            <v>238.12</v>
          </cell>
        </row>
        <row r="218">
          <cell r="A218">
            <v>126100</v>
          </cell>
          <cell r="B218" t="str">
            <v>Película refletiva - tipo X (grau diamante)</v>
          </cell>
          <cell r="C218" t="str">
            <v>m2</v>
          </cell>
          <cell r="D218">
            <v>342.52</v>
          </cell>
        </row>
        <row r="219">
          <cell r="A219">
            <v>100500</v>
          </cell>
          <cell r="B219" t="str">
            <v>Perfuração p/ dreno sub-horizontal</v>
          </cell>
          <cell r="C219" t="str">
            <v>m</v>
          </cell>
          <cell r="D219">
            <v>180</v>
          </cell>
        </row>
        <row r="220">
          <cell r="A220">
            <v>146090</v>
          </cell>
          <cell r="B220" t="str">
            <v>Perfuratriz p/ carreta  6 m</v>
          </cell>
          <cell r="C220" t="str">
            <v>jg</v>
          </cell>
          <cell r="D220">
            <v>5941.19</v>
          </cell>
        </row>
        <row r="221">
          <cell r="A221">
            <v>146120</v>
          </cell>
          <cell r="B221" t="str">
            <v>Perfuratriz p/ carreta 12 m</v>
          </cell>
          <cell r="C221" t="str">
            <v>jg</v>
          </cell>
          <cell r="D221">
            <v>10118.129999999999</v>
          </cell>
        </row>
        <row r="222">
          <cell r="A222">
            <v>130110</v>
          </cell>
          <cell r="B222" t="str">
            <v>Peroba serrada</v>
          </cell>
          <cell r="C222" t="str">
            <v>m3</v>
          </cell>
          <cell r="D222">
            <v>7439.66</v>
          </cell>
        </row>
        <row r="223">
          <cell r="A223">
            <v>130120</v>
          </cell>
          <cell r="B223" t="str">
            <v>Pinho serrado (3a.)</v>
          </cell>
          <cell r="C223" t="str">
            <v>m3</v>
          </cell>
          <cell r="D223">
            <v>2773.33</v>
          </cell>
        </row>
        <row r="224">
          <cell r="A224">
            <v>134908</v>
          </cell>
          <cell r="B224" t="str">
            <v>Piso tátil alerta/direcional 20x20cm incolor</v>
          </cell>
          <cell r="C224" t="str">
            <v>ud</v>
          </cell>
          <cell r="D224">
            <v>3.69</v>
          </cell>
        </row>
        <row r="225">
          <cell r="A225">
            <v>134909</v>
          </cell>
          <cell r="B225" t="str">
            <v>Piso tátil alerta/direcional 20x20cm vermelho</v>
          </cell>
          <cell r="C225" t="str">
            <v>ud</v>
          </cell>
          <cell r="D225">
            <v>3.79</v>
          </cell>
        </row>
        <row r="226">
          <cell r="A226">
            <v>134906</v>
          </cell>
          <cell r="B226" t="str">
            <v>Piso tátil alerta/direcional 40x40cm incolor</v>
          </cell>
          <cell r="C226" t="str">
            <v>ud</v>
          </cell>
          <cell r="D226">
            <v>13.28</v>
          </cell>
        </row>
        <row r="227">
          <cell r="A227">
            <v>134907</v>
          </cell>
          <cell r="B227" t="str">
            <v>Piso tátil alerta/direcional 40x40cm vermelho</v>
          </cell>
          <cell r="C227" t="str">
            <v>ud</v>
          </cell>
          <cell r="D227">
            <v>13.86</v>
          </cell>
        </row>
        <row r="228">
          <cell r="A228">
            <v>130080</v>
          </cell>
          <cell r="B228" t="str">
            <v>Pó de pedra (comercial)</v>
          </cell>
          <cell r="C228" t="str">
            <v>m3</v>
          </cell>
          <cell r="D228">
            <v>82.64</v>
          </cell>
        </row>
        <row r="229">
          <cell r="A229">
            <v>135250</v>
          </cell>
          <cell r="B229" t="str">
            <v>Porca 5/8" zincada p/chapa ligação</v>
          </cell>
          <cell r="C229" t="str">
            <v>ud</v>
          </cell>
          <cell r="D229">
            <v>1.4</v>
          </cell>
        </row>
        <row r="230">
          <cell r="A230">
            <v>142600</v>
          </cell>
          <cell r="B230" t="str">
            <v>Porta-dentes p/ fresadora PM-102</v>
          </cell>
          <cell r="C230" t="str">
            <v>ud</v>
          </cell>
          <cell r="D230">
            <v>1071.8</v>
          </cell>
        </row>
        <row r="231">
          <cell r="A231">
            <v>141100</v>
          </cell>
          <cell r="B231" t="str">
            <v xml:space="preserve">Porta-dentes p/ fresadora W-1000L </v>
          </cell>
          <cell r="C231" t="str">
            <v>ud</v>
          </cell>
          <cell r="D231">
            <v>665.45</v>
          </cell>
        </row>
        <row r="232">
          <cell r="A232">
            <v>142100</v>
          </cell>
          <cell r="B232" t="str">
            <v>Porta-dentes p/ fresadora W-200</v>
          </cell>
          <cell r="C232" t="str">
            <v>ud</v>
          </cell>
          <cell r="D232">
            <v>773.76</v>
          </cell>
        </row>
        <row r="233">
          <cell r="A233">
            <v>142400</v>
          </cell>
          <cell r="B233" t="str">
            <v>Porta-dentes p/ recicladora RM-300/500</v>
          </cell>
          <cell r="C233" t="str">
            <v>ud</v>
          </cell>
          <cell r="D233">
            <v>874</v>
          </cell>
        </row>
        <row r="234">
          <cell r="A234">
            <v>161240</v>
          </cell>
          <cell r="B234" t="str">
            <v>Porta-dentes p/ recicladora WR-240</v>
          </cell>
          <cell r="C234" t="str">
            <v>ud</v>
          </cell>
          <cell r="D234">
            <v>940.07</v>
          </cell>
        </row>
        <row r="235">
          <cell r="A235">
            <v>191500</v>
          </cell>
          <cell r="B235" t="str">
            <v>Pórtico simples vão 11,00 a 15,00m(placa até 24m2)</v>
          </cell>
          <cell r="C235" t="str">
            <v>ud</v>
          </cell>
          <cell r="D235">
            <v>65600</v>
          </cell>
        </row>
        <row r="236">
          <cell r="A236">
            <v>191600</v>
          </cell>
          <cell r="B236" t="str">
            <v>Pórtico simples vão 16,00m(placa até 24m2)</v>
          </cell>
          <cell r="C236" t="str">
            <v>ud</v>
          </cell>
          <cell r="D236">
            <v>66700</v>
          </cell>
        </row>
        <row r="237">
          <cell r="A237">
            <v>191700</v>
          </cell>
          <cell r="B237" t="str">
            <v>Pórtico simples vão 17,00m(placa até 24m2)</v>
          </cell>
          <cell r="C237" t="str">
            <v>ud</v>
          </cell>
          <cell r="D237">
            <v>70500</v>
          </cell>
        </row>
        <row r="238">
          <cell r="A238">
            <v>191800</v>
          </cell>
          <cell r="B238" t="str">
            <v>Pórtico simples vão 18,10m(placa até 24m2)</v>
          </cell>
          <cell r="C238" t="str">
            <v>ud</v>
          </cell>
          <cell r="D238">
            <v>71900</v>
          </cell>
        </row>
        <row r="239">
          <cell r="A239">
            <v>157270</v>
          </cell>
          <cell r="B239" t="str">
            <v>Pregos 17 x 27 / 18 x 27</v>
          </cell>
          <cell r="C239" t="str">
            <v>kg</v>
          </cell>
          <cell r="D239">
            <v>17.38</v>
          </cell>
        </row>
        <row r="240">
          <cell r="A240">
            <v>186040</v>
          </cell>
          <cell r="B240" t="str">
            <v>Punho p/ carreta perfuração</v>
          </cell>
          <cell r="C240" t="str">
            <v>ud</v>
          </cell>
          <cell r="D240">
            <v>790.25</v>
          </cell>
        </row>
        <row r="241">
          <cell r="A241">
            <v>130180</v>
          </cell>
          <cell r="B241" t="str">
            <v>Rachão britado (comercial)</v>
          </cell>
          <cell r="C241" t="str">
            <v>m3</v>
          </cell>
          <cell r="D241">
            <v>79.099999999999994</v>
          </cell>
        </row>
        <row r="242">
          <cell r="A242">
            <v>130185</v>
          </cell>
          <cell r="B242" t="str">
            <v>Rachão sem britagem (comercial)</v>
          </cell>
          <cell r="C242" t="str">
            <v>m3</v>
          </cell>
          <cell r="D242">
            <v>69.75</v>
          </cell>
        </row>
        <row r="243">
          <cell r="A243">
            <v>170714</v>
          </cell>
          <cell r="B243" t="str">
            <v>Selante a base de silicone Dowsil ou equivalente</v>
          </cell>
          <cell r="C243" t="str">
            <v>kg</v>
          </cell>
          <cell r="D243">
            <v>195.56</v>
          </cell>
        </row>
        <row r="244">
          <cell r="A244">
            <v>191050</v>
          </cell>
          <cell r="B244" t="str">
            <v>Semi-pórtico duplo 2x4,90m(placa até 24m2)</v>
          </cell>
          <cell r="C244" t="str">
            <v>ud</v>
          </cell>
          <cell r="D244">
            <v>42900</v>
          </cell>
        </row>
        <row r="245">
          <cell r="A245">
            <v>191150</v>
          </cell>
          <cell r="B245" t="str">
            <v>Semi-pórtico duplo 2x6,00m(placa até 24m2)</v>
          </cell>
          <cell r="C245" t="str">
            <v>ud</v>
          </cell>
          <cell r="D245">
            <v>45500</v>
          </cell>
        </row>
        <row r="246">
          <cell r="A246">
            <v>191250</v>
          </cell>
          <cell r="B246" t="str">
            <v>Semi-pórtico duplo 2x7,20m(placa até 24m2)</v>
          </cell>
          <cell r="C246" t="str">
            <v>ud</v>
          </cell>
          <cell r="D246">
            <v>52400</v>
          </cell>
        </row>
        <row r="247">
          <cell r="A247">
            <v>191350</v>
          </cell>
          <cell r="B247" t="str">
            <v>Semi-pórtico duplo 2x8,30m(placa até 24m2)</v>
          </cell>
          <cell r="C247" t="str">
            <v>ud</v>
          </cell>
          <cell r="D247">
            <v>62400</v>
          </cell>
        </row>
        <row r="248">
          <cell r="A248">
            <v>191000</v>
          </cell>
          <cell r="B248" t="str">
            <v>Semi-pórtico simples 4,90m(placa até 12m2)</v>
          </cell>
          <cell r="C248" t="str">
            <v>ud</v>
          </cell>
          <cell r="D248">
            <v>28000</v>
          </cell>
        </row>
        <row r="249">
          <cell r="A249">
            <v>191100</v>
          </cell>
          <cell r="B249" t="str">
            <v>Semi-pórtico simples 6,00m(placa até 12m2)</v>
          </cell>
          <cell r="C249" t="str">
            <v>ud</v>
          </cell>
          <cell r="D249">
            <v>29400</v>
          </cell>
        </row>
        <row r="250">
          <cell r="A250">
            <v>191200</v>
          </cell>
          <cell r="B250" t="str">
            <v>Semi-pórtico simples 7,20m(placa até 12m2)</v>
          </cell>
          <cell r="C250" t="str">
            <v>ud</v>
          </cell>
          <cell r="D250">
            <v>33800</v>
          </cell>
        </row>
        <row r="251">
          <cell r="A251">
            <v>191300</v>
          </cell>
          <cell r="B251" t="str">
            <v>Semi-pórtico simples 8,30m(placa até 12m2)</v>
          </cell>
          <cell r="C251" t="str">
            <v>ud</v>
          </cell>
          <cell r="D251">
            <v>36300</v>
          </cell>
        </row>
        <row r="252">
          <cell r="A252">
            <v>100310</v>
          </cell>
          <cell r="B252" t="str">
            <v>Sikadur 31</v>
          </cell>
          <cell r="C252" t="str">
            <v>kg</v>
          </cell>
          <cell r="D252">
            <v>114.98</v>
          </cell>
        </row>
        <row r="253">
          <cell r="A253">
            <v>100320</v>
          </cell>
          <cell r="B253" t="str">
            <v>Sikadur 32</v>
          </cell>
          <cell r="C253" t="str">
            <v>kg</v>
          </cell>
          <cell r="D253">
            <v>120.19</v>
          </cell>
        </row>
        <row r="254">
          <cell r="A254">
            <v>100330</v>
          </cell>
          <cell r="B254" t="str">
            <v>Sikadur 52</v>
          </cell>
          <cell r="C254" t="str">
            <v>kg</v>
          </cell>
          <cell r="D254">
            <v>209.3</v>
          </cell>
        </row>
        <row r="255">
          <cell r="A255">
            <v>100680</v>
          </cell>
          <cell r="B255" t="str">
            <v>Sikaflex T-68</v>
          </cell>
          <cell r="C255" t="str">
            <v>kg</v>
          </cell>
          <cell r="D255">
            <v>66.23</v>
          </cell>
        </row>
        <row r="256">
          <cell r="A256">
            <v>180421</v>
          </cell>
          <cell r="B256" t="str">
            <v>Sinalizador LED amarelo</v>
          </cell>
          <cell r="C256" t="str">
            <v>ud</v>
          </cell>
          <cell r="D256">
            <v>15.27</v>
          </cell>
        </row>
        <row r="257">
          <cell r="A257">
            <v>180420</v>
          </cell>
          <cell r="B257" t="str">
            <v xml:space="preserve">Sinalizador noturno em LED (luz intermitente) </v>
          </cell>
          <cell r="C257" t="str">
            <v>ud</v>
          </cell>
          <cell r="D257">
            <v>193</v>
          </cell>
        </row>
        <row r="258">
          <cell r="A258">
            <v>100110</v>
          </cell>
          <cell r="B258" t="str">
            <v>Solvente tolueno</v>
          </cell>
          <cell r="C258" t="str">
            <v>l</v>
          </cell>
          <cell r="D258">
            <v>14.96</v>
          </cell>
        </row>
        <row r="259">
          <cell r="A259">
            <v>180120</v>
          </cell>
          <cell r="B259" t="str">
            <v>Soquete p/lâmpada fluorescente</v>
          </cell>
          <cell r="C259" t="str">
            <v>ud</v>
          </cell>
          <cell r="D259">
            <v>1.74</v>
          </cell>
        </row>
        <row r="260">
          <cell r="A260">
            <v>160330</v>
          </cell>
          <cell r="B260" t="str">
            <v>Suporte madeira lei 3"x3" placa sinalização(3m)</v>
          </cell>
          <cell r="C260" t="str">
            <v>ud</v>
          </cell>
          <cell r="D260">
            <v>66.989999999999995</v>
          </cell>
        </row>
        <row r="261">
          <cell r="A261">
            <v>160380</v>
          </cell>
          <cell r="B261" t="str">
            <v>Suporte metálico perfil C- 38 galv. p/placa sinal. inclusive acessórios</v>
          </cell>
          <cell r="C261" t="str">
            <v>kg</v>
          </cell>
          <cell r="D261">
            <v>40.299999999999997</v>
          </cell>
        </row>
        <row r="262">
          <cell r="A262">
            <v>161100</v>
          </cell>
          <cell r="B262" t="str">
            <v>Suporte metálico perfil C-110 galv. p/placa sinal. inclusive acessórios</v>
          </cell>
          <cell r="C262" t="str">
            <v>kg</v>
          </cell>
          <cell r="D262">
            <v>25</v>
          </cell>
        </row>
        <row r="263">
          <cell r="A263">
            <v>161150</v>
          </cell>
          <cell r="B263" t="str">
            <v>Suporte metálico 2 1/2"x2,65mmx3,00m</v>
          </cell>
          <cell r="C263" t="str">
            <v>ud</v>
          </cell>
          <cell r="D263">
            <v>330</v>
          </cell>
        </row>
        <row r="264">
          <cell r="A264">
            <v>161200</v>
          </cell>
          <cell r="B264" t="str">
            <v>Suporte metálico 2 1/2"x2,65mmx3,50m</v>
          </cell>
          <cell r="C264" t="str">
            <v>ud</v>
          </cell>
          <cell r="D264">
            <v>386</v>
          </cell>
        </row>
        <row r="265">
          <cell r="A265">
            <v>161250</v>
          </cell>
          <cell r="B265" t="str">
            <v>Suporte metálico 2 1/2"x2,65mmx4,00m</v>
          </cell>
          <cell r="C265" t="str">
            <v>ud</v>
          </cell>
          <cell r="D265">
            <v>441.14</v>
          </cell>
        </row>
        <row r="266">
          <cell r="A266">
            <v>160012</v>
          </cell>
          <cell r="B266" t="str">
            <v>Suporte polimérico ecológico maciço colapsível 100mmx100mm</v>
          </cell>
          <cell r="C266" t="str">
            <v>m</v>
          </cell>
          <cell r="D266">
            <v>246.63</v>
          </cell>
        </row>
        <row r="267">
          <cell r="A267">
            <v>160001</v>
          </cell>
          <cell r="B267" t="str">
            <v>Suporte polimérico ecológico maciço colapsível 80mmx80mm</v>
          </cell>
          <cell r="C267" t="str">
            <v>m</v>
          </cell>
          <cell r="D267">
            <v>152.11000000000001</v>
          </cell>
        </row>
        <row r="268">
          <cell r="A268">
            <v>100410</v>
          </cell>
          <cell r="B268" t="str">
            <v>Tacha refletiva bidirecional</v>
          </cell>
          <cell r="C268" t="str">
            <v>ud</v>
          </cell>
          <cell r="D268">
            <v>7.1</v>
          </cell>
        </row>
        <row r="269">
          <cell r="A269">
            <v>100400</v>
          </cell>
          <cell r="B269" t="str">
            <v>Tacha refletiva monodirecional</v>
          </cell>
          <cell r="C269" t="str">
            <v>ud</v>
          </cell>
          <cell r="D269">
            <v>6.7</v>
          </cell>
        </row>
        <row r="270">
          <cell r="A270">
            <v>100420</v>
          </cell>
          <cell r="B270" t="str">
            <v>Tachão refletivo bidirecional</v>
          </cell>
          <cell r="C270" t="str">
            <v>ud</v>
          </cell>
          <cell r="D270">
            <v>31.2</v>
          </cell>
        </row>
        <row r="271">
          <cell r="A271">
            <v>100430</v>
          </cell>
          <cell r="B271" t="str">
            <v>Tachão refletivo monodirecional</v>
          </cell>
          <cell r="C271" t="str">
            <v>ud</v>
          </cell>
          <cell r="D271">
            <v>28.58</v>
          </cell>
        </row>
        <row r="272">
          <cell r="A272">
            <v>160125</v>
          </cell>
          <cell r="B272" t="str">
            <v>Tampão ferro fundido ø=600mm articulado Classe 125</v>
          </cell>
          <cell r="C272" t="str">
            <v>ud</v>
          </cell>
          <cell r="D272">
            <v>585.69000000000005</v>
          </cell>
        </row>
        <row r="273">
          <cell r="A273">
            <v>161400</v>
          </cell>
          <cell r="B273" t="str">
            <v>Tampão ferro fundido ø=600mm articulado Classe 400</v>
          </cell>
          <cell r="C273" t="str">
            <v>ud</v>
          </cell>
          <cell r="D273">
            <v>611.97</v>
          </cell>
        </row>
        <row r="274">
          <cell r="A274">
            <v>160050</v>
          </cell>
          <cell r="B274" t="str">
            <v>Tampão ferro fundido ø=600mm c/aro Classe  50</v>
          </cell>
          <cell r="C274" t="str">
            <v>ud</v>
          </cell>
          <cell r="D274">
            <v>586.17999999999995</v>
          </cell>
        </row>
        <row r="275">
          <cell r="A275">
            <v>161125</v>
          </cell>
          <cell r="B275" t="str">
            <v>Tampão ferro fundido ø=600mm c/aro Classe 125</v>
          </cell>
          <cell r="C275" t="str">
            <v>ud</v>
          </cell>
          <cell r="D275">
            <v>656.57</v>
          </cell>
        </row>
        <row r="276">
          <cell r="A276">
            <v>162400</v>
          </cell>
          <cell r="B276" t="str">
            <v>Tampão ferro fundido ø=600mm c/aro Classe 400</v>
          </cell>
          <cell r="C276" t="str">
            <v>ud</v>
          </cell>
          <cell r="D276">
            <v>611.97</v>
          </cell>
        </row>
        <row r="277">
          <cell r="A277">
            <v>171400</v>
          </cell>
          <cell r="B277" t="str">
            <v>Tampão ferro fundido ø=700mm R-3 articulado Classe 400</v>
          </cell>
          <cell r="C277" t="str">
            <v>ud</v>
          </cell>
          <cell r="D277">
            <v>646.27</v>
          </cell>
        </row>
        <row r="278">
          <cell r="A278">
            <v>173400</v>
          </cell>
          <cell r="B278" t="str">
            <v>Tampão ferro fundido ø=730mm R-3 c/aro Classe 400</v>
          </cell>
          <cell r="C278" t="str">
            <v>ud</v>
          </cell>
          <cell r="D278">
            <v>827.27</v>
          </cell>
        </row>
        <row r="279">
          <cell r="A279">
            <v>181400</v>
          </cell>
          <cell r="B279" t="str">
            <v>Tampão ferro fundido ø=800mm articulado Classe 400</v>
          </cell>
          <cell r="C279" t="str">
            <v>ud</v>
          </cell>
          <cell r="D279">
            <v>1424.72</v>
          </cell>
        </row>
        <row r="280">
          <cell r="A280">
            <v>150920</v>
          </cell>
          <cell r="B280" t="str">
            <v>Tela metálica Telcon Q- 92</v>
          </cell>
          <cell r="C280" t="str">
            <v>kg</v>
          </cell>
          <cell r="D280">
            <v>8.4</v>
          </cell>
        </row>
        <row r="281">
          <cell r="A281">
            <v>151130</v>
          </cell>
          <cell r="B281" t="str">
            <v>Tela metálica Telcon Q-113</v>
          </cell>
          <cell r="C281" t="str">
            <v>kg</v>
          </cell>
          <cell r="D281">
            <v>9.41</v>
          </cell>
        </row>
        <row r="282">
          <cell r="A282">
            <v>151380</v>
          </cell>
          <cell r="B282" t="str">
            <v>Tela metálica Telcon Q-138</v>
          </cell>
          <cell r="C282" t="str">
            <v>kg</v>
          </cell>
          <cell r="D282">
            <v>8.7100000000000009</v>
          </cell>
        </row>
        <row r="283">
          <cell r="A283">
            <v>152830</v>
          </cell>
          <cell r="B283" t="str">
            <v>Tela metálica Telcon Q-283</v>
          </cell>
          <cell r="C283" t="str">
            <v>kg</v>
          </cell>
          <cell r="D283">
            <v>7.84</v>
          </cell>
        </row>
        <row r="284">
          <cell r="A284">
            <v>156260</v>
          </cell>
          <cell r="B284" t="str">
            <v>Tensor para formas</v>
          </cell>
          <cell r="C284" t="str">
            <v>ud</v>
          </cell>
          <cell r="D284">
            <v>14.35</v>
          </cell>
        </row>
        <row r="285">
          <cell r="A285">
            <v>166100</v>
          </cell>
          <cell r="B285" t="str">
            <v>Terminal absorvedor de energia para velocidade até 100km/h + conjunto de ancoragem</v>
          </cell>
          <cell r="C285" t="str">
            <v>ud</v>
          </cell>
          <cell r="D285">
            <v>8444.2900000000009</v>
          </cell>
        </row>
        <row r="286">
          <cell r="A286">
            <v>166080</v>
          </cell>
          <cell r="B286" t="str">
            <v>Terminal absorvedor de energia para velocidade de 80km/h + conjunto de ancoragem</v>
          </cell>
          <cell r="C286" t="str">
            <v>ud</v>
          </cell>
          <cell r="D286">
            <v>6456.78</v>
          </cell>
        </row>
        <row r="287">
          <cell r="A287">
            <v>160100</v>
          </cell>
          <cell r="B287" t="str">
            <v>Terminal amortecedor de impacto para velocidade até 100 km/h + conjunto de ancoragem</v>
          </cell>
          <cell r="C287" t="str">
            <v>ud</v>
          </cell>
          <cell r="D287">
            <v>67309.25</v>
          </cell>
        </row>
        <row r="288">
          <cell r="A288">
            <v>160080</v>
          </cell>
          <cell r="B288" t="str">
            <v>Terminal amortecedorr de impacto para velocidade de 80km/h + conjunto de ancoragem</v>
          </cell>
          <cell r="C288" t="str">
            <v>ud</v>
          </cell>
          <cell r="D288">
            <v>49045.18</v>
          </cell>
        </row>
        <row r="289">
          <cell r="A289">
            <v>110190</v>
          </cell>
          <cell r="B289" t="str">
            <v>Terminal ancoragem metálica tipo "A" e "D"</v>
          </cell>
          <cell r="C289" t="str">
            <v>ud</v>
          </cell>
          <cell r="D289">
            <v>470</v>
          </cell>
        </row>
        <row r="290">
          <cell r="A290">
            <v>180240</v>
          </cell>
          <cell r="B290" t="str">
            <v>Terminal p/tubo polietileno (PEAD) p/dreno 0,10m</v>
          </cell>
          <cell r="C290" t="str">
            <v>m</v>
          </cell>
          <cell r="D290">
            <v>8.76</v>
          </cell>
        </row>
        <row r="291">
          <cell r="A291">
            <v>180180</v>
          </cell>
          <cell r="B291" t="str">
            <v>Terminal p/tubo polietileno (PEAD) p/dreno 0,23m</v>
          </cell>
          <cell r="C291" t="str">
            <v>m</v>
          </cell>
          <cell r="D291">
            <v>29.77</v>
          </cell>
        </row>
        <row r="292">
          <cell r="A292">
            <v>180010</v>
          </cell>
          <cell r="B292" t="str">
            <v>Terminal/ponteira tipo "C" p/defensa simples</v>
          </cell>
          <cell r="C292" t="str">
            <v>ud</v>
          </cell>
          <cell r="D292">
            <v>470</v>
          </cell>
        </row>
        <row r="293">
          <cell r="A293">
            <v>100010</v>
          </cell>
          <cell r="B293" t="str">
            <v>Tijolo maciço</v>
          </cell>
          <cell r="C293" t="str">
            <v>mil</v>
          </cell>
          <cell r="D293">
            <v>2120</v>
          </cell>
        </row>
        <row r="294">
          <cell r="A294">
            <v>100020</v>
          </cell>
          <cell r="B294" t="str">
            <v>Tijolo 6 furos</v>
          </cell>
          <cell r="C294" t="str">
            <v>mil</v>
          </cell>
          <cell r="D294">
            <v>498</v>
          </cell>
        </row>
        <row r="295">
          <cell r="A295">
            <v>100150</v>
          </cell>
          <cell r="B295" t="str">
            <v>Tinta base resina acrílica emuls. água-2 anos</v>
          </cell>
          <cell r="C295" t="str">
            <v>l</v>
          </cell>
          <cell r="D295">
            <v>15.4</v>
          </cell>
        </row>
        <row r="296">
          <cell r="A296">
            <v>100120</v>
          </cell>
          <cell r="B296" t="str">
            <v>Tinta base resina acrílica emuls. solvente-2 anos</v>
          </cell>
          <cell r="C296" t="str">
            <v>l</v>
          </cell>
          <cell r="D296">
            <v>21.58</v>
          </cell>
        </row>
        <row r="297">
          <cell r="A297">
            <v>101030</v>
          </cell>
          <cell r="B297" t="str">
            <v>Tinta epóxi fosco preto</v>
          </cell>
          <cell r="C297" t="str">
            <v>l</v>
          </cell>
          <cell r="D297">
            <v>61.58</v>
          </cell>
        </row>
        <row r="298">
          <cell r="A298">
            <v>101050</v>
          </cell>
          <cell r="B298" t="str">
            <v>Tinta latex branca</v>
          </cell>
          <cell r="C298" t="str">
            <v>l</v>
          </cell>
          <cell r="D298">
            <v>41.56</v>
          </cell>
        </row>
        <row r="299">
          <cell r="A299">
            <v>106060</v>
          </cell>
          <cell r="B299" t="str">
            <v>Tinta latex verde</v>
          </cell>
          <cell r="C299" t="str">
            <v>l</v>
          </cell>
          <cell r="D299">
            <v>42.97</v>
          </cell>
        </row>
        <row r="300">
          <cell r="A300">
            <v>100360</v>
          </cell>
          <cell r="B300" t="str">
            <v>Tinta mineral tipo Cimentol cinza</v>
          </cell>
          <cell r="C300" t="str">
            <v>kg</v>
          </cell>
          <cell r="D300">
            <v>11.55</v>
          </cell>
        </row>
        <row r="301">
          <cell r="A301">
            <v>106040</v>
          </cell>
          <cell r="B301" t="str">
            <v>Tinta óleo (fundo)</v>
          </cell>
          <cell r="C301" t="str">
            <v>l</v>
          </cell>
          <cell r="D301">
            <v>42.07</v>
          </cell>
        </row>
        <row r="302">
          <cell r="A302">
            <v>100155</v>
          </cell>
          <cell r="B302" t="str">
            <v>Tinta resina acrílica base de água preta 2 anos</v>
          </cell>
          <cell r="C302" t="str">
            <v>l</v>
          </cell>
          <cell r="D302">
            <v>15.99</v>
          </cell>
        </row>
        <row r="303">
          <cell r="A303">
            <v>100190</v>
          </cell>
          <cell r="B303" t="str">
            <v>Tinta sinalização provisória -1 ano</v>
          </cell>
          <cell r="C303" t="str">
            <v>l</v>
          </cell>
          <cell r="D303">
            <v>26.83</v>
          </cell>
        </row>
        <row r="304">
          <cell r="A304">
            <v>100370</v>
          </cell>
          <cell r="B304" t="str">
            <v>Trilho TR-37</v>
          </cell>
          <cell r="C304" t="str">
            <v>kg</v>
          </cell>
          <cell r="D304">
            <v>5.26</v>
          </cell>
        </row>
        <row r="305">
          <cell r="A305">
            <v>100160</v>
          </cell>
          <cell r="B305" t="str">
            <v>Tubo aço corrugado MP-100 e=1,60mm c/epoxy</v>
          </cell>
          <cell r="C305" t="str">
            <v>kg</v>
          </cell>
          <cell r="D305">
            <v>41</v>
          </cell>
        </row>
        <row r="306">
          <cell r="A306">
            <v>100210</v>
          </cell>
          <cell r="B306" t="str">
            <v>Tubo aço corrugado MP-100 e=2,00mm c/epoxy</v>
          </cell>
          <cell r="C306" t="str">
            <v>kg</v>
          </cell>
          <cell r="D306">
            <v>39.700000000000003</v>
          </cell>
        </row>
        <row r="307">
          <cell r="A307">
            <v>100270</v>
          </cell>
          <cell r="B307" t="str">
            <v>Tubo aço corrugado MP-100 e=2,70mm c/epoxy</v>
          </cell>
          <cell r="C307" t="str">
            <v>kg</v>
          </cell>
          <cell r="D307">
            <v>38.200000000000003</v>
          </cell>
        </row>
        <row r="308">
          <cell r="A308">
            <v>100340</v>
          </cell>
          <cell r="B308" t="str">
            <v>Tubo aço corrugado MP-100 e=3,40mm c/epoxy</v>
          </cell>
          <cell r="C308" t="str">
            <v>kg</v>
          </cell>
          <cell r="D308">
            <v>37</v>
          </cell>
        </row>
        <row r="309">
          <cell r="A309">
            <v>101270</v>
          </cell>
          <cell r="B309" t="str">
            <v>Tubo aço corrugado MP-152 e=2,70mm c/epoxy</v>
          </cell>
          <cell r="C309" t="str">
            <v>kg</v>
          </cell>
          <cell r="D309">
            <v>41</v>
          </cell>
        </row>
        <row r="310">
          <cell r="A310">
            <v>101340</v>
          </cell>
          <cell r="B310" t="str">
            <v>Tubo aço corrugado MP-152 e=3,40mm c/epoxy</v>
          </cell>
          <cell r="C310" t="str">
            <v>kg</v>
          </cell>
          <cell r="D310">
            <v>41</v>
          </cell>
        </row>
        <row r="311">
          <cell r="A311">
            <v>101390</v>
          </cell>
          <cell r="B311" t="str">
            <v>Tubo aço corrugado MP-152 e=3,90mm c/epoxy</v>
          </cell>
          <cell r="C311" t="str">
            <v>kg</v>
          </cell>
          <cell r="D311">
            <v>40.1</v>
          </cell>
        </row>
        <row r="312">
          <cell r="A312">
            <v>101470</v>
          </cell>
          <cell r="B312" t="str">
            <v>Tubo aço corrugado MP-152 e=4,70mm c/epoxy</v>
          </cell>
          <cell r="C312" t="str">
            <v>kg</v>
          </cell>
          <cell r="D312">
            <v>37.5</v>
          </cell>
        </row>
        <row r="313">
          <cell r="A313">
            <v>101630</v>
          </cell>
          <cell r="B313" t="str">
            <v>Tubo aço corrugado MP-152 e=6,30mm c/epoxy</v>
          </cell>
          <cell r="C313" t="str">
            <v>kg</v>
          </cell>
          <cell r="D313">
            <v>38.200000000000003</v>
          </cell>
        </row>
        <row r="314">
          <cell r="A314">
            <v>102200</v>
          </cell>
          <cell r="B314" t="str">
            <v>Tubo aço corrugado Tunnel Liner e=2,20mm c/epoxy</v>
          </cell>
          <cell r="C314" t="str">
            <v>kg</v>
          </cell>
          <cell r="D314">
            <v>41</v>
          </cell>
        </row>
        <row r="315">
          <cell r="A315">
            <v>102270</v>
          </cell>
          <cell r="B315" t="str">
            <v>Tubo aço corrugado Tunnel Liner e=2,70mm c/epoxy</v>
          </cell>
          <cell r="C315" t="str">
            <v>kg</v>
          </cell>
          <cell r="D315">
            <v>39.5</v>
          </cell>
        </row>
        <row r="316">
          <cell r="A316">
            <v>102340</v>
          </cell>
          <cell r="B316" t="str">
            <v>Tubo aço corrugado Tunnel Liner e=3,40mm c/epoxy</v>
          </cell>
          <cell r="C316" t="str">
            <v>kg</v>
          </cell>
          <cell r="D316">
            <v>39</v>
          </cell>
        </row>
        <row r="317">
          <cell r="A317">
            <v>102390</v>
          </cell>
          <cell r="B317" t="str">
            <v>Tubo aço corrugado Tunnel Liner e=3,90mm c/epoxy</v>
          </cell>
          <cell r="C317" t="str">
            <v>kg</v>
          </cell>
          <cell r="D317">
            <v>37.700000000000003</v>
          </cell>
        </row>
        <row r="318">
          <cell r="A318">
            <v>122470</v>
          </cell>
          <cell r="B318" t="str">
            <v>Tubo aço corrugado Tunnel Liner e=4,70mm c/epoxy</v>
          </cell>
          <cell r="C318" t="str">
            <v>kg</v>
          </cell>
          <cell r="D318">
            <v>37.4</v>
          </cell>
        </row>
        <row r="319">
          <cell r="A319">
            <v>122630</v>
          </cell>
          <cell r="B319" t="str">
            <v>Tubo aço corrugado Tunnel Liner e=6,30mm c/epoxy</v>
          </cell>
          <cell r="C319" t="str">
            <v>kg</v>
          </cell>
          <cell r="D319">
            <v>36.299999999999997</v>
          </cell>
        </row>
        <row r="320">
          <cell r="A320">
            <v>180200</v>
          </cell>
          <cell r="B320" t="str">
            <v>Tubo concreto d=0,20m MF PS-1</v>
          </cell>
          <cell r="C320" t="str">
            <v>ud</v>
          </cell>
          <cell r="D320">
            <v>41</v>
          </cell>
        </row>
        <row r="321">
          <cell r="A321">
            <v>180210</v>
          </cell>
          <cell r="B321" t="str">
            <v>Tubo concreto d=0,30m MF PS-1</v>
          </cell>
          <cell r="C321" t="str">
            <v>ud</v>
          </cell>
          <cell r="D321">
            <v>54</v>
          </cell>
        </row>
        <row r="322">
          <cell r="A322">
            <v>180310</v>
          </cell>
          <cell r="B322" t="str">
            <v>Tubo concreto d=0,40m MF PA-1</v>
          </cell>
          <cell r="C322" t="str">
            <v>ud</v>
          </cell>
          <cell r="D322">
            <v>110.8</v>
          </cell>
        </row>
        <row r="323">
          <cell r="A323">
            <v>180340</v>
          </cell>
          <cell r="B323" t="str">
            <v>Tubo concreto d=0,40m MF PA-2</v>
          </cell>
          <cell r="C323" t="str">
            <v>ud</v>
          </cell>
          <cell r="D323">
            <v>142.19999999999999</v>
          </cell>
        </row>
        <row r="324">
          <cell r="A324">
            <v>180320</v>
          </cell>
          <cell r="B324" t="str">
            <v>Tubo concreto d=0,40m MF PS-1</v>
          </cell>
          <cell r="C324" t="str">
            <v>ud</v>
          </cell>
          <cell r="D324">
            <v>67</v>
          </cell>
        </row>
        <row r="325">
          <cell r="A325">
            <v>180600</v>
          </cell>
          <cell r="B325" t="str">
            <v>Tubo concreto d=0,60m MF PA-1</v>
          </cell>
          <cell r="C325" t="str">
            <v>ud</v>
          </cell>
          <cell r="D325">
            <v>192.2</v>
          </cell>
        </row>
        <row r="326">
          <cell r="A326">
            <v>180620</v>
          </cell>
          <cell r="B326" t="str">
            <v>Tubo concreto d=0,60m MF PA-2</v>
          </cell>
          <cell r="C326" t="str">
            <v>ud</v>
          </cell>
          <cell r="D326">
            <v>238</v>
          </cell>
        </row>
        <row r="327">
          <cell r="A327">
            <v>180630</v>
          </cell>
          <cell r="B327" t="str">
            <v>Tubo concreto d=0,60m MF PA-3</v>
          </cell>
          <cell r="C327" t="str">
            <v>ud</v>
          </cell>
          <cell r="D327">
            <v>285</v>
          </cell>
        </row>
        <row r="328">
          <cell r="A328">
            <v>180330</v>
          </cell>
          <cell r="B328" t="str">
            <v>Tubo concreto d=0,60m MF PS-1</v>
          </cell>
          <cell r="C328" t="str">
            <v>ud</v>
          </cell>
          <cell r="D328">
            <v>131.4</v>
          </cell>
        </row>
        <row r="329">
          <cell r="A329">
            <v>180800</v>
          </cell>
          <cell r="B329" t="str">
            <v>Tubo concreto d=0,80m MF PA-1</v>
          </cell>
          <cell r="C329" t="str">
            <v>ud</v>
          </cell>
          <cell r="D329">
            <v>331.2</v>
          </cell>
        </row>
        <row r="330">
          <cell r="A330">
            <v>180820</v>
          </cell>
          <cell r="B330" t="str">
            <v>Tubo concreto d=0,80m MF PA-2</v>
          </cell>
          <cell r="C330" t="str">
            <v>ud</v>
          </cell>
          <cell r="D330">
            <v>379.4</v>
          </cell>
        </row>
        <row r="331">
          <cell r="A331">
            <v>180830</v>
          </cell>
          <cell r="B331" t="str">
            <v>Tubo concreto d=0,80m MF PA-3</v>
          </cell>
          <cell r="C331" t="str">
            <v>ud</v>
          </cell>
          <cell r="D331">
            <v>525</v>
          </cell>
        </row>
        <row r="332">
          <cell r="A332">
            <v>180810</v>
          </cell>
          <cell r="B332" t="str">
            <v>Tubo concreto d=0,80m MF PS-1</v>
          </cell>
          <cell r="C332" t="str">
            <v>ud</v>
          </cell>
          <cell r="D332">
            <v>229.75</v>
          </cell>
        </row>
        <row r="333">
          <cell r="A333">
            <v>181000</v>
          </cell>
          <cell r="B333" t="str">
            <v>Tubo concreto d=1,00m MF PA-1</v>
          </cell>
          <cell r="C333" t="str">
            <v>ud</v>
          </cell>
          <cell r="D333">
            <v>444.75</v>
          </cell>
        </row>
        <row r="334">
          <cell r="A334">
            <v>181020</v>
          </cell>
          <cell r="B334" t="str">
            <v>Tubo concreto d=1,00m MF PA-2</v>
          </cell>
          <cell r="C334" t="str">
            <v>ud</v>
          </cell>
          <cell r="D334">
            <v>539</v>
          </cell>
        </row>
        <row r="335">
          <cell r="A335">
            <v>181030</v>
          </cell>
          <cell r="B335" t="str">
            <v>Tubo concreto d=1,00m MF PA-3</v>
          </cell>
          <cell r="C335" t="str">
            <v>ud</v>
          </cell>
          <cell r="D335">
            <v>855</v>
          </cell>
        </row>
        <row r="336">
          <cell r="A336">
            <v>181200</v>
          </cell>
          <cell r="B336" t="str">
            <v>Tubo concreto d=1,20m MF PA-1</v>
          </cell>
          <cell r="C336" t="str">
            <v>ud</v>
          </cell>
          <cell r="D336">
            <v>643.79999999999995</v>
          </cell>
        </row>
        <row r="337">
          <cell r="A337">
            <v>181220</v>
          </cell>
          <cell r="B337" t="str">
            <v>Tubo concreto d=1,20m MF PA-2</v>
          </cell>
          <cell r="C337" t="str">
            <v>ud</v>
          </cell>
          <cell r="D337">
            <v>763</v>
          </cell>
        </row>
        <row r="338">
          <cell r="A338">
            <v>181230</v>
          </cell>
          <cell r="B338" t="str">
            <v>Tubo concreto d=1,20m MF PA-3</v>
          </cell>
          <cell r="C338" t="str">
            <v>ud</v>
          </cell>
          <cell r="D338">
            <v>1164</v>
          </cell>
        </row>
        <row r="339">
          <cell r="A339">
            <v>181500</v>
          </cell>
          <cell r="B339" t="str">
            <v>Tubo concreto d=1,50m MF PA-1</v>
          </cell>
          <cell r="C339" t="str">
            <v>ud</v>
          </cell>
          <cell r="D339">
            <v>1071.25</v>
          </cell>
        </row>
        <row r="340">
          <cell r="A340">
            <v>181520</v>
          </cell>
          <cell r="B340" t="str">
            <v>Tubo concreto d=1,50m MF PA-2</v>
          </cell>
          <cell r="C340" t="str">
            <v>ud</v>
          </cell>
          <cell r="D340">
            <v>1302</v>
          </cell>
        </row>
        <row r="341">
          <cell r="A341">
            <v>181530</v>
          </cell>
          <cell r="B341" t="str">
            <v>Tubo concreto d=1,50m MF PA-3</v>
          </cell>
          <cell r="C341" t="str">
            <v>ud</v>
          </cell>
          <cell r="D341">
            <v>1650</v>
          </cell>
        </row>
        <row r="342">
          <cell r="A342">
            <v>182000</v>
          </cell>
          <cell r="B342" t="str">
            <v>Tubo concreto d=2,00m MF PA-1</v>
          </cell>
          <cell r="C342" t="str">
            <v>ud</v>
          </cell>
          <cell r="D342">
            <v>2242.5</v>
          </cell>
        </row>
        <row r="343">
          <cell r="A343">
            <v>182020</v>
          </cell>
          <cell r="B343" t="str">
            <v>Tubo concreto d=2,00m MF PA-2</v>
          </cell>
          <cell r="C343" t="str">
            <v>ud</v>
          </cell>
          <cell r="D343">
            <v>2397.5</v>
          </cell>
        </row>
        <row r="344">
          <cell r="A344">
            <v>182030</v>
          </cell>
          <cell r="B344" t="str">
            <v>Tubo concreto d=2,00m MF PA-3</v>
          </cell>
          <cell r="C344" t="str">
            <v>ud</v>
          </cell>
          <cell r="D344">
            <v>3042.5</v>
          </cell>
        </row>
        <row r="345">
          <cell r="A345">
            <v>110010</v>
          </cell>
          <cell r="B345" t="str">
            <v>Tubo ferro galvanizado 1"</v>
          </cell>
          <cell r="C345" t="str">
            <v>m</v>
          </cell>
          <cell r="D345">
            <v>34.450000000000003</v>
          </cell>
        </row>
        <row r="346">
          <cell r="A346">
            <v>110020</v>
          </cell>
          <cell r="B346" t="str">
            <v>Tubo ferro galvanizado 2"</v>
          </cell>
          <cell r="C346" t="str">
            <v>m</v>
          </cell>
          <cell r="D346">
            <v>72.38</v>
          </cell>
        </row>
        <row r="347">
          <cell r="A347">
            <v>110080</v>
          </cell>
          <cell r="B347" t="str">
            <v>Tubo ferro galvanizado 2,5" e=3,35mm</v>
          </cell>
          <cell r="C347" t="str">
            <v>m</v>
          </cell>
          <cell r="D347">
            <v>97.6</v>
          </cell>
        </row>
        <row r="348">
          <cell r="A348">
            <v>110030</v>
          </cell>
          <cell r="B348" t="str">
            <v>Tubo ferro galvanizado 3"</v>
          </cell>
          <cell r="C348" t="str">
            <v>m</v>
          </cell>
          <cell r="D348">
            <v>119.16</v>
          </cell>
        </row>
        <row r="349">
          <cell r="A349">
            <v>110040</v>
          </cell>
          <cell r="B349" t="str">
            <v>Tubo ferro galvanizado 4"</v>
          </cell>
          <cell r="C349" t="str">
            <v>m</v>
          </cell>
          <cell r="D349">
            <v>171.41</v>
          </cell>
        </row>
        <row r="350">
          <cell r="A350">
            <v>180250</v>
          </cell>
          <cell r="B350" t="str">
            <v>Tubo polietileno (PEAD) p/dreno 0,10m</v>
          </cell>
          <cell r="C350" t="str">
            <v>m</v>
          </cell>
          <cell r="D350">
            <v>8.76</v>
          </cell>
        </row>
        <row r="351">
          <cell r="A351">
            <v>180220</v>
          </cell>
          <cell r="B351" t="str">
            <v>Tubo polietileno (PEAD) p/dreno 0,23m</v>
          </cell>
          <cell r="C351" t="str">
            <v>m</v>
          </cell>
          <cell r="D351">
            <v>29.77</v>
          </cell>
        </row>
        <row r="352">
          <cell r="A352">
            <v>110510</v>
          </cell>
          <cell r="B352" t="str">
            <v>Tubo PVC 1" - 32mm</v>
          </cell>
          <cell r="C352" t="str">
            <v>m</v>
          </cell>
          <cell r="D352">
            <v>7.71</v>
          </cell>
        </row>
        <row r="353">
          <cell r="A353">
            <v>110550</v>
          </cell>
          <cell r="B353" t="str">
            <v>Tubo PVC 2" - 50mm</v>
          </cell>
          <cell r="C353" t="str">
            <v>m</v>
          </cell>
          <cell r="D353">
            <v>12.23</v>
          </cell>
        </row>
        <row r="354">
          <cell r="A354">
            <v>110520</v>
          </cell>
          <cell r="B354" t="str">
            <v>Tubo PVC 2" - 50mm (esgoto)</v>
          </cell>
          <cell r="C354" t="str">
            <v>m</v>
          </cell>
          <cell r="D354">
            <v>13.04</v>
          </cell>
        </row>
        <row r="355">
          <cell r="A355">
            <v>110540</v>
          </cell>
          <cell r="B355" t="str">
            <v>Tubo PVC 4" - 100mm (esgoto)</v>
          </cell>
          <cell r="C355" t="str">
            <v>m</v>
          </cell>
          <cell r="D355">
            <v>13.21</v>
          </cell>
        </row>
        <row r="356">
          <cell r="A356">
            <v>100080</v>
          </cell>
          <cell r="B356" t="str">
            <v>Zarcão</v>
          </cell>
          <cell r="C356" t="str">
            <v>l</v>
          </cell>
          <cell r="D356">
            <v>47.17</v>
          </cell>
        </row>
        <row r="357">
          <cell r="A357" t="str">
            <v>MXXXXX1</v>
          </cell>
          <cell r="B357" t="str">
            <v>Instrumental de Topografia</v>
          </cell>
          <cell r="C357" t="str">
            <v>mês</v>
          </cell>
          <cell r="D357">
            <v>5431.07</v>
          </cell>
        </row>
        <row r="358">
          <cell r="B358" t="str">
            <v>Equipamentos de Laboratório asfalto</v>
          </cell>
          <cell r="C358" t="str">
            <v>mês</v>
          </cell>
          <cell r="D358">
            <v>5884.79</v>
          </cell>
        </row>
        <row r="359">
          <cell r="B359" t="str">
            <v>Equipamentos de Laboratório Concreto</v>
          </cell>
          <cell r="C359" t="str">
            <v>mês</v>
          </cell>
          <cell r="D359">
            <v>4718.72</v>
          </cell>
        </row>
        <row r="360">
          <cell r="A360" t="str">
            <v>MXXXXX2</v>
          </cell>
          <cell r="B360" t="str">
            <v>Equipamentos de Laboratório Solos</v>
          </cell>
          <cell r="C360" t="str">
            <v>mês</v>
          </cell>
          <cell r="D360">
            <v>3600.62</v>
          </cell>
        </row>
        <row r="361">
          <cell r="A361" t="str">
            <v>MXXXXX3</v>
          </cell>
          <cell r="B361" t="str">
            <v>Telha trapezoidal em aço zincado, sem pintura, altura de aproximadamente 40 mm, espessura de 0,50 mm e largura útil de 980 mm</v>
          </cell>
          <cell r="C361" t="str">
            <v>m2</v>
          </cell>
          <cell r="D361">
            <v>37.56</v>
          </cell>
        </row>
        <row r="362">
          <cell r="A362" t="str">
            <v>MXXXXX4</v>
          </cell>
          <cell r="B362" t="str">
            <v>Chapa/painel de madeira compensada resinada (madeirite resinado rosa) de 2,20 x 1,10 m, e = 8 a 12 mm</v>
          </cell>
          <cell r="C362" t="str">
            <v>m2</v>
          </cell>
          <cell r="D362">
            <v>31.86</v>
          </cell>
        </row>
        <row r="363">
          <cell r="A363" t="str">
            <v>MXXXXX5</v>
          </cell>
          <cell r="B363" t="str">
            <v>Portão para veículos em chapa galvanizada (4,00 x 1,70 m) 02 folhas</v>
          </cell>
          <cell r="C363" t="str">
            <v>ud</v>
          </cell>
          <cell r="D363">
            <v>2395</v>
          </cell>
        </row>
        <row r="364">
          <cell r="A364" t="str">
            <v>MXXXXX6</v>
          </cell>
          <cell r="B364" t="str">
            <v>Lixa de ferro nº 150</v>
          </cell>
          <cell r="C364" t="str">
            <v>ud</v>
          </cell>
          <cell r="D364">
            <v>2.72</v>
          </cell>
        </row>
        <row r="365">
          <cell r="A365" t="str">
            <v>MXXXXX7</v>
          </cell>
          <cell r="B365" t="str">
            <v>Escritório -12,00 m compr. - container duplo de 20' (6,00x2,40x 2,30 m) c/ janelas e BWC</v>
          </cell>
          <cell r="C365" t="str">
            <v>mês</v>
          </cell>
          <cell r="D365">
            <v>2733.32</v>
          </cell>
        </row>
        <row r="366">
          <cell r="A366" t="str">
            <v>MXXXXX8</v>
          </cell>
          <cell r="B366" t="str">
            <v xml:space="preserve">Alojamento - container de 20' (6,00x2,40x2,30 m) c/ janela </v>
          </cell>
          <cell r="C366" t="str">
            <v>mês</v>
          </cell>
          <cell r="D366">
            <v>1150</v>
          </cell>
        </row>
        <row r="367">
          <cell r="A367" t="str">
            <v>MXXXXX9</v>
          </cell>
          <cell r="B367" t="str">
            <v>Almoxarifado - container de 20' (6,00x2,40x2,30 m) c/ janelas</v>
          </cell>
          <cell r="C367" t="str">
            <v>mês</v>
          </cell>
          <cell r="D367">
            <v>966.66</v>
          </cell>
        </row>
        <row r="368">
          <cell r="A368" t="str">
            <v>MXXXXX10</v>
          </cell>
          <cell r="B368" t="str">
            <v>Refeitório e cozinha - 02 containers 20' (6,00x2,20x 2,30 m)  c/ janelas</v>
          </cell>
          <cell r="C368" t="str">
            <v>mês</v>
          </cell>
          <cell r="D368">
            <v>2233.3200000000002</v>
          </cell>
        </row>
        <row r="369">
          <cell r="A369" t="str">
            <v>MXXXXX11</v>
          </cell>
          <cell r="B369" t="str">
            <v>Sanitário  - container 20' (6,00x2,20x2,30 m) (mínimo c/ 03 vasos sanitários e 03 pontos p/ chuveiros e 03 lavatórios ou calha lavatório)</v>
          </cell>
          <cell r="C369" t="str">
            <v>mês</v>
          </cell>
          <cell r="D369">
            <v>1726.66</v>
          </cell>
        </row>
        <row r="370">
          <cell r="A370" t="str">
            <v>MXXXXX12</v>
          </cell>
          <cell r="B370" t="str">
            <v>Vestiário - container 20' (6,00x2,20x2,30 m)</v>
          </cell>
          <cell r="C370" t="str">
            <v>mês</v>
          </cell>
          <cell r="D370">
            <v>933.33</v>
          </cell>
        </row>
        <row r="371">
          <cell r="A371" t="str">
            <v>MXXXXX13</v>
          </cell>
          <cell r="B371" t="str">
            <v>Depósito - container de 20' (6,00x2,40x2,30 m)</v>
          </cell>
          <cell r="C371" t="str">
            <v>mês</v>
          </cell>
          <cell r="D371">
            <v>706.66</v>
          </cell>
        </row>
        <row r="372">
          <cell r="A372" t="str">
            <v>MXXXXX14</v>
          </cell>
          <cell r="B372" t="str">
            <v>Oficina -  container de 20' (6,00x2,40x2,30 m) c/ janelas</v>
          </cell>
          <cell r="C372" t="str">
            <v>mês</v>
          </cell>
          <cell r="D372">
            <v>2623.3199999999997</v>
          </cell>
        </row>
        <row r="373">
          <cell r="A373" t="str">
            <v>MXXXXX15</v>
          </cell>
          <cell r="B373" t="str">
            <v>Sala de topografia - container de 20' (6,00x2,40x2,30 m) c/ janela</v>
          </cell>
          <cell r="C373" t="str">
            <v>mês</v>
          </cell>
          <cell r="D373">
            <v>1116.6600000000001</v>
          </cell>
        </row>
        <row r="374">
          <cell r="A374" t="str">
            <v>MXXXXX16</v>
          </cell>
          <cell r="B374" t="str">
            <v>Laboratório - container de 20' (6,00x2,40x2,30 m) c/ janela</v>
          </cell>
          <cell r="C374" t="str">
            <v>mês</v>
          </cell>
          <cell r="D374">
            <v>1116.6600000000001</v>
          </cell>
        </row>
        <row r="375">
          <cell r="A375" t="str">
            <v>MXXXXX17</v>
          </cell>
          <cell r="B375" t="str">
            <v>Ambulatório -  container de 20' (6,00x2,40x2,30 m) c/ janelas</v>
          </cell>
          <cell r="C375" t="str">
            <v>mês</v>
          </cell>
          <cell r="D375">
            <v>825</v>
          </cell>
        </row>
        <row r="376">
          <cell r="A376" t="str">
            <v>MXXXXX18</v>
          </cell>
          <cell r="B376" t="str">
            <v>Guarita - container (1/2) de 20' (3,00x2,40x 2,30 m) c/ janela</v>
          </cell>
          <cell r="C376" t="str">
            <v>mês</v>
          </cell>
          <cell r="D376">
            <v>775</v>
          </cell>
        </row>
        <row r="377">
          <cell r="A377" t="str">
            <v>MXXXXX19</v>
          </cell>
          <cell r="B377" t="str">
            <v>Área de recreação/vivência -  container de 20' (6,00x2,40x2,30 m) c/ janelas</v>
          </cell>
          <cell r="C377" t="str">
            <v>mês</v>
          </cell>
          <cell r="D377">
            <v>966.66</v>
          </cell>
        </row>
        <row r="378">
          <cell r="A378" t="str">
            <v>MXXXXX20</v>
          </cell>
          <cell r="B378" t="str">
            <v xml:space="preserve">Banheiros Químicos </v>
          </cell>
          <cell r="C378" t="str">
            <v>mês</v>
          </cell>
          <cell r="D378">
            <v>566.66600000000005</v>
          </cell>
        </row>
        <row r="379">
          <cell r="A379" t="str">
            <v>MXXXXX21</v>
          </cell>
          <cell r="B379" t="str">
            <v>Área de recreação/vivência em tenda piramidal (01un) / mesas (06un) e banquetas (20un)</v>
          </cell>
          <cell r="C379" t="str">
            <v>mês</v>
          </cell>
          <cell r="D379">
            <v>4124.4799999999996</v>
          </cell>
        </row>
        <row r="380">
          <cell r="A380" t="str">
            <v>MXXXXX22</v>
          </cell>
          <cell r="B380" t="str">
            <v>Posto de Combustível e Lubrificação</v>
          </cell>
          <cell r="C380" t="str">
            <v>ud</v>
          </cell>
          <cell r="D380">
            <v>21825</v>
          </cell>
        </row>
        <row r="381">
          <cell r="A381" t="str">
            <v>MXXXXX23</v>
          </cell>
          <cell r="B381" t="str">
            <v>Sistema separador água e óleo</v>
          </cell>
          <cell r="C381" t="str">
            <v>ud</v>
          </cell>
          <cell r="D381">
            <v>1356.35</v>
          </cell>
        </row>
        <row r="382">
          <cell r="A382" t="str">
            <v>MXXXXX24</v>
          </cell>
          <cell r="B382" t="str">
            <v>Escritório provisório em madeira</v>
          </cell>
          <cell r="C382" t="str">
            <v>m2</v>
          </cell>
          <cell r="D382">
            <v>1417.84</v>
          </cell>
        </row>
        <row r="383">
          <cell r="A383" t="str">
            <v>MXXXXX25</v>
          </cell>
          <cell r="B383" t="str">
            <v>Alojamento provisório em madeira</v>
          </cell>
          <cell r="C383" t="str">
            <v>m2</v>
          </cell>
          <cell r="D383">
            <v>2025.49</v>
          </cell>
        </row>
        <row r="384">
          <cell r="A384" t="str">
            <v>MXXXXX26</v>
          </cell>
          <cell r="B384" t="str">
            <v>Almoxarifado provisório em madeira</v>
          </cell>
          <cell r="C384" t="str">
            <v>m2</v>
          </cell>
          <cell r="D384">
            <v>1215.29</v>
          </cell>
        </row>
        <row r="385">
          <cell r="A385" t="str">
            <v>MXXXXX27</v>
          </cell>
          <cell r="B385" t="str">
            <v>Refeitório e cozinha provisório em madeira</v>
          </cell>
          <cell r="C385" t="str">
            <v>m2</v>
          </cell>
          <cell r="D385">
            <v>708.92</v>
          </cell>
        </row>
        <row r="386">
          <cell r="A386" t="str">
            <v>MXXXXX28</v>
          </cell>
          <cell r="B386" t="str">
            <v>Sanitário e vestinário provisório em madeira</v>
          </cell>
          <cell r="C386" t="str">
            <v>m2</v>
          </cell>
          <cell r="D386">
            <v>1215.29</v>
          </cell>
        </row>
        <row r="387">
          <cell r="A387" t="str">
            <v>MXXXXX29</v>
          </cell>
          <cell r="B387" t="str">
            <v>Depósito provisório em madeira</v>
          </cell>
          <cell r="C387" t="str">
            <v>m2</v>
          </cell>
          <cell r="D387">
            <v>1215.29</v>
          </cell>
        </row>
        <row r="388">
          <cell r="A388" t="str">
            <v>MXXXXX30</v>
          </cell>
          <cell r="B388" t="str">
            <v>Galpões para Carpintaria e Armação</v>
          </cell>
          <cell r="C388" t="str">
            <v>m2</v>
          </cell>
          <cell r="D388">
            <v>607.65</v>
          </cell>
        </row>
        <row r="389">
          <cell r="A389" t="str">
            <v>MXXXXX31</v>
          </cell>
          <cell r="B389" t="str">
            <v>Central de armadura</v>
          </cell>
          <cell r="C389" t="str">
            <v>m2</v>
          </cell>
          <cell r="D389">
            <v>405.1</v>
          </cell>
        </row>
        <row r="390">
          <cell r="A390" t="str">
            <v>MXXXXX32</v>
          </cell>
          <cell r="B390" t="str">
            <v>Área de recreação/vivência</v>
          </cell>
          <cell r="C390" t="str">
            <v>m2</v>
          </cell>
          <cell r="D390">
            <v>1417.84</v>
          </cell>
        </row>
        <row r="391">
          <cell r="A391" t="str">
            <v>MXXXXX33</v>
          </cell>
          <cell r="B391" t="str">
            <v>Sumidouro</v>
          </cell>
          <cell r="C391" t="str">
            <v>un</v>
          </cell>
          <cell r="D391">
            <v>2633.14</v>
          </cell>
        </row>
        <row r="392">
          <cell r="A392" t="str">
            <v>MXXXXX34</v>
          </cell>
          <cell r="B392" t="str">
            <v>Fossa Séptica</v>
          </cell>
          <cell r="C392" t="str">
            <v>un</v>
          </cell>
          <cell r="D392">
            <v>2633.14</v>
          </cell>
        </row>
        <row r="393">
          <cell r="A393" t="str">
            <v>MXXXXX35</v>
          </cell>
          <cell r="B393" t="str">
            <v>Reservatório elevado de água 1000l</v>
          </cell>
          <cell r="C393" t="str">
            <v>un</v>
          </cell>
          <cell r="D393">
            <v>8101.96</v>
          </cell>
        </row>
        <row r="398">
          <cell r="A398" t="str">
            <v>CONTAINERS</v>
          </cell>
        </row>
        <row r="399">
          <cell r="A399" t="str">
            <v>FORNECEDOR: AGISA comercial@agisa.com.br</v>
          </cell>
        </row>
        <row r="400">
          <cell r="A400" t="str">
            <v>FORNECEDOR: ALFA LOCAÇÕES alfaloc@gmail.com / equipartlocacoes@gmail.com</v>
          </cell>
        </row>
        <row r="401">
          <cell r="A401" t="str">
            <v>FORNECEDOR: BK CONTAINER contato@bkcontainer.com.br</v>
          </cell>
        </row>
        <row r="402">
          <cell r="A402" t="str">
            <v>FORNECEDOR: GAC CONTAINERS adm@gaccontainers.com.br</v>
          </cell>
        </row>
        <row r="403">
          <cell r="A403" t="str">
            <v>FORNECEDOR: MM REEFER contato@mmreefer.com.br</v>
          </cell>
        </row>
        <row r="404">
          <cell r="A404" t="str">
            <v>CÓDIGO</v>
          </cell>
          <cell r="B404" t="str">
            <v>DISCRIMINAÇÃO</v>
          </cell>
          <cell r="C404" t="str">
            <v>UD</v>
          </cell>
          <cell r="D404" t="str">
            <v>Gac Containers</v>
          </cell>
        </row>
        <row r="405">
          <cell r="B405" t="str">
            <v>Escritório -12,00 m compr. - container duplo de 20' (6,00x2,40x 2,30 m) c/ janelas e BWC</v>
          </cell>
          <cell r="C405" t="str">
            <v xml:space="preserve">MÊS </v>
          </cell>
          <cell r="D405">
            <v>1500</v>
          </cell>
        </row>
        <row r="406">
          <cell r="B406" t="str">
            <v>Alojamento - container de 20' (6,00x2,40x2,30 m) c/ janela</v>
          </cell>
          <cell r="C406" t="str">
            <v xml:space="preserve">MÊS </v>
          </cell>
          <cell r="D406">
            <v>850</v>
          </cell>
        </row>
        <row r="407">
          <cell r="B407" t="str">
            <v>Sanitário - container de 20' (6,00x2,20x2,30 m) (mínimo c/ 03 vasos sanitários e 03 pontos p/ chuveiros e 03 lavatórios ou calha lavatório)</v>
          </cell>
          <cell r="C407" t="str">
            <v xml:space="preserve">MÊS </v>
          </cell>
          <cell r="D407">
            <v>1400</v>
          </cell>
        </row>
        <row r="408">
          <cell r="B408" t="str">
            <v>Vestiário - container de 20' (6,00x2,20x2,30 m)</v>
          </cell>
          <cell r="C408" t="str">
            <v xml:space="preserve">MÊS </v>
          </cell>
          <cell r="D408">
            <v>850</v>
          </cell>
        </row>
        <row r="409">
          <cell r="B409" t="str">
            <v>Refeitório e cozinha - 02 containers 20' (6,00x2,20x 2,30 m)  c/ janelas</v>
          </cell>
          <cell r="C409" t="str">
            <v xml:space="preserve">MÊS </v>
          </cell>
          <cell r="D409">
            <v>850</v>
          </cell>
        </row>
        <row r="410">
          <cell r="B410" t="str">
            <v>Almoxarifado - container de 20' (6,00x2,40x2,30 m) c/ janelas</v>
          </cell>
          <cell r="C410" t="str">
            <v xml:space="preserve">MÊS </v>
          </cell>
          <cell r="D410">
            <v>950</v>
          </cell>
        </row>
        <row r="411">
          <cell r="B411" t="str">
            <v>Depósito - container de 20' (6,00x2,40x2,30 m)</v>
          </cell>
          <cell r="C411" t="str">
            <v xml:space="preserve">MÊS </v>
          </cell>
          <cell r="D411">
            <v>950</v>
          </cell>
        </row>
        <row r="412">
          <cell r="B412" t="str">
            <v>Ambulatório - container (1/2) de 20'  (3,00x2,40x2,30 m)</v>
          </cell>
          <cell r="C412" t="str">
            <v xml:space="preserve">MÊS </v>
          </cell>
        </row>
        <row r="413">
          <cell r="B413" t="str">
            <v>Guarita - container (1/2) de 20' (3,00x2,40x 2,30 m) c/ janela</v>
          </cell>
          <cell r="C413" t="str">
            <v xml:space="preserve">MÊS </v>
          </cell>
        </row>
        <row r="414">
          <cell r="B414" t="str">
            <v>Laboratório - container de 20' (6,00x2,40x2,30 m) c/ janela</v>
          </cell>
          <cell r="C414" t="str">
            <v xml:space="preserve">MÊS </v>
          </cell>
          <cell r="D414">
            <v>850</v>
          </cell>
        </row>
        <row r="415">
          <cell r="B415" t="str">
            <v>Oficina - container (1/2) de 20'  (3,00x2,40x2,30 m) c/ janela</v>
          </cell>
          <cell r="C415" t="str">
            <v xml:space="preserve">MÊS </v>
          </cell>
        </row>
        <row r="416">
          <cell r="B416" t="str">
            <v>Sala de topografia - container de 20' (6,00x2,40x2,30 m) c/ janela</v>
          </cell>
          <cell r="C416" t="str">
            <v xml:space="preserve">MÊS </v>
          </cell>
          <cell r="D416">
            <v>850</v>
          </cell>
        </row>
      </sheetData>
      <sheetData sheetId="8">
        <row r="1">
          <cell r="A1" t="str">
            <v>Serviço</v>
          </cell>
          <cell r="B1" t="str">
            <v>Produção</v>
          </cell>
          <cell r="C1" t="str">
            <v>Unidade</v>
          </cell>
        </row>
        <row r="2">
          <cell r="A2" t="str">
            <v>CO01</v>
          </cell>
          <cell r="B2">
            <v>1</v>
          </cell>
          <cell r="C2" t="str">
            <v>m2</v>
          </cell>
        </row>
        <row r="3">
          <cell r="A3" t="str">
            <v>CO02</v>
          </cell>
          <cell r="B3">
            <v>1</v>
          </cell>
          <cell r="C3" t="str">
            <v>m</v>
          </cell>
        </row>
        <row r="4">
          <cell r="A4" t="str">
            <v>CO03</v>
          </cell>
          <cell r="B4">
            <v>1</v>
          </cell>
          <cell r="C4" t="str">
            <v>m2</v>
          </cell>
        </row>
        <row r="5">
          <cell r="A5" t="str">
            <v>CO04</v>
          </cell>
          <cell r="B5">
            <v>1</v>
          </cell>
          <cell r="C5" t="str">
            <v>m2</v>
          </cell>
        </row>
        <row r="6">
          <cell r="A6" t="str">
            <v>CO05</v>
          </cell>
          <cell r="B6">
            <v>1</v>
          </cell>
          <cell r="C6" t="str">
            <v>m2</v>
          </cell>
        </row>
        <row r="7">
          <cell r="A7" t="str">
            <v>CO06</v>
          </cell>
          <cell r="B7">
            <v>1</v>
          </cell>
          <cell r="C7" t="str">
            <v>m2</v>
          </cell>
        </row>
        <row r="8">
          <cell r="A8" t="str">
            <v>CO07</v>
          </cell>
          <cell r="B8">
            <v>1</v>
          </cell>
          <cell r="C8" t="str">
            <v>ud</v>
          </cell>
        </row>
        <row r="9">
          <cell r="A9" t="str">
            <v>CO08A1</v>
          </cell>
          <cell r="B9">
            <v>1</v>
          </cell>
          <cell r="C9" t="str">
            <v>mês</v>
          </cell>
        </row>
        <row r="10">
          <cell r="A10" t="str">
            <v>CO08B1</v>
          </cell>
          <cell r="B10">
            <v>1</v>
          </cell>
          <cell r="C10" t="str">
            <v>mês</v>
          </cell>
        </row>
        <row r="11">
          <cell r="A11" t="str">
            <v>CO08C1</v>
          </cell>
          <cell r="B11">
            <v>1</v>
          </cell>
          <cell r="C11" t="str">
            <v>mês</v>
          </cell>
        </row>
        <row r="12">
          <cell r="A12" t="str">
            <v>CO08D1</v>
          </cell>
          <cell r="B12">
            <v>1</v>
          </cell>
          <cell r="C12" t="str">
            <v>mês</v>
          </cell>
        </row>
        <row r="13">
          <cell r="A13" t="str">
            <v>CO08E1</v>
          </cell>
          <cell r="B13">
            <v>1</v>
          </cell>
          <cell r="C13" t="str">
            <v>mês</v>
          </cell>
        </row>
        <row r="14">
          <cell r="A14" t="str">
            <v>CO08F1</v>
          </cell>
          <cell r="B14">
            <v>1</v>
          </cell>
          <cell r="C14" t="str">
            <v>mês</v>
          </cell>
        </row>
        <row r="15">
          <cell r="A15" t="str">
            <v>CO08G1</v>
          </cell>
          <cell r="B15">
            <v>1</v>
          </cell>
          <cell r="C15" t="str">
            <v>mês</v>
          </cell>
        </row>
        <row r="16">
          <cell r="A16" t="str">
            <v>CO08H1</v>
          </cell>
          <cell r="B16">
            <v>1</v>
          </cell>
          <cell r="C16" t="str">
            <v>mês</v>
          </cell>
        </row>
        <row r="17">
          <cell r="A17" t="str">
            <v>CO09A1</v>
          </cell>
          <cell r="B17">
            <v>1</v>
          </cell>
          <cell r="C17" t="str">
            <v>cj</v>
          </cell>
        </row>
        <row r="18">
          <cell r="A18" t="str">
            <v>CO09B1</v>
          </cell>
          <cell r="B18">
            <v>1</v>
          </cell>
          <cell r="C18" t="str">
            <v>cj</v>
          </cell>
        </row>
        <row r="19">
          <cell r="A19" t="str">
            <v>CO09C1</v>
          </cell>
          <cell r="B19">
            <v>1</v>
          </cell>
          <cell r="C19" t="str">
            <v>cj</v>
          </cell>
        </row>
        <row r="20">
          <cell r="A20" t="str">
            <v>CO09D1</v>
          </cell>
          <cell r="B20">
            <v>1</v>
          </cell>
          <cell r="C20" t="str">
            <v>cj</v>
          </cell>
        </row>
        <row r="21">
          <cell r="A21" t="str">
            <v>CO09E1</v>
          </cell>
          <cell r="B21">
            <v>1</v>
          </cell>
          <cell r="C21" t="str">
            <v>cj</v>
          </cell>
        </row>
        <row r="22">
          <cell r="A22" t="str">
            <v>CO09F1</v>
          </cell>
          <cell r="B22">
            <v>1</v>
          </cell>
          <cell r="C22" t="str">
            <v>cj</v>
          </cell>
        </row>
        <row r="23">
          <cell r="A23" t="str">
            <v>CO09G1</v>
          </cell>
          <cell r="B23">
            <v>1</v>
          </cell>
          <cell r="C23" t="str">
            <v>cj</v>
          </cell>
        </row>
        <row r="24">
          <cell r="A24" t="str">
            <v>CO09H1</v>
          </cell>
          <cell r="B24">
            <v>1</v>
          </cell>
          <cell r="C24" t="str">
            <v>cj</v>
          </cell>
        </row>
        <row r="25">
          <cell r="A25" t="str">
            <v>CO10A1</v>
          </cell>
          <cell r="B25">
            <v>1</v>
          </cell>
          <cell r="C25" t="str">
            <v>cj</v>
          </cell>
        </row>
        <row r="26">
          <cell r="A26" t="str">
            <v>CO10B1</v>
          </cell>
          <cell r="B26">
            <v>1</v>
          </cell>
          <cell r="C26" t="str">
            <v>cj</v>
          </cell>
        </row>
        <row r="27">
          <cell r="A27" t="str">
            <v>CO10C1</v>
          </cell>
          <cell r="B27">
            <v>1</v>
          </cell>
          <cell r="C27" t="str">
            <v>cj</v>
          </cell>
        </row>
        <row r="28">
          <cell r="A28" t="str">
            <v>CO10D1</v>
          </cell>
          <cell r="B28">
            <v>1</v>
          </cell>
          <cell r="C28" t="str">
            <v>cj</v>
          </cell>
        </row>
        <row r="29">
          <cell r="A29" t="str">
            <v>CO10E1</v>
          </cell>
          <cell r="B29">
            <v>1</v>
          </cell>
          <cell r="C29" t="str">
            <v>cj</v>
          </cell>
        </row>
        <row r="30">
          <cell r="A30" t="str">
            <v>CO10F1</v>
          </cell>
          <cell r="B30">
            <v>1</v>
          </cell>
          <cell r="C30" t="str">
            <v>cj</v>
          </cell>
        </row>
        <row r="31">
          <cell r="A31" t="str">
            <v>CO10G1</v>
          </cell>
          <cell r="B31">
            <v>1</v>
          </cell>
          <cell r="C31" t="str">
            <v>cj</v>
          </cell>
        </row>
        <row r="32">
          <cell r="A32" t="str">
            <v>CO10H1</v>
          </cell>
          <cell r="B32">
            <v>1</v>
          </cell>
          <cell r="C32" t="str">
            <v>cj</v>
          </cell>
        </row>
        <row r="33">
          <cell r="A33" t="str">
            <v>COA1</v>
          </cell>
          <cell r="B33">
            <v>1</v>
          </cell>
          <cell r="C33" t="str">
            <v>ud</v>
          </cell>
        </row>
        <row r="34">
          <cell r="A34" t="str">
            <v>COB1</v>
          </cell>
          <cell r="B34">
            <v>1</v>
          </cell>
          <cell r="C34" t="str">
            <v>ud</v>
          </cell>
        </row>
        <row r="35">
          <cell r="A35" t="str">
            <v>COC1</v>
          </cell>
          <cell r="B35">
            <v>1</v>
          </cell>
          <cell r="C35" t="str">
            <v>ud</v>
          </cell>
        </row>
        <row r="36">
          <cell r="A36" t="str">
            <v>COD1</v>
          </cell>
          <cell r="B36">
            <v>1</v>
          </cell>
          <cell r="C36" t="str">
            <v>ud</v>
          </cell>
        </row>
        <row r="37">
          <cell r="A37" t="str">
            <v>COE1</v>
          </cell>
          <cell r="B37">
            <v>1</v>
          </cell>
          <cell r="C37" t="str">
            <v>ud</v>
          </cell>
        </row>
        <row r="38">
          <cell r="A38" t="str">
            <v>COF1</v>
          </cell>
          <cell r="B38">
            <v>1</v>
          </cell>
          <cell r="C38" t="str">
            <v>ud</v>
          </cell>
        </row>
        <row r="39">
          <cell r="A39" t="str">
            <v>COG1</v>
          </cell>
          <cell r="B39">
            <v>1</v>
          </cell>
          <cell r="C39" t="str">
            <v>ud</v>
          </cell>
        </row>
        <row r="40">
          <cell r="A40" t="str">
            <v>COH1</v>
          </cell>
          <cell r="B40">
            <v>1</v>
          </cell>
          <cell r="C40" t="str">
            <v>ud</v>
          </cell>
        </row>
      </sheetData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ANCHA"/>
      <sheetName val="INFO"/>
      <sheetName val="LEGENDAS"/>
      <sheetName val="CREMA"/>
      <sheetName val="VDM"/>
      <sheetName val="PERFIS_MT"/>
      <sheetName val="SNV"/>
      <sheetName val="CLASSE"/>
      <sheetName val="caracteristicas_segmento"/>
      <sheetName val="legendas_cadastro"/>
      <sheetName val="sin_hor_necessidades_mec"/>
      <sheetName val="sin_hor_necessidades_man"/>
      <sheetName val="tachas_necessidades"/>
      <sheetName val="Plan3"/>
      <sheetName val="Plan4"/>
      <sheetName val="Plan2"/>
      <sheetName val="DG"/>
      <sheetName val="sin_vertical_necessidades"/>
      <sheetName val="Plan1"/>
      <sheetName val="curvas_tratamento"/>
      <sheetName val="Defensas_necessidades"/>
      <sheetName val="CURVAS_CRIT"/>
      <sheetName val="quantitativos_por_SNV"/>
      <sheetName val="CRITÉRIO DE PAG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2">
          <cell r="O12">
            <v>2</v>
          </cell>
          <cell r="W12">
            <v>4</v>
          </cell>
          <cell r="Z12">
            <v>1</v>
          </cell>
          <cell r="AB12">
            <v>7</v>
          </cell>
          <cell r="AE12" t="str">
            <v>SIM</v>
          </cell>
          <cell r="AF12" t="str">
            <v>485BRJ0010</v>
          </cell>
        </row>
        <row r="13">
          <cell r="O13">
            <v>3</v>
          </cell>
          <cell r="W13">
            <v>8</v>
          </cell>
          <cell r="AB13">
            <v>0</v>
          </cell>
          <cell r="AE13" t="str">
            <v>SIM</v>
          </cell>
          <cell r="AF13" t="str">
            <v>485BRJ0010</v>
          </cell>
        </row>
        <row r="14">
          <cell r="O14">
            <v>5</v>
          </cell>
          <cell r="W14">
            <v>4</v>
          </cell>
          <cell r="Z14">
            <v>1</v>
          </cell>
          <cell r="AB14">
            <v>7</v>
          </cell>
          <cell r="AE14" t="str">
            <v>SIM</v>
          </cell>
          <cell r="AF14" t="str">
            <v>485BRJ0010</v>
          </cell>
        </row>
        <row r="15">
          <cell r="O15">
            <v>16</v>
          </cell>
          <cell r="W15">
            <v>8</v>
          </cell>
          <cell r="AB15">
            <v>0</v>
          </cell>
          <cell r="AE15" t="str">
            <v>SIM</v>
          </cell>
          <cell r="AF15" t="str">
            <v>485BRJ0010</v>
          </cell>
        </row>
        <row r="16">
          <cell r="O16">
            <v>3</v>
          </cell>
          <cell r="W16">
            <v>4</v>
          </cell>
          <cell r="AB16">
            <v>0</v>
          </cell>
          <cell r="AE16" t="str">
            <v>SIM</v>
          </cell>
          <cell r="AF16" t="str">
            <v>485BRJ0010</v>
          </cell>
        </row>
        <row r="17">
          <cell r="O17">
            <v>4</v>
          </cell>
          <cell r="W17">
            <v>4</v>
          </cell>
          <cell r="Z17">
            <v>1</v>
          </cell>
          <cell r="AB17">
            <v>7</v>
          </cell>
          <cell r="AE17" t="str">
            <v>SIM</v>
          </cell>
          <cell r="AF17" t="str">
            <v>485BRJ0010</v>
          </cell>
        </row>
        <row r="18">
          <cell r="O18">
            <v>6</v>
          </cell>
          <cell r="W18">
            <v>4</v>
          </cell>
          <cell r="Z18">
            <v>1</v>
          </cell>
          <cell r="AB18">
            <v>7</v>
          </cell>
          <cell r="AE18" t="str">
            <v>SIM</v>
          </cell>
          <cell r="AF18" t="str">
            <v>485BRJ0010</v>
          </cell>
        </row>
        <row r="19">
          <cell r="O19">
            <v>5</v>
          </cell>
          <cell r="W19">
            <v>4</v>
          </cell>
          <cell r="AB19">
            <v>0</v>
          </cell>
          <cell r="AE19" t="str">
            <v>SIM</v>
          </cell>
          <cell r="AF19" t="str">
            <v>485BRJ0010</v>
          </cell>
        </row>
        <row r="20">
          <cell r="O20">
            <v>4</v>
          </cell>
          <cell r="W20">
            <v>4</v>
          </cell>
          <cell r="Z20">
            <v>1</v>
          </cell>
          <cell r="AB20">
            <v>7</v>
          </cell>
          <cell r="AE20" t="str">
            <v>SIM</v>
          </cell>
          <cell r="AF20" t="str">
            <v>485BRJ0010</v>
          </cell>
        </row>
        <row r="21">
          <cell r="O21">
            <v>8</v>
          </cell>
          <cell r="W21">
            <v>4</v>
          </cell>
          <cell r="Z21">
            <v>1</v>
          </cell>
          <cell r="AB21">
            <v>7</v>
          </cell>
          <cell r="AE21" t="str">
            <v>SIM</v>
          </cell>
          <cell r="AF21" t="str">
            <v>485BRJ0010</v>
          </cell>
        </row>
        <row r="22">
          <cell r="O22">
            <v>6</v>
          </cell>
          <cell r="W22">
            <v>4</v>
          </cell>
          <cell r="AB22">
            <v>0</v>
          </cell>
          <cell r="AE22" t="str">
            <v>SIM</v>
          </cell>
          <cell r="AF22" t="str">
            <v>485BRJ0010</v>
          </cell>
        </row>
        <row r="23">
          <cell r="O23">
            <v>15</v>
          </cell>
          <cell r="W23">
            <v>4</v>
          </cell>
          <cell r="AB23">
            <v>0</v>
          </cell>
          <cell r="AE23" t="str">
            <v>SIM</v>
          </cell>
          <cell r="AF23" t="str">
            <v>485BRJ0010</v>
          </cell>
        </row>
        <row r="24">
          <cell r="O24">
            <v>6</v>
          </cell>
          <cell r="W24">
            <v>4</v>
          </cell>
          <cell r="Z24">
            <v>1</v>
          </cell>
          <cell r="AB24">
            <v>7</v>
          </cell>
          <cell r="AE24" t="str">
            <v>SIM</v>
          </cell>
          <cell r="AF24" t="str">
            <v>485BRJ0010</v>
          </cell>
        </row>
        <row r="25">
          <cell r="O25">
            <v>5</v>
          </cell>
          <cell r="W25">
            <v>4</v>
          </cell>
          <cell r="Z25">
            <v>1</v>
          </cell>
          <cell r="AB25">
            <v>7</v>
          </cell>
          <cell r="AE25" t="str">
            <v>SIM</v>
          </cell>
          <cell r="AF25" t="str">
            <v>485BRJ0010</v>
          </cell>
        </row>
        <row r="26">
          <cell r="O26">
            <v>6</v>
          </cell>
          <cell r="W26">
            <v>4</v>
          </cell>
          <cell r="AB26">
            <v>0</v>
          </cell>
          <cell r="AE26" t="str">
            <v>SIM</v>
          </cell>
          <cell r="AF26" t="str">
            <v>485BRJ0010</v>
          </cell>
        </row>
        <row r="27">
          <cell r="O27">
            <v>9</v>
          </cell>
          <cell r="W27">
            <v>4</v>
          </cell>
          <cell r="Z27">
            <v>1</v>
          </cell>
          <cell r="AB27">
            <v>7</v>
          </cell>
          <cell r="AE27" t="str">
            <v>SIM</v>
          </cell>
          <cell r="AF27" t="str">
            <v>485BRJ0010</v>
          </cell>
        </row>
        <row r="28">
          <cell r="O28">
            <v>15</v>
          </cell>
          <cell r="W28">
            <v>4</v>
          </cell>
          <cell r="Z28">
            <v>1</v>
          </cell>
          <cell r="AB28">
            <v>7</v>
          </cell>
          <cell r="AE28" t="str">
            <v>SIM</v>
          </cell>
          <cell r="AF28" t="str">
            <v>485BRJ0010</v>
          </cell>
        </row>
        <row r="29">
          <cell r="O29">
            <v>14</v>
          </cell>
          <cell r="W29">
            <v>4</v>
          </cell>
          <cell r="AB29">
            <v>0</v>
          </cell>
          <cell r="AE29" t="str">
            <v>SIM</v>
          </cell>
          <cell r="AF29" t="str">
            <v>485BRJ0010</v>
          </cell>
        </row>
        <row r="30">
          <cell r="O30">
            <v>17</v>
          </cell>
          <cell r="W30">
            <v>4</v>
          </cell>
          <cell r="AB30">
            <v>0</v>
          </cell>
          <cell r="AE30" t="str">
            <v>SIM</v>
          </cell>
          <cell r="AF30" t="str">
            <v>485BRJ0010</v>
          </cell>
        </row>
        <row r="31">
          <cell r="O31">
            <v>14</v>
          </cell>
          <cell r="W31">
            <v>4</v>
          </cell>
          <cell r="AB31">
            <v>0</v>
          </cell>
          <cell r="AE31" t="str">
            <v>SIM</v>
          </cell>
          <cell r="AF31" t="str">
            <v>485BRJ0010</v>
          </cell>
        </row>
        <row r="32">
          <cell r="AB32">
            <v>0</v>
          </cell>
        </row>
        <row r="33">
          <cell r="AB33">
            <v>0</v>
          </cell>
        </row>
        <row r="34">
          <cell r="AB34">
            <v>0</v>
          </cell>
        </row>
        <row r="35">
          <cell r="AB35">
            <v>0</v>
          </cell>
        </row>
        <row r="36">
          <cell r="AB36">
            <v>0</v>
          </cell>
        </row>
        <row r="37">
          <cell r="AB37">
            <v>0</v>
          </cell>
        </row>
        <row r="38">
          <cell r="AB38">
            <v>0</v>
          </cell>
        </row>
        <row r="39">
          <cell r="AB39">
            <v>0</v>
          </cell>
        </row>
        <row r="40">
          <cell r="AB40">
            <v>0</v>
          </cell>
        </row>
        <row r="41">
          <cell r="AB41">
            <v>0</v>
          </cell>
        </row>
        <row r="42">
          <cell r="AB42">
            <v>0</v>
          </cell>
        </row>
        <row r="43">
          <cell r="AB43">
            <v>0</v>
          </cell>
        </row>
        <row r="44">
          <cell r="AB44">
            <v>0</v>
          </cell>
        </row>
        <row r="45">
          <cell r="AB45">
            <v>0</v>
          </cell>
        </row>
        <row r="46">
          <cell r="AB46">
            <v>0</v>
          </cell>
        </row>
        <row r="47">
          <cell r="AB47">
            <v>0</v>
          </cell>
        </row>
        <row r="48">
          <cell r="AB48">
            <v>0</v>
          </cell>
        </row>
        <row r="49">
          <cell r="AB49">
            <v>0</v>
          </cell>
        </row>
        <row r="50">
          <cell r="AB50">
            <v>0</v>
          </cell>
        </row>
        <row r="51">
          <cell r="AB51">
            <v>0</v>
          </cell>
        </row>
        <row r="52">
          <cell r="AB52">
            <v>0</v>
          </cell>
        </row>
        <row r="53">
          <cell r="AB53">
            <v>0</v>
          </cell>
        </row>
        <row r="54">
          <cell r="AB54">
            <v>0</v>
          </cell>
        </row>
        <row r="55">
          <cell r="AB55">
            <v>0</v>
          </cell>
        </row>
        <row r="56">
          <cell r="AB56">
            <v>0</v>
          </cell>
        </row>
        <row r="57">
          <cell r="AB57">
            <v>0</v>
          </cell>
        </row>
        <row r="58">
          <cell r="AB58">
            <v>0</v>
          </cell>
        </row>
        <row r="59">
          <cell r="AB59">
            <v>0</v>
          </cell>
        </row>
        <row r="60">
          <cell r="AB60">
            <v>0</v>
          </cell>
        </row>
        <row r="61">
          <cell r="AB61">
            <v>0</v>
          </cell>
        </row>
        <row r="62">
          <cell r="AB62">
            <v>0</v>
          </cell>
        </row>
        <row r="63">
          <cell r="AB63">
            <v>0</v>
          </cell>
        </row>
        <row r="64">
          <cell r="AB64">
            <v>0</v>
          </cell>
        </row>
        <row r="65">
          <cell r="AB65">
            <v>0</v>
          </cell>
        </row>
        <row r="66">
          <cell r="AB66">
            <v>0</v>
          </cell>
        </row>
        <row r="67">
          <cell r="AB67">
            <v>0</v>
          </cell>
        </row>
        <row r="68">
          <cell r="AB68">
            <v>0</v>
          </cell>
        </row>
        <row r="69">
          <cell r="AB69">
            <v>0</v>
          </cell>
        </row>
        <row r="70">
          <cell r="AB70">
            <v>0</v>
          </cell>
        </row>
        <row r="71">
          <cell r="AB71">
            <v>0</v>
          </cell>
        </row>
        <row r="72">
          <cell r="AB72">
            <v>0</v>
          </cell>
        </row>
        <row r="73">
          <cell r="AB73">
            <v>0</v>
          </cell>
        </row>
        <row r="74">
          <cell r="AB74">
            <v>0</v>
          </cell>
        </row>
        <row r="75">
          <cell r="AB75">
            <v>0</v>
          </cell>
        </row>
        <row r="76">
          <cell r="AB76">
            <v>0</v>
          </cell>
        </row>
        <row r="77">
          <cell r="AB77">
            <v>0</v>
          </cell>
        </row>
        <row r="78">
          <cell r="AB78">
            <v>0</v>
          </cell>
        </row>
        <row r="79">
          <cell r="AB79">
            <v>0</v>
          </cell>
        </row>
        <row r="80">
          <cell r="AB80">
            <v>0</v>
          </cell>
        </row>
        <row r="102">
          <cell r="O102">
            <v>652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N_HOR_NORTE_MEC"/>
      <sheetName val="SIN_HOR_MEC_Gravatá do Ibiapina"/>
      <sheetName val="SIN_HOR_MEC_TAQUARITINGA"/>
      <sheetName val="HOR_MEC_BR-104SUL"/>
      <sheetName val="SHM_CUPIRA 2ª INTERSEÇÃO"/>
      <sheetName val="SHM_ALTINHO"/>
      <sheetName val="SHM_CANHOTINHO"/>
      <sheetName val="SHM_CUPIRA_1º ACESSO"/>
      <sheetName val="SHM_PALMARES"/>
      <sheetName val="SHM_PANELAS E JUREMA"/>
      <sheetName val="SHM_QUIPAPÁ"/>
      <sheetName val="SHM_SÃO BENEDITO DO SUL"/>
      <sheetName val="SHM_Terra Vermelha"/>
      <sheetName val="SIN_HOR_MAN_GRAVATÁ "/>
      <sheetName val="SHMAN_TAQUA"/>
      <sheetName val="SIN_HOR_MAN_PARADA_ONIBUS"/>
      <sheetName val="SIN_HOR_MAN_PONTE "/>
      <sheetName val="SHMAN_INTERSEÇÃO ALTINHO"/>
      <sheetName val="SHMAN_INTERSEÇÃO CANHOTINHO"/>
      <sheetName val="SHMAN_INTERS, JUREMA E PANELAS"/>
      <sheetName val="SHMAN_INTERSEÇÃO quipapa"/>
      <sheetName val="SHMAN_INTERSEÇÃO SÃO BENEDITO"/>
      <sheetName val="SHMAN_ÁREA ESP CUPIRA 1"/>
      <sheetName val="SHMAN_INTERSEÇÃO CUPIRA 2º"/>
      <sheetName val="SIN_HOR_MAN_PALMARES"/>
      <sheetName val="SHMAN_Terra Vermelha"/>
      <sheetName val="SHMAN_ár. passag.Pedes.LOmb.P.Ô"/>
      <sheetName val="SHMAN_ PONTE_SUL_OBRA DE ARTE"/>
      <sheetName val="SIN_VERTICAL_NORTE_APLICACAO"/>
      <sheetName val="sin_vertical_SUL_aplicacao"/>
      <sheetName val="TACHAS_APLICACAO"/>
      <sheetName val="TACHAS_GRAVATÁ"/>
      <sheetName val="TACHAS_TAQUARITINGA DO NOORTE "/>
      <sheetName val="tachas_intreseção_Altinho"/>
      <sheetName val="tachas_intreseção_Canhotinho"/>
      <sheetName val="tachas_intreseção_Cupira 2"/>
      <sheetName val="tachas_intreseção_Cupira1"/>
      <sheetName val="tachas_aplicacao_BR104"/>
      <sheetName val="tachas_intreseção_Palmares"/>
      <sheetName val="tachas_intreseção_Panelas"/>
      <sheetName val="tachas_intreseção_Quipapá"/>
      <sheetName val="tachas_intreseção_São Benedito"/>
      <sheetName val="tachas_intres,_Terra Vermelha"/>
      <sheetName val="DEFENSAS_NORTE"/>
      <sheetName val="Defensas_SUL_necessidades"/>
      <sheetName val="FAIXAS"/>
      <sheetName val="ESPECIFICACAO"/>
      <sheetName val="SNV - 104"/>
      <sheetName val="SNV-408"/>
      <sheetName val="SEG_HOMOG"/>
      <sheetName val="CURVAS_SHNORTE_MEC"/>
      <sheetName val="Pórtico e Semi-pórtico"/>
      <sheetName val="Pórtico e Semi-pórtico_SUL"/>
      <sheetName val="Pórtico a remover"/>
      <sheetName val="Vol IV quantitativos_por_SNV"/>
      <sheetName val="Plan1"/>
    </sheetNames>
    <sheetDataSet>
      <sheetData sheetId="0">
        <row r="14">
          <cell r="W14" t="str">
            <v>NBR 13.731/08</v>
          </cell>
          <cell r="AC14">
            <v>222</v>
          </cell>
          <cell r="AE14" t="str">
            <v>104BPE0330</v>
          </cell>
        </row>
        <row r="15">
          <cell r="W15" t="str">
            <v>NBR 13.731/08</v>
          </cell>
          <cell r="AC15">
            <v>632.1</v>
          </cell>
          <cell r="AE15" t="str">
            <v>104BPE0330</v>
          </cell>
        </row>
        <row r="16">
          <cell r="W16" t="str">
            <v>NBR 13.731/08</v>
          </cell>
          <cell r="AC16">
            <v>632.1</v>
          </cell>
          <cell r="AE16" t="str">
            <v>104BPE0330</v>
          </cell>
        </row>
        <row r="17">
          <cell r="W17" t="str">
            <v>NBR 13.731/08</v>
          </cell>
          <cell r="AC17">
            <v>115.65</v>
          </cell>
          <cell r="AE17" t="str">
            <v>104BPE0330</v>
          </cell>
        </row>
        <row r="18">
          <cell r="W18" t="str">
            <v>NBR 13.731/08</v>
          </cell>
          <cell r="AC18">
            <v>67.95</v>
          </cell>
          <cell r="AE18" t="str">
            <v>104BPE0330</v>
          </cell>
        </row>
        <row r="19">
          <cell r="W19" t="str">
            <v>NBR 13.731/08</v>
          </cell>
          <cell r="AC19">
            <v>186</v>
          </cell>
          <cell r="AE19" t="str">
            <v>104BPE0330</v>
          </cell>
        </row>
        <row r="20">
          <cell r="W20" t="str">
            <v>NBR 13.731/08</v>
          </cell>
          <cell r="AC20">
            <v>87.75</v>
          </cell>
          <cell r="AE20" t="str">
            <v>104BPE0330</v>
          </cell>
        </row>
        <row r="21">
          <cell r="W21" t="str">
            <v>NBR 13.731/08</v>
          </cell>
          <cell r="AC21">
            <v>93</v>
          </cell>
          <cell r="AE21" t="str">
            <v>104BPE0330</v>
          </cell>
        </row>
        <row r="22">
          <cell r="W22" t="str">
            <v>NBR 13.731/08</v>
          </cell>
          <cell r="AC22">
            <v>2085.9</v>
          </cell>
          <cell r="AE22" t="str">
            <v>104BPE0330</v>
          </cell>
        </row>
        <row r="23">
          <cell r="W23" t="str">
            <v>NBR 13.731/08</v>
          </cell>
          <cell r="AC23">
            <v>2085.9</v>
          </cell>
          <cell r="AE23" t="str">
            <v>104BPE0330</v>
          </cell>
        </row>
        <row r="24">
          <cell r="W24" t="str">
            <v>NBR 13.731/08</v>
          </cell>
          <cell r="AC24">
            <v>109.35</v>
          </cell>
          <cell r="AE24" t="str">
            <v>104BPE0330</v>
          </cell>
        </row>
        <row r="25">
          <cell r="W25" t="str">
            <v>NBR 13.731/08</v>
          </cell>
          <cell r="AC25">
            <v>26.55</v>
          </cell>
          <cell r="AE25" t="str">
            <v>104BPE0330</v>
          </cell>
        </row>
        <row r="26">
          <cell r="W26" t="str">
            <v>NBR 13.731/08</v>
          </cell>
          <cell r="AC26">
            <v>180</v>
          </cell>
          <cell r="AE26" t="str">
            <v>104BPE0330</v>
          </cell>
        </row>
        <row r="27">
          <cell r="W27" t="str">
            <v>NBR 13.731/08</v>
          </cell>
          <cell r="AC27">
            <v>38.25</v>
          </cell>
          <cell r="AE27" t="str">
            <v>104BPE0330</v>
          </cell>
        </row>
        <row r="28">
          <cell r="W28" t="str">
            <v>NBR 13.731/08</v>
          </cell>
          <cell r="AC28">
            <v>108</v>
          </cell>
          <cell r="AE28" t="str">
            <v>104BPE0330</v>
          </cell>
        </row>
        <row r="29">
          <cell r="W29" t="str">
            <v>NBR 13.731/08</v>
          </cell>
          <cell r="AC29">
            <v>99</v>
          </cell>
          <cell r="AE29" t="str">
            <v>104BPE0330</v>
          </cell>
        </row>
        <row r="30">
          <cell r="W30" t="str">
            <v>NBR 13.731/08</v>
          </cell>
          <cell r="AC30">
            <v>69</v>
          </cell>
          <cell r="AE30" t="str">
            <v>104BPE0330</v>
          </cell>
        </row>
        <row r="31">
          <cell r="W31" t="str">
            <v>NBR 13.731/08</v>
          </cell>
          <cell r="AC31">
            <v>112.05</v>
          </cell>
          <cell r="AE31" t="str">
            <v>104BPE0330</v>
          </cell>
        </row>
        <row r="32">
          <cell r="W32" t="str">
            <v>NBR 13.731/08</v>
          </cell>
          <cell r="AC32">
            <v>30.9</v>
          </cell>
          <cell r="AE32" t="str">
            <v>104BPE0330</v>
          </cell>
        </row>
        <row r="33">
          <cell r="W33" t="str">
            <v>NBR 13.731/08</v>
          </cell>
          <cell r="AC33">
            <v>267</v>
          </cell>
          <cell r="AE33" t="str">
            <v>104BPE0330</v>
          </cell>
        </row>
        <row r="34">
          <cell r="W34" t="str">
            <v>NBR 13.731/08</v>
          </cell>
          <cell r="AC34">
            <v>209.25</v>
          </cell>
          <cell r="AE34" t="str">
            <v>104BPE0330</v>
          </cell>
        </row>
        <row r="35">
          <cell r="W35" t="str">
            <v>NBR 13.731/08</v>
          </cell>
          <cell r="AC35">
            <v>351</v>
          </cell>
          <cell r="AE35" t="str">
            <v>104BPE0330</v>
          </cell>
        </row>
        <row r="36">
          <cell r="W36" t="str">
            <v>NBR 13.731/08</v>
          </cell>
          <cell r="AC36">
            <v>76.5</v>
          </cell>
          <cell r="AE36" t="str">
            <v>104BPE0330</v>
          </cell>
        </row>
        <row r="37">
          <cell r="W37" t="str">
            <v>NBR 13.731/08</v>
          </cell>
          <cell r="AC37">
            <v>54</v>
          </cell>
          <cell r="AE37" t="str">
            <v>104BPE0330</v>
          </cell>
        </row>
        <row r="38">
          <cell r="W38" t="str">
            <v>NBR 13.731/08</v>
          </cell>
          <cell r="AC38">
            <v>180</v>
          </cell>
          <cell r="AE38" t="str">
            <v>104BPE0330</v>
          </cell>
        </row>
        <row r="39">
          <cell r="W39" t="str">
            <v>NBR 13.731/08</v>
          </cell>
          <cell r="AC39">
            <v>172.35</v>
          </cell>
          <cell r="AE39" t="str">
            <v>104BPE0330</v>
          </cell>
        </row>
        <row r="40">
          <cell r="W40" t="str">
            <v>NBR 13.731/08</v>
          </cell>
          <cell r="AC40">
            <v>71.55</v>
          </cell>
          <cell r="AE40" t="str">
            <v>104BPE0330</v>
          </cell>
        </row>
        <row r="41">
          <cell r="W41" t="str">
            <v>NBR 13.731/08</v>
          </cell>
          <cell r="AC41">
            <v>110.7</v>
          </cell>
          <cell r="AE41" t="str">
            <v>104BPE0330</v>
          </cell>
        </row>
        <row r="42">
          <cell r="W42" t="str">
            <v>NBR 13.731/08</v>
          </cell>
          <cell r="AC42">
            <v>141.30000000000001</v>
          </cell>
          <cell r="AE42" t="str">
            <v>104BPE0330</v>
          </cell>
        </row>
        <row r="43">
          <cell r="W43" t="str">
            <v>NBR 13.731/08</v>
          </cell>
          <cell r="AC43">
            <v>196.5</v>
          </cell>
          <cell r="AE43" t="str">
            <v>104BPE0330</v>
          </cell>
        </row>
        <row r="44">
          <cell r="W44" t="str">
            <v>NBR 13.731/08</v>
          </cell>
          <cell r="AC44">
            <v>103.5</v>
          </cell>
          <cell r="AE44" t="str">
            <v>104BPE0330</v>
          </cell>
        </row>
        <row r="45">
          <cell r="W45" t="str">
            <v>NBR 13.731/08</v>
          </cell>
          <cell r="AC45">
            <v>108</v>
          </cell>
          <cell r="AE45" t="str">
            <v>104BPE0330</v>
          </cell>
        </row>
        <row r="46">
          <cell r="W46" t="str">
            <v>NBR 13.731/08</v>
          </cell>
          <cell r="AC46">
            <v>30</v>
          </cell>
          <cell r="AE46" t="str">
            <v>104BPE0330</v>
          </cell>
        </row>
        <row r="47">
          <cell r="W47" t="str">
            <v>NBR 15.402/2006</v>
          </cell>
          <cell r="AC47">
            <v>27</v>
          </cell>
          <cell r="AE47" t="str">
            <v>104BPE0330</v>
          </cell>
        </row>
        <row r="48">
          <cell r="W48" t="str">
            <v>NBR 15.402/2006</v>
          </cell>
          <cell r="AC48">
            <v>180</v>
          </cell>
          <cell r="AE48" t="str">
            <v>104BPE0330</v>
          </cell>
        </row>
        <row r="49">
          <cell r="W49" t="str">
            <v>NBR 13.731/08</v>
          </cell>
          <cell r="AC49">
            <v>40.049999999999997</v>
          </cell>
          <cell r="AE49" t="str">
            <v>104BPE0330</v>
          </cell>
        </row>
        <row r="50">
          <cell r="W50" t="str">
            <v>NBR 13.731/08</v>
          </cell>
          <cell r="AC50">
            <v>88.65</v>
          </cell>
          <cell r="AE50" t="str">
            <v>104BPE0330</v>
          </cell>
        </row>
        <row r="51">
          <cell r="W51" t="str">
            <v>NBR 13.731/08</v>
          </cell>
          <cell r="AC51">
            <v>173.25</v>
          </cell>
          <cell r="AE51" t="str">
            <v>104BPE0330</v>
          </cell>
        </row>
        <row r="52">
          <cell r="W52" t="str">
            <v>NBR 13.731/08</v>
          </cell>
          <cell r="AC52">
            <v>33</v>
          </cell>
          <cell r="AE52" t="str">
            <v>104BPE0330</v>
          </cell>
        </row>
        <row r="53">
          <cell r="W53" t="str">
            <v>NBR 13.731/08</v>
          </cell>
          <cell r="AC53">
            <v>108</v>
          </cell>
          <cell r="AE53" t="str">
            <v>104BPE0330</v>
          </cell>
        </row>
        <row r="54">
          <cell r="W54" t="str">
            <v>NBR 13.731/08</v>
          </cell>
          <cell r="AC54">
            <v>99</v>
          </cell>
          <cell r="AE54" t="str">
            <v>104BPE0330</v>
          </cell>
        </row>
        <row r="55">
          <cell r="W55" t="str">
            <v>NBR 13.731/08</v>
          </cell>
          <cell r="AC55">
            <v>117</v>
          </cell>
          <cell r="AE55" t="str">
            <v>104BPE0330</v>
          </cell>
        </row>
        <row r="56">
          <cell r="W56" t="str">
            <v>NBR 15.402/2006</v>
          </cell>
          <cell r="AC56">
            <v>288</v>
          </cell>
          <cell r="AE56" t="str">
            <v>104BPE0350</v>
          </cell>
        </row>
        <row r="57">
          <cell r="W57" t="str">
            <v>NBR 13.731/08</v>
          </cell>
          <cell r="AC57">
            <v>33.75</v>
          </cell>
          <cell r="AE57" t="str">
            <v>104BPE0350</v>
          </cell>
        </row>
        <row r="58">
          <cell r="W58" t="str">
            <v>NBR 13.731/08</v>
          </cell>
          <cell r="AC58">
            <v>68.63</v>
          </cell>
          <cell r="AE58" t="str">
            <v>104BPE0350</v>
          </cell>
        </row>
        <row r="59">
          <cell r="W59" t="str">
            <v>NBR 13.731/08</v>
          </cell>
          <cell r="AC59">
            <v>103.5</v>
          </cell>
          <cell r="AE59" t="str">
            <v>104BPE0350</v>
          </cell>
        </row>
        <row r="60">
          <cell r="W60" t="str">
            <v>NBR 13.731/08</v>
          </cell>
          <cell r="AC60">
            <v>48</v>
          </cell>
          <cell r="AE60" t="str">
            <v>104BPE0350</v>
          </cell>
        </row>
        <row r="61">
          <cell r="W61" t="str">
            <v>NBR 13.731/08</v>
          </cell>
          <cell r="AC61">
            <v>108</v>
          </cell>
          <cell r="AE61" t="str">
            <v>104BPE0350</v>
          </cell>
        </row>
        <row r="62">
          <cell r="W62" t="str">
            <v>NBR 13.731/08</v>
          </cell>
          <cell r="AC62">
            <v>158.85</v>
          </cell>
          <cell r="AE62" t="str">
            <v>104BPE0350</v>
          </cell>
        </row>
        <row r="63">
          <cell r="W63" t="str">
            <v>NBR 13.731/08</v>
          </cell>
          <cell r="AC63">
            <v>3</v>
          </cell>
          <cell r="AE63" t="str">
            <v>104BPE0350</v>
          </cell>
        </row>
        <row r="64">
          <cell r="W64" t="str">
            <v>NBR 13.731/08</v>
          </cell>
          <cell r="AC64">
            <v>126</v>
          </cell>
          <cell r="AE64" t="str">
            <v>104BPE0350</v>
          </cell>
        </row>
        <row r="65">
          <cell r="W65" t="str">
            <v>NBR 13.731/08</v>
          </cell>
          <cell r="AC65">
            <v>42</v>
          </cell>
          <cell r="AE65" t="str">
            <v>104BPE0350</v>
          </cell>
        </row>
        <row r="66">
          <cell r="W66" t="str">
            <v>NBR 15.402/2006</v>
          </cell>
          <cell r="AC66">
            <v>66</v>
          </cell>
          <cell r="AE66" t="str">
            <v>104BPE0330</v>
          </cell>
        </row>
        <row r="67">
          <cell r="W67" t="str">
            <v>NBR 15.402/2006</v>
          </cell>
          <cell r="AC67">
            <v>67.349999999999994</v>
          </cell>
          <cell r="AE67" t="str">
            <v>104BPE0330</v>
          </cell>
        </row>
        <row r="68">
          <cell r="W68" t="str">
            <v>NBR 15.402/2006</v>
          </cell>
          <cell r="AC68">
            <v>657.3</v>
          </cell>
          <cell r="AE68" t="str">
            <v>104BPE0330</v>
          </cell>
        </row>
        <row r="69">
          <cell r="W69" t="str">
            <v>NBR 15.402/2006</v>
          </cell>
          <cell r="AC69">
            <v>660</v>
          </cell>
          <cell r="AE69" t="str">
            <v>104BPE0330</v>
          </cell>
        </row>
        <row r="70">
          <cell r="W70" t="str">
            <v>NBR 15.402/2006</v>
          </cell>
          <cell r="AC70">
            <v>43.65</v>
          </cell>
          <cell r="AE70" t="str">
            <v>104BPE0350</v>
          </cell>
        </row>
        <row r="71">
          <cell r="W71" t="str">
            <v>NBR 15.402/2006</v>
          </cell>
          <cell r="AC71">
            <v>39</v>
          </cell>
          <cell r="AE71" t="str">
            <v>104BPE0350</v>
          </cell>
        </row>
        <row r="72">
          <cell r="W72" t="str">
            <v>NBR 15.402/2006</v>
          </cell>
          <cell r="AC72">
            <v>45</v>
          </cell>
          <cell r="AE72" t="str">
            <v>104BPE0350</v>
          </cell>
        </row>
        <row r="73">
          <cell r="W73" t="str">
            <v>NBR 15.402/2006</v>
          </cell>
          <cell r="AC73">
            <v>39</v>
          </cell>
          <cell r="AE73" t="str">
            <v>104BPE0350</v>
          </cell>
        </row>
        <row r="74">
          <cell r="W74" t="str">
            <v>NBR 13.731/08</v>
          </cell>
          <cell r="AC74">
            <v>101.25</v>
          </cell>
          <cell r="AE74" t="str">
            <v>104BPE0350</v>
          </cell>
        </row>
        <row r="75">
          <cell r="W75" t="str">
            <v>NBR 13.731/08</v>
          </cell>
          <cell r="AC75">
            <v>47.25</v>
          </cell>
          <cell r="AE75" t="str">
            <v>104BPE0350</v>
          </cell>
        </row>
        <row r="76">
          <cell r="W76" t="str">
            <v>NBR 13.731/08</v>
          </cell>
          <cell r="AC76">
            <v>63.9</v>
          </cell>
          <cell r="AE76" t="str">
            <v>104BPE0350</v>
          </cell>
        </row>
        <row r="77">
          <cell r="W77" t="str">
            <v>NBR 13.731/08</v>
          </cell>
          <cell r="AC77">
            <v>67.5</v>
          </cell>
          <cell r="AE77" t="str">
            <v>104BPE0350</v>
          </cell>
        </row>
        <row r="78">
          <cell r="W78" t="str">
            <v>NBR 13.731/08</v>
          </cell>
          <cell r="AC78">
            <v>201.6</v>
          </cell>
          <cell r="AE78" t="str">
            <v>104BPE0350</v>
          </cell>
        </row>
        <row r="79">
          <cell r="W79" t="str">
            <v>NBR 13.731/08</v>
          </cell>
          <cell r="AC79">
            <v>73.8</v>
          </cell>
          <cell r="AE79" t="str">
            <v>104BPE0350</v>
          </cell>
        </row>
        <row r="80">
          <cell r="W80" t="str">
            <v>NBR 15.402/2006</v>
          </cell>
          <cell r="AC80">
            <v>38.25</v>
          </cell>
          <cell r="AE80" t="str">
            <v>104BPE0350</v>
          </cell>
        </row>
        <row r="81">
          <cell r="W81" t="str">
            <v>NBR 15.402/2006</v>
          </cell>
          <cell r="AC81">
            <v>119.25</v>
          </cell>
          <cell r="AE81" t="str">
            <v>104BPE0350</v>
          </cell>
        </row>
        <row r="82">
          <cell r="W82" t="str">
            <v>NBR 15.402/2006</v>
          </cell>
          <cell r="AC82">
            <v>27</v>
          </cell>
          <cell r="AE82" t="str">
            <v>104BPE0350</v>
          </cell>
        </row>
        <row r="83">
          <cell r="W83" t="str">
            <v>NBR 15.402/2006</v>
          </cell>
          <cell r="AC83">
            <v>42.75</v>
          </cell>
          <cell r="AE83" t="str">
            <v>104BPE0350</v>
          </cell>
        </row>
        <row r="84">
          <cell r="W84" t="str">
            <v>NBR 15.402/2006</v>
          </cell>
          <cell r="AC84">
            <v>165</v>
          </cell>
          <cell r="AE84" t="str">
            <v>104BPE0350</v>
          </cell>
        </row>
        <row r="85">
          <cell r="W85" t="str">
            <v>NBR 15.402/2006</v>
          </cell>
          <cell r="AC85">
            <v>184.05</v>
          </cell>
          <cell r="AE85" t="str">
            <v>104BPE0350</v>
          </cell>
        </row>
        <row r="86">
          <cell r="W86" t="str">
            <v>NBR 15.402/2006</v>
          </cell>
          <cell r="AC86">
            <v>357.6</v>
          </cell>
          <cell r="AE86" t="str">
            <v>104BPE0350</v>
          </cell>
        </row>
        <row r="87">
          <cell r="W87" t="str">
            <v>NBR 15.402/2006</v>
          </cell>
          <cell r="AC87">
            <v>126</v>
          </cell>
          <cell r="AE87" t="str">
            <v>104BPE0350</v>
          </cell>
        </row>
        <row r="88">
          <cell r="W88" t="str">
            <v>NBR 13.731/08</v>
          </cell>
          <cell r="AC88">
            <v>1134</v>
          </cell>
          <cell r="AE88" t="str">
            <v>104BPE0350</v>
          </cell>
        </row>
        <row r="89">
          <cell r="W89" t="str">
            <v>NBR 13.731/08</v>
          </cell>
          <cell r="AC89">
            <v>1134</v>
          </cell>
          <cell r="AE89" t="str">
            <v>104BPE0350</v>
          </cell>
        </row>
        <row r="90">
          <cell r="W90" t="str">
            <v>NBR 15.402/2006</v>
          </cell>
          <cell r="AC90">
            <v>727.75</v>
          </cell>
          <cell r="AE90" t="str">
            <v>104BPE0350</v>
          </cell>
        </row>
        <row r="91">
          <cell r="W91" t="str">
            <v>NBR 15.402/2006</v>
          </cell>
          <cell r="AC91">
            <v>727.75</v>
          </cell>
          <cell r="AE91" t="str">
            <v>104BPE0350</v>
          </cell>
        </row>
        <row r="92">
          <cell r="W92" t="str">
            <v>NBR 15.402/2006</v>
          </cell>
          <cell r="AC92">
            <v>92.63</v>
          </cell>
          <cell r="AE92" t="str">
            <v>104BPE0350</v>
          </cell>
        </row>
        <row r="93">
          <cell r="W93" t="str">
            <v>NBR 15.402/2006</v>
          </cell>
          <cell r="AC93">
            <v>175.2</v>
          </cell>
          <cell r="AE93" t="str">
            <v>104BPE0350</v>
          </cell>
        </row>
        <row r="94">
          <cell r="W94" t="str">
            <v>NBR 15.870/10</v>
          </cell>
          <cell r="AC94">
            <v>87.6</v>
          </cell>
          <cell r="AE94" t="str">
            <v>104BPE0350</v>
          </cell>
        </row>
        <row r="95">
          <cell r="W95" t="str">
            <v>NBR 15.870/10</v>
          </cell>
          <cell r="AC95">
            <v>87.6</v>
          </cell>
          <cell r="AE95" t="str">
            <v>104BPE0350</v>
          </cell>
        </row>
        <row r="96">
          <cell r="W96" t="str">
            <v>NBR 13.731/08</v>
          </cell>
          <cell r="AC96">
            <v>229.3</v>
          </cell>
          <cell r="AE96" t="str">
            <v>104BPE0350</v>
          </cell>
        </row>
        <row r="97">
          <cell r="W97" t="str">
            <v>NBR 13.731/08</v>
          </cell>
          <cell r="AC97">
            <v>202.25</v>
          </cell>
          <cell r="AE97" t="str">
            <v>104BPE0350</v>
          </cell>
        </row>
        <row r="98">
          <cell r="W98" t="str">
            <v>NBR 13.731/08</v>
          </cell>
          <cell r="AC98">
            <v>202.25</v>
          </cell>
          <cell r="AE98" t="str">
            <v>104BPE0350</v>
          </cell>
        </row>
      </sheetData>
      <sheetData sheetId="1">
        <row r="14">
          <cell r="T14" t="str">
            <v>NBR 15.402/2006</v>
          </cell>
          <cell r="Z14">
            <v>45.6</v>
          </cell>
        </row>
        <row r="15">
          <cell r="Z15">
            <v>45.6</v>
          </cell>
        </row>
        <row r="16">
          <cell r="Z16">
            <v>18</v>
          </cell>
        </row>
        <row r="17">
          <cell r="Z17">
            <v>30.9</v>
          </cell>
        </row>
        <row r="18">
          <cell r="Z18">
            <v>21.9</v>
          </cell>
        </row>
      </sheetData>
      <sheetData sheetId="2">
        <row r="14">
          <cell r="T14" t="str">
            <v>NBR 15.402/2006</v>
          </cell>
          <cell r="Z14">
            <v>45.6</v>
          </cell>
        </row>
        <row r="15">
          <cell r="Z15">
            <v>45.6</v>
          </cell>
        </row>
        <row r="16">
          <cell r="Z16">
            <v>18</v>
          </cell>
        </row>
        <row r="17">
          <cell r="Z17">
            <v>39</v>
          </cell>
        </row>
        <row r="18">
          <cell r="Z18">
            <v>43.5</v>
          </cell>
        </row>
        <row r="19">
          <cell r="Z19">
            <v>31.5</v>
          </cell>
        </row>
      </sheetData>
      <sheetData sheetId="3">
        <row r="14">
          <cell r="U14" t="str">
            <v>NBR 13.731/08</v>
          </cell>
          <cell r="AA14">
            <v>231.59</v>
          </cell>
          <cell r="AC14" t="str">
            <v>104BPE0450</v>
          </cell>
        </row>
        <row r="15">
          <cell r="U15" t="str">
            <v>NBR 13.731/08</v>
          </cell>
          <cell r="AA15">
            <v>115.79</v>
          </cell>
          <cell r="AC15" t="str">
            <v>104BPE0450</v>
          </cell>
        </row>
        <row r="16">
          <cell r="U16" t="str">
            <v>NBR 13.731/08</v>
          </cell>
          <cell r="AA16">
            <v>115.79</v>
          </cell>
          <cell r="AC16" t="str">
            <v>104BPE0450</v>
          </cell>
        </row>
        <row r="17">
          <cell r="U17" t="str">
            <v>NBR 15.402/2006</v>
          </cell>
          <cell r="AA17">
            <v>112.64</v>
          </cell>
          <cell r="AC17" t="str">
            <v>104BPE0450</v>
          </cell>
        </row>
        <row r="18">
          <cell r="U18" t="str">
            <v>NBR 15.870/10</v>
          </cell>
          <cell r="AA18">
            <v>56.32</v>
          </cell>
          <cell r="AC18" t="str">
            <v>104BPE0450</v>
          </cell>
        </row>
        <row r="19">
          <cell r="U19" t="str">
            <v>NBR 15.870/10</v>
          </cell>
          <cell r="AA19">
            <v>56.32</v>
          </cell>
          <cell r="AC19" t="str">
            <v>104BPE0450</v>
          </cell>
        </row>
        <row r="20">
          <cell r="U20" t="str">
            <v>NBR 13.731/08</v>
          </cell>
          <cell r="AA20">
            <v>135.77000000000001</v>
          </cell>
          <cell r="AC20" t="str">
            <v>104BPE0450</v>
          </cell>
        </row>
        <row r="21">
          <cell r="U21" t="str">
            <v>NBR 13.731/08</v>
          </cell>
          <cell r="AA21">
            <v>117</v>
          </cell>
          <cell r="AC21" t="str">
            <v>104BPE0450</v>
          </cell>
        </row>
        <row r="22">
          <cell r="U22" t="str">
            <v>NBR 13.731/08</v>
          </cell>
          <cell r="AA22">
            <v>112.5</v>
          </cell>
          <cell r="AC22" t="str">
            <v>104BPE0450</v>
          </cell>
        </row>
        <row r="23">
          <cell r="U23" t="str">
            <v>NBR 13.731/08</v>
          </cell>
          <cell r="AA23">
            <v>249</v>
          </cell>
          <cell r="AC23" t="str">
            <v>104BPE0450</v>
          </cell>
        </row>
        <row r="24">
          <cell r="U24" t="str">
            <v>NBR 13.731/08</v>
          </cell>
          <cell r="AA24">
            <v>238.5</v>
          </cell>
          <cell r="AC24" t="str">
            <v>104BPE0450</v>
          </cell>
        </row>
        <row r="25">
          <cell r="U25" t="str">
            <v>NBR 13.731/08</v>
          </cell>
          <cell r="AA25">
            <v>504.39</v>
          </cell>
          <cell r="AC25" t="str">
            <v>104BPE0450</v>
          </cell>
        </row>
        <row r="26">
          <cell r="U26" t="str">
            <v>NBR 13.731/08</v>
          </cell>
          <cell r="AA26">
            <v>504.39</v>
          </cell>
          <cell r="AC26" t="str">
            <v>104BPE0450</v>
          </cell>
        </row>
        <row r="27">
          <cell r="U27" t="str">
            <v>NBR 13.731/08</v>
          </cell>
          <cell r="AA27">
            <v>124.88</v>
          </cell>
          <cell r="AC27" t="str">
            <v>104BPE0450</v>
          </cell>
        </row>
        <row r="28">
          <cell r="U28" t="str">
            <v>NBR 13.731/08</v>
          </cell>
          <cell r="AA28">
            <v>62.44</v>
          </cell>
          <cell r="AC28" t="str">
            <v>104BPE0450</v>
          </cell>
        </row>
        <row r="29">
          <cell r="U29" t="str">
            <v>NBR 13.731/08</v>
          </cell>
          <cell r="AA29">
            <v>62.44</v>
          </cell>
          <cell r="AC29" t="str">
            <v>104BPE0450</v>
          </cell>
        </row>
        <row r="30">
          <cell r="U30" t="str">
            <v>NBR 15.402/2006</v>
          </cell>
          <cell r="AA30">
            <v>130.75</v>
          </cell>
          <cell r="AC30" t="str">
            <v>104BPE0450</v>
          </cell>
        </row>
        <row r="31">
          <cell r="U31" t="str">
            <v>NBR 15.870/10</v>
          </cell>
          <cell r="AA31">
            <v>65.38</v>
          </cell>
          <cell r="AC31" t="str">
            <v>104BPE0450</v>
          </cell>
        </row>
        <row r="32">
          <cell r="U32" t="str">
            <v>NBR 15.870/10</v>
          </cell>
          <cell r="AA32">
            <v>65.38</v>
          </cell>
          <cell r="AC32" t="str">
            <v>104BPE0450</v>
          </cell>
        </row>
        <row r="33">
          <cell r="U33" t="str">
            <v>NBR 13.731/08</v>
          </cell>
          <cell r="AA33">
            <v>170.96</v>
          </cell>
          <cell r="AC33" t="str">
            <v>104BPE0450</v>
          </cell>
        </row>
        <row r="34">
          <cell r="U34" t="str">
            <v>NBR 13.731/08</v>
          </cell>
          <cell r="AA34">
            <v>85.48</v>
          </cell>
          <cell r="AC34" t="str">
            <v>104BPE0450</v>
          </cell>
        </row>
        <row r="35">
          <cell r="U35" t="str">
            <v>NBR 13.731/08</v>
          </cell>
          <cell r="AA35">
            <v>85.48</v>
          </cell>
          <cell r="AC35" t="str">
            <v>104BPE0450</v>
          </cell>
        </row>
        <row r="36">
          <cell r="U36" t="str">
            <v>NBR 15.402/2006</v>
          </cell>
          <cell r="AA36">
            <v>100.15</v>
          </cell>
          <cell r="AC36" t="str">
            <v>104BPE0450</v>
          </cell>
        </row>
        <row r="37">
          <cell r="U37" t="str">
            <v>NBR 15.870/10</v>
          </cell>
          <cell r="AA37">
            <v>50.07</v>
          </cell>
          <cell r="AC37" t="str">
            <v>104BPE0450</v>
          </cell>
        </row>
        <row r="38">
          <cell r="U38" t="str">
            <v>NBR 15.870/10</v>
          </cell>
          <cell r="AA38">
            <v>50.07</v>
          </cell>
          <cell r="AC38" t="str">
            <v>104BPE0450</v>
          </cell>
        </row>
        <row r="39">
          <cell r="U39" t="str">
            <v>NBR 13.731/08</v>
          </cell>
          <cell r="AA39">
            <v>271.18</v>
          </cell>
          <cell r="AC39" t="str">
            <v>104BPE0450</v>
          </cell>
        </row>
        <row r="40">
          <cell r="U40" t="str">
            <v>NBR 13.731/08</v>
          </cell>
          <cell r="AA40">
            <v>135.59</v>
          </cell>
          <cell r="AC40" t="str">
            <v>104BPE0450</v>
          </cell>
        </row>
        <row r="41">
          <cell r="U41" t="str">
            <v>NBR 13.731/08</v>
          </cell>
          <cell r="AA41">
            <v>135.59</v>
          </cell>
          <cell r="AC41" t="str">
            <v>104BPE0450</v>
          </cell>
        </row>
        <row r="42">
          <cell r="U42" t="str">
            <v>NBR 15.402/2006</v>
          </cell>
          <cell r="AA42">
            <v>107.08</v>
          </cell>
          <cell r="AC42" t="str">
            <v>104BPE0450</v>
          </cell>
        </row>
        <row r="43">
          <cell r="U43" t="str">
            <v>NBR 15.870/10</v>
          </cell>
          <cell r="AA43">
            <v>53.54</v>
          </cell>
          <cell r="AC43" t="str">
            <v>104BPE0450</v>
          </cell>
        </row>
        <row r="44">
          <cell r="U44" t="str">
            <v>NBR 15.870/10</v>
          </cell>
          <cell r="AA44">
            <v>53.54</v>
          </cell>
          <cell r="AC44" t="str">
            <v>104BPE0450</v>
          </cell>
        </row>
        <row r="45">
          <cell r="U45" t="str">
            <v>NBR 13.731/08</v>
          </cell>
          <cell r="AA45">
            <v>93.01</v>
          </cell>
          <cell r="AC45" t="str">
            <v>104BPE0450</v>
          </cell>
        </row>
        <row r="46">
          <cell r="U46" t="str">
            <v>NBR 13.731/08</v>
          </cell>
          <cell r="AA46">
            <v>19.5</v>
          </cell>
          <cell r="AC46" t="str">
            <v>104BPE0450</v>
          </cell>
        </row>
        <row r="47">
          <cell r="U47" t="str">
            <v>NBR 13.731/08</v>
          </cell>
          <cell r="AA47">
            <v>99</v>
          </cell>
          <cell r="AC47" t="str">
            <v>104BPE0450</v>
          </cell>
        </row>
        <row r="48">
          <cell r="U48" t="str">
            <v>NBR 13.731/08</v>
          </cell>
          <cell r="AA48">
            <v>142.12</v>
          </cell>
          <cell r="AC48" t="str">
            <v>104BPE0450</v>
          </cell>
        </row>
        <row r="49">
          <cell r="U49" t="str">
            <v>NBR 13.731/08</v>
          </cell>
          <cell r="AA49">
            <v>238.06</v>
          </cell>
          <cell r="AC49" t="str">
            <v>104BPE0450</v>
          </cell>
        </row>
        <row r="50">
          <cell r="U50" t="str">
            <v>NBR 13.731/08</v>
          </cell>
          <cell r="AA50">
            <v>238.06</v>
          </cell>
          <cell r="AC50" t="str">
            <v>104BPE0450</v>
          </cell>
        </row>
        <row r="51">
          <cell r="U51" t="str">
            <v>NBR 15.402/2006</v>
          </cell>
          <cell r="AA51">
            <v>119.59</v>
          </cell>
          <cell r="AC51" t="str">
            <v>104BPE0450</v>
          </cell>
        </row>
        <row r="52">
          <cell r="U52" t="str">
            <v>NBR 15.870/10</v>
          </cell>
          <cell r="AA52">
            <v>59.79</v>
          </cell>
          <cell r="AC52" t="str">
            <v>104BPE0450</v>
          </cell>
        </row>
        <row r="53">
          <cell r="U53" t="str">
            <v>NBR 15.870/10</v>
          </cell>
          <cell r="AA53">
            <v>59.79</v>
          </cell>
          <cell r="AC53" t="str">
            <v>104BPE0450</v>
          </cell>
        </row>
        <row r="54">
          <cell r="U54" t="str">
            <v>NBR 15.402/2006</v>
          </cell>
          <cell r="AA54">
            <v>103.22</v>
          </cell>
          <cell r="AC54" t="str">
            <v>104BPE0450</v>
          </cell>
        </row>
        <row r="55">
          <cell r="U55" t="str">
            <v>NBR 15.870/10</v>
          </cell>
          <cell r="AA55">
            <v>51.61</v>
          </cell>
          <cell r="AC55" t="str">
            <v>104BPE0450</v>
          </cell>
        </row>
        <row r="56">
          <cell r="U56" t="str">
            <v>NBR 15.870/10</v>
          </cell>
          <cell r="AA56">
            <v>51.61</v>
          </cell>
          <cell r="AC56" t="str">
            <v>104BPE0450</v>
          </cell>
        </row>
        <row r="57">
          <cell r="U57" t="str">
            <v>NBR 15.402/2006</v>
          </cell>
          <cell r="AA57">
            <v>103.08</v>
          </cell>
          <cell r="AC57" t="str">
            <v>104BPE0450</v>
          </cell>
        </row>
        <row r="58">
          <cell r="U58" t="str">
            <v>NBR 15.402/2006</v>
          </cell>
          <cell r="AA58">
            <v>51.54</v>
          </cell>
          <cell r="AC58" t="str">
            <v>104BPE0450</v>
          </cell>
        </row>
        <row r="59">
          <cell r="U59" t="str">
            <v>NBR 15.402/2006</v>
          </cell>
          <cell r="AA59">
            <v>51.54</v>
          </cell>
          <cell r="AC59" t="str">
            <v>104BPE0450</v>
          </cell>
        </row>
        <row r="60">
          <cell r="U60" t="str">
            <v>NBR 13.731/08</v>
          </cell>
          <cell r="AA60">
            <v>99</v>
          </cell>
          <cell r="AC60" t="str">
            <v>104BPE0450</v>
          </cell>
        </row>
        <row r="61">
          <cell r="U61" t="str">
            <v>NBR 13.731/08</v>
          </cell>
          <cell r="AA61">
            <v>32.549999999999997</v>
          </cell>
          <cell r="AC61" t="str">
            <v>104BPE0450</v>
          </cell>
        </row>
        <row r="62">
          <cell r="U62" t="str">
            <v>NBR 13.731/08</v>
          </cell>
          <cell r="AA62">
            <v>100.35</v>
          </cell>
          <cell r="AC62" t="str">
            <v>104BPE0450</v>
          </cell>
        </row>
        <row r="63">
          <cell r="U63" t="str">
            <v>NBR 13.731/08</v>
          </cell>
          <cell r="AA63">
            <v>504</v>
          </cell>
          <cell r="AC63" t="str">
            <v>104BPE0450</v>
          </cell>
        </row>
        <row r="64">
          <cell r="U64" t="str">
            <v>NBR 13.731/08</v>
          </cell>
          <cell r="AA64">
            <v>34.5</v>
          </cell>
          <cell r="AC64" t="str">
            <v>104BPE0450</v>
          </cell>
        </row>
        <row r="65">
          <cell r="U65" t="str">
            <v>NBR 13.731/08</v>
          </cell>
          <cell r="AA65">
            <v>103.5</v>
          </cell>
          <cell r="AC65" t="str">
            <v>104BPE0450</v>
          </cell>
        </row>
        <row r="66">
          <cell r="U66" t="str">
            <v>NBR 13.731/08</v>
          </cell>
          <cell r="AA66">
            <v>264</v>
          </cell>
          <cell r="AC66" t="str">
            <v>104BPE0450</v>
          </cell>
        </row>
        <row r="67">
          <cell r="U67" t="str">
            <v>NBR 13.731/08</v>
          </cell>
          <cell r="AA67">
            <v>21</v>
          </cell>
          <cell r="AC67" t="str">
            <v>104BPE0450</v>
          </cell>
        </row>
        <row r="68">
          <cell r="U68" t="str">
            <v>NBR 13.731/08</v>
          </cell>
          <cell r="AA68">
            <v>84</v>
          </cell>
          <cell r="AC68" t="str">
            <v>104BPE0450</v>
          </cell>
        </row>
        <row r="69">
          <cell r="U69" t="str">
            <v>NBR 13.731/08</v>
          </cell>
          <cell r="AA69">
            <v>63</v>
          </cell>
          <cell r="AC69" t="str">
            <v>104BPE0450</v>
          </cell>
        </row>
        <row r="70">
          <cell r="U70" t="str">
            <v>NBR 13.731/08</v>
          </cell>
          <cell r="AA70">
            <v>99</v>
          </cell>
          <cell r="AC70" t="str">
            <v>104BPE0450</v>
          </cell>
        </row>
        <row r="71">
          <cell r="U71" t="str">
            <v>NBR 13.731/08</v>
          </cell>
          <cell r="AA71">
            <v>84</v>
          </cell>
          <cell r="AC71" t="str">
            <v>104BPE0450</v>
          </cell>
        </row>
        <row r="72">
          <cell r="U72" t="str">
            <v>NBR 13.731/08</v>
          </cell>
          <cell r="AA72">
            <v>90</v>
          </cell>
          <cell r="AC72" t="str">
            <v>104BPE0450</v>
          </cell>
        </row>
        <row r="73">
          <cell r="U73" t="str">
            <v>NBR 13.731/08</v>
          </cell>
          <cell r="AA73">
            <v>21</v>
          </cell>
          <cell r="AC73" t="str">
            <v>104BPE0450</v>
          </cell>
        </row>
        <row r="74">
          <cell r="U74" t="str">
            <v>NBR 13.731/08</v>
          </cell>
          <cell r="AA74">
            <v>117</v>
          </cell>
          <cell r="AC74" t="str">
            <v>104BPE0450</v>
          </cell>
        </row>
        <row r="75">
          <cell r="U75" t="str">
            <v>NBR 13.731/08</v>
          </cell>
          <cell r="AA75">
            <v>252</v>
          </cell>
          <cell r="AC75" t="str">
            <v>104BPE0450</v>
          </cell>
        </row>
        <row r="76">
          <cell r="U76" t="str">
            <v>NBR 13.731/08</v>
          </cell>
          <cell r="AA76">
            <v>108</v>
          </cell>
          <cell r="AC76" t="str">
            <v>104BPE0450</v>
          </cell>
        </row>
        <row r="77">
          <cell r="U77" t="str">
            <v>NBR 13.731/08</v>
          </cell>
          <cell r="AA77">
            <v>111.15</v>
          </cell>
          <cell r="AC77" t="str">
            <v>104BPE0450</v>
          </cell>
        </row>
        <row r="78">
          <cell r="U78" t="str">
            <v>NBR 13.731/08</v>
          </cell>
          <cell r="AA78">
            <v>373.2</v>
          </cell>
          <cell r="AC78" t="str">
            <v>104BPE0450</v>
          </cell>
        </row>
        <row r="79">
          <cell r="U79" t="str">
            <v>NBR 13.731/08</v>
          </cell>
          <cell r="AA79">
            <v>121.5</v>
          </cell>
          <cell r="AC79" t="str">
            <v>104BPE0450</v>
          </cell>
        </row>
        <row r="80">
          <cell r="U80" t="str">
            <v>NBR 13.731/08</v>
          </cell>
          <cell r="AA80">
            <v>103.5</v>
          </cell>
          <cell r="AC80" t="str">
            <v>104BPE0450</v>
          </cell>
        </row>
        <row r="81">
          <cell r="U81" t="str">
            <v>NBR 13.731/08</v>
          </cell>
          <cell r="AA81">
            <v>102</v>
          </cell>
          <cell r="AC81" t="str">
            <v>104BPE0450</v>
          </cell>
        </row>
        <row r="82">
          <cell r="U82" t="str">
            <v>NBR 13.731/08</v>
          </cell>
          <cell r="AA82">
            <v>126</v>
          </cell>
          <cell r="AC82" t="str">
            <v>104BPE0450</v>
          </cell>
        </row>
        <row r="83">
          <cell r="U83" t="str">
            <v>NBR 13.731/08</v>
          </cell>
          <cell r="AA83">
            <v>18</v>
          </cell>
          <cell r="AC83" t="str">
            <v>104BPE0450</v>
          </cell>
        </row>
        <row r="84">
          <cell r="U84" t="str">
            <v>NBR 13.731/08</v>
          </cell>
          <cell r="AA84">
            <v>90</v>
          </cell>
          <cell r="AC84" t="str">
            <v>104BPE0450</v>
          </cell>
        </row>
        <row r="85">
          <cell r="U85" t="str">
            <v>NBR 13.731/08</v>
          </cell>
          <cell r="AA85">
            <v>135</v>
          </cell>
          <cell r="AC85" t="str">
            <v>104BPE0450</v>
          </cell>
        </row>
        <row r="86">
          <cell r="U86" t="str">
            <v>NBR 13.731/08</v>
          </cell>
          <cell r="AA86">
            <v>135</v>
          </cell>
          <cell r="AC86" t="str">
            <v>104BPE0450</v>
          </cell>
        </row>
        <row r="87">
          <cell r="U87" t="str">
            <v>NBR 13.731/08</v>
          </cell>
          <cell r="AA87">
            <v>300</v>
          </cell>
          <cell r="AC87" t="str">
            <v>104BPE0450</v>
          </cell>
        </row>
        <row r="88">
          <cell r="U88" t="str">
            <v>NBR 13.731/08</v>
          </cell>
          <cell r="AA88">
            <v>2430</v>
          </cell>
          <cell r="AC88" t="str">
            <v>104BPE0450</v>
          </cell>
        </row>
        <row r="89">
          <cell r="U89" t="str">
            <v>NBR 13.731/08</v>
          </cell>
          <cell r="AA89">
            <v>2430</v>
          </cell>
          <cell r="AC89" t="str">
            <v>104BPE0450</v>
          </cell>
        </row>
        <row r="90">
          <cell r="U90" t="str">
            <v>NBR 15.402/2006</v>
          </cell>
          <cell r="AA90">
            <v>1992</v>
          </cell>
          <cell r="AC90" t="str">
            <v>104BPE0490</v>
          </cell>
        </row>
        <row r="91">
          <cell r="U91" t="str">
            <v>NBR 15.402/2006</v>
          </cell>
          <cell r="AA91">
            <v>996</v>
          </cell>
          <cell r="AC91" t="str">
            <v>104BPE0490</v>
          </cell>
        </row>
        <row r="92">
          <cell r="U92" t="str">
            <v>NBR 15.402/2006</v>
          </cell>
          <cell r="AA92">
            <v>996</v>
          </cell>
          <cell r="AC92" t="str">
            <v>104BPE0490</v>
          </cell>
        </row>
        <row r="93">
          <cell r="U93" t="str">
            <v>NBR 13.731/08</v>
          </cell>
          <cell r="AA93">
            <v>243</v>
          </cell>
          <cell r="AC93" t="str">
            <v>104BPE0490</v>
          </cell>
        </row>
        <row r="94">
          <cell r="U94" t="str">
            <v>NBR 13.731/08</v>
          </cell>
          <cell r="AA94">
            <v>45</v>
          </cell>
          <cell r="AC94" t="str">
            <v>104BPE0490</v>
          </cell>
        </row>
        <row r="95">
          <cell r="U95" t="str">
            <v>NBR 13.731/08</v>
          </cell>
          <cell r="AA95">
            <v>108</v>
          </cell>
          <cell r="AC95" t="str">
            <v>104BPE0490</v>
          </cell>
        </row>
        <row r="96">
          <cell r="U96" t="str">
            <v>NBR 13.731/08</v>
          </cell>
          <cell r="AA96">
            <v>165</v>
          </cell>
          <cell r="AC96" t="str">
            <v>104BPE0490</v>
          </cell>
        </row>
        <row r="97">
          <cell r="U97" t="str">
            <v>NBR 13.731/08</v>
          </cell>
          <cell r="AA97">
            <v>105.75</v>
          </cell>
          <cell r="AC97" t="str">
            <v>104BPE0490</v>
          </cell>
        </row>
        <row r="98">
          <cell r="U98" t="str">
            <v>NBR 13.731/08</v>
          </cell>
          <cell r="AA98">
            <v>30.75</v>
          </cell>
          <cell r="AC98" t="str">
            <v>104BPE0490</v>
          </cell>
        </row>
        <row r="99">
          <cell r="U99" t="str">
            <v>NBR 13.731/08</v>
          </cell>
          <cell r="AA99">
            <v>119.25</v>
          </cell>
          <cell r="AC99" t="str">
            <v>104BPE0490</v>
          </cell>
        </row>
        <row r="100">
          <cell r="U100" t="str">
            <v>NBR 13.731/08</v>
          </cell>
          <cell r="AA100">
            <v>240</v>
          </cell>
          <cell r="AC100" t="str">
            <v>104BPE0490</v>
          </cell>
        </row>
        <row r="101">
          <cell r="U101" t="str">
            <v>NBR 13.731/08</v>
          </cell>
          <cell r="AA101">
            <v>99</v>
          </cell>
          <cell r="AC101" t="str">
            <v>104BPE0490</v>
          </cell>
        </row>
        <row r="102">
          <cell r="U102" t="str">
            <v>NBR 13.731/08</v>
          </cell>
          <cell r="AA102">
            <v>33</v>
          </cell>
          <cell r="AC102" t="str">
            <v>104BPE0490</v>
          </cell>
        </row>
        <row r="103">
          <cell r="U103" t="str">
            <v>NBR 13.731/08</v>
          </cell>
          <cell r="AA103">
            <v>112.5</v>
          </cell>
          <cell r="AC103" t="str">
            <v>104BPE0490</v>
          </cell>
        </row>
        <row r="104">
          <cell r="U104" t="str">
            <v>NBR 13.731/08</v>
          </cell>
          <cell r="AA104">
            <v>945</v>
          </cell>
          <cell r="AC104" t="str">
            <v>104BPE0490</v>
          </cell>
        </row>
        <row r="105">
          <cell r="U105" t="str">
            <v>NBR 13.731/08</v>
          </cell>
          <cell r="AA105">
            <v>945</v>
          </cell>
          <cell r="AC105" t="str">
            <v>104BPE0490</v>
          </cell>
        </row>
        <row r="106">
          <cell r="U106" t="str">
            <v>NBR 15.402/2006</v>
          </cell>
          <cell r="AA106">
            <v>318</v>
          </cell>
          <cell r="AC106" t="str">
            <v>104BPE0490</v>
          </cell>
        </row>
        <row r="107">
          <cell r="U107" t="str">
            <v>NBR 15.402/2006</v>
          </cell>
          <cell r="AA107">
            <v>159</v>
          </cell>
          <cell r="AC107" t="str">
            <v>104BPE0490</v>
          </cell>
        </row>
        <row r="108">
          <cell r="U108" t="str">
            <v>NBR 15.402/2006</v>
          </cell>
          <cell r="AA108">
            <v>159</v>
          </cell>
          <cell r="AC108" t="str">
            <v>104BPE0490</v>
          </cell>
        </row>
        <row r="109">
          <cell r="U109" t="str">
            <v>NBR 13.731/08</v>
          </cell>
          <cell r="AA109">
            <v>228</v>
          </cell>
          <cell r="AC109" t="str">
            <v>104BPE0490</v>
          </cell>
        </row>
        <row r="110">
          <cell r="U110" t="str">
            <v>NBR 13.731/08</v>
          </cell>
          <cell r="AA110">
            <v>99</v>
          </cell>
          <cell r="AC110" t="str">
            <v>104BPE0490</v>
          </cell>
        </row>
        <row r="111">
          <cell r="U111" t="str">
            <v>NBR 13.731/08</v>
          </cell>
          <cell r="AA111">
            <v>84</v>
          </cell>
          <cell r="AC111" t="str">
            <v>104BPE0490</v>
          </cell>
        </row>
        <row r="112">
          <cell r="U112" t="str">
            <v>NBR 13.731/08</v>
          </cell>
          <cell r="AA112">
            <v>117</v>
          </cell>
          <cell r="AC112" t="str">
            <v>104BPE0490</v>
          </cell>
        </row>
        <row r="113">
          <cell r="U113" t="str">
            <v>NBR 13.731/08</v>
          </cell>
          <cell r="AA113">
            <v>31.5</v>
          </cell>
          <cell r="AC113" t="str">
            <v>104BPE0490</v>
          </cell>
        </row>
        <row r="114">
          <cell r="U114" t="str">
            <v>NBR 13.731/08</v>
          </cell>
          <cell r="AA114">
            <v>58.5</v>
          </cell>
          <cell r="AC114" t="str">
            <v>104BPE0490</v>
          </cell>
        </row>
        <row r="115">
          <cell r="U115" t="str">
            <v>NBR 13.731/08</v>
          </cell>
          <cell r="AA115">
            <v>384</v>
          </cell>
          <cell r="AC115" t="str">
            <v>104BPE0490</v>
          </cell>
        </row>
        <row r="116">
          <cell r="U116" t="str">
            <v>NBR 13.731/08</v>
          </cell>
          <cell r="AA116">
            <v>58.5</v>
          </cell>
          <cell r="AC116" t="str">
            <v>104BPE0490</v>
          </cell>
        </row>
        <row r="117">
          <cell r="U117" t="str">
            <v>NBR 13.731/08</v>
          </cell>
          <cell r="AA117">
            <v>18</v>
          </cell>
          <cell r="AC117" t="str">
            <v>104BPE0490</v>
          </cell>
        </row>
        <row r="118">
          <cell r="U118" t="str">
            <v>NBR 13.731/08</v>
          </cell>
          <cell r="AA118">
            <v>162</v>
          </cell>
          <cell r="AC118" t="str">
            <v>104BPE0490</v>
          </cell>
        </row>
        <row r="119">
          <cell r="U119" t="str">
            <v>NBR 13.731/08</v>
          </cell>
          <cell r="AA119">
            <v>21</v>
          </cell>
          <cell r="AC119" t="str">
            <v>104BPE0490</v>
          </cell>
        </row>
        <row r="120">
          <cell r="U120" t="str">
            <v>NBR 13.731/08</v>
          </cell>
          <cell r="AA120">
            <v>69</v>
          </cell>
          <cell r="AC120" t="str">
            <v>104BPE0490</v>
          </cell>
        </row>
        <row r="121">
          <cell r="U121" t="str">
            <v>NBR 13.731/08</v>
          </cell>
          <cell r="AA121">
            <v>24</v>
          </cell>
          <cell r="AC121" t="str">
            <v>104BPE0490</v>
          </cell>
        </row>
        <row r="122">
          <cell r="U122" t="str">
            <v>NBR 13.731/08</v>
          </cell>
          <cell r="AA122">
            <v>112.5</v>
          </cell>
          <cell r="AC122" t="str">
            <v>104BPE0490</v>
          </cell>
        </row>
        <row r="123">
          <cell r="U123" t="str">
            <v>NBR 13.731/08</v>
          </cell>
          <cell r="AA123">
            <v>112.5</v>
          </cell>
          <cell r="AC123" t="str">
            <v>104BPE0490</v>
          </cell>
        </row>
        <row r="124">
          <cell r="U124" t="str">
            <v>NBR 13.731/08</v>
          </cell>
          <cell r="AA124">
            <v>30</v>
          </cell>
          <cell r="AC124" t="str">
            <v>104BPE0490</v>
          </cell>
        </row>
        <row r="125">
          <cell r="U125" t="str">
            <v>NBR 13.731/08</v>
          </cell>
          <cell r="AA125">
            <v>108</v>
          </cell>
          <cell r="AC125" t="str">
            <v>104BPE0490</v>
          </cell>
        </row>
        <row r="126">
          <cell r="U126" t="str">
            <v>NBR 13.731/08</v>
          </cell>
          <cell r="AA126">
            <v>84</v>
          </cell>
          <cell r="AC126" t="str">
            <v>104BPE0490</v>
          </cell>
        </row>
        <row r="127">
          <cell r="U127" t="str">
            <v>NBR 13.731/08</v>
          </cell>
          <cell r="AA127">
            <v>108</v>
          </cell>
          <cell r="AC127" t="str">
            <v>104BPE0490</v>
          </cell>
        </row>
        <row r="128">
          <cell r="U128" t="str">
            <v>NBR 13.731/08</v>
          </cell>
          <cell r="AA128">
            <v>81</v>
          </cell>
          <cell r="AC128" t="str">
            <v>104BPE0490</v>
          </cell>
        </row>
        <row r="129">
          <cell r="U129" t="str">
            <v>NBR 13.731/08</v>
          </cell>
          <cell r="AA129">
            <v>192</v>
          </cell>
          <cell r="AC129" t="str">
            <v>104BPE0490</v>
          </cell>
        </row>
        <row r="130">
          <cell r="U130" t="str">
            <v>NBR 13.731/08</v>
          </cell>
          <cell r="AA130">
            <v>117</v>
          </cell>
          <cell r="AC130" t="str">
            <v>104BPE0490</v>
          </cell>
        </row>
        <row r="131">
          <cell r="U131" t="str">
            <v>NBR 13.731/08</v>
          </cell>
          <cell r="AA131">
            <v>27</v>
          </cell>
          <cell r="AC131" t="str">
            <v>104BPE0490</v>
          </cell>
        </row>
        <row r="132">
          <cell r="U132" t="str">
            <v>NBR 13.731/08</v>
          </cell>
          <cell r="AA132">
            <v>117</v>
          </cell>
          <cell r="AC132" t="str">
            <v>104BPE0490</v>
          </cell>
        </row>
        <row r="133">
          <cell r="U133" t="str">
            <v>NBR 13.731/08</v>
          </cell>
          <cell r="AA133">
            <v>88.65</v>
          </cell>
          <cell r="AC133" t="str">
            <v>104BPE0490</v>
          </cell>
        </row>
        <row r="134">
          <cell r="U134" t="str">
            <v>NBR 13.731/08</v>
          </cell>
          <cell r="AA134">
            <v>90.45</v>
          </cell>
          <cell r="AC134" t="str">
            <v>104BPE0490</v>
          </cell>
        </row>
        <row r="135">
          <cell r="U135" t="str">
            <v>NBR 13.731/08</v>
          </cell>
          <cell r="AA135">
            <v>391.3</v>
          </cell>
          <cell r="AC135" t="str">
            <v>104BPE0490</v>
          </cell>
        </row>
        <row r="136">
          <cell r="U136" t="str">
            <v>NBR 13.731/08</v>
          </cell>
          <cell r="AA136">
            <v>103.43</v>
          </cell>
          <cell r="AC136" t="str">
            <v>104BPE0490</v>
          </cell>
        </row>
        <row r="137">
          <cell r="U137" t="str">
            <v>NBR 13.731/08</v>
          </cell>
          <cell r="AA137">
            <v>25.5</v>
          </cell>
          <cell r="AC137" t="str">
            <v>104BPE0490</v>
          </cell>
        </row>
        <row r="138">
          <cell r="U138" t="str">
            <v>NBR 13.731/08</v>
          </cell>
          <cell r="AA138">
            <v>2169</v>
          </cell>
          <cell r="AC138" t="str">
            <v>104BPE0490</v>
          </cell>
        </row>
        <row r="139">
          <cell r="U139" t="str">
            <v>NBR 13.731/08</v>
          </cell>
          <cell r="AA139">
            <v>2169</v>
          </cell>
          <cell r="AC139" t="str">
            <v>104BPE0490</v>
          </cell>
        </row>
        <row r="140">
          <cell r="U140" t="str">
            <v>NBR 13.731/08</v>
          </cell>
          <cell r="AA140">
            <v>112.5</v>
          </cell>
          <cell r="AC140" t="str">
            <v>104BPE0490</v>
          </cell>
        </row>
        <row r="141">
          <cell r="U141" t="str">
            <v>NBR 13.731/08</v>
          </cell>
          <cell r="AA141">
            <v>72</v>
          </cell>
          <cell r="AC141" t="str">
            <v>104BPE0490</v>
          </cell>
        </row>
        <row r="142">
          <cell r="U142" t="str">
            <v>NBR 13.731/08</v>
          </cell>
          <cell r="AA142">
            <v>138</v>
          </cell>
          <cell r="AC142" t="str">
            <v>104BPE0490</v>
          </cell>
        </row>
        <row r="143">
          <cell r="U143" t="str">
            <v>NBR 13.731/08</v>
          </cell>
          <cell r="AA143">
            <v>119.25</v>
          </cell>
          <cell r="AC143" t="str">
            <v>104BPE0490</v>
          </cell>
        </row>
        <row r="144">
          <cell r="U144" t="str">
            <v>NBR 13.731/08</v>
          </cell>
          <cell r="AA144">
            <v>92.25</v>
          </cell>
          <cell r="AC144" t="str">
            <v>104BPE0490</v>
          </cell>
        </row>
        <row r="145">
          <cell r="U145" t="str">
            <v>NBR 13.731/08</v>
          </cell>
          <cell r="AA145">
            <v>45</v>
          </cell>
          <cell r="AC145" t="str">
            <v>104BPE0490</v>
          </cell>
        </row>
        <row r="146">
          <cell r="U146" t="str">
            <v>NBR 13.731/08</v>
          </cell>
          <cell r="AA146">
            <v>321</v>
          </cell>
          <cell r="AC146" t="str">
            <v>104BPE0490</v>
          </cell>
        </row>
        <row r="147">
          <cell r="U147" t="str">
            <v>NBR 13.731/08</v>
          </cell>
          <cell r="AA147">
            <v>56.25</v>
          </cell>
          <cell r="AC147" t="str">
            <v>104BPE0490</v>
          </cell>
        </row>
        <row r="148">
          <cell r="U148" t="str">
            <v>NBR 13.731/08</v>
          </cell>
          <cell r="AA148">
            <v>27</v>
          </cell>
          <cell r="AC148" t="str">
            <v>104BPE0490</v>
          </cell>
        </row>
        <row r="149">
          <cell r="U149" t="str">
            <v>NBR 13.731/08</v>
          </cell>
          <cell r="AA149">
            <v>81</v>
          </cell>
          <cell r="AC149" t="str">
            <v>104BPE0490</v>
          </cell>
        </row>
        <row r="150">
          <cell r="U150" t="str">
            <v>NBR 13.731/08</v>
          </cell>
          <cell r="AA150">
            <v>576</v>
          </cell>
          <cell r="AC150" t="str">
            <v>104BPE0490</v>
          </cell>
        </row>
        <row r="151">
          <cell r="U151" t="str">
            <v>NBR 13.731/08</v>
          </cell>
          <cell r="AA151">
            <v>135</v>
          </cell>
          <cell r="AC151" t="str">
            <v>104BPE0490</v>
          </cell>
        </row>
        <row r="152">
          <cell r="U152" t="str">
            <v>NBR 13.731/08</v>
          </cell>
          <cell r="AA152">
            <v>36</v>
          </cell>
          <cell r="AC152" t="str">
            <v>104BPE0490</v>
          </cell>
        </row>
        <row r="153">
          <cell r="U153" t="str">
            <v>NBR 13.731/08</v>
          </cell>
          <cell r="AA153">
            <v>1107</v>
          </cell>
          <cell r="AC153" t="str">
            <v>104BPE0490</v>
          </cell>
        </row>
        <row r="154">
          <cell r="U154" t="str">
            <v>NBR 13.731/08</v>
          </cell>
          <cell r="AA154">
            <v>1107</v>
          </cell>
          <cell r="AC154" t="str">
            <v>104BPE0490</v>
          </cell>
        </row>
        <row r="155">
          <cell r="U155" t="str">
            <v>NBR 15.402/2006</v>
          </cell>
          <cell r="AA155">
            <v>432</v>
          </cell>
          <cell r="AC155" t="str">
            <v>104BPE0490</v>
          </cell>
        </row>
        <row r="156">
          <cell r="U156" t="str">
            <v>NBR 15.402/2006</v>
          </cell>
          <cell r="AA156">
            <v>216</v>
          </cell>
          <cell r="AC156" t="str">
            <v>104BPE0490</v>
          </cell>
        </row>
        <row r="157">
          <cell r="U157" t="str">
            <v>NBR 15.402/2006</v>
          </cell>
          <cell r="AA157">
            <v>216</v>
          </cell>
          <cell r="AC157" t="str">
            <v>104BPE0490</v>
          </cell>
        </row>
        <row r="158">
          <cell r="U158" t="str">
            <v>NBR 13.731/08</v>
          </cell>
          <cell r="AA158">
            <v>108</v>
          </cell>
          <cell r="AC158" t="str">
            <v>104BPE0490</v>
          </cell>
        </row>
        <row r="159">
          <cell r="U159" t="str">
            <v>NBR 13.731/08</v>
          </cell>
          <cell r="AA159">
            <v>42</v>
          </cell>
          <cell r="AC159" t="str">
            <v>104BPE0490</v>
          </cell>
        </row>
        <row r="160">
          <cell r="U160" t="str">
            <v>NBR 13.731/08</v>
          </cell>
          <cell r="AA160">
            <v>171</v>
          </cell>
          <cell r="AC160" t="str">
            <v>104BPE0490</v>
          </cell>
        </row>
        <row r="161">
          <cell r="U161" t="str">
            <v>NBR 13.731/08</v>
          </cell>
          <cell r="AA161">
            <v>153</v>
          </cell>
          <cell r="AC161" t="str">
            <v>104BPE0490</v>
          </cell>
        </row>
        <row r="162">
          <cell r="U162" t="str">
            <v>NBR 13.731/08</v>
          </cell>
          <cell r="AA162">
            <v>139.5</v>
          </cell>
          <cell r="AC162" t="str">
            <v>104BPE0490</v>
          </cell>
        </row>
        <row r="163">
          <cell r="U163" t="str">
            <v>NBR 13.731/08</v>
          </cell>
          <cell r="AA163">
            <v>528</v>
          </cell>
          <cell r="AC163" t="str">
            <v>104BPE0490</v>
          </cell>
        </row>
        <row r="164">
          <cell r="U164" t="str">
            <v>NBR 13.731/08</v>
          </cell>
          <cell r="AA164">
            <v>108</v>
          </cell>
          <cell r="AC164" t="str">
            <v>104BPE0510</v>
          </cell>
        </row>
        <row r="165">
          <cell r="U165" t="str">
            <v>NBR 13.731/08</v>
          </cell>
          <cell r="AA165">
            <v>15</v>
          </cell>
          <cell r="AC165" t="str">
            <v>104BPE0510</v>
          </cell>
        </row>
        <row r="166">
          <cell r="U166" t="str">
            <v>NBR 13.731/08</v>
          </cell>
          <cell r="AA166">
            <v>124.07</v>
          </cell>
          <cell r="AC166" t="str">
            <v>104BPE0510</v>
          </cell>
        </row>
        <row r="167">
          <cell r="U167" t="str">
            <v>NBR 13.731/08</v>
          </cell>
          <cell r="AA167">
            <v>644.57000000000005</v>
          </cell>
          <cell r="AC167" t="str">
            <v>104BPE0510</v>
          </cell>
        </row>
        <row r="168">
          <cell r="U168" t="str">
            <v>NBR 13.731/08</v>
          </cell>
          <cell r="AA168">
            <v>112.5</v>
          </cell>
          <cell r="AC168" t="str">
            <v>104BPE0510</v>
          </cell>
        </row>
        <row r="169">
          <cell r="U169" t="str">
            <v>NBR 13.731/08</v>
          </cell>
          <cell r="AA169">
            <v>168.16</v>
          </cell>
          <cell r="AC169" t="str">
            <v>104BPE0510</v>
          </cell>
        </row>
        <row r="170">
          <cell r="U170" t="str">
            <v>NBR 13.731/08</v>
          </cell>
          <cell r="AA170">
            <v>1420.1</v>
          </cell>
          <cell r="AC170" t="str">
            <v>104BPE0510</v>
          </cell>
        </row>
        <row r="171">
          <cell r="U171" t="str">
            <v>NBR 13.731/08</v>
          </cell>
          <cell r="AA171">
            <v>1420.1</v>
          </cell>
          <cell r="AC171" t="str">
            <v>104BPE0510</v>
          </cell>
        </row>
        <row r="172">
          <cell r="U172" t="str">
            <v>NBR 13.731/08</v>
          </cell>
          <cell r="AA172">
            <v>275.07</v>
          </cell>
          <cell r="AC172" t="str">
            <v>104BPE0510</v>
          </cell>
        </row>
        <row r="173">
          <cell r="U173" t="str">
            <v>NBR 13.731/08</v>
          </cell>
          <cell r="AA173">
            <v>137.54</v>
          </cell>
          <cell r="AC173" t="str">
            <v>104BPE0510</v>
          </cell>
        </row>
        <row r="174">
          <cell r="U174" t="str">
            <v>NBR 13.731/08</v>
          </cell>
          <cell r="AA174">
            <v>137.54</v>
          </cell>
          <cell r="AC174" t="str">
            <v>104BPE0510</v>
          </cell>
        </row>
        <row r="175">
          <cell r="U175" t="str">
            <v>NBR 13.731/08</v>
          </cell>
          <cell r="AA175">
            <v>183.54</v>
          </cell>
          <cell r="AC175" t="str">
            <v>104BPE0510</v>
          </cell>
        </row>
        <row r="176">
          <cell r="U176" t="str">
            <v>NBR 13.731/08</v>
          </cell>
          <cell r="AA176">
            <v>54</v>
          </cell>
          <cell r="AC176" t="str">
            <v>104BPE0510</v>
          </cell>
        </row>
        <row r="177">
          <cell r="U177" t="str">
            <v>NBR 13.731/08</v>
          </cell>
          <cell r="AA177">
            <v>180</v>
          </cell>
          <cell r="AC177" t="str">
            <v>104BPE0510</v>
          </cell>
        </row>
        <row r="178">
          <cell r="U178" t="str">
            <v>NBR 13.731/08</v>
          </cell>
          <cell r="AA178">
            <v>34.5</v>
          </cell>
          <cell r="AC178" t="str">
            <v>104BPE0510</v>
          </cell>
        </row>
        <row r="179">
          <cell r="U179" t="str">
            <v>NBR 13.731/08</v>
          </cell>
          <cell r="AA179">
            <v>117</v>
          </cell>
          <cell r="AC179" t="str">
            <v>104BPE0510</v>
          </cell>
        </row>
        <row r="180">
          <cell r="U180" t="str">
            <v>NBR 13.731/08</v>
          </cell>
          <cell r="AA180">
            <v>265.5</v>
          </cell>
          <cell r="AC180" t="str">
            <v>104BPE0510</v>
          </cell>
        </row>
        <row r="181">
          <cell r="U181" t="str">
            <v>NBR 13.731/08</v>
          </cell>
          <cell r="AA181">
            <v>223.57</v>
          </cell>
          <cell r="AC181" t="str">
            <v>104BPE0510</v>
          </cell>
        </row>
        <row r="182">
          <cell r="U182" t="str">
            <v>NBR 13.731/08</v>
          </cell>
          <cell r="AA182">
            <v>759.14</v>
          </cell>
          <cell r="AC182" t="str">
            <v>104BPE0510</v>
          </cell>
        </row>
        <row r="183">
          <cell r="U183" t="str">
            <v>NBR 13.731/08</v>
          </cell>
          <cell r="AA183">
            <v>759.14</v>
          </cell>
          <cell r="AC183" t="str">
            <v>104BPE0510</v>
          </cell>
        </row>
        <row r="184">
          <cell r="U184" t="str">
            <v>NBR 15.402/2006</v>
          </cell>
          <cell r="AA184">
            <v>382.43</v>
          </cell>
          <cell r="AC184" t="str">
            <v>104BPE0510</v>
          </cell>
        </row>
        <row r="185">
          <cell r="U185" t="str">
            <v>NBR 15.402/2006</v>
          </cell>
          <cell r="AA185">
            <v>191.22</v>
          </cell>
          <cell r="AC185" t="str">
            <v>104BPE0510</v>
          </cell>
        </row>
        <row r="186">
          <cell r="U186" t="str">
            <v>NBR 15.402/2006</v>
          </cell>
          <cell r="AA186">
            <v>191.22</v>
          </cell>
          <cell r="AC186" t="str">
            <v>104BPE0510</v>
          </cell>
        </row>
        <row r="187">
          <cell r="U187" t="str">
            <v>NBR 13.731/08</v>
          </cell>
          <cell r="AA187">
            <v>420</v>
          </cell>
          <cell r="AC187" t="str">
            <v>104BPE0510</v>
          </cell>
        </row>
        <row r="188">
          <cell r="U188" t="str">
            <v>NBR 13.731/08</v>
          </cell>
          <cell r="AA188">
            <v>21</v>
          </cell>
          <cell r="AC188" t="str">
            <v>104BPE0510</v>
          </cell>
        </row>
        <row r="189">
          <cell r="U189" t="str">
            <v>NBR 13.731/08</v>
          </cell>
          <cell r="AA189">
            <v>328.2</v>
          </cell>
          <cell r="AC189" t="str">
            <v>104BPE0510</v>
          </cell>
        </row>
        <row r="190">
          <cell r="U190" t="str">
            <v>NBR 13.731/08</v>
          </cell>
          <cell r="AA190">
            <v>416.1</v>
          </cell>
          <cell r="AC190" t="str">
            <v>104BPE0510</v>
          </cell>
        </row>
        <row r="191">
          <cell r="U191" t="str">
            <v>NBR 13.731/08</v>
          </cell>
          <cell r="AA191">
            <v>416.1</v>
          </cell>
          <cell r="AC191" t="str">
            <v>104BPE0510</v>
          </cell>
        </row>
        <row r="192">
          <cell r="U192" t="str">
            <v>NBR 13.731/08</v>
          </cell>
          <cell r="AA192">
            <v>152.5</v>
          </cell>
          <cell r="AC192" t="str">
            <v>104BPE0510</v>
          </cell>
        </row>
        <row r="193">
          <cell r="U193" t="str">
            <v>NBR 13.731/08</v>
          </cell>
          <cell r="AA193">
            <v>157.29</v>
          </cell>
          <cell r="AC193" t="str">
            <v>104BPE0510</v>
          </cell>
        </row>
        <row r="194">
          <cell r="U194" t="str">
            <v>NBR 13.731/08</v>
          </cell>
          <cell r="AA194">
            <v>180.31</v>
          </cell>
          <cell r="AC194" t="str">
            <v>104BPE0510</v>
          </cell>
        </row>
        <row r="195">
          <cell r="U195" t="str">
            <v>NBR 13.731/08</v>
          </cell>
          <cell r="AA195">
            <v>180.31</v>
          </cell>
          <cell r="AC195" t="str">
            <v>104BPE0510</v>
          </cell>
        </row>
        <row r="196">
          <cell r="U196" t="str">
            <v>NBR 13.731/08</v>
          </cell>
          <cell r="AA196">
            <v>307.18</v>
          </cell>
          <cell r="AC196" t="str">
            <v>104BPE0510</v>
          </cell>
        </row>
        <row r="197">
          <cell r="U197" t="str">
            <v>NBR 13.731/08</v>
          </cell>
          <cell r="AA197">
            <v>153.59</v>
          </cell>
          <cell r="AC197" t="str">
            <v>104BPE0510</v>
          </cell>
        </row>
        <row r="198">
          <cell r="U198" t="str">
            <v>NBR 13.731/08</v>
          </cell>
          <cell r="AA198">
            <v>153.59</v>
          </cell>
          <cell r="AC198" t="str">
            <v>104BPE0510</v>
          </cell>
        </row>
        <row r="199">
          <cell r="U199" t="str">
            <v>NBR 15.402/2006</v>
          </cell>
          <cell r="AA199">
            <v>780</v>
          </cell>
          <cell r="AC199" t="str">
            <v>104BPE0520</v>
          </cell>
        </row>
        <row r="200">
          <cell r="U200" t="str">
            <v>NBR 15.402/2006</v>
          </cell>
          <cell r="AA200">
            <v>390</v>
          </cell>
          <cell r="AC200" t="str">
            <v>104BPE0520</v>
          </cell>
        </row>
        <row r="201">
          <cell r="U201" t="str">
            <v>NBR 15.402/2006</v>
          </cell>
          <cell r="AA201">
            <v>390</v>
          </cell>
          <cell r="AC201" t="str">
            <v>104BPE0520</v>
          </cell>
        </row>
        <row r="202">
          <cell r="U202" t="str">
            <v>NBR 13.731/08</v>
          </cell>
          <cell r="AA202">
            <v>144</v>
          </cell>
          <cell r="AC202" t="str">
            <v>104BPE0520</v>
          </cell>
        </row>
        <row r="203">
          <cell r="U203" t="str">
            <v>NBR 13.731/08</v>
          </cell>
          <cell r="AA203">
            <v>72</v>
          </cell>
          <cell r="AC203" t="str">
            <v>104BPE0520</v>
          </cell>
        </row>
        <row r="204">
          <cell r="U204" t="str">
            <v>NBR 13.731/08</v>
          </cell>
          <cell r="AA204">
            <v>72</v>
          </cell>
          <cell r="AC204" t="str">
            <v>104BPE0520</v>
          </cell>
        </row>
        <row r="205">
          <cell r="U205" t="str">
            <v>NBR 13.731/08</v>
          </cell>
          <cell r="AA205">
            <v>182.25</v>
          </cell>
          <cell r="AC205" t="str">
            <v>104BPE0520</v>
          </cell>
        </row>
        <row r="206">
          <cell r="U206" t="str">
            <v>NBR 15.870/10</v>
          </cell>
          <cell r="AA206">
            <v>121.5</v>
          </cell>
          <cell r="AC206" t="str">
            <v>104BPE0520</v>
          </cell>
        </row>
        <row r="207">
          <cell r="U207" t="str">
            <v>NBR 15.870/10</v>
          </cell>
          <cell r="AA207">
            <v>121.5</v>
          </cell>
          <cell r="AC207" t="str">
            <v>104BPE0520</v>
          </cell>
        </row>
        <row r="208">
          <cell r="U208" t="str">
            <v>NBR 13.731/08</v>
          </cell>
          <cell r="AA208">
            <v>297</v>
          </cell>
          <cell r="AC208" t="str">
            <v>104BPE0520</v>
          </cell>
        </row>
        <row r="209">
          <cell r="U209" t="str">
            <v>NBR 13.731/08</v>
          </cell>
          <cell r="AA209">
            <v>148.5</v>
          </cell>
          <cell r="AC209" t="str">
            <v>104BPE0520</v>
          </cell>
        </row>
        <row r="210">
          <cell r="U210" t="str">
            <v>NBR 13.731/08</v>
          </cell>
          <cell r="AA210">
            <v>148.5</v>
          </cell>
          <cell r="AC210" t="str">
            <v>104BPE0520</v>
          </cell>
        </row>
        <row r="211">
          <cell r="U211" t="str">
            <v>NBR 13.731/08</v>
          </cell>
          <cell r="AA211">
            <v>135</v>
          </cell>
          <cell r="AC211" t="str">
            <v>104BPE0520</v>
          </cell>
        </row>
        <row r="212">
          <cell r="U212" t="str">
            <v>NBR 13.731/08</v>
          </cell>
          <cell r="AA212">
            <v>156</v>
          </cell>
          <cell r="AC212" t="str">
            <v>104BPE0520</v>
          </cell>
        </row>
        <row r="213">
          <cell r="U213" t="str">
            <v>NBR 13.731/08</v>
          </cell>
          <cell r="AA213">
            <v>27</v>
          </cell>
          <cell r="AC213" t="str">
            <v>104BPE0520</v>
          </cell>
        </row>
        <row r="214">
          <cell r="U214" t="str">
            <v>NBR 13.731/08</v>
          </cell>
          <cell r="AA214">
            <v>127.4</v>
          </cell>
          <cell r="AC214" t="str">
            <v>104BPE0520</v>
          </cell>
        </row>
        <row r="215">
          <cell r="U215" t="str">
            <v>NBR 13.731/08</v>
          </cell>
          <cell r="AA215">
            <v>182.15</v>
          </cell>
          <cell r="AC215" t="str">
            <v>104BPE0520</v>
          </cell>
        </row>
        <row r="216">
          <cell r="U216" t="str">
            <v>NBR 13.731/08</v>
          </cell>
          <cell r="AA216">
            <v>122.34</v>
          </cell>
          <cell r="AC216" t="str">
            <v>104BPE0520</v>
          </cell>
        </row>
        <row r="217">
          <cell r="U217" t="str">
            <v>NBR 13.731/08</v>
          </cell>
          <cell r="AA217">
            <v>236.59</v>
          </cell>
          <cell r="AC217" t="str">
            <v>104BPE0520</v>
          </cell>
        </row>
        <row r="218">
          <cell r="U218" t="str">
            <v>NBR 13.731/08</v>
          </cell>
          <cell r="AA218">
            <v>206.02</v>
          </cell>
          <cell r="AC218" t="str">
            <v>104BPE0520</v>
          </cell>
        </row>
        <row r="219">
          <cell r="U219" t="str">
            <v>NBR 13.731/08</v>
          </cell>
          <cell r="AA219">
            <v>144.66999999999999</v>
          </cell>
          <cell r="AC219" t="str">
            <v>104BPE0520</v>
          </cell>
        </row>
        <row r="220">
          <cell r="U220" t="str">
            <v>NBR 13.731/08</v>
          </cell>
          <cell r="AA220">
            <v>199.11</v>
          </cell>
          <cell r="AC220" t="str">
            <v>104BPE0520</v>
          </cell>
        </row>
        <row r="221">
          <cell r="U221" t="str">
            <v>NBR 13.731/08</v>
          </cell>
          <cell r="AA221">
            <v>224.14</v>
          </cell>
          <cell r="AC221" t="str">
            <v>104BPE0520</v>
          </cell>
        </row>
        <row r="222">
          <cell r="U222" t="str">
            <v>NBR 13.731/08</v>
          </cell>
          <cell r="AA222">
            <v>1052.3599999999999</v>
          </cell>
          <cell r="AC222" t="str">
            <v>104BPE0520</v>
          </cell>
        </row>
        <row r="223">
          <cell r="U223" t="str">
            <v>NBR 13.731/08</v>
          </cell>
          <cell r="AA223">
            <v>1052.3599999999999</v>
          </cell>
          <cell r="AC223" t="str">
            <v>104BPE0520</v>
          </cell>
        </row>
        <row r="224">
          <cell r="U224" t="str">
            <v>NBR 13.731/08</v>
          </cell>
          <cell r="AA224">
            <v>86.9</v>
          </cell>
          <cell r="AC224" t="str">
            <v>104BPE0520</v>
          </cell>
        </row>
        <row r="225">
          <cell r="U225" t="str">
            <v>NBR 13.731/08</v>
          </cell>
          <cell r="AA225">
            <v>57.94</v>
          </cell>
          <cell r="AC225" t="str">
            <v>104BPE0520</v>
          </cell>
        </row>
        <row r="226">
          <cell r="U226" t="str">
            <v>NBR 13.731/08</v>
          </cell>
          <cell r="AA226">
            <v>57.94</v>
          </cell>
          <cell r="AC226" t="str">
            <v>104BPE0520</v>
          </cell>
        </row>
        <row r="227">
          <cell r="U227" t="str">
            <v>NBR 15.402/2006</v>
          </cell>
          <cell r="AA227">
            <v>86.45</v>
          </cell>
          <cell r="AC227" t="str">
            <v>104BPE0520</v>
          </cell>
        </row>
        <row r="228">
          <cell r="U228" t="str">
            <v>NBR 15.870/10</v>
          </cell>
          <cell r="AA228">
            <v>43.23</v>
          </cell>
          <cell r="AC228" t="str">
            <v>104BPE0520</v>
          </cell>
        </row>
        <row r="229">
          <cell r="U229" t="str">
            <v>NBR 15.870/10</v>
          </cell>
          <cell r="AA229">
            <v>43.23</v>
          </cell>
          <cell r="AC229" t="str">
            <v>104BPE0520</v>
          </cell>
        </row>
        <row r="230">
          <cell r="U230" t="str">
            <v>NBR 13.731/08</v>
          </cell>
          <cell r="AA230">
            <v>14.24</v>
          </cell>
          <cell r="AC230" t="str">
            <v>104BPE0520</v>
          </cell>
        </row>
        <row r="231">
          <cell r="U231" t="str">
            <v>NBR 13.731/08</v>
          </cell>
          <cell r="AA231">
            <v>145.06</v>
          </cell>
          <cell r="AC231" t="str">
            <v>104BPE0520</v>
          </cell>
        </row>
        <row r="232">
          <cell r="U232" t="str">
            <v>NBR 13.731/08</v>
          </cell>
          <cell r="AA232">
            <v>138.99</v>
          </cell>
          <cell r="AC232" t="str">
            <v>104BPE0520</v>
          </cell>
        </row>
        <row r="233">
          <cell r="U233" t="str">
            <v>NBR 13.731/08</v>
          </cell>
          <cell r="AA233">
            <v>194.68</v>
          </cell>
          <cell r="AC233" t="str">
            <v>104BPE0520</v>
          </cell>
        </row>
        <row r="234">
          <cell r="U234" t="str">
            <v>NBR 13.731/08</v>
          </cell>
          <cell r="AA234">
            <v>194.68</v>
          </cell>
          <cell r="AC234" t="str">
            <v>104BPE0520</v>
          </cell>
        </row>
        <row r="235">
          <cell r="U235" t="str">
            <v>NBR 15.402/2006</v>
          </cell>
          <cell r="AA235">
            <v>180.41</v>
          </cell>
          <cell r="AC235" t="str">
            <v>104BPE0520</v>
          </cell>
        </row>
        <row r="236">
          <cell r="U236" t="str">
            <v>NBR 15.402/2006</v>
          </cell>
          <cell r="AA236">
            <v>90.21</v>
          </cell>
          <cell r="AC236" t="str">
            <v>104BPE0520</v>
          </cell>
        </row>
        <row r="237">
          <cell r="U237" t="str">
            <v>NBR 15.402/2006</v>
          </cell>
          <cell r="AA237">
            <v>90.21</v>
          </cell>
          <cell r="AC237" t="str">
            <v>104BPE0520</v>
          </cell>
        </row>
        <row r="238">
          <cell r="U238" t="str">
            <v>NBR 13.731/08</v>
          </cell>
          <cell r="AA238">
            <v>225.9</v>
          </cell>
          <cell r="AC238" t="str">
            <v>104BPE0520</v>
          </cell>
        </row>
        <row r="239">
          <cell r="U239" t="str">
            <v>NBR 15.402/2006</v>
          </cell>
          <cell r="AA239">
            <v>181.97</v>
          </cell>
          <cell r="AC239" t="str">
            <v>104BPE0520</v>
          </cell>
        </row>
        <row r="240">
          <cell r="U240" t="str">
            <v>NBR 15.870/10</v>
          </cell>
          <cell r="AA240">
            <v>90.99</v>
          </cell>
          <cell r="AC240" t="str">
            <v>104BPE0520</v>
          </cell>
        </row>
        <row r="241">
          <cell r="U241" t="str">
            <v>NBR 15.870/10</v>
          </cell>
          <cell r="AA241">
            <v>90.99</v>
          </cell>
          <cell r="AC241" t="str">
            <v>104BPE0520</v>
          </cell>
        </row>
        <row r="242">
          <cell r="U242" t="str">
            <v>NBR 13.731/08</v>
          </cell>
          <cell r="AA242">
            <v>132.01</v>
          </cell>
          <cell r="AC242" t="str">
            <v>104BPE0520</v>
          </cell>
        </row>
        <row r="243">
          <cell r="U243" t="str">
            <v>NBR 13.731/08</v>
          </cell>
          <cell r="AA243">
            <v>66.010000000000005</v>
          </cell>
          <cell r="AC243" t="str">
            <v>104BPE0520</v>
          </cell>
        </row>
        <row r="244">
          <cell r="U244" t="str">
            <v>NBR 13.731/08</v>
          </cell>
          <cell r="AA244">
            <v>66.010000000000005</v>
          </cell>
          <cell r="AC244" t="str">
            <v>104BPE0520</v>
          </cell>
        </row>
        <row r="245">
          <cell r="U245" t="str">
            <v>NBR 15.402/2006</v>
          </cell>
          <cell r="AA245">
            <v>154.30000000000001</v>
          </cell>
          <cell r="AC245" t="str">
            <v>104BPE0520</v>
          </cell>
        </row>
        <row r="246">
          <cell r="U246" t="str">
            <v>NBR 15.870/10</v>
          </cell>
          <cell r="AA246">
            <v>77.150000000000006</v>
          </cell>
          <cell r="AC246" t="str">
            <v>104BPE0520</v>
          </cell>
        </row>
        <row r="247">
          <cell r="U247" t="str">
            <v>NBR 15.870/10</v>
          </cell>
          <cell r="AA247">
            <v>77.150000000000006</v>
          </cell>
          <cell r="AC247" t="str">
            <v>104BPE0520</v>
          </cell>
        </row>
        <row r="248">
          <cell r="U248" t="str">
            <v>NBR 13.731/08</v>
          </cell>
          <cell r="AA248">
            <v>252.77</v>
          </cell>
          <cell r="AC248" t="str">
            <v>104BPE0520</v>
          </cell>
        </row>
        <row r="249">
          <cell r="U249" t="str">
            <v>NBR 13.731/08</v>
          </cell>
          <cell r="AA249">
            <v>126.39</v>
          </cell>
          <cell r="AC249" t="str">
            <v>104BPE0520</v>
          </cell>
        </row>
        <row r="250">
          <cell r="U250" t="str">
            <v>NBR 13.731/08</v>
          </cell>
          <cell r="AA250">
            <v>126.39</v>
          </cell>
          <cell r="AC250" t="str">
            <v>104BPE0520</v>
          </cell>
        </row>
        <row r="251">
          <cell r="U251" t="str">
            <v>NBR 15.402/2006</v>
          </cell>
          <cell r="AA251">
            <v>35.74</v>
          </cell>
          <cell r="AC251" t="str">
            <v>104BPE0520</v>
          </cell>
        </row>
        <row r="252">
          <cell r="U252" t="str">
            <v>NBR 15.870/10</v>
          </cell>
          <cell r="AA252">
            <v>17.87</v>
          </cell>
          <cell r="AC252" t="str">
            <v>104BPE0520</v>
          </cell>
        </row>
        <row r="253">
          <cell r="U253" t="str">
            <v>NBR 15.870/10</v>
          </cell>
          <cell r="AA253">
            <v>17.87</v>
          </cell>
          <cell r="AC253" t="str">
            <v>104BPE0520</v>
          </cell>
        </row>
        <row r="254">
          <cell r="U254" t="str">
            <v>NBR 13.731/08</v>
          </cell>
          <cell r="AA254">
            <v>733.54</v>
          </cell>
          <cell r="AC254" t="str">
            <v>104BPE0520</v>
          </cell>
        </row>
        <row r="255">
          <cell r="U255" t="str">
            <v>NBR 13.731/08</v>
          </cell>
          <cell r="AA255">
            <v>366.77</v>
          </cell>
          <cell r="AC255" t="str">
            <v>104BPE0520</v>
          </cell>
        </row>
        <row r="256">
          <cell r="U256" t="str">
            <v>NBR 13.731/08</v>
          </cell>
          <cell r="AA256">
            <v>366.77</v>
          </cell>
          <cell r="AC256" t="str">
            <v>104BPE0520</v>
          </cell>
        </row>
        <row r="257">
          <cell r="U257" t="str">
            <v>NBR 13.731/08</v>
          </cell>
          <cell r="AA257">
            <v>104.26</v>
          </cell>
          <cell r="AC257" t="str">
            <v>104BPE0520</v>
          </cell>
        </row>
        <row r="258">
          <cell r="U258" t="str">
            <v>NBR 13.731/08</v>
          </cell>
          <cell r="AA258">
            <v>69.510000000000005</v>
          </cell>
          <cell r="AC258" t="str">
            <v>104BPE0520</v>
          </cell>
        </row>
        <row r="259">
          <cell r="U259" t="str">
            <v>NBR 13.731/08</v>
          </cell>
          <cell r="AA259">
            <v>69.510000000000005</v>
          </cell>
          <cell r="AC259" t="str">
            <v>104BPE0520</v>
          </cell>
        </row>
        <row r="260">
          <cell r="U260" t="str">
            <v>NBR 15.402/2006</v>
          </cell>
          <cell r="AA260">
            <v>184.55</v>
          </cell>
          <cell r="AC260" t="str">
            <v>104BPE0520</v>
          </cell>
        </row>
        <row r="261">
          <cell r="U261" t="str">
            <v>NBR 15.870/10</v>
          </cell>
          <cell r="AA261">
            <v>92.28</v>
          </cell>
          <cell r="AC261" t="str">
            <v>104BPE0520</v>
          </cell>
        </row>
        <row r="262">
          <cell r="U262" t="str">
            <v>NBR 15.870/10</v>
          </cell>
          <cell r="AA262">
            <v>92.28</v>
          </cell>
          <cell r="AC262" t="str">
            <v>104BPE0520</v>
          </cell>
        </row>
        <row r="263">
          <cell r="U263" t="str">
            <v>NBR 13.731/08</v>
          </cell>
          <cell r="AA263">
            <v>250.58</v>
          </cell>
          <cell r="AC263" t="str">
            <v>104BPE0520</v>
          </cell>
        </row>
        <row r="264">
          <cell r="U264" t="str">
            <v>NBR 13.731/08</v>
          </cell>
          <cell r="AA264">
            <v>125.29</v>
          </cell>
          <cell r="AC264" t="str">
            <v>104BPE0520</v>
          </cell>
        </row>
        <row r="265">
          <cell r="U265" t="str">
            <v>NBR 13.731/08</v>
          </cell>
          <cell r="AA265">
            <v>125.29</v>
          </cell>
          <cell r="AC265" t="str">
            <v>104BPE0520</v>
          </cell>
        </row>
        <row r="266">
          <cell r="U266" t="str">
            <v>NBR 13.731/08</v>
          </cell>
          <cell r="AA266">
            <v>149.94999999999999</v>
          </cell>
          <cell r="AC266" t="str">
            <v>104BPE0520</v>
          </cell>
        </row>
        <row r="267">
          <cell r="U267" t="str">
            <v>NBR 13.731/08</v>
          </cell>
          <cell r="AA267">
            <v>74.97</v>
          </cell>
          <cell r="AC267" t="str">
            <v>104BPE0520</v>
          </cell>
        </row>
        <row r="268">
          <cell r="U268" t="str">
            <v>NBR 13.731/08</v>
          </cell>
          <cell r="AA268">
            <v>74.97</v>
          </cell>
          <cell r="AC268" t="str">
            <v>104BPE0520</v>
          </cell>
        </row>
        <row r="269">
          <cell r="U269" t="str">
            <v>NBR 13.731/08</v>
          </cell>
          <cell r="AA269">
            <v>212.66</v>
          </cell>
          <cell r="AC269" t="str">
            <v>104BPE0520</v>
          </cell>
        </row>
        <row r="270">
          <cell r="U270" t="str">
            <v>NBR 13.731/08</v>
          </cell>
          <cell r="AA270">
            <v>30</v>
          </cell>
          <cell r="AC270" t="str">
            <v>104BPE0520</v>
          </cell>
        </row>
        <row r="271">
          <cell r="U271" t="str">
            <v>NBR 13.731/08</v>
          </cell>
          <cell r="AA271">
            <v>1070.81</v>
          </cell>
          <cell r="AC271" t="str">
            <v>104BPE0520</v>
          </cell>
        </row>
        <row r="272">
          <cell r="U272" t="str">
            <v>NBR 13.731/08</v>
          </cell>
          <cell r="AA272">
            <v>773.87</v>
          </cell>
          <cell r="AC272" t="str">
            <v>104BPE0520</v>
          </cell>
        </row>
        <row r="273">
          <cell r="U273" t="str">
            <v>NBR 13.731/08</v>
          </cell>
          <cell r="AA273">
            <v>773.87</v>
          </cell>
          <cell r="AC273" t="str">
            <v>104BPE0520</v>
          </cell>
        </row>
        <row r="274">
          <cell r="U274" t="str">
            <v>NBR 15.402/2006</v>
          </cell>
          <cell r="AA274">
            <v>142.61000000000001</v>
          </cell>
          <cell r="AC274" t="str">
            <v>104BPE0520</v>
          </cell>
        </row>
        <row r="275">
          <cell r="U275" t="str">
            <v>NBR 15.870/10</v>
          </cell>
          <cell r="AA275">
            <v>71.3</v>
          </cell>
          <cell r="AC275" t="str">
            <v>104BPE0520</v>
          </cell>
        </row>
        <row r="276">
          <cell r="U276" t="str">
            <v>NBR 15.870/10</v>
          </cell>
          <cell r="AA276">
            <v>71.3</v>
          </cell>
          <cell r="AC276" t="str">
            <v>104BPE0520</v>
          </cell>
        </row>
        <row r="277">
          <cell r="U277" t="str">
            <v>NBR 13.731/08</v>
          </cell>
          <cell r="AA277">
            <v>70.61</v>
          </cell>
          <cell r="AC277" t="str">
            <v>104BPE0520</v>
          </cell>
        </row>
        <row r="278">
          <cell r="U278" t="str">
            <v>NBR 13.731/08</v>
          </cell>
          <cell r="AA278">
            <v>35.299999999999997</v>
          </cell>
          <cell r="AC278" t="str">
            <v>104BPE0520</v>
          </cell>
        </row>
        <row r="279">
          <cell r="U279" t="str">
            <v>NBR 13.731/08</v>
          </cell>
          <cell r="AA279">
            <v>35.299999999999997</v>
          </cell>
          <cell r="AC279" t="str">
            <v>104BPE0520</v>
          </cell>
        </row>
        <row r="280">
          <cell r="U280" t="str">
            <v>NBR 15.402/2006</v>
          </cell>
          <cell r="AA280">
            <v>151.43</v>
          </cell>
          <cell r="AC280" t="str">
            <v>104BPE0520</v>
          </cell>
        </row>
        <row r="281">
          <cell r="U281" t="str">
            <v>NBR 15.870/10</v>
          </cell>
          <cell r="AA281">
            <v>75.709999999999994</v>
          </cell>
          <cell r="AC281" t="str">
            <v>104BPE0520</v>
          </cell>
        </row>
        <row r="282">
          <cell r="U282" t="str">
            <v>NBR 15.870/10</v>
          </cell>
          <cell r="AA282">
            <v>75.709999999999994</v>
          </cell>
          <cell r="AC282" t="str">
            <v>104BPE0520</v>
          </cell>
        </row>
        <row r="283">
          <cell r="U283" t="str">
            <v>NBR 13.731/08</v>
          </cell>
          <cell r="AA283">
            <v>239.56</v>
          </cell>
          <cell r="AC283" t="str">
            <v>104BPE0520</v>
          </cell>
        </row>
        <row r="284">
          <cell r="U284" t="str">
            <v>NBR 13.731/08</v>
          </cell>
          <cell r="AA284">
            <v>119.78</v>
          </cell>
          <cell r="AC284" t="str">
            <v>104BPE0520</v>
          </cell>
        </row>
        <row r="285">
          <cell r="U285" t="str">
            <v>NBR 13.731/08</v>
          </cell>
          <cell r="AA285">
            <v>119.78</v>
          </cell>
          <cell r="AC285" t="str">
            <v>104BPE0520</v>
          </cell>
        </row>
        <row r="286">
          <cell r="U286" t="str">
            <v>NBR 13.731/08</v>
          </cell>
          <cell r="AA286">
            <v>83.03</v>
          </cell>
          <cell r="AC286" t="str">
            <v>104BPE0520</v>
          </cell>
        </row>
        <row r="287">
          <cell r="U287" t="str">
            <v>NBR 13.731/08</v>
          </cell>
          <cell r="AA287">
            <v>55.35</v>
          </cell>
          <cell r="AC287" t="str">
            <v>104BPE0520</v>
          </cell>
        </row>
        <row r="288">
          <cell r="U288" t="str">
            <v>NBR 13.731/08</v>
          </cell>
          <cell r="AA288">
            <v>55.35</v>
          </cell>
          <cell r="AC288" t="str">
            <v>104BPE0520</v>
          </cell>
        </row>
        <row r="289">
          <cell r="U289" t="str">
            <v>NBR 13.731/08</v>
          </cell>
          <cell r="AA289">
            <v>134.94999999999999</v>
          </cell>
          <cell r="AC289" t="str">
            <v>104BPE0520</v>
          </cell>
        </row>
        <row r="290">
          <cell r="U290" t="str">
            <v>NBR 13.731/08</v>
          </cell>
          <cell r="AA290">
            <v>89.96</v>
          </cell>
          <cell r="AC290" t="str">
            <v>104BPE0520</v>
          </cell>
        </row>
        <row r="291">
          <cell r="U291" t="str">
            <v>NBR 13.731/08</v>
          </cell>
          <cell r="AA291">
            <v>89.96</v>
          </cell>
          <cell r="AC291" t="str">
            <v>104BPE0520</v>
          </cell>
        </row>
        <row r="292">
          <cell r="U292" t="str">
            <v>NBR 15.402/2006</v>
          </cell>
          <cell r="AA292">
            <v>138.41</v>
          </cell>
          <cell r="AC292" t="str">
            <v>104BPE0520</v>
          </cell>
        </row>
        <row r="293">
          <cell r="U293" t="str">
            <v>NBR 15.870/10</v>
          </cell>
          <cell r="AA293">
            <v>69.2</v>
          </cell>
          <cell r="AC293" t="str">
            <v>104BPE0520</v>
          </cell>
        </row>
        <row r="294">
          <cell r="U294" t="str">
            <v>NBR 15.870/10</v>
          </cell>
          <cell r="AA294">
            <v>69.2</v>
          </cell>
          <cell r="AC294" t="str">
            <v>104BPE0520</v>
          </cell>
        </row>
        <row r="295">
          <cell r="U295" t="str">
            <v>NBR 13.731/08</v>
          </cell>
          <cell r="AA295">
            <v>196.61</v>
          </cell>
          <cell r="AC295" t="str">
            <v>104BPE0520</v>
          </cell>
        </row>
        <row r="296">
          <cell r="U296" t="str">
            <v>NBR 15.870/10</v>
          </cell>
          <cell r="AA296">
            <v>131.08000000000001</v>
          </cell>
          <cell r="AC296" t="str">
            <v>104BPE0520</v>
          </cell>
        </row>
        <row r="297">
          <cell r="U297" t="str">
            <v>NBR 15.870/10</v>
          </cell>
          <cell r="AA297">
            <v>131.08000000000001</v>
          </cell>
          <cell r="AC297" t="str">
            <v>104BPE0520</v>
          </cell>
        </row>
        <row r="298">
          <cell r="U298" t="str">
            <v>NBR 13.731/08</v>
          </cell>
          <cell r="AA298">
            <v>396.55</v>
          </cell>
          <cell r="AC298" t="str">
            <v>104BPE0520</v>
          </cell>
        </row>
        <row r="299">
          <cell r="U299" t="str">
            <v>NBR 13.731/08</v>
          </cell>
          <cell r="AA299">
            <v>198.28</v>
          </cell>
          <cell r="AC299" t="str">
            <v>104BPE0520</v>
          </cell>
        </row>
        <row r="300">
          <cell r="U300" t="str">
            <v>NBR 13.731/08</v>
          </cell>
          <cell r="AA300">
            <v>198.28</v>
          </cell>
          <cell r="AC300" t="str">
            <v>104BPE0520</v>
          </cell>
        </row>
        <row r="301">
          <cell r="U301" t="str">
            <v>NBR 13.731/08</v>
          </cell>
          <cell r="AA301">
            <v>173.53</v>
          </cell>
          <cell r="AC301" t="str">
            <v>104BPE0520</v>
          </cell>
        </row>
        <row r="302">
          <cell r="U302" t="str">
            <v>NBR 13.731/08</v>
          </cell>
          <cell r="AA302">
            <v>115.69</v>
          </cell>
          <cell r="AC302" t="str">
            <v>104BPE0520</v>
          </cell>
        </row>
        <row r="303">
          <cell r="U303" t="str">
            <v>NBR 13.731/08</v>
          </cell>
          <cell r="AA303">
            <v>115.69</v>
          </cell>
          <cell r="AC303" t="str">
            <v>104BPE0520</v>
          </cell>
        </row>
        <row r="304">
          <cell r="U304" t="str">
            <v>NBR 13.731/08</v>
          </cell>
          <cell r="AA304">
            <v>90.44</v>
          </cell>
          <cell r="AC304" t="str">
            <v>104BPE0520</v>
          </cell>
        </row>
        <row r="305">
          <cell r="U305" t="str">
            <v>NBR 13.731/08</v>
          </cell>
          <cell r="AA305">
            <v>60.29</v>
          </cell>
          <cell r="AC305" t="str">
            <v>104BPE0520</v>
          </cell>
        </row>
        <row r="306">
          <cell r="U306" t="str">
            <v>NBR 13.731/08</v>
          </cell>
          <cell r="AA306">
            <v>60.29</v>
          </cell>
          <cell r="AC306" t="str">
            <v>104BPE0520</v>
          </cell>
        </row>
        <row r="307">
          <cell r="U307" t="str">
            <v>NBR 13.731/08</v>
          </cell>
          <cell r="AA307">
            <v>38.25</v>
          </cell>
          <cell r="AC307" t="str">
            <v>104BPE0520</v>
          </cell>
        </row>
        <row r="308">
          <cell r="U308" t="str">
            <v>NBR 13.731/08</v>
          </cell>
          <cell r="AA308">
            <v>25.5</v>
          </cell>
          <cell r="AC308" t="str">
            <v>104BPE0520</v>
          </cell>
        </row>
        <row r="309">
          <cell r="U309" t="str">
            <v>NBR 13.731/08</v>
          </cell>
          <cell r="AA309">
            <v>25.5</v>
          </cell>
          <cell r="AC309" t="str">
            <v>104BPE0520</v>
          </cell>
        </row>
        <row r="310">
          <cell r="U310" t="str">
            <v>NBR 13.731/08</v>
          </cell>
          <cell r="AA310">
            <v>372</v>
          </cell>
          <cell r="AC310" t="str">
            <v>104BPE0520</v>
          </cell>
        </row>
        <row r="311">
          <cell r="U311" t="str">
            <v>NBR 13.731/08</v>
          </cell>
          <cell r="AA311">
            <v>186</v>
          </cell>
          <cell r="AC311" t="str">
            <v>104BPE0520</v>
          </cell>
        </row>
        <row r="312">
          <cell r="U312" t="str">
            <v>NBR 13.731/08</v>
          </cell>
          <cell r="AA312">
            <v>186</v>
          </cell>
          <cell r="AC312" t="str">
            <v>104BPE0520</v>
          </cell>
        </row>
        <row r="313">
          <cell r="U313" t="str">
            <v>NBR 13.731/08</v>
          </cell>
          <cell r="AA313">
            <v>147.88</v>
          </cell>
          <cell r="AC313" t="str">
            <v>104BPE0520</v>
          </cell>
        </row>
        <row r="314">
          <cell r="U314" t="str">
            <v>NBR 13.731/08</v>
          </cell>
          <cell r="AA314">
            <v>98.59</v>
          </cell>
          <cell r="AC314" t="str">
            <v>104BPE0520</v>
          </cell>
        </row>
        <row r="315">
          <cell r="U315" t="str">
            <v>NBR 13.731/08</v>
          </cell>
          <cell r="AA315">
            <v>98.59</v>
          </cell>
          <cell r="AC315" t="str">
            <v>104BPE0520</v>
          </cell>
        </row>
        <row r="316">
          <cell r="U316" t="str">
            <v>NBR 13.731/08</v>
          </cell>
          <cell r="AA316">
            <v>176.92</v>
          </cell>
          <cell r="AC316" t="str">
            <v>104BPE0520</v>
          </cell>
        </row>
        <row r="317">
          <cell r="U317" t="str">
            <v>NBR 13.731/08</v>
          </cell>
          <cell r="AA317">
            <v>88.46</v>
          </cell>
          <cell r="AC317" t="str">
            <v>104BPE0520</v>
          </cell>
        </row>
        <row r="318">
          <cell r="U318" t="str">
            <v>NBR 13.731/08</v>
          </cell>
          <cell r="AA318">
            <v>88.46</v>
          </cell>
          <cell r="AC318" t="str">
            <v>104BPE0520</v>
          </cell>
        </row>
        <row r="319">
          <cell r="U319" t="str">
            <v>NBR 15.402/2006</v>
          </cell>
          <cell r="AA319">
            <v>409.52</v>
          </cell>
          <cell r="AC319" t="str">
            <v>104BPE0530</v>
          </cell>
        </row>
        <row r="320">
          <cell r="U320" t="str">
            <v>NBR 15.402/2006</v>
          </cell>
          <cell r="AA320">
            <v>204.76</v>
          </cell>
          <cell r="AC320" t="str">
            <v>104BPE0530</v>
          </cell>
        </row>
        <row r="321">
          <cell r="U321" t="str">
            <v>NBR 15.402/2006</v>
          </cell>
          <cell r="AA321">
            <v>204.76</v>
          </cell>
          <cell r="AC321" t="str">
            <v>104BPE0530</v>
          </cell>
        </row>
        <row r="322">
          <cell r="U322" t="str">
            <v>NBR 13.731/08</v>
          </cell>
          <cell r="AA322">
            <v>68.94</v>
          </cell>
          <cell r="AC322" t="str">
            <v>104BPE0530</v>
          </cell>
        </row>
        <row r="323">
          <cell r="U323" t="str">
            <v>NBR 13.731/08</v>
          </cell>
          <cell r="AA323">
            <v>34.47</v>
          </cell>
          <cell r="AC323" t="str">
            <v>104BPE0530</v>
          </cell>
        </row>
        <row r="324">
          <cell r="U324" t="str">
            <v>NBR 13.731/08</v>
          </cell>
          <cell r="AA324">
            <v>34.47</v>
          </cell>
          <cell r="AC324" t="str">
            <v>104BPE0530</v>
          </cell>
        </row>
        <row r="325">
          <cell r="U325" t="str">
            <v>NBR 15.402/2006</v>
          </cell>
          <cell r="AA325">
            <v>117.55</v>
          </cell>
          <cell r="AC325" t="str">
            <v>104BPE0530</v>
          </cell>
        </row>
        <row r="326">
          <cell r="U326" t="str">
            <v>NBR 15.870/10</v>
          </cell>
          <cell r="AA326">
            <v>58.78</v>
          </cell>
          <cell r="AC326" t="str">
            <v>104BPE0530</v>
          </cell>
        </row>
        <row r="327">
          <cell r="U327" t="str">
            <v>NBR 15.870/10</v>
          </cell>
          <cell r="AA327">
            <v>58.78</v>
          </cell>
          <cell r="AC327" t="str">
            <v>104BPE0530</v>
          </cell>
        </row>
        <row r="328">
          <cell r="U328" t="str">
            <v>NBR 13.731/08</v>
          </cell>
          <cell r="AA328">
            <v>88.81</v>
          </cell>
          <cell r="AC328" t="str">
            <v>104BPE0530</v>
          </cell>
        </row>
        <row r="329">
          <cell r="U329" t="str">
            <v>NBR 13.731/08</v>
          </cell>
          <cell r="AA329">
            <v>44.41</v>
          </cell>
          <cell r="AC329" t="str">
            <v>104BPE0530</v>
          </cell>
        </row>
        <row r="330">
          <cell r="U330" t="str">
            <v>NBR 13.731/08</v>
          </cell>
          <cell r="AA330">
            <v>44.41</v>
          </cell>
          <cell r="AC330" t="str">
            <v>104BPE0530</v>
          </cell>
        </row>
        <row r="331">
          <cell r="U331" t="str">
            <v>NBR 15.402/2006</v>
          </cell>
          <cell r="AA331">
            <v>119.71</v>
          </cell>
          <cell r="AC331" t="str">
            <v>104BPE0530</v>
          </cell>
        </row>
        <row r="332">
          <cell r="U332" t="str">
            <v>NBR 15.870/10</v>
          </cell>
          <cell r="AA332">
            <v>59.85</v>
          </cell>
          <cell r="AC332" t="str">
            <v>104BPE0530</v>
          </cell>
        </row>
        <row r="333">
          <cell r="U333" t="str">
            <v>NBR 15.870/10</v>
          </cell>
          <cell r="AA333">
            <v>59.85</v>
          </cell>
          <cell r="AC333" t="str">
            <v>104BPE0530</v>
          </cell>
        </row>
        <row r="334">
          <cell r="U334" t="str">
            <v>NBR 13.731/08</v>
          </cell>
          <cell r="AA334">
            <v>83.65</v>
          </cell>
          <cell r="AC334" t="str">
            <v>104BPE0530</v>
          </cell>
        </row>
        <row r="335">
          <cell r="U335" t="str">
            <v>NBR 13.731/08</v>
          </cell>
          <cell r="AA335">
            <v>41.82</v>
          </cell>
          <cell r="AC335" t="str">
            <v>104BPE0530</v>
          </cell>
        </row>
        <row r="336">
          <cell r="U336" t="str">
            <v>NBR 13.731/08</v>
          </cell>
          <cell r="AA336">
            <v>41.82</v>
          </cell>
          <cell r="AC336" t="str">
            <v>104BPE0530</v>
          </cell>
        </row>
        <row r="337">
          <cell r="U337" t="str">
            <v>NBR 15.402/2006</v>
          </cell>
          <cell r="AA337">
            <v>85.89</v>
          </cell>
          <cell r="AC337" t="str">
            <v>104BPE0530</v>
          </cell>
        </row>
        <row r="338">
          <cell r="U338" t="str">
            <v>NBR 15.870/10</v>
          </cell>
          <cell r="AA338">
            <v>42.94</v>
          </cell>
          <cell r="AC338" t="str">
            <v>104BPE0530</v>
          </cell>
        </row>
        <row r="339">
          <cell r="U339" t="str">
            <v>NBR 15.870/10</v>
          </cell>
          <cell r="AA339">
            <v>42.94</v>
          </cell>
          <cell r="AC339" t="str">
            <v>104BPE0530</v>
          </cell>
        </row>
        <row r="340">
          <cell r="U340" t="str">
            <v>NBR 13.731/08</v>
          </cell>
          <cell r="AA340">
            <v>41.5</v>
          </cell>
          <cell r="AC340" t="str">
            <v>104BPE0530</v>
          </cell>
        </row>
        <row r="341">
          <cell r="U341" t="str">
            <v>NBR 13.731/08</v>
          </cell>
          <cell r="AA341">
            <v>20.75</v>
          </cell>
          <cell r="AC341" t="str">
            <v>104BPE0530</v>
          </cell>
        </row>
        <row r="342">
          <cell r="U342" t="str">
            <v>NBR 13.731/08</v>
          </cell>
          <cell r="AA342">
            <v>20.75</v>
          </cell>
          <cell r="AC342" t="str">
            <v>104BPE0530</v>
          </cell>
        </row>
        <row r="343">
          <cell r="U343" t="str">
            <v>NBR 15.402/2006</v>
          </cell>
          <cell r="AA343">
            <v>65.87</v>
          </cell>
          <cell r="AC343" t="str">
            <v>104BPE0530</v>
          </cell>
        </row>
        <row r="344">
          <cell r="U344" t="str">
            <v>NBR 15.870/10</v>
          </cell>
          <cell r="AA344">
            <v>32.93</v>
          </cell>
          <cell r="AC344" t="str">
            <v>104BPE0530</v>
          </cell>
        </row>
        <row r="345">
          <cell r="U345" t="str">
            <v>NBR 15.870/10</v>
          </cell>
          <cell r="AA345">
            <v>32.93</v>
          </cell>
          <cell r="AC345" t="str">
            <v>104BPE0530</v>
          </cell>
        </row>
        <row r="346">
          <cell r="U346" t="str">
            <v>NBR 13.731/08</v>
          </cell>
          <cell r="AA346">
            <v>130.51</v>
          </cell>
          <cell r="AC346" t="str">
            <v>104BPE0530</v>
          </cell>
        </row>
        <row r="347">
          <cell r="U347" t="str">
            <v>NBR 13.731/08</v>
          </cell>
          <cell r="AA347">
            <v>65.260000000000005</v>
          </cell>
          <cell r="AC347" t="str">
            <v>104BPE0530</v>
          </cell>
        </row>
        <row r="348">
          <cell r="U348" t="str">
            <v>NBR 13.731/08</v>
          </cell>
          <cell r="AA348">
            <v>65.260000000000005</v>
          </cell>
          <cell r="AC348" t="str">
            <v>104BPE0530</v>
          </cell>
        </row>
        <row r="349">
          <cell r="U349" t="str">
            <v>NBR 15.402/2006</v>
          </cell>
          <cell r="AA349">
            <v>84.52</v>
          </cell>
          <cell r="AC349" t="str">
            <v>104BPE0530</v>
          </cell>
        </row>
        <row r="350">
          <cell r="U350" t="str">
            <v>NBR 15.870/10</v>
          </cell>
          <cell r="AA350">
            <v>42.26</v>
          </cell>
          <cell r="AC350" t="str">
            <v>104BPE0530</v>
          </cell>
        </row>
        <row r="351">
          <cell r="U351" t="str">
            <v>NBR 15.870/10</v>
          </cell>
          <cell r="AA351">
            <v>42.26</v>
          </cell>
          <cell r="AC351" t="str">
            <v>104BPE0530</v>
          </cell>
        </row>
        <row r="352">
          <cell r="U352" t="str">
            <v>NBR 13.731/08</v>
          </cell>
          <cell r="AA352">
            <v>98.97</v>
          </cell>
          <cell r="AC352" t="str">
            <v>104BPE0530</v>
          </cell>
        </row>
        <row r="353">
          <cell r="U353" t="str">
            <v>NBR 13.731/08</v>
          </cell>
          <cell r="AA353">
            <v>49.49</v>
          </cell>
          <cell r="AC353" t="str">
            <v>104BPE0530</v>
          </cell>
        </row>
        <row r="354">
          <cell r="U354" t="str">
            <v>NBR 13.731/08</v>
          </cell>
          <cell r="AA354">
            <v>49.49</v>
          </cell>
          <cell r="AC354" t="str">
            <v>104BPE0530</v>
          </cell>
        </row>
        <row r="355">
          <cell r="U355" t="str">
            <v>NBR 15.402/2006</v>
          </cell>
          <cell r="AA355">
            <v>78.430000000000007</v>
          </cell>
          <cell r="AC355" t="str">
            <v>104BPE0530</v>
          </cell>
        </row>
        <row r="356">
          <cell r="U356" t="str">
            <v>NBR 15.870/10</v>
          </cell>
          <cell r="AA356">
            <v>39.22</v>
          </cell>
          <cell r="AC356" t="str">
            <v>104BPE0530</v>
          </cell>
        </row>
        <row r="357">
          <cell r="U357" t="str">
            <v>NBR 15.870/10</v>
          </cell>
          <cell r="AA357">
            <v>39.22</v>
          </cell>
          <cell r="AC357" t="str">
            <v>104BPE0530</v>
          </cell>
        </row>
        <row r="358">
          <cell r="U358" t="str">
            <v>NBR 13.731/08</v>
          </cell>
          <cell r="AA358">
            <v>15.78</v>
          </cell>
          <cell r="AC358" t="str">
            <v>104BPE0530</v>
          </cell>
        </row>
        <row r="359">
          <cell r="U359" t="str">
            <v>NBR 13.731/08</v>
          </cell>
          <cell r="AA359">
            <v>7.89</v>
          </cell>
          <cell r="AC359" t="str">
            <v>104BPE0530</v>
          </cell>
        </row>
        <row r="360">
          <cell r="U360" t="str">
            <v>NBR 13.731/08</v>
          </cell>
          <cell r="AA360">
            <v>7.89</v>
          </cell>
          <cell r="AC360" t="str">
            <v>104BPE0530</v>
          </cell>
        </row>
        <row r="361">
          <cell r="U361" t="str">
            <v>NBR 15.402/2006</v>
          </cell>
          <cell r="AA361">
            <v>91.77</v>
          </cell>
          <cell r="AC361" t="str">
            <v>104BPE0530</v>
          </cell>
        </row>
        <row r="362">
          <cell r="U362" t="str">
            <v>NBR 15.870/10</v>
          </cell>
          <cell r="AA362">
            <v>45.89</v>
          </cell>
          <cell r="AC362" t="str">
            <v>104BPE0530</v>
          </cell>
        </row>
        <row r="363">
          <cell r="U363" t="str">
            <v>NBR 15.870/10</v>
          </cell>
          <cell r="AA363">
            <v>45.89</v>
          </cell>
          <cell r="AC363" t="str">
            <v>104BPE0530</v>
          </cell>
        </row>
        <row r="364">
          <cell r="U364" t="str">
            <v>NBR 15.402/2006</v>
          </cell>
          <cell r="AA364">
            <v>39.67</v>
          </cell>
          <cell r="AC364" t="str">
            <v>104BPE0530</v>
          </cell>
        </row>
        <row r="365">
          <cell r="U365" t="str">
            <v>NBR 15.402/2006</v>
          </cell>
          <cell r="AA365">
            <v>19.84</v>
          </cell>
          <cell r="AC365" t="str">
            <v>104BPE0530</v>
          </cell>
        </row>
        <row r="366">
          <cell r="U366" t="str">
            <v>NBR 15.402/2006</v>
          </cell>
          <cell r="AA366">
            <v>19.84</v>
          </cell>
          <cell r="AC366" t="str">
            <v>104BPE0530</v>
          </cell>
        </row>
        <row r="367">
          <cell r="U367" t="str">
            <v>NBR 15.402/2006</v>
          </cell>
          <cell r="AA367">
            <v>115.67</v>
          </cell>
          <cell r="AC367" t="str">
            <v>104BPE0530</v>
          </cell>
        </row>
        <row r="368">
          <cell r="U368" t="str">
            <v>NBR 15.870/10</v>
          </cell>
          <cell r="AA368">
            <v>57.84</v>
          </cell>
          <cell r="AC368" t="str">
            <v>104BPE0530</v>
          </cell>
        </row>
        <row r="369">
          <cell r="U369" t="str">
            <v>NBR 15.870/10</v>
          </cell>
          <cell r="AA369">
            <v>57.84</v>
          </cell>
          <cell r="AC369" t="str">
            <v>104BPE0530</v>
          </cell>
        </row>
        <row r="370">
          <cell r="U370" t="str">
            <v>NBR 15.402/2006</v>
          </cell>
          <cell r="AA370">
            <v>16.95</v>
          </cell>
          <cell r="AC370" t="str">
            <v>104BPE0530</v>
          </cell>
        </row>
        <row r="371">
          <cell r="U371" t="str">
            <v>NBR 15.402/2006</v>
          </cell>
          <cell r="AA371">
            <v>8.48</v>
          </cell>
          <cell r="AC371" t="str">
            <v>104BPE0530</v>
          </cell>
        </row>
        <row r="372">
          <cell r="U372" t="str">
            <v>NBR 15.402/2006</v>
          </cell>
          <cell r="AA372">
            <v>8.48</v>
          </cell>
          <cell r="AC372" t="str">
            <v>104BPE0530</v>
          </cell>
        </row>
        <row r="373">
          <cell r="U373" t="str">
            <v>NBR 15.402/2006</v>
          </cell>
          <cell r="AA373">
            <v>77.39</v>
          </cell>
          <cell r="AC373" t="str">
            <v>104BPE0530</v>
          </cell>
        </row>
        <row r="374">
          <cell r="U374" t="str">
            <v>NBR 15.870/10</v>
          </cell>
          <cell r="AA374">
            <v>38.69</v>
          </cell>
          <cell r="AC374" t="str">
            <v>104BPE0530</v>
          </cell>
        </row>
        <row r="375">
          <cell r="U375" t="str">
            <v>NBR 15.870/10</v>
          </cell>
          <cell r="AA375">
            <v>38.69</v>
          </cell>
          <cell r="AC375" t="str">
            <v>104BPE0530</v>
          </cell>
        </row>
        <row r="376">
          <cell r="U376" t="str">
            <v>NBR 15.402/2006</v>
          </cell>
          <cell r="AA376">
            <v>94.73</v>
          </cell>
          <cell r="AC376" t="str">
            <v>104BPE0530</v>
          </cell>
        </row>
        <row r="377">
          <cell r="U377" t="str">
            <v>NBR 15.402/2006</v>
          </cell>
          <cell r="AA377">
            <v>47.37</v>
          </cell>
          <cell r="AC377" t="str">
            <v>104BPE0530</v>
          </cell>
        </row>
        <row r="378">
          <cell r="U378" t="str">
            <v>NBR 15.402/2006</v>
          </cell>
          <cell r="AA378">
            <v>47.37</v>
          </cell>
          <cell r="AC378" t="str">
            <v>104BPE0530</v>
          </cell>
        </row>
        <row r="379">
          <cell r="U379" t="str">
            <v>NBR 15.402/2006</v>
          </cell>
          <cell r="AA379">
            <v>108.27</v>
          </cell>
          <cell r="AC379" t="str">
            <v>104BPE0530</v>
          </cell>
        </row>
        <row r="380">
          <cell r="U380" t="str">
            <v>NBR 15.870/10</v>
          </cell>
          <cell r="AA380">
            <v>54.14</v>
          </cell>
          <cell r="AC380" t="str">
            <v>104BPE0530</v>
          </cell>
        </row>
        <row r="381">
          <cell r="U381" t="str">
            <v>NBR 15.870/10</v>
          </cell>
          <cell r="AA381">
            <v>54.14</v>
          </cell>
          <cell r="AC381" t="str">
            <v>104BPE0530</v>
          </cell>
        </row>
        <row r="382">
          <cell r="U382" t="str">
            <v>NBR 13.731/08</v>
          </cell>
          <cell r="AA382">
            <v>199.78</v>
          </cell>
          <cell r="AC382" t="str">
            <v>104BPE0530</v>
          </cell>
        </row>
        <row r="383">
          <cell r="U383" t="str">
            <v>NBR 13.731/08</v>
          </cell>
          <cell r="AA383">
            <v>133.19</v>
          </cell>
          <cell r="AC383" t="str">
            <v>104BPE0530</v>
          </cell>
        </row>
        <row r="384">
          <cell r="U384" t="str">
            <v>NBR 13.731/08</v>
          </cell>
          <cell r="AA384">
            <v>133.19</v>
          </cell>
          <cell r="AC384" t="str">
            <v>104BPE0530</v>
          </cell>
        </row>
        <row r="385">
          <cell r="U385" t="str">
            <v>NBR 13.731/08</v>
          </cell>
          <cell r="AA385">
            <v>189.18</v>
          </cell>
          <cell r="AC385" t="str">
            <v>104BPE0530</v>
          </cell>
        </row>
        <row r="386">
          <cell r="U386" t="str">
            <v>NBR 13.731/08</v>
          </cell>
          <cell r="AA386">
            <v>126.12</v>
          </cell>
          <cell r="AC386" t="str">
            <v>104BPE0530</v>
          </cell>
        </row>
        <row r="387">
          <cell r="U387" t="str">
            <v>NBR 13.731/08</v>
          </cell>
          <cell r="AA387">
            <v>126.12</v>
          </cell>
          <cell r="AC387" t="str">
            <v>104BPE0530</v>
          </cell>
        </row>
        <row r="388">
          <cell r="U388" t="str">
            <v>NBR 15.402/2006</v>
          </cell>
          <cell r="AA388">
            <v>193.77</v>
          </cell>
          <cell r="AC388" t="str">
            <v>104BPE0530</v>
          </cell>
        </row>
        <row r="389">
          <cell r="U389" t="str">
            <v>NBR 15.402/2006</v>
          </cell>
          <cell r="AA389">
            <v>96.89</v>
          </cell>
          <cell r="AC389" t="str">
            <v>104BPE0530</v>
          </cell>
        </row>
        <row r="390">
          <cell r="U390" t="str">
            <v>NBR 15.402/2006</v>
          </cell>
          <cell r="AA390">
            <v>96.89</v>
          </cell>
          <cell r="AC390" t="str">
            <v>104BPE0530</v>
          </cell>
        </row>
        <row r="391">
          <cell r="U391" t="str">
            <v>NBR 15.402/2006</v>
          </cell>
          <cell r="AA391">
            <v>133.63</v>
          </cell>
          <cell r="AC391" t="str">
            <v>104BPE0550</v>
          </cell>
        </row>
        <row r="392">
          <cell r="U392" t="str">
            <v>NBR 15.402/2006</v>
          </cell>
          <cell r="AA392">
            <v>66.819999999999993</v>
          </cell>
          <cell r="AC392" t="str">
            <v>104BPE0550</v>
          </cell>
        </row>
        <row r="393">
          <cell r="U393" t="str">
            <v>NBR 15.402/2006</v>
          </cell>
          <cell r="AA393">
            <v>66.819999999999993</v>
          </cell>
          <cell r="AC393" t="str">
            <v>104BPE0550</v>
          </cell>
        </row>
        <row r="394">
          <cell r="U394" t="str">
            <v>NBR 13.731/08</v>
          </cell>
          <cell r="AA394">
            <v>174</v>
          </cell>
          <cell r="AC394" t="str">
            <v>104BPE0550</v>
          </cell>
        </row>
        <row r="395">
          <cell r="U395" t="str">
            <v>NBR 13.731/08</v>
          </cell>
          <cell r="AA395">
            <v>87</v>
          </cell>
          <cell r="AC395" t="str">
            <v>104BPE0550</v>
          </cell>
        </row>
        <row r="396">
          <cell r="U396" t="str">
            <v>NBR 13.731/08</v>
          </cell>
          <cell r="AA396">
            <v>87</v>
          </cell>
          <cell r="AC396" t="str">
            <v>104BPE0550</v>
          </cell>
        </row>
        <row r="397">
          <cell r="U397" t="str">
            <v>NBR 15.402/2006</v>
          </cell>
          <cell r="AA397">
            <v>113.9</v>
          </cell>
          <cell r="AC397" t="str">
            <v>104BPE0550</v>
          </cell>
        </row>
        <row r="398">
          <cell r="U398" t="str">
            <v>NBR 15.870/10</v>
          </cell>
          <cell r="AA398">
            <v>56.95</v>
          </cell>
          <cell r="AC398" t="str">
            <v>104BPE0550</v>
          </cell>
        </row>
        <row r="399">
          <cell r="U399" t="str">
            <v>NBR 15.870/10</v>
          </cell>
          <cell r="AA399">
            <v>56.95</v>
          </cell>
          <cell r="AC399" t="str">
            <v>104BPE0550</v>
          </cell>
        </row>
        <row r="400">
          <cell r="U400" t="str">
            <v>NBR 13.731/08</v>
          </cell>
          <cell r="AA400">
            <v>5.04</v>
          </cell>
          <cell r="AC400" t="str">
            <v>104BPE0550</v>
          </cell>
        </row>
        <row r="401">
          <cell r="U401" t="str">
            <v>NBR 13.731/08</v>
          </cell>
          <cell r="AA401">
            <v>10.08</v>
          </cell>
          <cell r="AC401" t="str">
            <v>104BPE0550</v>
          </cell>
        </row>
        <row r="402">
          <cell r="U402" t="str">
            <v>NBR 13.731/08</v>
          </cell>
          <cell r="AA402">
            <v>10.08</v>
          </cell>
          <cell r="AC402" t="str">
            <v>104BPE0550</v>
          </cell>
        </row>
        <row r="403">
          <cell r="U403" t="str">
            <v>NBR 15.402/2006</v>
          </cell>
          <cell r="AA403">
            <v>85.69</v>
          </cell>
          <cell r="AC403" t="str">
            <v>104BPE0550</v>
          </cell>
        </row>
        <row r="404">
          <cell r="U404" t="str">
            <v>NBR 15.870/10</v>
          </cell>
          <cell r="AA404">
            <v>42.85</v>
          </cell>
          <cell r="AC404" t="str">
            <v>104BPE0550</v>
          </cell>
        </row>
        <row r="405">
          <cell r="U405" t="str">
            <v>NBR 15.870/10</v>
          </cell>
          <cell r="AA405">
            <v>42.85</v>
          </cell>
          <cell r="AC405" t="str">
            <v>104BPE0550</v>
          </cell>
        </row>
        <row r="406">
          <cell r="U406" t="str">
            <v>NBR 13.731/08</v>
          </cell>
          <cell r="AA406">
            <v>423.46</v>
          </cell>
          <cell r="AC406" t="str">
            <v>104BPE0550</v>
          </cell>
        </row>
        <row r="407">
          <cell r="U407" t="str">
            <v>NBR 13.731/08</v>
          </cell>
          <cell r="AA407">
            <v>211.73</v>
          </cell>
          <cell r="AC407" t="str">
            <v>104BPE0550</v>
          </cell>
        </row>
        <row r="408">
          <cell r="U408" t="str">
            <v>NBR 13.731/08</v>
          </cell>
          <cell r="AA408">
            <v>211.73</v>
          </cell>
          <cell r="AC408" t="str">
            <v>104BPE0550</v>
          </cell>
        </row>
        <row r="409">
          <cell r="U409" t="str">
            <v>NBR 15.402/2006</v>
          </cell>
          <cell r="AA409">
            <v>137.41</v>
          </cell>
          <cell r="AC409" t="str">
            <v>104BPE0550</v>
          </cell>
        </row>
        <row r="410">
          <cell r="U410" t="str">
            <v>NBR 15.870/10</v>
          </cell>
          <cell r="AA410">
            <v>68.7</v>
          </cell>
          <cell r="AC410" t="str">
            <v>104BPE0550</v>
          </cell>
        </row>
        <row r="411">
          <cell r="U411" t="str">
            <v>NBR 15.870/10</v>
          </cell>
          <cell r="AA411">
            <v>68.7</v>
          </cell>
          <cell r="AC411" t="str">
            <v>104BPE0550</v>
          </cell>
        </row>
        <row r="412">
          <cell r="U412" t="str">
            <v>NBR 13.731/08</v>
          </cell>
          <cell r="AA412">
            <v>67.05</v>
          </cell>
          <cell r="AC412" t="str">
            <v>104BPE0550</v>
          </cell>
        </row>
        <row r="413">
          <cell r="U413" t="str">
            <v>NBR 13.731/08</v>
          </cell>
          <cell r="AA413">
            <v>33.53</v>
          </cell>
          <cell r="AC413" t="str">
            <v>104BPE0550</v>
          </cell>
        </row>
        <row r="414">
          <cell r="U414" t="str">
            <v>NBR 13.731/08</v>
          </cell>
          <cell r="AA414">
            <v>33.53</v>
          </cell>
          <cell r="AC414" t="str">
            <v>104BPE0550</v>
          </cell>
        </row>
        <row r="415">
          <cell r="U415" t="str">
            <v>NBR 15.402/2006</v>
          </cell>
          <cell r="AA415">
            <v>82.02</v>
          </cell>
          <cell r="AC415" t="str">
            <v>104BPE0550</v>
          </cell>
        </row>
        <row r="416">
          <cell r="U416" t="str">
            <v>NBR 15.870/10</v>
          </cell>
          <cell r="AA416">
            <v>41.01</v>
          </cell>
          <cell r="AC416" t="str">
            <v>104BPE0550</v>
          </cell>
        </row>
        <row r="417">
          <cell r="U417" t="str">
            <v>NBR 15.870/10</v>
          </cell>
          <cell r="AA417">
            <v>41.01</v>
          </cell>
          <cell r="AC417" t="str">
            <v>104BPE0550</v>
          </cell>
        </row>
        <row r="418">
          <cell r="U418" t="str">
            <v>NBR 13.731/08</v>
          </cell>
          <cell r="AA418">
            <v>27.67</v>
          </cell>
          <cell r="AC418" t="str">
            <v>104BPE0550</v>
          </cell>
        </row>
        <row r="419">
          <cell r="U419" t="str">
            <v>NBR 13.731/08</v>
          </cell>
          <cell r="AA419">
            <v>55.34</v>
          </cell>
          <cell r="AC419" t="str">
            <v>104BPE0550</v>
          </cell>
        </row>
        <row r="420">
          <cell r="U420" t="str">
            <v>NBR 13.731/08</v>
          </cell>
          <cell r="AA420">
            <v>55.34</v>
          </cell>
          <cell r="AC420" t="str">
            <v>104BPE0550</v>
          </cell>
        </row>
        <row r="421">
          <cell r="U421" t="str">
            <v>NBR 13.731/08</v>
          </cell>
          <cell r="AA421">
            <v>25.86</v>
          </cell>
          <cell r="AC421" t="str">
            <v>104BPE0550</v>
          </cell>
        </row>
        <row r="422">
          <cell r="U422" t="str">
            <v>NBR 13.731/08</v>
          </cell>
          <cell r="AA422">
            <v>51.71</v>
          </cell>
          <cell r="AC422" t="str">
            <v>104BPE0550</v>
          </cell>
        </row>
        <row r="423">
          <cell r="U423" t="str">
            <v>NBR 13.731/08</v>
          </cell>
          <cell r="AA423">
            <v>51.71</v>
          </cell>
          <cell r="AC423" t="str">
            <v>104BPE0550</v>
          </cell>
        </row>
        <row r="424">
          <cell r="U424" t="str">
            <v>NBR 13.731/08</v>
          </cell>
          <cell r="AA424">
            <v>206.93</v>
          </cell>
          <cell r="AC424" t="str">
            <v>104BPE0550</v>
          </cell>
        </row>
        <row r="425">
          <cell r="U425" t="str">
            <v>NBR 13.731/08</v>
          </cell>
          <cell r="AA425">
            <v>206.93</v>
          </cell>
          <cell r="AC425" t="str">
            <v>104BPE0550</v>
          </cell>
        </row>
        <row r="426">
          <cell r="U426" t="str">
            <v>NBR 13.731/08</v>
          </cell>
          <cell r="AA426">
            <v>206.93</v>
          </cell>
          <cell r="AC426" t="str">
            <v>104BPE0550</v>
          </cell>
        </row>
        <row r="427">
          <cell r="U427" t="str">
            <v>NBR 13.731/08</v>
          </cell>
          <cell r="AA427">
            <v>93.42</v>
          </cell>
          <cell r="AC427" t="str">
            <v>104BPE0550</v>
          </cell>
        </row>
        <row r="428">
          <cell r="U428" t="str">
            <v>NBR 13.731/08</v>
          </cell>
          <cell r="AA428">
            <v>93.42</v>
          </cell>
          <cell r="AC428" t="str">
            <v>104BPE0550</v>
          </cell>
        </row>
        <row r="429">
          <cell r="U429" t="str">
            <v>NBR 13.731/08</v>
          </cell>
          <cell r="AA429">
            <v>93.42</v>
          </cell>
          <cell r="AC429" t="str">
            <v>104BPE0550</v>
          </cell>
        </row>
        <row r="430">
          <cell r="U430" t="str">
            <v>NBR 13.731/08</v>
          </cell>
          <cell r="AA430">
            <v>73.3</v>
          </cell>
          <cell r="AC430" t="str">
            <v>104BPE0550</v>
          </cell>
        </row>
        <row r="431">
          <cell r="U431" t="str">
            <v>NBR 13.731/08</v>
          </cell>
          <cell r="AA431">
            <v>48.87</v>
          </cell>
          <cell r="AC431" t="str">
            <v>104BPE0550</v>
          </cell>
        </row>
        <row r="432">
          <cell r="U432" t="str">
            <v>NBR 13.731/08</v>
          </cell>
          <cell r="AA432">
            <v>48.87</v>
          </cell>
          <cell r="AC432" t="str">
            <v>104BPE0550</v>
          </cell>
        </row>
        <row r="433">
          <cell r="U433" t="str">
            <v>NBR 15.402/2006</v>
          </cell>
          <cell r="AA433">
            <v>175.52</v>
          </cell>
          <cell r="AC433" t="str">
            <v>104BPE0550</v>
          </cell>
        </row>
        <row r="434">
          <cell r="U434" t="str">
            <v>NBR 15.870/10</v>
          </cell>
          <cell r="AA434">
            <v>87.76</v>
          </cell>
          <cell r="AC434" t="str">
            <v>104BPE0550</v>
          </cell>
        </row>
        <row r="435">
          <cell r="U435" t="str">
            <v>NBR 15.870/10</v>
          </cell>
          <cell r="AA435">
            <v>87.76</v>
          </cell>
          <cell r="AC435" t="str">
            <v>104BPE0550</v>
          </cell>
        </row>
        <row r="436">
          <cell r="U436" t="str">
            <v>NBR 13.731/08</v>
          </cell>
          <cell r="AA436">
            <v>19.97</v>
          </cell>
          <cell r="AC436" t="str">
            <v>104BPE0550</v>
          </cell>
        </row>
        <row r="437">
          <cell r="U437" t="str">
            <v>NBR 13.731/08</v>
          </cell>
          <cell r="AA437">
            <v>19.97</v>
          </cell>
          <cell r="AC437" t="str">
            <v>104BPE0550</v>
          </cell>
        </row>
        <row r="438">
          <cell r="U438" t="str">
            <v>NBR 13.731/08</v>
          </cell>
          <cell r="AA438">
            <v>19.97</v>
          </cell>
          <cell r="AC438" t="str">
            <v>104BPE0550</v>
          </cell>
        </row>
        <row r="439">
          <cell r="U439" t="str">
            <v>NBR 15.402/2006</v>
          </cell>
          <cell r="AA439">
            <v>140.66</v>
          </cell>
          <cell r="AC439" t="str">
            <v>104BPE0550</v>
          </cell>
        </row>
        <row r="440">
          <cell r="U440" t="str">
            <v>NBR 15.870/10</v>
          </cell>
          <cell r="AA440">
            <v>70.33</v>
          </cell>
          <cell r="AC440" t="str">
            <v>104BPE0550</v>
          </cell>
        </row>
        <row r="441">
          <cell r="U441" t="str">
            <v>NBR 15.870/10</v>
          </cell>
          <cell r="AA441">
            <v>70.33</v>
          </cell>
          <cell r="AC441" t="str">
            <v>104BPE0550</v>
          </cell>
        </row>
        <row r="442">
          <cell r="U442" t="str">
            <v>NBR 13.731/08</v>
          </cell>
          <cell r="AA442">
            <v>45.21</v>
          </cell>
          <cell r="AC442" t="str">
            <v>104BPE0550</v>
          </cell>
        </row>
        <row r="443">
          <cell r="U443" t="str">
            <v>NBR 13.731/08</v>
          </cell>
          <cell r="AA443">
            <v>45.21</v>
          </cell>
          <cell r="AC443" t="str">
            <v>104BPE0550</v>
          </cell>
        </row>
        <row r="444">
          <cell r="U444" t="str">
            <v>NBR 13.731/08</v>
          </cell>
          <cell r="AA444">
            <v>45.21</v>
          </cell>
          <cell r="AC444" t="str">
            <v>104BPE0550</v>
          </cell>
        </row>
        <row r="445">
          <cell r="U445" t="str">
            <v>NBR 15.402/2006</v>
          </cell>
          <cell r="AA445">
            <v>83.35</v>
          </cell>
          <cell r="AC445" t="str">
            <v>104BPE0550</v>
          </cell>
        </row>
        <row r="446">
          <cell r="U446" t="str">
            <v>NBR 15.870/10</v>
          </cell>
          <cell r="AA446">
            <v>41.67</v>
          </cell>
          <cell r="AC446" t="str">
            <v>104BPE0550</v>
          </cell>
        </row>
        <row r="447">
          <cell r="U447" t="str">
            <v>NBR 15.870/10</v>
          </cell>
          <cell r="AA447">
            <v>41.67</v>
          </cell>
          <cell r="AC447" t="str">
            <v>104BPE0550</v>
          </cell>
        </row>
        <row r="448">
          <cell r="U448" t="str">
            <v>NBR 13.731/08</v>
          </cell>
          <cell r="AA448">
            <v>274.02999999999997</v>
          </cell>
          <cell r="AC448" t="str">
            <v>104BPE0550</v>
          </cell>
        </row>
        <row r="449">
          <cell r="U449" t="str">
            <v>NBR 13.731/08</v>
          </cell>
          <cell r="AA449">
            <v>137.02000000000001</v>
          </cell>
          <cell r="AC449" t="str">
            <v>104BPE0550</v>
          </cell>
        </row>
        <row r="450">
          <cell r="U450" t="str">
            <v>NBR 13.731/08</v>
          </cell>
          <cell r="AA450">
            <v>137.02000000000001</v>
          </cell>
          <cell r="AC450" t="str">
            <v>104BPE0550</v>
          </cell>
        </row>
        <row r="451">
          <cell r="U451" t="str">
            <v>NBR 15.402/2006</v>
          </cell>
          <cell r="AA451">
            <v>103.9</v>
          </cell>
          <cell r="AC451" t="str">
            <v>104BPE0550</v>
          </cell>
        </row>
        <row r="452">
          <cell r="U452" t="str">
            <v>NBR 15.870/10</v>
          </cell>
          <cell r="AA452">
            <v>51.95</v>
          </cell>
          <cell r="AC452" t="str">
            <v>104BPE0550</v>
          </cell>
        </row>
        <row r="453">
          <cell r="U453" t="str">
            <v>NBR 15.870/10</v>
          </cell>
          <cell r="AA453">
            <v>51.95</v>
          </cell>
          <cell r="AC453" t="str">
            <v>104BPE0550</v>
          </cell>
        </row>
        <row r="454">
          <cell r="U454" t="str">
            <v>NBR 13.731/08</v>
          </cell>
          <cell r="AA454">
            <v>269.23</v>
          </cell>
          <cell r="AC454" t="str">
            <v>104BPE0550</v>
          </cell>
        </row>
        <row r="455">
          <cell r="U455" t="str">
            <v>NBR 13.731/08</v>
          </cell>
          <cell r="AA455">
            <v>179.48</v>
          </cell>
          <cell r="AC455" t="str">
            <v>104BPE0550</v>
          </cell>
        </row>
        <row r="456">
          <cell r="U456" t="str">
            <v>NBR 13.731/08</v>
          </cell>
          <cell r="AA456">
            <v>179.48</v>
          </cell>
          <cell r="AC456" t="str">
            <v>104BPE0550</v>
          </cell>
        </row>
        <row r="457">
          <cell r="U457" t="str">
            <v>NBR 13.731/08</v>
          </cell>
          <cell r="AA457">
            <v>306.24</v>
          </cell>
          <cell r="AC457" t="str">
            <v>104BPE0550</v>
          </cell>
        </row>
        <row r="458">
          <cell r="U458" t="str">
            <v>NBR 13.731/08</v>
          </cell>
          <cell r="AA458">
            <v>204.16</v>
          </cell>
          <cell r="AC458" t="str">
            <v>104BPE0550</v>
          </cell>
        </row>
        <row r="459">
          <cell r="U459" t="str">
            <v>NBR 13.731/08</v>
          </cell>
          <cell r="AA459">
            <v>204.16</v>
          </cell>
          <cell r="AC459" t="str">
            <v>104BPE0550</v>
          </cell>
        </row>
        <row r="460">
          <cell r="U460" t="str">
            <v>NBR 13.731/08</v>
          </cell>
          <cell r="AA460">
            <v>286.43</v>
          </cell>
          <cell r="AC460" t="str">
            <v>104BPE0550</v>
          </cell>
        </row>
        <row r="461">
          <cell r="U461" t="str">
            <v>NBR 13.731/08</v>
          </cell>
          <cell r="AA461">
            <v>143.21</v>
          </cell>
          <cell r="AC461" t="str">
            <v>104BPE0550</v>
          </cell>
        </row>
        <row r="462">
          <cell r="U462" t="str">
            <v>NBR 13.731/08</v>
          </cell>
          <cell r="AA462">
            <v>143.21</v>
          </cell>
          <cell r="AC462" t="str">
            <v>104BPE0550</v>
          </cell>
        </row>
        <row r="463">
          <cell r="U463" t="str">
            <v>NBR 13.731/08</v>
          </cell>
          <cell r="AA463">
            <v>75.84</v>
          </cell>
          <cell r="AC463" t="str">
            <v>104BPE0550</v>
          </cell>
        </row>
        <row r="464">
          <cell r="U464" t="str">
            <v>NBR 13.731/08</v>
          </cell>
          <cell r="AA464">
            <v>50.56</v>
          </cell>
          <cell r="AC464" t="str">
            <v>104BPE0550</v>
          </cell>
        </row>
        <row r="465">
          <cell r="U465" t="str">
            <v>NBR 13.731/08</v>
          </cell>
          <cell r="AA465">
            <v>50.56</v>
          </cell>
          <cell r="AC465" t="str">
            <v>104BPE0550</v>
          </cell>
        </row>
        <row r="466">
          <cell r="U466" t="str">
            <v>NBR 13.731/08</v>
          </cell>
          <cell r="AA466">
            <v>212.51</v>
          </cell>
          <cell r="AC466" t="str">
            <v>104BPE0550</v>
          </cell>
        </row>
        <row r="467">
          <cell r="U467" t="str">
            <v>NBR 13.731/08</v>
          </cell>
          <cell r="AA467">
            <v>106.26</v>
          </cell>
          <cell r="AC467" t="str">
            <v>104BPE0550</v>
          </cell>
        </row>
        <row r="468">
          <cell r="U468" t="str">
            <v>NBR 13.731/08</v>
          </cell>
          <cell r="AA468">
            <v>106.26</v>
          </cell>
          <cell r="AC468" t="str">
            <v>104BPE0550</v>
          </cell>
        </row>
        <row r="469">
          <cell r="U469" t="str">
            <v>NBR 13.731/08</v>
          </cell>
          <cell r="AA469">
            <v>97.83</v>
          </cell>
          <cell r="AC469" t="str">
            <v>104BPE0550</v>
          </cell>
        </row>
        <row r="470">
          <cell r="U470" t="str">
            <v>NBR 13.731/08</v>
          </cell>
          <cell r="AA470">
            <v>65.22</v>
          </cell>
          <cell r="AC470" t="str">
            <v>104BPE0550</v>
          </cell>
        </row>
        <row r="471">
          <cell r="U471" t="str">
            <v>NBR 13.731/08</v>
          </cell>
          <cell r="AA471">
            <v>65.22</v>
          </cell>
          <cell r="AC471" t="str">
            <v>104BPE0550</v>
          </cell>
        </row>
        <row r="472">
          <cell r="U472" t="str">
            <v>NBR 15.402/2006</v>
          </cell>
          <cell r="AA472">
            <v>147.47999999999999</v>
          </cell>
          <cell r="AC472" t="str">
            <v>104BPE0550</v>
          </cell>
        </row>
        <row r="473">
          <cell r="U473" t="str">
            <v>NBR 15.870/10</v>
          </cell>
          <cell r="AA473">
            <v>73.739999999999995</v>
          </cell>
          <cell r="AC473" t="str">
            <v>104BPE0550</v>
          </cell>
        </row>
        <row r="474">
          <cell r="U474" t="str">
            <v>NBR 15.870/10</v>
          </cell>
          <cell r="AA474">
            <v>73.739999999999995</v>
          </cell>
          <cell r="AC474" t="str">
            <v>104BPE0550</v>
          </cell>
        </row>
        <row r="475">
          <cell r="U475" t="str">
            <v>NBR 13.731/08</v>
          </cell>
          <cell r="AA475">
            <v>63.37</v>
          </cell>
          <cell r="AC475" t="str">
            <v>104BPE0550</v>
          </cell>
        </row>
        <row r="476">
          <cell r="U476" t="str">
            <v>NBR 13.731/08</v>
          </cell>
          <cell r="AA476">
            <v>42.25</v>
          </cell>
          <cell r="AC476" t="str">
            <v>104BPE0550</v>
          </cell>
        </row>
        <row r="477">
          <cell r="U477" t="str">
            <v>NBR 13.731/08</v>
          </cell>
          <cell r="AA477">
            <v>42.25</v>
          </cell>
          <cell r="AC477" t="str">
            <v>104BPE0550</v>
          </cell>
        </row>
        <row r="478">
          <cell r="U478" t="str">
            <v>NBR 13.731/08</v>
          </cell>
          <cell r="AA478">
            <v>87</v>
          </cell>
          <cell r="AC478" t="str">
            <v>104BPE0550</v>
          </cell>
        </row>
        <row r="479">
          <cell r="U479" t="str">
            <v>NBR 13.731/08</v>
          </cell>
          <cell r="AA479">
            <v>43.5</v>
          </cell>
          <cell r="AC479" t="str">
            <v>104BPE0550</v>
          </cell>
        </row>
        <row r="480">
          <cell r="U480" t="str">
            <v>NBR 13.731/08</v>
          </cell>
          <cell r="AA480">
            <v>43.5</v>
          </cell>
          <cell r="AC480" t="str">
            <v>104BPE0550</v>
          </cell>
        </row>
      </sheetData>
      <sheetData sheetId="4">
        <row r="15">
          <cell r="N15" t="str">
            <v>NBR 15.402/2006</v>
          </cell>
          <cell r="T15">
            <v>36</v>
          </cell>
          <cell r="U15" t="str">
            <v>104BPE0510</v>
          </cell>
        </row>
        <row r="16">
          <cell r="N16" t="str">
            <v>NBR 15.402/2006</v>
          </cell>
          <cell r="T16">
            <v>36</v>
          </cell>
          <cell r="U16" t="str">
            <v>104BPE0510</v>
          </cell>
        </row>
        <row r="17">
          <cell r="N17" t="str">
            <v>NBR 15.402/2006</v>
          </cell>
          <cell r="T17">
            <v>18</v>
          </cell>
          <cell r="U17" t="str">
            <v>104BPE0510</v>
          </cell>
        </row>
        <row r="18">
          <cell r="N18" t="str">
            <v>NBR 15.402/2006</v>
          </cell>
          <cell r="T18">
            <v>42</v>
          </cell>
          <cell r="U18" t="str">
            <v>104BPE0510</v>
          </cell>
        </row>
        <row r="19">
          <cell r="N19" t="str">
            <v>NBR 15.402/2006</v>
          </cell>
          <cell r="T19">
            <v>42</v>
          </cell>
          <cell r="U19" t="str">
            <v>104BPE0510</v>
          </cell>
        </row>
      </sheetData>
      <sheetData sheetId="5">
        <row r="15">
          <cell r="N15" t="str">
            <v>NBR 15.402/2006</v>
          </cell>
          <cell r="T15">
            <v>42</v>
          </cell>
          <cell r="U15" t="str">
            <v>104BPE0450</v>
          </cell>
        </row>
        <row r="16">
          <cell r="N16" t="str">
            <v>NBR 15.402/2006</v>
          </cell>
          <cell r="T16">
            <v>24</v>
          </cell>
          <cell r="U16" t="str">
            <v>104BPE0450</v>
          </cell>
        </row>
        <row r="17">
          <cell r="N17" t="str">
            <v>NBR 15.402/2006</v>
          </cell>
          <cell r="T17">
            <v>18</v>
          </cell>
          <cell r="U17" t="str">
            <v>104BPE0450</v>
          </cell>
        </row>
        <row r="18">
          <cell r="N18" t="str">
            <v>NBR 15.402/2006</v>
          </cell>
          <cell r="T18">
            <v>42</v>
          </cell>
          <cell r="U18" t="str">
            <v>104BPE0450</v>
          </cell>
        </row>
        <row r="19">
          <cell r="N19" t="str">
            <v>NBR 15.402/2006</v>
          </cell>
          <cell r="T19">
            <v>42</v>
          </cell>
          <cell r="U19" t="str">
            <v>104BPE0450</v>
          </cell>
        </row>
      </sheetData>
      <sheetData sheetId="6">
        <row r="15">
          <cell r="N15" t="str">
            <v>NBR 15.402/2006</v>
          </cell>
          <cell r="T15">
            <v>24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30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7">
        <row r="15">
          <cell r="N15" t="str">
            <v>NBR 15.402/2006</v>
          </cell>
          <cell r="T15">
            <v>42</v>
          </cell>
          <cell r="U15" t="str">
            <v>104BPE0490</v>
          </cell>
        </row>
        <row r="16">
          <cell r="N16" t="str">
            <v>NBR 15.402/2006</v>
          </cell>
          <cell r="T16">
            <v>24</v>
          </cell>
          <cell r="U16" t="str">
            <v>104BPE0490</v>
          </cell>
        </row>
        <row r="17">
          <cell r="N17" t="str">
            <v>NBR 15.402/2006</v>
          </cell>
          <cell r="T17">
            <v>18</v>
          </cell>
          <cell r="U17" t="str">
            <v>104BPE0490</v>
          </cell>
        </row>
        <row r="18">
          <cell r="N18" t="str">
            <v>NBR 15.402/2006</v>
          </cell>
          <cell r="T18">
            <v>42</v>
          </cell>
          <cell r="U18" t="str">
            <v>104BPE0490</v>
          </cell>
        </row>
        <row r="19">
          <cell r="N19" t="str">
            <v>NBR 15.402/2006</v>
          </cell>
          <cell r="T19">
            <v>42</v>
          </cell>
          <cell r="U19" t="str">
            <v>104BPE0490</v>
          </cell>
        </row>
      </sheetData>
      <sheetData sheetId="8">
        <row r="15">
          <cell r="N15" t="str">
            <v>NBR 15.402/2006</v>
          </cell>
          <cell r="T15">
            <v>36</v>
          </cell>
          <cell r="U15" t="str">
            <v>104BPE0490</v>
          </cell>
        </row>
        <row r="16">
          <cell r="N16" t="str">
            <v>NBR 15.402/2006</v>
          </cell>
          <cell r="T16">
            <v>30</v>
          </cell>
          <cell r="U16" t="str">
            <v>104BPE0490</v>
          </cell>
        </row>
        <row r="17">
          <cell r="N17" t="str">
            <v>NBR 15.402/2006</v>
          </cell>
          <cell r="T17">
            <v>30</v>
          </cell>
          <cell r="U17" t="str">
            <v>104BPE0490</v>
          </cell>
        </row>
        <row r="18">
          <cell r="N18" t="str">
            <v>NBR 15.402/2006</v>
          </cell>
          <cell r="T18">
            <v>18</v>
          </cell>
          <cell r="U18" t="str">
            <v>104BPE0490</v>
          </cell>
        </row>
        <row r="19">
          <cell r="N19" t="str">
            <v>NBR 15.402/2006</v>
          </cell>
          <cell r="T19">
            <v>30</v>
          </cell>
          <cell r="U19" t="str">
            <v>104BPE0490</v>
          </cell>
        </row>
      </sheetData>
      <sheetData sheetId="9">
        <row r="15">
          <cell r="N15" t="str">
            <v>NBR 15.402/2006</v>
          </cell>
          <cell r="T15">
            <v>12</v>
          </cell>
          <cell r="U15" t="str">
            <v>104BPE0520</v>
          </cell>
        </row>
        <row r="16">
          <cell r="N16" t="str">
            <v>NBR 15.402/2006</v>
          </cell>
          <cell r="T16">
            <v>30</v>
          </cell>
          <cell r="U16" t="str">
            <v>104BPE0520</v>
          </cell>
        </row>
        <row r="17">
          <cell r="N17" t="str">
            <v>NBR 15.402/2006</v>
          </cell>
          <cell r="T17">
            <v>24</v>
          </cell>
          <cell r="U17" t="str">
            <v>104BPE0520</v>
          </cell>
        </row>
        <row r="18">
          <cell r="N18" t="str">
            <v>NBR 15.402/2006</v>
          </cell>
          <cell r="T18">
            <v>30</v>
          </cell>
          <cell r="U18" t="str">
            <v>104BPE0520</v>
          </cell>
        </row>
        <row r="19">
          <cell r="N19" t="str">
            <v>NBR 15.402/2006</v>
          </cell>
          <cell r="T19">
            <v>30</v>
          </cell>
          <cell r="U19" t="str">
            <v>104BPE0520</v>
          </cell>
        </row>
        <row r="20">
          <cell r="N20" t="str">
            <v>NBR 15.402/2006</v>
          </cell>
          <cell r="T20">
            <v>12</v>
          </cell>
          <cell r="U20" t="str">
            <v>104BPE0520</v>
          </cell>
        </row>
        <row r="21">
          <cell r="N21" t="str">
            <v>NBR 15.402/2006</v>
          </cell>
          <cell r="T21">
            <v>30</v>
          </cell>
          <cell r="U21" t="str">
            <v>104BPE0520</v>
          </cell>
        </row>
        <row r="22">
          <cell r="N22" t="str">
            <v>NBR 15.402/2006</v>
          </cell>
          <cell r="T22">
            <v>24</v>
          </cell>
          <cell r="U22" t="str">
            <v>104BPE0520</v>
          </cell>
        </row>
        <row r="23">
          <cell r="N23" t="str">
            <v>NBR 15.402/2006</v>
          </cell>
          <cell r="T23">
            <v>30</v>
          </cell>
          <cell r="U23" t="str">
            <v>104BPE0520</v>
          </cell>
        </row>
        <row r="24">
          <cell r="N24" t="str">
            <v>NBR 15.402/2006</v>
          </cell>
          <cell r="T24">
            <v>30</v>
          </cell>
          <cell r="U24" t="str">
            <v>104BPE0520</v>
          </cell>
        </row>
      </sheetData>
      <sheetData sheetId="10">
        <row r="15">
          <cell r="N15" t="str">
            <v>NBR 15.402/2006</v>
          </cell>
          <cell r="T15">
            <v>24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30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11">
        <row r="15">
          <cell r="N15" t="str">
            <v>NBR 15.402/2006</v>
          </cell>
          <cell r="T15">
            <v>36</v>
          </cell>
          <cell r="U15" t="str">
            <v>104BPE0530</v>
          </cell>
        </row>
        <row r="16">
          <cell r="N16" t="str">
            <v>NBR 15.402/2006</v>
          </cell>
          <cell r="T16">
            <v>24</v>
          </cell>
          <cell r="U16" t="str">
            <v>104BPE0530</v>
          </cell>
        </row>
        <row r="17">
          <cell r="N17" t="str">
            <v>NBR 15.402/2006</v>
          </cell>
          <cell r="T17">
            <v>18</v>
          </cell>
          <cell r="U17" t="str">
            <v>104BPE0530</v>
          </cell>
        </row>
        <row r="18">
          <cell r="N18" t="str">
            <v>NBR 15.402/2006</v>
          </cell>
          <cell r="T18">
            <v>48</v>
          </cell>
          <cell r="U18" t="str">
            <v>104BPE0530</v>
          </cell>
        </row>
        <row r="19">
          <cell r="N19" t="str">
            <v>NBR 15.402/2006</v>
          </cell>
          <cell r="T19">
            <v>30</v>
          </cell>
          <cell r="U19" t="str">
            <v>104BPE0530</v>
          </cell>
        </row>
      </sheetData>
      <sheetData sheetId="12">
        <row r="15">
          <cell r="N15" t="str">
            <v>NBR 15.402/2006</v>
          </cell>
          <cell r="T15">
            <v>24</v>
          </cell>
          <cell r="U15" t="str">
            <v>104BPE0450</v>
          </cell>
        </row>
        <row r="16">
          <cell r="N16" t="str">
            <v>NBR 15.402/2006</v>
          </cell>
          <cell r="T16">
            <v>24</v>
          </cell>
          <cell r="U16" t="str">
            <v>104BPE0450</v>
          </cell>
        </row>
        <row r="17">
          <cell r="N17" t="str">
            <v>NBR 15.402/2006</v>
          </cell>
          <cell r="T17">
            <v>18</v>
          </cell>
          <cell r="U17" t="str">
            <v>104BPE0450</v>
          </cell>
        </row>
        <row r="18">
          <cell r="N18" t="str">
            <v>NBR 15.402/2006</v>
          </cell>
          <cell r="T18">
            <v>24</v>
          </cell>
          <cell r="U18" t="str">
            <v>104BPE0450</v>
          </cell>
        </row>
        <row r="19">
          <cell r="N19" t="str">
            <v>NBR 15.402/2006</v>
          </cell>
          <cell r="T19">
            <v>24</v>
          </cell>
          <cell r="U19" t="str">
            <v>104BPE0450</v>
          </cell>
        </row>
      </sheetData>
      <sheetData sheetId="13">
        <row r="14">
          <cell r="K14" t="str">
            <v>NBR 15.741/09</v>
          </cell>
        </row>
      </sheetData>
      <sheetData sheetId="14">
        <row r="13">
          <cell r="K13" t="str">
            <v>NBR 15.741/09</v>
          </cell>
        </row>
      </sheetData>
      <sheetData sheetId="15">
        <row r="13">
          <cell r="K13" t="str">
            <v>NBR 15.741/09</v>
          </cell>
        </row>
      </sheetData>
      <sheetData sheetId="16">
        <row r="13">
          <cell r="K13" t="str">
            <v>EM - 276/2000</v>
          </cell>
        </row>
      </sheetData>
      <sheetData sheetId="17">
        <row r="13">
          <cell r="K13" t="str">
            <v>NBR 15.741/09</v>
          </cell>
          <cell r="P13">
            <v>14.83</v>
          </cell>
          <cell r="Q13" t="str">
            <v>104BPE0470</v>
          </cell>
        </row>
        <row r="14">
          <cell r="K14" t="str">
            <v>NBR 15.741/09</v>
          </cell>
          <cell r="P14">
            <v>18.29</v>
          </cell>
          <cell r="Q14" t="str">
            <v>104BPE0470</v>
          </cell>
        </row>
        <row r="15">
          <cell r="K15" t="str">
            <v>NBR 15.741/09</v>
          </cell>
          <cell r="P15">
            <v>11.4</v>
          </cell>
          <cell r="Q15" t="str">
            <v>104BPE0470</v>
          </cell>
        </row>
        <row r="16">
          <cell r="K16" t="str">
            <v>NBR 15.741/09</v>
          </cell>
          <cell r="P16">
            <v>30.8</v>
          </cell>
          <cell r="Q16" t="str">
            <v>104BPE0470</v>
          </cell>
        </row>
        <row r="17">
          <cell r="K17" t="str">
            <v>NBR 15.741/09</v>
          </cell>
          <cell r="P17">
            <v>30.8</v>
          </cell>
          <cell r="Q17" t="str">
            <v>104BPE0470</v>
          </cell>
        </row>
        <row r="18">
          <cell r="K18" t="str">
            <v>NBR 15.741/09</v>
          </cell>
          <cell r="P18">
            <v>11.4</v>
          </cell>
          <cell r="Q18" t="str">
            <v>104BPE0470</v>
          </cell>
        </row>
        <row r="19">
          <cell r="K19" t="str">
            <v>NBR 15.741/09</v>
          </cell>
          <cell r="P19">
            <v>11.4</v>
          </cell>
          <cell r="Q19" t="str">
            <v>104BPE0470</v>
          </cell>
        </row>
        <row r="20">
          <cell r="K20" t="str">
            <v>NBR 15.741/09</v>
          </cell>
          <cell r="P20">
            <v>30.8</v>
          </cell>
          <cell r="Q20" t="str">
            <v>104BPE0470</v>
          </cell>
        </row>
        <row r="21">
          <cell r="K21" t="str">
            <v>NBR 15.741/09</v>
          </cell>
          <cell r="P21">
            <v>30.8</v>
          </cell>
          <cell r="Q21" t="str">
            <v>104BPE0470</v>
          </cell>
        </row>
        <row r="22">
          <cell r="K22" t="str">
            <v>NBR 15.741/09</v>
          </cell>
          <cell r="P22">
            <v>25.43</v>
          </cell>
          <cell r="Q22" t="str">
            <v>104BPE0470</v>
          </cell>
        </row>
        <row r="23">
          <cell r="K23" t="str">
            <v>NBR 15.741/09</v>
          </cell>
          <cell r="P23">
            <v>11.4</v>
          </cell>
          <cell r="Q23" t="str">
            <v>104BPE0470</v>
          </cell>
        </row>
        <row r="24">
          <cell r="K24" t="str">
            <v>NBR 15.741/09</v>
          </cell>
          <cell r="P24">
            <v>11.4</v>
          </cell>
          <cell r="Q24" t="str">
            <v>104BPE0470</v>
          </cell>
        </row>
        <row r="25">
          <cell r="K25" t="str">
            <v>NBR 15.741/09</v>
          </cell>
          <cell r="P25">
            <v>15.18</v>
          </cell>
          <cell r="Q25" t="str">
            <v>104BPE0470</v>
          </cell>
        </row>
        <row r="26">
          <cell r="K26" t="str">
            <v>NBR 15.741/09</v>
          </cell>
          <cell r="P26">
            <v>16.21</v>
          </cell>
          <cell r="Q26" t="str">
            <v>104BPE0470</v>
          </cell>
        </row>
        <row r="27">
          <cell r="K27" t="str">
            <v>NBR 15.741/09</v>
          </cell>
          <cell r="P27">
            <v>18.28</v>
          </cell>
          <cell r="Q27" t="str">
            <v>104BPE0470</v>
          </cell>
        </row>
        <row r="28">
          <cell r="K28" t="str">
            <v>NBR 15.741/09</v>
          </cell>
          <cell r="P28">
            <v>14.25</v>
          </cell>
          <cell r="Q28" t="str">
            <v>104BPE0470</v>
          </cell>
        </row>
        <row r="29">
          <cell r="K29" t="str">
            <v>NBR 15.741/09</v>
          </cell>
          <cell r="P29">
            <v>11.76</v>
          </cell>
          <cell r="Q29" t="str">
            <v>104BPE0470</v>
          </cell>
        </row>
        <row r="30">
          <cell r="K30" t="str">
            <v>NBR 15.741/09</v>
          </cell>
          <cell r="P30">
            <v>5.66</v>
          </cell>
          <cell r="Q30" t="str">
            <v>104BPE0470</v>
          </cell>
        </row>
        <row r="31">
          <cell r="K31" t="str">
            <v>NBR 15.741/09</v>
          </cell>
          <cell r="P31">
            <v>14.25</v>
          </cell>
          <cell r="Q31" t="str">
            <v>104BPE0470</v>
          </cell>
        </row>
        <row r="32">
          <cell r="K32" t="str">
            <v>NBR 15.741/09</v>
          </cell>
          <cell r="P32">
            <v>21.85</v>
          </cell>
          <cell r="Q32" t="str">
            <v>104BPE0470</v>
          </cell>
        </row>
        <row r="33">
          <cell r="K33" t="str">
            <v>NBR 15.741/09</v>
          </cell>
          <cell r="P33">
            <v>30.8</v>
          </cell>
          <cell r="Q33" t="str">
            <v>104BPE0470</v>
          </cell>
        </row>
        <row r="34">
          <cell r="K34" t="str">
            <v>NBR 15.741/09</v>
          </cell>
          <cell r="P34">
            <v>30.8</v>
          </cell>
          <cell r="Q34" t="str">
            <v>104BPE0470</v>
          </cell>
        </row>
        <row r="35">
          <cell r="K35" t="str">
            <v>NBR 15.741/09</v>
          </cell>
          <cell r="P35">
            <v>24</v>
          </cell>
          <cell r="Q35" t="str">
            <v>104BPE0470</v>
          </cell>
        </row>
        <row r="36">
          <cell r="K36" t="str">
            <v>NBR 15.741/09</v>
          </cell>
          <cell r="P36">
            <v>4.1399999999999997</v>
          </cell>
          <cell r="Q36" t="str">
            <v>104BPE0470</v>
          </cell>
        </row>
        <row r="37">
          <cell r="K37" t="str">
            <v>NBR 15.741/09</v>
          </cell>
          <cell r="P37">
            <v>26</v>
          </cell>
          <cell r="Q37" t="str">
            <v>104BPE0470</v>
          </cell>
        </row>
        <row r="38">
          <cell r="K38" t="str">
            <v>NBR 15.741/09</v>
          </cell>
          <cell r="P38">
            <v>26</v>
          </cell>
          <cell r="Q38" t="str">
            <v>104BPE0470</v>
          </cell>
        </row>
        <row r="39">
          <cell r="K39" t="str">
            <v>NBR 15.741/09</v>
          </cell>
          <cell r="P39">
            <v>26</v>
          </cell>
          <cell r="Q39" t="str">
            <v>104BPE0470</v>
          </cell>
        </row>
        <row r="40">
          <cell r="K40" t="str">
            <v>NBR 15.741/09</v>
          </cell>
          <cell r="P40">
            <v>18.82</v>
          </cell>
          <cell r="Q40" t="str">
            <v>104BPE0470</v>
          </cell>
        </row>
        <row r="41">
          <cell r="K41" t="str">
            <v>NBR 15.741/09</v>
          </cell>
          <cell r="P41">
            <v>9.16</v>
          </cell>
          <cell r="Q41" t="str">
            <v>104BPE0470</v>
          </cell>
        </row>
        <row r="42">
          <cell r="K42" t="str">
            <v>NBR 15.741/09</v>
          </cell>
          <cell r="P42">
            <v>11.4</v>
          </cell>
          <cell r="Q42" t="str">
            <v>104BPE0470</v>
          </cell>
        </row>
        <row r="43">
          <cell r="K43" t="str">
            <v>NBR 15.741/09</v>
          </cell>
          <cell r="P43">
            <v>11.4</v>
          </cell>
          <cell r="Q43" t="str">
            <v>104BPE0470</v>
          </cell>
        </row>
        <row r="44">
          <cell r="K44" t="str">
            <v>NBR 15.741/09</v>
          </cell>
          <cell r="P44">
            <v>11.4</v>
          </cell>
          <cell r="Q44" t="str">
            <v>104BPE0470</v>
          </cell>
        </row>
        <row r="45">
          <cell r="K45" t="str">
            <v>NBR 15.741/09</v>
          </cell>
          <cell r="P45">
            <v>11.4</v>
          </cell>
          <cell r="Q45" t="str">
            <v>104BPE0470</v>
          </cell>
        </row>
        <row r="46">
          <cell r="K46" t="str">
            <v>NBR 15.741/09</v>
          </cell>
          <cell r="P46">
            <v>11.4</v>
          </cell>
          <cell r="Q46" t="str">
            <v>104BPE0470</v>
          </cell>
        </row>
        <row r="47">
          <cell r="K47" t="str">
            <v>NBR 15.741/09</v>
          </cell>
          <cell r="P47">
            <v>30.8</v>
          </cell>
          <cell r="Q47" t="str">
            <v>104BPE0470</v>
          </cell>
        </row>
        <row r="48">
          <cell r="K48" t="str">
            <v>NBR 15.741/09</v>
          </cell>
          <cell r="P48">
            <v>30.8</v>
          </cell>
          <cell r="Q48" t="str">
            <v>104BPE0470</v>
          </cell>
        </row>
      </sheetData>
      <sheetData sheetId="18">
        <row r="13">
          <cell r="K13" t="str">
            <v>NBR 15.741/09</v>
          </cell>
          <cell r="P13">
            <v>11.4</v>
          </cell>
          <cell r="Q13" t="str">
            <v>104BPE0530</v>
          </cell>
        </row>
        <row r="14">
          <cell r="K14" t="str">
            <v>NBR 15.741/09</v>
          </cell>
          <cell r="P14">
            <v>11.4</v>
          </cell>
          <cell r="Q14" t="str">
            <v>104BPE0530</v>
          </cell>
        </row>
        <row r="15">
          <cell r="K15" t="str">
            <v>NBR 15.741/09</v>
          </cell>
          <cell r="P15">
            <v>30.8</v>
          </cell>
          <cell r="Q15" t="str">
            <v>104BPE0530</v>
          </cell>
        </row>
        <row r="16">
          <cell r="K16" t="str">
            <v>NBR 15.741/09</v>
          </cell>
          <cell r="P16">
            <v>30.8</v>
          </cell>
          <cell r="Q16" t="str">
            <v>104BPE0530</v>
          </cell>
        </row>
        <row r="17">
          <cell r="K17" t="str">
            <v>NBR 15.741/09</v>
          </cell>
          <cell r="P17">
            <v>18.829999999999998</v>
          </cell>
          <cell r="Q17" t="str">
            <v>104BPE0530</v>
          </cell>
        </row>
        <row r="18">
          <cell r="K18" t="str">
            <v>NBR 15.741/09</v>
          </cell>
          <cell r="P18">
            <v>11.4</v>
          </cell>
          <cell r="Q18" t="str">
            <v>104BPE0530</v>
          </cell>
        </row>
        <row r="19">
          <cell r="K19" t="str">
            <v>NBR 15.741/09</v>
          </cell>
          <cell r="P19">
            <v>11.4</v>
          </cell>
          <cell r="Q19" t="str">
            <v>104BPE0530</v>
          </cell>
        </row>
        <row r="20">
          <cell r="K20" t="str">
            <v>NBR 15.741/09</v>
          </cell>
          <cell r="P20">
            <v>29.62</v>
          </cell>
          <cell r="Q20" t="str">
            <v>104BPE0530</v>
          </cell>
        </row>
        <row r="21">
          <cell r="K21" t="str">
            <v>NBR 15.741/09</v>
          </cell>
          <cell r="P21">
            <v>11.4</v>
          </cell>
          <cell r="Q21" t="str">
            <v>104BPE0530</v>
          </cell>
        </row>
        <row r="22">
          <cell r="K22" t="str">
            <v>NBR 15.741/09</v>
          </cell>
          <cell r="P22">
            <v>11.4</v>
          </cell>
          <cell r="Q22" t="str">
            <v>104BPE0530</v>
          </cell>
        </row>
        <row r="23">
          <cell r="K23" t="str">
            <v>NBR 15.741/09</v>
          </cell>
          <cell r="P23">
            <v>11.4</v>
          </cell>
          <cell r="Q23" t="str">
            <v>104BPE0530</v>
          </cell>
        </row>
        <row r="24">
          <cell r="K24" t="str">
            <v>NBR 15.741/09</v>
          </cell>
          <cell r="P24">
            <v>20.149999999999999</v>
          </cell>
          <cell r="Q24" t="str">
            <v>104BPE0530</v>
          </cell>
        </row>
        <row r="25">
          <cell r="K25" t="str">
            <v>NBR 15.741/09</v>
          </cell>
          <cell r="P25">
            <v>15.21</v>
          </cell>
          <cell r="Q25" t="str">
            <v>104BPE0530</v>
          </cell>
        </row>
        <row r="26">
          <cell r="K26" t="str">
            <v>NBR 15.741/09</v>
          </cell>
          <cell r="P26">
            <v>11.79</v>
          </cell>
          <cell r="Q26" t="str">
            <v>104BPE0530</v>
          </cell>
        </row>
        <row r="27">
          <cell r="K27" t="str">
            <v>NBR 15.741/09</v>
          </cell>
          <cell r="P27">
            <v>5.58</v>
          </cell>
          <cell r="Q27" t="str">
            <v>104BPE0530</v>
          </cell>
        </row>
        <row r="28">
          <cell r="K28" t="str">
            <v>NBR 15.741/09</v>
          </cell>
          <cell r="P28">
            <v>21.3</v>
          </cell>
          <cell r="Q28" t="str">
            <v>104BPE0530</v>
          </cell>
        </row>
        <row r="29">
          <cell r="K29" t="str">
            <v>NBR 15.741/09</v>
          </cell>
          <cell r="P29">
            <v>4.1399999999999997</v>
          </cell>
          <cell r="Q29" t="str">
            <v>104BPE0530</v>
          </cell>
        </row>
        <row r="30">
          <cell r="K30" t="str">
            <v>NBR 15.741/09</v>
          </cell>
          <cell r="P30">
            <v>24</v>
          </cell>
          <cell r="Q30" t="str">
            <v>104BPE0530</v>
          </cell>
        </row>
        <row r="31">
          <cell r="K31" t="str">
            <v>NBR 15.741/09</v>
          </cell>
          <cell r="P31">
            <v>11.4</v>
          </cell>
          <cell r="Q31" t="str">
            <v>104BPE0530</v>
          </cell>
        </row>
        <row r="32">
          <cell r="K32" t="str">
            <v>NBR 15.741/09</v>
          </cell>
          <cell r="P32">
            <v>11.4</v>
          </cell>
          <cell r="Q32" t="str">
            <v>104BPE0530</v>
          </cell>
        </row>
        <row r="33">
          <cell r="K33" t="str">
            <v>NBR 15.741/09</v>
          </cell>
          <cell r="P33">
            <v>26</v>
          </cell>
          <cell r="Q33" t="str">
            <v>104BPE0530</v>
          </cell>
        </row>
        <row r="34">
          <cell r="K34" t="str">
            <v>NBR 15.741/09</v>
          </cell>
          <cell r="P34">
            <v>30.8</v>
          </cell>
          <cell r="Q34" t="str">
            <v>104BPE0530</v>
          </cell>
        </row>
        <row r="35">
          <cell r="K35" t="str">
            <v>NBR 15.741/09</v>
          </cell>
          <cell r="P35">
            <v>30.8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11.4</v>
          </cell>
          <cell r="Q38" t="str">
            <v>104BPE0530</v>
          </cell>
        </row>
        <row r="39">
          <cell r="K39" t="str">
            <v>NBR 15.741/09</v>
          </cell>
          <cell r="P39">
            <v>11.4</v>
          </cell>
          <cell r="Q39" t="str">
            <v>104BPE0530</v>
          </cell>
        </row>
      </sheetData>
      <sheetData sheetId="19">
        <row r="13">
          <cell r="K13" t="str">
            <v>NBR 15.741/09</v>
          </cell>
          <cell r="P13">
            <v>18.829999999999998</v>
          </cell>
          <cell r="Q13" t="str">
            <v>104BPE0520</v>
          </cell>
        </row>
        <row r="14">
          <cell r="K14" t="str">
            <v>NBR 15.741/09</v>
          </cell>
          <cell r="P14">
            <v>26</v>
          </cell>
          <cell r="Q14" t="str">
            <v>104BPE0520</v>
          </cell>
        </row>
        <row r="15">
          <cell r="K15" t="str">
            <v>NBR 15.741/09</v>
          </cell>
          <cell r="P15">
            <v>11.4</v>
          </cell>
          <cell r="Q15" t="str">
            <v>104BPE0520</v>
          </cell>
        </row>
        <row r="16">
          <cell r="K16" t="str">
            <v>NBR 15.741/09</v>
          </cell>
          <cell r="P16">
            <v>17.399999999999999</v>
          </cell>
          <cell r="Q16" t="str">
            <v>104BPE0520</v>
          </cell>
        </row>
        <row r="17">
          <cell r="K17" t="str">
            <v>NBR 15.741/09</v>
          </cell>
          <cell r="P17">
            <v>19.350000000000001</v>
          </cell>
          <cell r="Q17" t="str">
            <v>104BPE0520</v>
          </cell>
        </row>
        <row r="18">
          <cell r="K18" t="str">
            <v>NBR 15.741/09</v>
          </cell>
          <cell r="P18">
            <v>18.829999999999998</v>
          </cell>
          <cell r="Q18" t="str">
            <v>104BPE0520</v>
          </cell>
        </row>
        <row r="19">
          <cell r="K19" t="str">
            <v>NBR 15.741/09</v>
          </cell>
          <cell r="P19">
            <v>26</v>
          </cell>
          <cell r="Q19" t="str">
            <v>104BPE0520</v>
          </cell>
        </row>
        <row r="20">
          <cell r="K20" t="str">
            <v>NBR 15.741/09</v>
          </cell>
          <cell r="P20">
            <v>11.4</v>
          </cell>
          <cell r="Q20" t="str">
            <v>104BPE0520</v>
          </cell>
        </row>
        <row r="21">
          <cell r="K21" t="str">
            <v>NBR 15.741/09</v>
          </cell>
          <cell r="P21">
            <v>18.829999999999998</v>
          </cell>
          <cell r="Q21" t="str">
            <v>104BPE0520</v>
          </cell>
        </row>
        <row r="22">
          <cell r="K22" t="str">
            <v>NBR 15.741/09</v>
          </cell>
          <cell r="P22">
            <v>26</v>
          </cell>
          <cell r="Q22" t="str">
            <v>104BPE0520</v>
          </cell>
        </row>
        <row r="23">
          <cell r="K23" t="str">
            <v>NBR 15.741/09</v>
          </cell>
          <cell r="P23">
            <v>18.829999999999998</v>
          </cell>
          <cell r="Q23" t="str">
            <v>104BPE0520</v>
          </cell>
        </row>
        <row r="24">
          <cell r="K24" t="str">
            <v>NBR 15.741/09</v>
          </cell>
          <cell r="P24">
            <v>11.4</v>
          </cell>
          <cell r="Q24" t="str">
            <v>104BPE0520</v>
          </cell>
        </row>
        <row r="25">
          <cell r="K25" t="str">
            <v>NBR 15.741/09</v>
          </cell>
          <cell r="P25">
            <v>23.49</v>
          </cell>
          <cell r="Q25" t="str">
            <v>104BPE0520</v>
          </cell>
        </row>
        <row r="26">
          <cell r="K26" t="str">
            <v>NBR 15.741/09</v>
          </cell>
          <cell r="P26">
            <v>14.25</v>
          </cell>
          <cell r="Q26" t="str">
            <v>104BPE0520</v>
          </cell>
        </row>
        <row r="27">
          <cell r="K27" t="str">
            <v>NBR 15.741/09</v>
          </cell>
          <cell r="P27">
            <v>14.53</v>
          </cell>
          <cell r="Q27" t="str">
            <v>104BPE0520</v>
          </cell>
        </row>
        <row r="28">
          <cell r="K28" t="str">
            <v>NBR 15.741/09</v>
          </cell>
          <cell r="P28">
            <v>11.4</v>
          </cell>
          <cell r="Q28" t="str">
            <v>104BPE0520</v>
          </cell>
        </row>
        <row r="29">
          <cell r="K29" t="str">
            <v>NBR 15.741/09</v>
          </cell>
          <cell r="P29">
            <v>11.4</v>
          </cell>
          <cell r="Q29" t="str">
            <v>104BPE0520</v>
          </cell>
        </row>
        <row r="30">
          <cell r="K30" t="str">
            <v>NBR 15.741/09</v>
          </cell>
          <cell r="P30">
            <v>12.63</v>
          </cell>
          <cell r="Q30" t="str">
            <v>104BPE0520</v>
          </cell>
        </row>
        <row r="31">
          <cell r="K31" t="str">
            <v>NBR 15.741/09</v>
          </cell>
          <cell r="P31">
            <v>4.7</v>
          </cell>
          <cell r="Q31" t="str">
            <v>104BPE0520</v>
          </cell>
        </row>
        <row r="32">
          <cell r="K32" t="str">
            <v>NBR 15.741/09</v>
          </cell>
          <cell r="P32">
            <v>24</v>
          </cell>
          <cell r="Q32" t="str">
            <v>104BPE0520</v>
          </cell>
        </row>
        <row r="33">
          <cell r="K33" t="str">
            <v>NBR 15.741/09</v>
          </cell>
          <cell r="P33">
            <v>26</v>
          </cell>
          <cell r="Q33" t="str">
            <v>104BPE0520</v>
          </cell>
        </row>
        <row r="34">
          <cell r="K34" t="str">
            <v>NBR 15.741/09</v>
          </cell>
          <cell r="P34">
            <v>30.8</v>
          </cell>
          <cell r="Q34" t="str">
            <v>104BPE0520</v>
          </cell>
        </row>
        <row r="35">
          <cell r="K35" t="str">
            <v>NBR 15.741/09</v>
          </cell>
          <cell r="P35">
            <v>30.8</v>
          </cell>
          <cell r="Q35" t="str">
            <v>104BPE0520</v>
          </cell>
        </row>
        <row r="36">
          <cell r="K36" t="str">
            <v>NBR 15.741/09</v>
          </cell>
          <cell r="P36">
            <v>30.8</v>
          </cell>
          <cell r="Q36" t="str">
            <v>104BPE0520</v>
          </cell>
        </row>
        <row r="37">
          <cell r="K37" t="str">
            <v>NBR 15.741/09</v>
          </cell>
          <cell r="P37">
            <v>30.8</v>
          </cell>
          <cell r="Q37" t="str">
            <v>104BPE0520</v>
          </cell>
        </row>
        <row r="38">
          <cell r="K38" t="str">
            <v>NBR 15.741/09</v>
          </cell>
          <cell r="P38">
            <v>30.8</v>
          </cell>
          <cell r="Q38" t="str">
            <v>104BPE0520</v>
          </cell>
        </row>
        <row r="39">
          <cell r="K39" t="str">
            <v>NBR 15.741/09</v>
          </cell>
          <cell r="P39">
            <v>30.8</v>
          </cell>
          <cell r="Q39" t="str">
            <v>104BPE0520</v>
          </cell>
        </row>
        <row r="40">
          <cell r="K40" t="str">
            <v>NBR 15.741/09</v>
          </cell>
          <cell r="P40">
            <v>30.8</v>
          </cell>
          <cell r="Q40" t="str">
            <v>104BPE0520</v>
          </cell>
        </row>
        <row r="41">
          <cell r="K41" t="str">
            <v>NBR 15.741/09</v>
          </cell>
          <cell r="P41">
            <v>30.8</v>
          </cell>
          <cell r="Q41" t="str">
            <v>104BPE0520</v>
          </cell>
        </row>
      </sheetData>
      <sheetData sheetId="20">
        <row r="13">
          <cell r="K13" t="str">
            <v>NBR 15.741/09</v>
          </cell>
          <cell r="P13">
            <v>26</v>
          </cell>
          <cell r="Q13" t="str">
            <v>104BPE0530</v>
          </cell>
        </row>
        <row r="14">
          <cell r="K14" t="str">
            <v>NBR 15.741/09</v>
          </cell>
          <cell r="P14">
            <v>4.1399999999999997</v>
          </cell>
          <cell r="Q14" t="str">
            <v>104BPE0530</v>
          </cell>
        </row>
        <row r="15">
          <cell r="K15" t="str">
            <v>NBR 15.741/09</v>
          </cell>
          <cell r="P15">
            <v>21.36</v>
          </cell>
          <cell r="Q15" t="str">
            <v>104BPE0530</v>
          </cell>
        </row>
        <row r="16">
          <cell r="K16" t="str">
            <v>NBR 15.741/09</v>
          </cell>
          <cell r="P16">
            <v>18.82</v>
          </cell>
          <cell r="Q16" t="str">
            <v>104BPE0530</v>
          </cell>
        </row>
        <row r="17">
          <cell r="K17" t="str">
            <v>NBR 15.741/09</v>
          </cell>
          <cell r="P17">
            <v>30.8</v>
          </cell>
          <cell r="Q17" t="str">
            <v>104BPE0530</v>
          </cell>
        </row>
        <row r="18">
          <cell r="K18" t="str">
            <v>NBR 15.741/09</v>
          </cell>
          <cell r="P18">
            <v>30.8</v>
          </cell>
          <cell r="Q18" t="str">
            <v>104BPE0530</v>
          </cell>
        </row>
        <row r="19">
          <cell r="K19" t="str">
            <v>NBR 15.741/09</v>
          </cell>
          <cell r="P19">
            <v>11.4</v>
          </cell>
          <cell r="Q19" t="str">
            <v>104BPE0530</v>
          </cell>
        </row>
        <row r="20">
          <cell r="K20" t="str">
            <v>NBR 15.741/09</v>
          </cell>
          <cell r="P20">
            <v>11.4</v>
          </cell>
          <cell r="Q20" t="str">
            <v>104BPE0530</v>
          </cell>
        </row>
        <row r="21">
          <cell r="K21" t="str">
            <v>NBR 15.741/09</v>
          </cell>
          <cell r="P21">
            <v>11.4</v>
          </cell>
          <cell r="Q21" t="str">
            <v>104BPE0530</v>
          </cell>
        </row>
        <row r="22">
          <cell r="K22" t="str">
            <v>NBR 15.741/09</v>
          </cell>
          <cell r="P22">
            <v>11.4</v>
          </cell>
          <cell r="Q22" t="str">
            <v>104BPE0530</v>
          </cell>
        </row>
        <row r="23">
          <cell r="K23" t="str">
            <v>NBR 15.741/09</v>
          </cell>
          <cell r="P23">
            <v>18.82</v>
          </cell>
          <cell r="Q23" t="str">
            <v>104BPE0530</v>
          </cell>
        </row>
        <row r="24">
          <cell r="K24" t="str">
            <v>NBR 15.741/09</v>
          </cell>
          <cell r="P24">
            <v>11.6</v>
          </cell>
          <cell r="Q24" t="str">
            <v>104BPE0530</v>
          </cell>
        </row>
        <row r="25">
          <cell r="K25" t="str">
            <v>NBR 15.741/09</v>
          </cell>
          <cell r="P25">
            <v>4.1399999999999997</v>
          </cell>
          <cell r="Q25" t="str">
            <v>104BPE0530</v>
          </cell>
        </row>
        <row r="26">
          <cell r="K26" t="str">
            <v>NBR 15.741/09</v>
          </cell>
          <cell r="P26">
            <v>24.3</v>
          </cell>
          <cell r="Q26" t="str">
            <v>104BPE0530</v>
          </cell>
        </row>
        <row r="27">
          <cell r="K27" t="str">
            <v>NBR 15.741/09</v>
          </cell>
          <cell r="P27">
            <v>11.4</v>
          </cell>
          <cell r="Q27" t="str">
            <v>104BPE0530</v>
          </cell>
        </row>
        <row r="28">
          <cell r="K28" t="str">
            <v>NBR 15.741/09</v>
          </cell>
          <cell r="P28">
            <v>11.4</v>
          </cell>
          <cell r="Q28" t="str">
            <v>104BPE0530</v>
          </cell>
        </row>
        <row r="29">
          <cell r="K29" t="str">
            <v>NBR 15.741/09</v>
          </cell>
          <cell r="P29">
            <v>21.29</v>
          </cell>
          <cell r="Q29" t="str">
            <v>104BPE0530</v>
          </cell>
        </row>
        <row r="30">
          <cell r="K30" t="str">
            <v>NBR 15.741/09</v>
          </cell>
          <cell r="P30">
            <v>4.1399999999999997</v>
          </cell>
          <cell r="Q30" t="str">
            <v>104BPE0530</v>
          </cell>
        </row>
        <row r="31">
          <cell r="K31" t="str">
            <v>NBR 15.741/09</v>
          </cell>
          <cell r="P31">
            <v>24</v>
          </cell>
          <cell r="Q31" t="str">
            <v>104BPE0530</v>
          </cell>
        </row>
        <row r="32">
          <cell r="K32" t="str">
            <v>NBR 15.741/09</v>
          </cell>
          <cell r="P32">
            <v>14.25</v>
          </cell>
          <cell r="Q32" t="str">
            <v>104BPE0530</v>
          </cell>
        </row>
        <row r="33">
          <cell r="K33" t="str">
            <v>NBR 15.741/09</v>
          </cell>
          <cell r="P33">
            <v>11.4</v>
          </cell>
          <cell r="Q33" t="str">
            <v>104BPE0530</v>
          </cell>
        </row>
        <row r="34">
          <cell r="K34" t="str">
            <v>NBR 15.741/09</v>
          </cell>
          <cell r="P34">
            <v>11.4</v>
          </cell>
          <cell r="Q34" t="str">
            <v>104BPE0530</v>
          </cell>
        </row>
        <row r="35">
          <cell r="K35" t="str">
            <v>NBR 15.741/09</v>
          </cell>
          <cell r="P35">
            <v>26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11.4</v>
          </cell>
          <cell r="Q38" t="str">
            <v>104BPE0530</v>
          </cell>
        </row>
        <row r="39">
          <cell r="K39" t="str">
            <v>NBR 15.741/09</v>
          </cell>
          <cell r="P39">
            <v>11.4</v>
          </cell>
          <cell r="Q39" t="str">
            <v>104BPE0530</v>
          </cell>
        </row>
      </sheetData>
      <sheetData sheetId="21">
        <row r="13">
          <cell r="K13" t="str">
            <v>NBR 15.741/09</v>
          </cell>
          <cell r="P13">
            <v>30.8</v>
          </cell>
          <cell r="Q13" t="str">
            <v>104BPE0530</v>
          </cell>
        </row>
        <row r="14">
          <cell r="K14" t="str">
            <v>NBR 15.741/09</v>
          </cell>
          <cell r="P14">
            <v>30.8</v>
          </cell>
          <cell r="Q14" t="str">
            <v>104BPE0530</v>
          </cell>
        </row>
        <row r="15">
          <cell r="K15" t="str">
            <v>NBR 15.741/09</v>
          </cell>
          <cell r="P15">
            <v>30.8</v>
          </cell>
          <cell r="Q15" t="str">
            <v>104BPE0530</v>
          </cell>
        </row>
        <row r="16">
          <cell r="K16" t="str">
            <v>NBR 15.741/09</v>
          </cell>
          <cell r="P16">
            <v>30.8</v>
          </cell>
          <cell r="Q16" t="str">
            <v>104BPE0530</v>
          </cell>
        </row>
        <row r="17">
          <cell r="K17" t="str">
            <v>NBR 15.741/09</v>
          </cell>
          <cell r="P17">
            <v>11.4</v>
          </cell>
          <cell r="Q17" t="str">
            <v>104BPE0530</v>
          </cell>
        </row>
        <row r="18">
          <cell r="K18" t="str">
            <v>NBR 15.741/09</v>
          </cell>
          <cell r="P18">
            <v>11.4</v>
          </cell>
          <cell r="Q18" t="str">
            <v>104BPE0530</v>
          </cell>
        </row>
        <row r="19">
          <cell r="K19" t="str">
            <v>NBR 15.741/09</v>
          </cell>
          <cell r="P19">
            <v>26</v>
          </cell>
          <cell r="Q19" t="str">
            <v>104BPE0530</v>
          </cell>
        </row>
        <row r="20">
          <cell r="K20" t="str">
            <v>NBR 15.741/09</v>
          </cell>
          <cell r="P20">
            <v>4.1399999999999997</v>
          </cell>
          <cell r="Q20" t="str">
            <v>104BPE0530</v>
          </cell>
        </row>
        <row r="21">
          <cell r="K21" t="str">
            <v>NBR 15.741/09</v>
          </cell>
          <cell r="P21">
            <v>24</v>
          </cell>
          <cell r="Q21" t="str">
            <v>104BPE0530</v>
          </cell>
        </row>
        <row r="22">
          <cell r="K22" t="str">
            <v>NBR 15.741/09</v>
          </cell>
          <cell r="P22">
            <v>40.619999999999997</v>
          </cell>
          <cell r="Q22" t="str">
            <v>104BPE0530</v>
          </cell>
        </row>
        <row r="23">
          <cell r="K23" t="str">
            <v>NBR 15.741/09</v>
          </cell>
          <cell r="P23">
            <v>11.79</v>
          </cell>
          <cell r="Q23" t="str">
            <v>104BPE0530</v>
          </cell>
        </row>
        <row r="24">
          <cell r="K24" t="str">
            <v>NBR 15.741/09</v>
          </cell>
          <cell r="P24">
            <v>24</v>
          </cell>
          <cell r="Q24" t="str">
            <v>104BPE0530</v>
          </cell>
        </row>
        <row r="25">
          <cell r="K25" t="str">
            <v>NBR 15.741/09</v>
          </cell>
          <cell r="P25">
            <v>14.25</v>
          </cell>
          <cell r="Q25" t="str">
            <v>104BPE0530</v>
          </cell>
        </row>
        <row r="26">
          <cell r="K26" t="str">
            <v>NBR 15.741/09</v>
          </cell>
          <cell r="P26">
            <v>27.63</v>
          </cell>
          <cell r="Q26" t="str">
            <v>104BPE0530</v>
          </cell>
        </row>
        <row r="27">
          <cell r="K27" t="str">
            <v>NBR 15.741/09</v>
          </cell>
          <cell r="P27">
            <v>11.4</v>
          </cell>
          <cell r="Q27" t="str">
            <v>104BPE0530</v>
          </cell>
        </row>
        <row r="28">
          <cell r="K28" t="str">
            <v>NBR 15.741/09</v>
          </cell>
          <cell r="P28">
            <v>13.31</v>
          </cell>
          <cell r="Q28" t="str">
            <v>104BPE0530</v>
          </cell>
        </row>
        <row r="29">
          <cell r="K29" t="str">
            <v>NBR 15.741/09</v>
          </cell>
          <cell r="P29">
            <v>15.6</v>
          </cell>
          <cell r="Q29" t="str">
            <v>104BPE0530</v>
          </cell>
        </row>
        <row r="30">
          <cell r="K30" t="str">
            <v>NBR 15.741/09</v>
          </cell>
          <cell r="P30">
            <v>11.4</v>
          </cell>
          <cell r="Q30" t="str">
            <v>104BPE0530</v>
          </cell>
        </row>
        <row r="31">
          <cell r="K31" t="str">
            <v>NBR 15.741/09</v>
          </cell>
          <cell r="P31">
            <v>18.829999999999998</v>
          </cell>
          <cell r="Q31" t="str">
            <v>104BPE0530</v>
          </cell>
        </row>
        <row r="32">
          <cell r="K32" t="str">
            <v>NBR 15.741/09</v>
          </cell>
          <cell r="P32">
            <v>20.38</v>
          </cell>
          <cell r="Q32" t="str">
            <v>104BPE0530</v>
          </cell>
        </row>
        <row r="33">
          <cell r="K33" t="str">
            <v>NBR 15.741/09</v>
          </cell>
          <cell r="P33">
            <v>11.4</v>
          </cell>
          <cell r="Q33" t="str">
            <v>104BPE0530</v>
          </cell>
        </row>
        <row r="34">
          <cell r="K34" t="str">
            <v>NBR 15.741/09</v>
          </cell>
          <cell r="P34">
            <v>11.4</v>
          </cell>
          <cell r="Q34" t="str">
            <v>104BPE0530</v>
          </cell>
        </row>
        <row r="35">
          <cell r="K35" t="str">
            <v>NBR 15.741/09</v>
          </cell>
          <cell r="P35">
            <v>30.8</v>
          </cell>
          <cell r="Q35" t="str">
            <v>104BPE0530</v>
          </cell>
        </row>
        <row r="36">
          <cell r="K36" t="str">
            <v>NBR 15.741/09</v>
          </cell>
          <cell r="P36">
            <v>30.8</v>
          </cell>
          <cell r="Q36" t="str">
            <v>104BPE0530</v>
          </cell>
        </row>
        <row r="37">
          <cell r="K37" t="str">
            <v>NBR 15.741/09</v>
          </cell>
          <cell r="P37">
            <v>30.8</v>
          </cell>
          <cell r="Q37" t="str">
            <v>104BPE0530</v>
          </cell>
        </row>
        <row r="38">
          <cell r="K38" t="str">
            <v>NBR 15.741/09</v>
          </cell>
          <cell r="P38">
            <v>30.8</v>
          </cell>
          <cell r="Q38" t="str">
            <v>104BPE0530</v>
          </cell>
        </row>
        <row r="39">
          <cell r="K39" t="str">
            <v>NBR 15.741/09</v>
          </cell>
          <cell r="P39">
            <v>30.8</v>
          </cell>
          <cell r="Q39" t="str">
            <v>104BPE0530</v>
          </cell>
        </row>
        <row r="40">
          <cell r="K40" t="str">
            <v>NBR 15.741/09</v>
          </cell>
          <cell r="P40">
            <v>30.8</v>
          </cell>
          <cell r="Q40" t="str">
            <v>104BPE0530</v>
          </cell>
        </row>
        <row r="41">
          <cell r="K41" t="str">
            <v>NBR 15.741/09</v>
          </cell>
          <cell r="P41">
            <v>14.83</v>
          </cell>
          <cell r="Q41" t="str">
            <v>104BPE0530</v>
          </cell>
        </row>
        <row r="42">
          <cell r="K42" t="str">
            <v>NBR 15.741/09</v>
          </cell>
          <cell r="P42">
            <v>11.4</v>
          </cell>
          <cell r="Q42" t="str">
            <v>104BPE0530</v>
          </cell>
        </row>
        <row r="43">
          <cell r="K43" t="str">
            <v>NBR 15.741/09</v>
          </cell>
          <cell r="P43">
            <v>26</v>
          </cell>
          <cell r="Q43" t="str">
            <v>104BPE0530</v>
          </cell>
        </row>
      </sheetData>
      <sheetData sheetId="22">
        <row r="13">
          <cell r="K13" t="str">
            <v>NBR 15.741/09</v>
          </cell>
          <cell r="P13">
            <v>11.4</v>
          </cell>
          <cell r="Q13" t="str">
            <v>104BPE0490</v>
          </cell>
        </row>
        <row r="14">
          <cell r="K14" t="str">
            <v>NBR 15.741/09</v>
          </cell>
          <cell r="P14">
            <v>11.4</v>
          </cell>
          <cell r="Q14" t="str">
            <v>104BPE0490</v>
          </cell>
        </row>
        <row r="15">
          <cell r="K15" t="str">
            <v>NBR 15.741/09</v>
          </cell>
          <cell r="P15">
            <v>11.4</v>
          </cell>
          <cell r="Q15" t="str">
            <v>104BPE0490</v>
          </cell>
        </row>
        <row r="16">
          <cell r="K16" t="str">
            <v>NBR 15.741/09</v>
          </cell>
          <cell r="P16">
            <v>11.4</v>
          </cell>
          <cell r="Q16" t="str">
            <v>104BPE0490</v>
          </cell>
        </row>
        <row r="17">
          <cell r="K17" t="str">
            <v>NBR 15.741/09</v>
          </cell>
          <cell r="P17">
            <v>11.4</v>
          </cell>
          <cell r="Q17" t="str">
            <v>104BPE0490</v>
          </cell>
        </row>
        <row r="18">
          <cell r="K18" t="str">
            <v>NBR 15.741/09</v>
          </cell>
          <cell r="P18">
            <v>26</v>
          </cell>
          <cell r="Q18" t="str">
            <v>104BPE0490</v>
          </cell>
        </row>
        <row r="19">
          <cell r="K19" t="str">
            <v>NBR 15.741/09</v>
          </cell>
          <cell r="P19">
            <v>26</v>
          </cell>
          <cell r="Q19" t="str">
            <v>104BPE0490</v>
          </cell>
        </row>
        <row r="20">
          <cell r="K20" t="str">
            <v>NBR 15.741/09</v>
          </cell>
          <cell r="P20">
            <v>14.24</v>
          </cell>
          <cell r="Q20" t="str">
            <v>104BPE0490</v>
          </cell>
        </row>
        <row r="21">
          <cell r="K21" t="str">
            <v>NBR 15.741/09</v>
          </cell>
          <cell r="P21">
            <v>24</v>
          </cell>
          <cell r="Q21" t="str">
            <v>104BPE0490</v>
          </cell>
        </row>
        <row r="22">
          <cell r="K22" t="str">
            <v>NBR 15.741/09</v>
          </cell>
          <cell r="P22">
            <v>4.1399999999999997</v>
          </cell>
          <cell r="Q22" t="str">
            <v>104BPE0490</v>
          </cell>
        </row>
        <row r="23">
          <cell r="K23" t="str">
            <v>NBR 15.741/09</v>
          </cell>
          <cell r="P23">
            <v>18.829999999999998</v>
          </cell>
          <cell r="Q23" t="str">
            <v>104BPE0490</v>
          </cell>
        </row>
        <row r="24">
          <cell r="K24" t="str">
            <v>NBR 15.741/09</v>
          </cell>
          <cell r="P24">
            <v>11.4</v>
          </cell>
          <cell r="Q24" t="str">
            <v>104BPE0490</v>
          </cell>
        </row>
        <row r="25">
          <cell r="K25" t="str">
            <v>NBR 15.741/09</v>
          </cell>
          <cell r="P25">
            <v>24.32</v>
          </cell>
          <cell r="Q25" t="str">
            <v>104BPE0490</v>
          </cell>
        </row>
        <row r="26">
          <cell r="K26" t="str">
            <v>NBR 15.741/09</v>
          </cell>
          <cell r="P26">
            <v>19.579999999999998</v>
          </cell>
          <cell r="Q26" t="str">
            <v>104BPE0490</v>
          </cell>
        </row>
        <row r="27">
          <cell r="K27" t="str">
            <v>NBR 15.741/09</v>
          </cell>
          <cell r="P27">
            <v>18.829999999999998</v>
          </cell>
          <cell r="Q27" t="str">
            <v>104BPE0490</v>
          </cell>
        </row>
        <row r="28">
          <cell r="K28" t="str">
            <v>NBR 15.741/09</v>
          </cell>
          <cell r="P28">
            <v>24.32</v>
          </cell>
          <cell r="Q28" t="str">
            <v>104BPE0490</v>
          </cell>
        </row>
        <row r="29">
          <cell r="K29" t="str">
            <v>NBR 15.741/09</v>
          </cell>
          <cell r="P29">
            <v>11.4</v>
          </cell>
          <cell r="Q29" t="str">
            <v>104BPE0490</v>
          </cell>
        </row>
        <row r="30">
          <cell r="K30" t="str">
            <v>NBR 15.741/09</v>
          </cell>
          <cell r="P30">
            <v>18.829999999999998</v>
          </cell>
          <cell r="Q30" t="str">
            <v>104BPE0490</v>
          </cell>
        </row>
        <row r="31">
          <cell r="K31" t="str">
            <v>NBR 15.741/09</v>
          </cell>
          <cell r="P31">
            <v>5.61</v>
          </cell>
          <cell r="Q31" t="str">
            <v>104BPE0490</v>
          </cell>
        </row>
        <row r="32">
          <cell r="K32" t="str">
            <v>NBR 15.741/09</v>
          </cell>
          <cell r="P32">
            <v>11.79</v>
          </cell>
          <cell r="Q32" t="str">
            <v>104BPE0490</v>
          </cell>
        </row>
        <row r="33">
          <cell r="K33" t="str">
            <v>NBR 15.741/09</v>
          </cell>
          <cell r="P33">
            <v>11.4</v>
          </cell>
          <cell r="Q33" t="str">
            <v>104BPE0490</v>
          </cell>
        </row>
        <row r="34">
          <cell r="K34" t="str">
            <v>NBR 15.741/09</v>
          </cell>
          <cell r="P34">
            <v>14.25</v>
          </cell>
          <cell r="Q34" t="str">
            <v>104BPE0490</v>
          </cell>
        </row>
        <row r="35">
          <cell r="K35" t="str">
            <v>NBR 15.741/09</v>
          </cell>
          <cell r="P35">
            <v>5.76</v>
          </cell>
          <cell r="Q35" t="str">
            <v>104BPE0490</v>
          </cell>
        </row>
        <row r="36">
          <cell r="K36" t="str">
            <v>NBR 15.741/09</v>
          </cell>
          <cell r="P36">
            <v>11.79</v>
          </cell>
          <cell r="Q36" t="str">
            <v>104BPE0490</v>
          </cell>
        </row>
        <row r="37">
          <cell r="K37" t="str">
            <v>NBR 15.741/09</v>
          </cell>
          <cell r="P37">
            <v>26</v>
          </cell>
          <cell r="Q37" t="str">
            <v>104BPE0490</v>
          </cell>
        </row>
        <row r="38">
          <cell r="K38" t="str">
            <v>NBR 15.741/09</v>
          </cell>
          <cell r="P38">
            <v>26</v>
          </cell>
          <cell r="Q38" t="str">
            <v>104BPE0490</v>
          </cell>
        </row>
        <row r="39">
          <cell r="K39" t="str">
            <v>NBR 15.741/09</v>
          </cell>
          <cell r="P39">
            <v>11.4</v>
          </cell>
          <cell r="Q39" t="str">
            <v>104BPE0490</v>
          </cell>
        </row>
        <row r="40">
          <cell r="K40" t="str">
            <v>NBR 15.741/09</v>
          </cell>
          <cell r="P40">
            <v>11.4</v>
          </cell>
          <cell r="Q40" t="str">
            <v>104BPE0490</v>
          </cell>
        </row>
        <row r="41">
          <cell r="K41" t="str">
            <v>NBR 15.741/09</v>
          </cell>
          <cell r="P41">
            <v>11.4</v>
          </cell>
          <cell r="Q41" t="str">
            <v>104BPE0490</v>
          </cell>
        </row>
        <row r="42">
          <cell r="K42" t="str">
            <v>NBR 15.741/09</v>
          </cell>
          <cell r="P42">
            <v>11.4</v>
          </cell>
          <cell r="Q42" t="str">
            <v>104BPE0490</v>
          </cell>
        </row>
        <row r="43">
          <cell r="K43" t="str">
            <v>NBR 15.741/09</v>
          </cell>
          <cell r="P43">
            <v>30.8</v>
          </cell>
          <cell r="Q43" t="str">
            <v>104BPE0490</v>
          </cell>
        </row>
        <row r="44">
          <cell r="K44" t="str">
            <v>NBR 15.741/09</v>
          </cell>
          <cell r="P44">
            <v>30.8</v>
          </cell>
          <cell r="Q44" t="str">
            <v>104BPE0490</v>
          </cell>
        </row>
        <row r="45">
          <cell r="K45" t="str">
            <v>NBR 15.741/09</v>
          </cell>
          <cell r="P45">
            <v>30.8</v>
          </cell>
          <cell r="Q45" t="str">
            <v>104BPE0490</v>
          </cell>
        </row>
        <row r="46">
          <cell r="K46" t="str">
            <v>NBR 15.741/09</v>
          </cell>
          <cell r="P46">
            <v>30.8</v>
          </cell>
          <cell r="Q46" t="str">
            <v>104BPE0490</v>
          </cell>
        </row>
        <row r="47">
          <cell r="K47" t="str">
            <v>NBR 15.741/09</v>
          </cell>
          <cell r="P47">
            <v>30.8</v>
          </cell>
          <cell r="Q47" t="str">
            <v>104BPE0490</v>
          </cell>
        </row>
        <row r="48">
          <cell r="K48" t="str">
            <v>NBR 15.741/09</v>
          </cell>
          <cell r="P48">
            <v>30.8</v>
          </cell>
          <cell r="Q48" t="str">
            <v>104BPE0490</v>
          </cell>
        </row>
        <row r="49">
          <cell r="K49" t="str">
            <v>NBR 15.741/09</v>
          </cell>
          <cell r="P49">
            <v>30.8</v>
          </cell>
          <cell r="Q49" t="str">
            <v>104BPE0490</v>
          </cell>
        </row>
        <row r="50">
          <cell r="K50" t="str">
            <v>NBR 15.741/09</v>
          </cell>
          <cell r="P50">
            <v>30.8</v>
          </cell>
          <cell r="Q50" t="str">
            <v>104BPE0490</v>
          </cell>
        </row>
      </sheetData>
      <sheetData sheetId="23">
        <row r="13">
          <cell r="K13" t="str">
            <v>NBR 15.741/09</v>
          </cell>
          <cell r="P13">
            <v>11.4</v>
          </cell>
          <cell r="Q13" t="str">
            <v>104BPE0510</v>
          </cell>
        </row>
        <row r="14">
          <cell r="K14" t="str">
            <v>NBR 15.741/09</v>
          </cell>
          <cell r="P14">
            <v>11.4</v>
          </cell>
          <cell r="Q14" t="str">
            <v>104BPE0510</v>
          </cell>
        </row>
        <row r="15">
          <cell r="K15" t="str">
            <v>NBR 15.741/09</v>
          </cell>
          <cell r="P15">
            <v>30.8</v>
          </cell>
          <cell r="Q15" t="str">
            <v>104BPE0510</v>
          </cell>
        </row>
        <row r="16">
          <cell r="K16" t="str">
            <v>NBR 15.741/09</v>
          </cell>
          <cell r="P16">
            <v>30.8</v>
          </cell>
          <cell r="Q16" t="str">
            <v>104BPE0510</v>
          </cell>
        </row>
        <row r="17">
          <cell r="K17" t="str">
            <v>NBR 15.741/09</v>
          </cell>
          <cell r="P17">
            <v>30.8</v>
          </cell>
          <cell r="Q17" t="str">
            <v>104BPE0510</v>
          </cell>
        </row>
        <row r="18">
          <cell r="K18" t="str">
            <v>NBR 15.741/09</v>
          </cell>
          <cell r="P18">
            <v>30.8</v>
          </cell>
          <cell r="Q18" t="str">
            <v>104BPE0510</v>
          </cell>
        </row>
        <row r="19">
          <cell r="K19" t="str">
            <v>NBR 15.741/09</v>
          </cell>
          <cell r="P19">
            <v>30.8</v>
          </cell>
          <cell r="Q19" t="str">
            <v>104BPE0510</v>
          </cell>
        </row>
        <row r="20">
          <cell r="K20" t="str">
            <v>NBR 15.741/09</v>
          </cell>
          <cell r="P20">
            <v>30.8</v>
          </cell>
          <cell r="Q20" t="str">
            <v>104BPE0510</v>
          </cell>
        </row>
        <row r="21">
          <cell r="K21" t="str">
            <v>NBR 15.741/09</v>
          </cell>
          <cell r="P21">
            <v>11.4</v>
          </cell>
          <cell r="Q21" t="str">
            <v>104BPE0510</v>
          </cell>
        </row>
        <row r="22">
          <cell r="K22" t="str">
            <v>NBR 15.741/09</v>
          </cell>
          <cell r="P22">
            <v>11.4</v>
          </cell>
          <cell r="Q22" t="str">
            <v>104BPE0510</v>
          </cell>
        </row>
        <row r="23">
          <cell r="K23" t="str">
            <v>NBR 15.741/09</v>
          </cell>
          <cell r="P23">
            <v>11.4</v>
          </cell>
          <cell r="Q23" t="str">
            <v>104BPE0510</v>
          </cell>
        </row>
        <row r="24">
          <cell r="K24" t="str">
            <v>NBR 15.741/09</v>
          </cell>
          <cell r="P24">
            <v>11.4</v>
          </cell>
          <cell r="Q24" t="str">
            <v>104BPE0510</v>
          </cell>
        </row>
        <row r="25">
          <cell r="K25" t="str">
            <v>NBR 15.741/09</v>
          </cell>
          <cell r="P25">
            <v>18.82</v>
          </cell>
          <cell r="Q25" t="str">
            <v>104BPE0510</v>
          </cell>
        </row>
        <row r="26">
          <cell r="K26" t="str">
            <v>NBR 15.741/09</v>
          </cell>
          <cell r="P26">
            <v>4.1399999999999997</v>
          </cell>
          <cell r="Q26" t="str">
            <v>104BPE0510</v>
          </cell>
        </row>
        <row r="27">
          <cell r="K27" t="str">
            <v>NBR 15.741/09</v>
          </cell>
          <cell r="P27">
            <v>24</v>
          </cell>
          <cell r="Q27" t="str">
            <v>104BPE0510</v>
          </cell>
        </row>
        <row r="28">
          <cell r="K28" t="str">
            <v>NBR 15.741/09</v>
          </cell>
          <cell r="P28">
            <v>20.05</v>
          </cell>
          <cell r="Q28" t="str">
            <v>104BPE0510</v>
          </cell>
        </row>
        <row r="29">
          <cell r="K29" t="str">
            <v>NBR 15.741/09</v>
          </cell>
          <cell r="P29">
            <v>11.76</v>
          </cell>
          <cell r="Q29" t="str">
            <v>104BPE0510</v>
          </cell>
        </row>
        <row r="30">
          <cell r="K30" t="str">
            <v>NBR 15.741/09</v>
          </cell>
          <cell r="P30">
            <v>4.93</v>
          </cell>
          <cell r="Q30" t="str">
            <v>104BPE0510</v>
          </cell>
        </row>
        <row r="31">
          <cell r="K31" t="str">
            <v>NBR 15.741/09</v>
          </cell>
          <cell r="P31">
            <v>14.25</v>
          </cell>
          <cell r="Q31" t="str">
            <v>104BPE0510</v>
          </cell>
        </row>
        <row r="32">
          <cell r="K32" t="str">
            <v>NBR 15.741/09</v>
          </cell>
          <cell r="P32">
            <v>17.23</v>
          </cell>
          <cell r="Q32" t="str">
            <v>104BPE0510</v>
          </cell>
        </row>
        <row r="33">
          <cell r="K33" t="str">
            <v>NBR 15.741/09</v>
          </cell>
          <cell r="P33">
            <v>15.31</v>
          </cell>
          <cell r="Q33" t="str">
            <v>104BPE0510</v>
          </cell>
        </row>
        <row r="34">
          <cell r="K34" t="str">
            <v>NBR 15.741/09</v>
          </cell>
          <cell r="P34">
            <v>11.4</v>
          </cell>
          <cell r="Q34" t="str">
            <v>104BPE0510</v>
          </cell>
        </row>
        <row r="35">
          <cell r="K35" t="str">
            <v>NBR 15.741/09</v>
          </cell>
          <cell r="P35">
            <v>11.4</v>
          </cell>
          <cell r="Q35" t="str">
            <v>104BPE0510</v>
          </cell>
        </row>
        <row r="36">
          <cell r="K36" t="str">
            <v>NBR 15.741/09</v>
          </cell>
          <cell r="P36">
            <v>11.4</v>
          </cell>
          <cell r="Q36" t="str">
            <v>104BPE0510</v>
          </cell>
        </row>
        <row r="37">
          <cell r="K37" t="str">
            <v>NBR 15.741/09</v>
          </cell>
          <cell r="P37">
            <v>30.8</v>
          </cell>
          <cell r="Q37" t="str">
            <v>104BPE0510</v>
          </cell>
        </row>
        <row r="38">
          <cell r="K38" t="str">
            <v>NBR 15.741/09</v>
          </cell>
          <cell r="P38">
            <v>30.8</v>
          </cell>
          <cell r="Q38" t="str">
            <v>104BPE0510</v>
          </cell>
        </row>
      </sheetData>
      <sheetData sheetId="24">
        <row r="14">
          <cell r="K14" t="str">
            <v>NBR 15.741/09</v>
          </cell>
          <cell r="P14">
            <v>11.4</v>
          </cell>
          <cell r="Q14" t="str">
            <v>104BPE0490</v>
          </cell>
        </row>
        <row r="15">
          <cell r="K15" t="str">
            <v>NBR 15.741/09</v>
          </cell>
          <cell r="P15">
            <v>11.4</v>
          </cell>
          <cell r="Q15" t="str">
            <v>104BPE0490</v>
          </cell>
        </row>
        <row r="16">
          <cell r="K16" t="str">
            <v>NBR 15.741/09</v>
          </cell>
          <cell r="P16">
            <v>26</v>
          </cell>
          <cell r="Q16" t="str">
            <v>104BPE0490</v>
          </cell>
        </row>
        <row r="17">
          <cell r="K17" t="str">
            <v>NBR 15.741/09</v>
          </cell>
          <cell r="P17">
            <v>26</v>
          </cell>
          <cell r="Q17" t="str">
            <v>104BPE0490</v>
          </cell>
        </row>
        <row r="18">
          <cell r="K18" t="str">
            <v>NBR 15.741/09</v>
          </cell>
          <cell r="P18">
            <v>21.4</v>
          </cell>
          <cell r="Q18" t="str">
            <v>104BPE0490</v>
          </cell>
        </row>
        <row r="19">
          <cell r="K19" t="str">
            <v>NBR 15.741/09</v>
          </cell>
          <cell r="P19">
            <v>4.1399999999999997</v>
          </cell>
          <cell r="Q19" t="str">
            <v>104BPE0490</v>
          </cell>
        </row>
        <row r="20">
          <cell r="K20" t="str">
            <v>NBR 15.741/09</v>
          </cell>
          <cell r="P20">
            <v>24</v>
          </cell>
          <cell r="Q20" t="str">
            <v>104BPE0490</v>
          </cell>
        </row>
        <row r="21">
          <cell r="K21" t="str">
            <v>NBR 15.741/09</v>
          </cell>
          <cell r="P21">
            <v>11.4</v>
          </cell>
          <cell r="Q21" t="str">
            <v>104BPE0490</v>
          </cell>
        </row>
        <row r="22">
          <cell r="K22" t="str">
            <v>NBR 15.741/09</v>
          </cell>
          <cell r="P22">
            <v>11.4</v>
          </cell>
          <cell r="Q22" t="str">
            <v>104BPE0490</v>
          </cell>
        </row>
        <row r="23">
          <cell r="K23" t="str">
            <v>NBR 15.741/09</v>
          </cell>
          <cell r="P23">
            <v>11.4</v>
          </cell>
          <cell r="Q23" t="str">
            <v>104BPE0490</v>
          </cell>
        </row>
        <row r="24">
          <cell r="K24" t="str">
            <v>NBR 15.741/09</v>
          </cell>
          <cell r="P24">
            <v>11.4</v>
          </cell>
          <cell r="Q24" t="str">
            <v>104BPE0490</v>
          </cell>
        </row>
        <row r="25">
          <cell r="K25" t="str">
            <v>NBR 15.741/09</v>
          </cell>
          <cell r="P25">
            <v>11.4</v>
          </cell>
          <cell r="Q25" t="str">
            <v>104BPE0490</v>
          </cell>
        </row>
        <row r="26">
          <cell r="K26" t="str">
            <v>NBR 15.741/09</v>
          </cell>
          <cell r="P26">
            <v>11.4</v>
          </cell>
          <cell r="Q26" t="str">
            <v>104BPE0490</v>
          </cell>
        </row>
        <row r="27">
          <cell r="K27" t="str">
            <v>NBR 15.741/09</v>
          </cell>
          <cell r="P27">
            <v>11.4</v>
          </cell>
          <cell r="Q27" t="str">
            <v>104BPE0490</v>
          </cell>
        </row>
        <row r="28">
          <cell r="K28" t="str">
            <v>NBR 15.741/09</v>
          </cell>
          <cell r="P28">
            <v>11.4</v>
          </cell>
          <cell r="Q28" t="str">
            <v>104BPE0490</v>
          </cell>
        </row>
        <row r="29">
          <cell r="K29" t="str">
            <v>NBR 15.741/09</v>
          </cell>
          <cell r="P29">
            <v>14.25</v>
          </cell>
          <cell r="Q29" t="str">
            <v>104BPE0490</v>
          </cell>
        </row>
        <row r="30">
          <cell r="K30" t="str">
            <v>NBR 15.741/09</v>
          </cell>
          <cell r="P30">
            <v>11.76</v>
          </cell>
          <cell r="Q30" t="str">
            <v>104BPE0490</v>
          </cell>
        </row>
        <row r="31">
          <cell r="K31" t="str">
            <v>NBR 15.741/09</v>
          </cell>
          <cell r="P31">
            <v>5.58</v>
          </cell>
          <cell r="Q31" t="str">
            <v>104BPE0490</v>
          </cell>
        </row>
        <row r="32">
          <cell r="K32" t="str">
            <v>NBR 15.741/09</v>
          </cell>
          <cell r="P32">
            <v>19.03</v>
          </cell>
          <cell r="Q32" t="str">
            <v>104BPE0490</v>
          </cell>
        </row>
        <row r="33">
          <cell r="K33" t="str">
            <v>NBR 15.741/09</v>
          </cell>
          <cell r="P33">
            <v>12.3</v>
          </cell>
          <cell r="Q33" t="str">
            <v>104BPE0490</v>
          </cell>
        </row>
        <row r="34">
          <cell r="K34" t="str">
            <v>NBR 15.741/09</v>
          </cell>
          <cell r="P34">
            <v>14.25</v>
          </cell>
          <cell r="Q34" t="str">
            <v>104BPE0490</v>
          </cell>
        </row>
        <row r="35">
          <cell r="K35" t="str">
            <v>NBR 15.741/09</v>
          </cell>
          <cell r="P35">
            <v>18.239999999999998</v>
          </cell>
          <cell r="Q35" t="str">
            <v>104BPE0490</v>
          </cell>
        </row>
        <row r="36">
          <cell r="K36" t="str">
            <v>NBR 15.741/09</v>
          </cell>
          <cell r="P36">
            <v>26</v>
          </cell>
          <cell r="Q36" t="str">
            <v>104BPE0490</v>
          </cell>
        </row>
        <row r="37">
          <cell r="K37" t="str">
            <v>NBR 15.741/09</v>
          </cell>
          <cell r="P37">
            <v>11.4</v>
          </cell>
          <cell r="Q37" t="str">
            <v>104BPE0490</v>
          </cell>
        </row>
        <row r="38">
          <cell r="K38" t="str">
            <v>NBR 15.741/09</v>
          </cell>
          <cell r="P38">
            <v>11.4</v>
          </cell>
          <cell r="Q38" t="str">
            <v>104BPE0490</v>
          </cell>
        </row>
        <row r="39">
          <cell r="K39" t="str">
            <v>NBR 15.741/09</v>
          </cell>
          <cell r="P39">
            <v>11.4</v>
          </cell>
          <cell r="Q39" t="str">
            <v>104BPE0490</v>
          </cell>
        </row>
        <row r="40">
          <cell r="K40" t="str">
            <v>NBR 15.741/09</v>
          </cell>
          <cell r="P40">
            <v>11.4</v>
          </cell>
          <cell r="Q40" t="str">
            <v>104BPE0490</v>
          </cell>
        </row>
      </sheetData>
      <sheetData sheetId="25">
        <row r="13">
          <cell r="K13" t="str">
            <v>NBR 15.741/09</v>
          </cell>
          <cell r="P13">
            <v>11.4</v>
          </cell>
          <cell r="Q13" t="str">
            <v>104BPE0450</v>
          </cell>
        </row>
        <row r="14">
          <cell r="K14" t="str">
            <v>NBR 15.741/09</v>
          </cell>
          <cell r="P14">
            <v>18.829999999999998</v>
          </cell>
          <cell r="Q14" t="str">
            <v>104BPE0450</v>
          </cell>
        </row>
        <row r="15">
          <cell r="K15" t="str">
            <v>NBR 15.741/09</v>
          </cell>
          <cell r="P15">
            <v>11.4</v>
          </cell>
          <cell r="Q15" t="str">
            <v>104BPE0450</v>
          </cell>
        </row>
        <row r="16">
          <cell r="K16" t="str">
            <v>NBR 15.741/09</v>
          </cell>
          <cell r="P16">
            <v>11.4</v>
          </cell>
          <cell r="Q16" t="str">
            <v>104BPE0450</v>
          </cell>
        </row>
        <row r="17">
          <cell r="K17" t="str">
            <v>NBR 15.741/09</v>
          </cell>
          <cell r="P17">
            <v>26</v>
          </cell>
          <cell r="Q17" t="str">
            <v>104BPE0450</v>
          </cell>
        </row>
        <row r="18">
          <cell r="K18" t="str">
            <v>NBR 15.741/09</v>
          </cell>
          <cell r="P18">
            <v>26</v>
          </cell>
          <cell r="Q18" t="str">
            <v>104BPE0450</v>
          </cell>
        </row>
        <row r="19">
          <cell r="K19" t="str">
            <v>NBR 15.741/09</v>
          </cell>
          <cell r="P19">
            <v>26</v>
          </cell>
          <cell r="Q19" t="str">
            <v>104BPE0450</v>
          </cell>
        </row>
        <row r="20">
          <cell r="K20" t="str">
            <v>NBR 15.741/09</v>
          </cell>
          <cell r="P20">
            <v>30.8</v>
          </cell>
          <cell r="Q20" t="str">
            <v>104BPE0450</v>
          </cell>
        </row>
        <row r="21">
          <cell r="K21" t="str">
            <v>NBR 15.741/09</v>
          </cell>
          <cell r="P21">
            <v>30.8</v>
          </cell>
          <cell r="Q21" t="str">
            <v>104BPE0450</v>
          </cell>
        </row>
        <row r="22">
          <cell r="K22" t="str">
            <v>NBR 15.741/09</v>
          </cell>
          <cell r="P22">
            <v>26</v>
          </cell>
          <cell r="Q22" t="str">
            <v>104BPE0450</v>
          </cell>
        </row>
        <row r="23">
          <cell r="K23" t="str">
            <v>NBR 15.741/09</v>
          </cell>
          <cell r="P23">
            <v>14.25</v>
          </cell>
          <cell r="Q23" t="str">
            <v>104BPE0450</v>
          </cell>
        </row>
        <row r="24">
          <cell r="K24" t="str">
            <v>NBR 15.741/09</v>
          </cell>
          <cell r="P24">
            <v>11.4</v>
          </cell>
          <cell r="Q24" t="str">
            <v>104BPE0450</v>
          </cell>
        </row>
        <row r="25">
          <cell r="K25" t="str">
            <v>NBR 15.741/09</v>
          </cell>
          <cell r="P25">
            <v>11.4</v>
          </cell>
          <cell r="Q25" t="str">
            <v>104BPE0450</v>
          </cell>
        </row>
        <row r="26">
          <cell r="K26" t="str">
            <v>NBR 15.741/09</v>
          </cell>
          <cell r="P26">
            <v>18.510000000000002</v>
          </cell>
          <cell r="Q26" t="str">
            <v>104BPE0450</v>
          </cell>
        </row>
        <row r="27">
          <cell r="K27" t="str">
            <v>NBR 15.741/09</v>
          </cell>
          <cell r="P27">
            <v>11.4</v>
          </cell>
          <cell r="Q27" t="str">
            <v>104BPE0450</v>
          </cell>
        </row>
        <row r="28">
          <cell r="K28" t="str">
            <v>NBR 15.741/09</v>
          </cell>
          <cell r="P28">
            <v>16.23</v>
          </cell>
          <cell r="Q28" t="str">
            <v>104BPE0450</v>
          </cell>
        </row>
        <row r="29">
          <cell r="K29" t="str">
            <v>NBR 15.741/09</v>
          </cell>
          <cell r="P29">
            <v>10.31</v>
          </cell>
          <cell r="Q29" t="str">
            <v>104BPE0450</v>
          </cell>
        </row>
        <row r="30">
          <cell r="K30" t="str">
            <v>NBR 15.741/09</v>
          </cell>
          <cell r="P30">
            <v>5.66</v>
          </cell>
          <cell r="Q30" t="str">
            <v>104BPE0450</v>
          </cell>
        </row>
        <row r="31">
          <cell r="K31" t="str">
            <v>NBR 15.741/09</v>
          </cell>
          <cell r="P31">
            <v>11.76</v>
          </cell>
          <cell r="Q31" t="str">
            <v>104BPE0450</v>
          </cell>
        </row>
        <row r="32">
          <cell r="K32" t="str">
            <v>NBR 15.741/09</v>
          </cell>
          <cell r="P32">
            <v>11.4</v>
          </cell>
          <cell r="Q32" t="str">
            <v>104BPE0450</v>
          </cell>
        </row>
        <row r="33">
          <cell r="K33" t="str">
            <v>NBR 15.741/09</v>
          </cell>
          <cell r="P33">
            <v>19.86</v>
          </cell>
          <cell r="Q33" t="str">
            <v>104BPE0450</v>
          </cell>
        </row>
        <row r="34">
          <cell r="K34" t="str">
            <v>NBR 15.741/09</v>
          </cell>
          <cell r="P34">
            <v>14.25</v>
          </cell>
          <cell r="Q34" t="str">
            <v>104BPE0450</v>
          </cell>
        </row>
        <row r="35">
          <cell r="K35" t="str">
            <v>NBR 15.741/09</v>
          </cell>
          <cell r="P35">
            <v>11.4</v>
          </cell>
          <cell r="Q35" t="str">
            <v>104BPE0450</v>
          </cell>
        </row>
        <row r="36">
          <cell r="K36" t="str">
            <v>NBR 15.741/09</v>
          </cell>
          <cell r="P36">
            <v>11.4</v>
          </cell>
          <cell r="Q36" t="str">
            <v>104BPE0450</v>
          </cell>
        </row>
        <row r="37">
          <cell r="K37" t="str">
            <v>NBR 15.741/09</v>
          </cell>
          <cell r="P37">
            <v>4.1399999999999997</v>
          </cell>
          <cell r="Q37" t="str">
            <v>104BPE0450</v>
          </cell>
        </row>
        <row r="38">
          <cell r="K38" t="str">
            <v>NBR 15.741/09</v>
          </cell>
          <cell r="P38">
            <v>24</v>
          </cell>
          <cell r="Q38" t="str">
            <v>104BPE0450</v>
          </cell>
        </row>
        <row r="39">
          <cell r="K39" t="str">
            <v>NBR 15.741/09</v>
          </cell>
          <cell r="P39">
            <v>30.8</v>
          </cell>
          <cell r="Q39" t="str">
            <v>104BPE0450</v>
          </cell>
        </row>
        <row r="40">
          <cell r="K40" t="str">
            <v>NBR 15.741/09</v>
          </cell>
          <cell r="P40">
            <v>30.8</v>
          </cell>
          <cell r="Q40" t="str">
            <v>104BPE0450</v>
          </cell>
        </row>
        <row r="41">
          <cell r="K41" t="str">
            <v>NBR 15.741/09</v>
          </cell>
          <cell r="P41">
            <v>26</v>
          </cell>
          <cell r="Q41" t="str">
            <v>104BPE0450</v>
          </cell>
        </row>
        <row r="42">
          <cell r="K42" t="str">
            <v>NBR 15.741/09</v>
          </cell>
          <cell r="P42">
            <v>11.4</v>
          </cell>
          <cell r="Q42" t="str">
            <v>104BPE0450</v>
          </cell>
        </row>
        <row r="43">
          <cell r="K43" t="str">
            <v>NBR 15.741/09</v>
          </cell>
          <cell r="P43">
            <v>11.4</v>
          </cell>
          <cell r="Q43" t="str">
            <v>104BPE0450</v>
          </cell>
        </row>
        <row r="44">
          <cell r="K44" t="str">
            <v>NBR 15.741/09</v>
          </cell>
          <cell r="P44">
            <v>26</v>
          </cell>
          <cell r="Q44" t="str">
            <v>104BPE0450</v>
          </cell>
        </row>
        <row r="45">
          <cell r="K45" t="str">
            <v>NBR 15.741/09</v>
          </cell>
          <cell r="P45">
            <v>10.050000000000001</v>
          </cell>
          <cell r="Q45" t="str">
            <v>104BPE0450</v>
          </cell>
        </row>
        <row r="46">
          <cell r="K46" t="str">
            <v>NBR 15.741/09</v>
          </cell>
          <cell r="P46">
            <v>11.4</v>
          </cell>
          <cell r="Q46" t="str">
            <v>104BPE0450</v>
          </cell>
        </row>
        <row r="47">
          <cell r="K47" t="str">
            <v>NBR 15.741/09</v>
          </cell>
          <cell r="P47">
            <v>11.4</v>
          </cell>
          <cell r="Q47" t="str">
            <v>104BPE0450</v>
          </cell>
        </row>
        <row r="48">
          <cell r="K48" t="str">
            <v>NBR 15.741/09</v>
          </cell>
          <cell r="P48">
            <v>30.8</v>
          </cell>
          <cell r="Q48" t="str">
            <v>104BPE0450</v>
          </cell>
        </row>
        <row r="49">
          <cell r="K49" t="str">
            <v>NBR 15.741/09</v>
          </cell>
          <cell r="P49">
            <v>30.8</v>
          </cell>
          <cell r="Q49" t="str">
            <v>104BPE0450</v>
          </cell>
        </row>
      </sheetData>
      <sheetData sheetId="26">
        <row r="14">
          <cell r="K14" t="str">
            <v>NBR 15.741/09</v>
          </cell>
          <cell r="P14">
            <v>2.8</v>
          </cell>
          <cell r="Q14" t="str">
            <v>104BPE0450</v>
          </cell>
        </row>
        <row r="15">
          <cell r="K15" t="str">
            <v>NBR 15.741/09</v>
          </cell>
          <cell r="P15">
            <v>2.8</v>
          </cell>
          <cell r="Q15" t="str">
            <v>104BPE0450</v>
          </cell>
        </row>
        <row r="16">
          <cell r="K16" t="str">
            <v>NBR 15.741/09</v>
          </cell>
          <cell r="P16">
            <v>2.8</v>
          </cell>
          <cell r="Q16" t="str">
            <v>104BPE0450</v>
          </cell>
        </row>
        <row r="17">
          <cell r="K17" t="str">
            <v>NBR 15.741/09</v>
          </cell>
          <cell r="P17">
            <v>2.8</v>
          </cell>
          <cell r="Q17" t="str">
            <v>104BPE0450</v>
          </cell>
        </row>
        <row r="18">
          <cell r="K18" t="str">
            <v>NBR 15.741/09</v>
          </cell>
          <cell r="P18">
            <v>2.8</v>
          </cell>
          <cell r="Q18" t="str">
            <v>104BPE0450</v>
          </cell>
        </row>
        <row r="19">
          <cell r="K19" t="str">
            <v>NBR 15.741/09</v>
          </cell>
          <cell r="P19">
            <v>2.8</v>
          </cell>
          <cell r="Q19" t="str">
            <v>104BPE0450</v>
          </cell>
        </row>
        <row r="20">
          <cell r="K20" t="str">
            <v>NBR 15.741/09</v>
          </cell>
          <cell r="P20">
            <v>2.8</v>
          </cell>
          <cell r="Q20" t="str">
            <v>104BPE0450</v>
          </cell>
        </row>
        <row r="21">
          <cell r="K21" t="str">
            <v>NBR 15.741/09</v>
          </cell>
          <cell r="P21">
            <v>2.8</v>
          </cell>
          <cell r="Q21" t="str">
            <v>104BPE0450</v>
          </cell>
        </row>
        <row r="22">
          <cell r="K22" t="str">
            <v>NBR 15.741/09</v>
          </cell>
          <cell r="P22">
            <v>2.8</v>
          </cell>
          <cell r="Q22" t="str">
            <v>104BPE0450</v>
          </cell>
        </row>
        <row r="23">
          <cell r="K23" t="str">
            <v>NBR 15.741/09</v>
          </cell>
          <cell r="P23">
            <v>2.8</v>
          </cell>
          <cell r="Q23" t="str">
            <v>104BPE0450</v>
          </cell>
        </row>
        <row r="24">
          <cell r="K24" t="str">
            <v>NBR 15.741/09</v>
          </cell>
          <cell r="P24">
            <v>2.8</v>
          </cell>
          <cell r="Q24" t="str">
            <v>104BPE0450</v>
          </cell>
        </row>
        <row r="25">
          <cell r="K25" t="str">
            <v>NBR 15.741/09</v>
          </cell>
          <cell r="P25">
            <v>34</v>
          </cell>
          <cell r="Q25" t="str">
            <v>104BPE0450</v>
          </cell>
        </row>
        <row r="26">
          <cell r="K26" t="str">
            <v>NBR 15.741/09</v>
          </cell>
          <cell r="P26">
            <v>12</v>
          </cell>
          <cell r="Q26" t="str">
            <v>104BPE0450</v>
          </cell>
        </row>
        <row r="27">
          <cell r="K27" t="str">
            <v>NBR 15.741/09</v>
          </cell>
          <cell r="P27">
            <v>34</v>
          </cell>
          <cell r="Q27" t="str">
            <v>104BPE0450</v>
          </cell>
        </row>
        <row r="28">
          <cell r="K28" t="str">
            <v>NBR 15.741/09</v>
          </cell>
          <cell r="P28">
            <v>12</v>
          </cell>
          <cell r="Q28" t="str">
            <v>104BPE0450</v>
          </cell>
        </row>
        <row r="29">
          <cell r="K29" t="str">
            <v>NBR 15.741/09</v>
          </cell>
          <cell r="P29">
            <v>17.399999999999999</v>
          </cell>
          <cell r="Q29" t="str">
            <v>104BPE0470</v>
          </cell>
        </row>
        <row r="30">
          <cell r="K30" t="str">
            <v>NBR 15.741/09</v>
          </cell>
          <cell r="P30">
            <v>17.399999999999999</v>
          </cell>
          <cell r="Q30" t="str">
            <v>104BPE0470</v>
          </cell>
        </row>
        <row r="31">
          <cell r="K31" t="str">
            <v>NBR 15.741/09</v>
          </cell>
          <cell r="P31">
            <v>17.399999999999999</v>
          </cell>
          <cell r="Q31" t="str">
            <v>104BPE0470</v>
          </cell>
        </row>
        <row r="32">
          <cell r="K32" t="str">
            <v>NBR 15.741/09</v>
          </cell>
          <cell r="P32">
            <v>17.399999999999999</v>
          </cell>
          <cell r="Q32" t="str">
            <v>104BPE0470</v>
          </cell>
        </row>
        <row r="33">
          <cell r="K33" t="str">
            <v>NBR 15.741/09</v>
          </cell>
          <cell r="P33">
            <v>17.399999999999999</v>
          </cell>
          <cell r="Q33" t="str">
            <v>104BPE0470</v>
          </cell>
        </row>
        <row r="34">
          <cell r="K34" t="str">
            <v>NBR 15.741/09</v>
          </cell>
          <cell r="P34">
            <v>17.399999999999999</v>
          </cell>
          <cell r="Q34" t="str">
            <v>104BPE0470</v>
          </cell>
        </row>
        <row r="35">
          <cell r="K35" t="str">
            <v>NBR 15.741/09</v>
          </cell>
          <cell r="P35">
            <v>17.399999999999999</v>
          </cell>
          <cell r="Q35" t="str">
            <v>104BPE0470</v>
          </cell>
        </row>
        <row r="36">
          <cell r="K36" t="str">
            <v>NBR 15.741/09</v>
          </cell>
          <cell r="P36">
            <v>17.399999999999999</v>
          </cell>
          <cell r="Q36" t="str">
            <v>104BPE0470</v>
          </cell>
        </row>
        <row r="37">
          <cell r="K37" t="str">
            <v>NBR 15.741/09</v>
          </cell>
          <cell r="P37">
            <v>17.399999999999999</v>
          </cell>
          <cell r="Q37" t="str">
            <v>104BPE0470</v>
          </cell>
        </row>
        <row r="38">
          <cell r="K38" t="str">
            <v>NBR 15.741/09</v>
          </cell>
          <cell r="P38">
            <v>17.399999999999999</v>
          </cell>
          <cell r="Q38" t="str">
            <v>104BPE0470</v>
          </cell>
        </row>
        <row r="39">
          <cell r="K39" t="str">
            <v>NBR 15.741/09</v>
          </cell>
          <cell r="P39">
            <v>17.399999999999999</v>
          </cell>
          <cell r="Q39" t="str">
            <v>104BPE0470</v>
          </cell>
        </row>
        <row r="40">
          <cell r="K40" t="str">
            <v>NBR 15.741/09</v>
          </cell>
          <cell r="P40">
            <v>17.399999999999999</v>
          </cell>
          <cell r="Q40" t="str">
            <v>104BPE0470</v>
          </cell>
        </row>
        <row r="41">
          <cell r="K41" t="str">
            <v>NBR 15.741/09</v>
          </cell>
          <cell r="P41">
            <v>2.8</v>
          </cell>
          <cell r="Q41" t="str">
            <v>104BPE0490</v>
          </cell>
        </row>
        <row r="42">
          <cell r="K42" t="str">
            <v>NBR 15.741/09</v>
          </cell>
          <cell r="P42">
            <v>2.8</v>
          </cell>
          <cell r="Q42" t="str">
            <v>104BPE0490</v>
          </cell>
        </row>
        <row r="43">
          <cell r="K43" t="str">
            <v>NBR 15.741/09</v>
          </cell>
          <cell r="P43">
            <v>2.8</v>
          </cell>
          <cell r="Q43" t="str">
            <v>104BPE0490</v>
          </cell>
        </row>
        <row r="44">
          <cell r="K44" t="str">
            <v>NBR 15.741/09</v>
          </cell>
          <cell r="P44">
            <v>2.8</v>
          </cell>
          <cell r="Q44" t="str">
            <v>104BPE0490</v>
          </cell>
        </row>
        <row r="45">
          <cell r="K45" t="str">
            <v>NBR 15.741/09</v>
          </cell>
          <cell r="P45">
            <v>2.8</v>
          </cell>
          <cell r="Q45" t="str">
            <v>104BPE0490</v>
          </cell>
        </row>
        <row r="46">
          <cell r="K46" t="str">
            <v>NBR 15.741/09</v>
          </cell>
          <cell r="P46">
            <v>2.8</v>
          </cell>
          <cell r="Q46" t="str">
            <v>104BPE0490</v>
          </cell>
        </row>
        <row r="47">
          <cell r="K47" t="str">
            <v>NBR 15.741/09</v>
          </cell>
          <cell r="P47">
            <v>2.8</v>
          </cell>
          <cell r="Q47" t="str">
            <v>104BPE0490</v>
          </cell>
        </row>
        <row r="48">
          <cell r="K48" t="str">
            <v>NBR 15.741/09</v>
          </cell>
          <cell r="P48">
            <v>2.8</v>
          </cell>
          <cell r="Q48" t="str">
            <v>104BPE0490</v>
          </cell>
        </row>
        <row r="49">
          <cell r="K49" t="str">
            <v>NBR 15.741/09</v>
          </cell>
          <cell r="P49">
            <v>2.8</v>
          </cell>
          <cell r="Q49" t="str">
            <v>104BPE0490</v>
          </cell>
        </row>
        <row r="50">
          <cell r="K50" t="str">
            <v>NBR 15.741/09</v>
          </cell>
          <cell r="P50">
            <v>2.8</v>
          </cell>
          <cell r="Q50" t="str">
            <v>104BPE0490</v>
          </cell>
        </row>
        <row r="51">
          <cell r="K51" t="str">
            <v>NBR 15.741/09</v>
          </cell>
          <cell r="P51">
            <v>2.8</v>
          </cell>
          <cell r="Q51" t="str">
            <v>104BPE0490</v>
          </cell>
        </row>
        <row r="52">
          <cell r="K52" t="str">
            <v>NBR 15.741/09</v>
          </cell>
          <cell r="P52">
            <v>17.399999999999999</v>
          </cell>
          <cell r="Q52" t="str">
            <v>104BPE0510</v>
          </cell>
        </row>
        <row r="53">
          <cell r="K53" t="str">
            <v>NBR 15.741/09</v>
          </cell>
          <cell r="P53">
            <v>17.399999999999999</v>
          </cell>
          <cell r="Q53" t="str">
            <v>104BPE0510</v>
          </cell>
        </row>
        <row r="54">
          <cell r="K54" t="str">
            <v>NBR 15.741/09</v>
          </cell>
          <cell r="P54">
            <v>17.399999999999999</v>
          </cell>
          <cell r="Q54" t="str">
            <v>104BPE0520</v>
          </cell>
        </row>
        <row r="55">
          <cell r="K55" t="str">
            <v>NBR 15.741/09</v>
          </cell>
          <cell r="P55">
            <v>51</v>
          </cell>
          <cell r="Q55" t="str">
            <v>104BPE0530</v>
          </cell>
        </row>
        <row r="56">
          <cell r="K56" t="str">
            <v>NBR 15.741/09</v>
          </cell>
          <cell r="P56">
            <v>24</v>
          </cell>
          <cell r="Q56" t="str">
            <v>104BPE0530</v>
          </cell>
        </row>
        <row r="57">
          <cell r="K57" t="str">
            <v>NBR 15.741/09</v>
          </cell>
          <cell r="P57">
            <v>85</v>
          </cell>
          <cell r="Q57" t="str">
            <v>104BPE0530</v>
          </cell>
        </row>
        <row r="58">
          <cell r="K58" t="str">
            <v>NBR 15.741/09</v>
          </cell>
          <cell r="P58">
            <v>36</v>
          </cell>
          <cell r="Q58" t="str">
            <v>104BPE0530</v>
          </cell>
        </row>
        <row r="59">
          <cell r="K59" t="str">
            <v>NBR 15.741/09</v>
          </cell>
          <cell r="P59">
            <v>17.399999999999999</v>
          </cell>
          <cell r="Q59" t="str">
            <v>104BPE0520</v>
          </cell>
        </row>
        <row r="60">
          <cell r="K60" t="str">
            <v>NBR 15.741/09</v>
          </cell>
          <cell r="P60">
            <v>17.399999999999999</v>
          </cell>
          <cell r="Q60" t="str">
            <v>104BPE0520</v>
          </cell>
        </row>
        <row r="61">
          <cell r="K61" t="str">
            <v>NBR 15.741/09</v>
          </cell>
          <cell r="P61">
            <v>17.399999999999999</v>
          </cell>
          <cell r="Q61" t="str">
            <v>104BPE0520</v>
          </cell>
        </row>
        <row r="62">
          <cell r="K62" t="str">
            <v>NBR 15.741/09</v>
          </cell>
          <cell r="P62">
            <v>17.399999999999999</v>
          </cell>
          <cell r="Q62" t="str">
            <v>104BPE0530</v>
          </cell>
        </row>
      </sheetData>
      <sheetData sheetId="27">
        <row r="15">
          <cell r="K15" t="str">
            <v>NBR 13.731/08</v>
          </cell>
          <cell r="P15">
            <v>159.66</v>
          </cell>
          <cell r="Q15" t="str">
            <v>104BPE0450</v>
          </cell>
        </row>
        <row r="16">
          <cell r="K16" t="str">
            <v>NBR 13.731/08</v>
          </cell>
          <cell r="P16">
            <v>77.2</v>
          </cell>
          <cell r="Q16" t="str">
            <v>104BPE0450</v>
          </cell>
        </row>
        <row r="17">
          <cell r="K17" t="str">
            <v>NBR 13.731/08</v>
          </cell>
          <cell r="P17">
            <v>77.2</v>
          </cell>
          <cell r="Q17" t="str">
            <v>104BPE0450</v>
          </cell>
        </row>
        <row r="18">
          <cell r="K18" t="str">
            <v>NBR 13.731/08</v>
          </cell>
          <cell r="P18">
            <v>159.66</v>
          </cell>
          <cell r="Q18" t="str">
            <v>104BPE0450</v>
          </cell>
        </row>
        <row r="19">
          <cell r="K19" t="str">
            <v>NBR 13.731/08</v>
          </cell>
          <cell r="P19">
            <v>159.66</v>
          </cell>
          <cell r="Q19" t="str">
            <v>104BPE0450</v>
          </cell>
        </row>
        <row r="20">
          <cell r="K20" t="str">
            <v>NBR 13.731/08</v>
          </cell>
          <cell r="P20">
            <v>77.2</v>
          </cell>
          <cell r="Q20" t="str">
            <v>104BPE0450</v>
          </cell>
        </row>
        <row r="21">
          <cell r="K21" t="str">
            <v>NBR 13.731/08</v>
          </cell>
          <cell r="P21">
            <v>77.2</v>
          </cell>
          <cell r="Q21" t="str">
            <v>104BPE0450</v>
          </cell>
        </row>
        <row r="22">
          <cell r="K22" t="str">
            <v>NBR 13.731/08</v>
          </cell>
          <cell r="P22">
            <v>159.66</v>
          </cell>
          <cell r="Q22" t="str">
            <v>104BPE0450</v>
          </cell>
        </row>
        <row r="23">
          <cell r="K23" t="str">
            <v>NBR 13.731/08</v>
          </cell>
          <cell r="P23">
            <v>159.66</v>
          </cell>
          <cell r="Q23" t="str">
            <v>104BPE0490</v>
          </cell>
        </row>
        <row r="24">
          <cell r="K24" t="str">
            <v>NBR 13.731/08</v>
          </cell>
          <cell r="P24">
            <v>77.2</v>
          </cell>
          <cell r="Q24" t="str">
            <v>104BPE0490</v>
          </cell>
        </row>
        <row r="25">
          <cell r="K25" t="str">
            <v>NBR 13.731/08</v>
          </cell>
          <cell r="P25">
            <v>77.2</v>
          </cell>
          <cell r="Q25" t="str">
            <v>104BPE0490</v>
          </cell>
        </row>
        <row r="26">
          <cell r="K26" t="str">
            <v>NBR 13.731/08</v>
          </cell>
          <cell r="P26">
            <v>159.66</v>
          </cell>
          <cell r="Q26" t="str">
            <v>104BPE0490</v>
          </cell>
        </row>
        <row r="27">
          <cell r="K27" t="str">
            <v>NBR 13.731/08</v>
          </cell>
          <cell r="P27">
            <v>159.66</v>
          </cell>
          <cell r="Q27" t="str">
            <v>104BPE0490</v>
          </cell>
        </row>
        <row r="28">
          <cell r="K28" t="str">
            <v>NBR 13.731/08</v>
          </cell>
          <cell r="P28">
            <v>77.2</v>
          </cell>
          <cell r="Q28" t="str">
            <v>104BPE0490</v>
          </cell>
        </row>
        <row r="29">
          <cell r="K29" t="str">
            <v>NBR 13.731/08</v>
          </cell>
          <cell r="P29">
            <v>77.2</v>
          </cell>
          <cell r="Q29" t="str">
            <v>104BPE0490</v>
          </cell>
        </row>
        <row r="30">
          <cell r="K30" t="str">
            <v>NBR 13.731/08</v>
          </cell>
          <cell r="P30">
            <v>159.66</v>
          </cell>
          <cell r="Q30" t="str">
            <v>104BPE0490</v>
          </cell>
        </row>
        <row r="31">
          <cell r="K31" t="str">
            <v>NBR 13.731/08</v>
          </cell>
          <cell r="P31">
            <v>159.66</v>
          </cell>
          <cell r="Q31" t="str">
            <v>104BPE0490</v>
          </cell>
        </row>
        <row r="32">
          <cell r="K32" t="str">
            <v>NBR 13.731/08</v>
          </cell>
          <cell r="P32">
            <v>77.2</v>
          </cell>
          <cell r="Q32" t="str">
            <v>104BPE0490</v>
          </cell>
        </row>
        <row r="33">
          <cell r="K33" t="str">
            <v>NBR 13.731/08</v>
          </cell>
          <cell r="P33">
            <v>77.2</v>
          </cell>
          <cell r="Q33" t="str">
            <v>104BPE0490</v>
          </cell>
        </row>
        <row r="34">
          <cell r="K34" t="str">
            <v>NBR 13.731/08</v>
          </cell>
          <cell r="P34">
            <v>159.66</v>
          </cell>
          <cell r="Q34" t="str">
            <v>104BPE0490</v>
          </cell>
        </row>
        <row r="35">
          <cell r="K35" t="str">
            <v>NBR 13.731/08</v>
          </cell>
          <cell r="P35">
            <v>159.66</v>
          </cell>
          <cell r="Q35" t="str">
            <v>104BPE0490</v>
          </cell>
        </row>
        <row r="36">
          <cell r="K36" t="str">
            <v>NBR 13.731/08</v>
          </cell>
          <cell r="P36">
            <v>77.2</v>
          </cell>
          <cell r="Q36" t="str">
            <v>104BPE0490</v>
          </cell>
        </row>
        <row r="37">
          <cell r="K37" t="str">
            <v>NBR 13.731/08</v>
          </cell>
          <cell r="P37">
            <v>77.2</v>
          </cell>
          <cell r="Q37" t="str">
            <v>104BPE0490</v>
          </cell>
        </row>
        <row r="38">
          <cell r="K38" t="str">
            <v>NBR 13.731/08</v>
          </cell>
          <cell r="P38">
            <v>159.66</v>
          </cell>
          <cell r="Q38" t="str">
            <v>104BPE0490</v>
          </cell>
        </row>
        <row r="39">
          <cell r="K39" t="str">
            <v>NBR 13.731/08</v>
          </cell>
          <cell r="P39">
            <v>159.66</v>
          </cell>
          <cell r="Q39" t="str">
            <v>104BPE0490</v>
          </cell>
        </row>
        <row r="40">
          <cell r="K40" t="str">
            <v>NBR 13.731/08</v>
          </cell>
          <cell r="P40">
            <v>77.2</v>
          </cell>
          <cell r="Q40" t="str">
            <v>104BPE0490</v>
          </cell>
        </row>
        <row r="41">
          <cell r="K41" t="str">
            <v>NBR 13.731/08</v>
          </cell>
          <cell r="P41">
            <v>77.2</v>
          </cell>
          <cell r="Q41" t="str">
            <v>104BPE0490</v>
          </cell>
        </row>
        <row r="42">
          <cell r="K42" t="str">
            <v>NBR 13.731/08</v>
          </cell>
          <cell r="P42">
            <v>159.66</v>
          </cell>
          <cell r="Q42" t="str">
            <v>104BPE0490</v>
          </cell>
        </row>
        <row r="43">
          <cell r="K43" t="str">
            <v>NBR 13.731/08</v>
          </cell>
          <cell r="P43">
            <v>159.66</v>
          </cell>
          <cell r="Q43" t="str">
            <v>104BPE0510</v>
          </cell>
        </row>
        <row r="44">
          <cell r="K44" t="str">
            <v>NBR 13.731/08</v>
          </cell>
          <cell r="P44">
            <v>77.2</v>
          </cell>
          <cell r="Q44" t="str">
            <v>104BPE0510</v>
          </cell>
        </row>
        <row r="45">
          <cell r="K45" t="str">
            <v>NBR 13.731/08</v>
          </cell>
          <cell r="P45">
            <v>77.2</v>
          </cell>
          <cell r="Q45" t="str">
            <v>104BPE0510</v>
          </cell>
        </row>
        <row r="46">
          <cell r="K46" t="str">
            <v>NBR 13.731/08</v>
          </cell>
          <cell r="P46">
            <v>159.66</v>
          </cell>
          <cell r="Q46" t="str">
            <v>104BPE0510</v>
          </cell>
        </row>
        <row r="47">
          <cell r="K47" t="str">
            <v>NBR 13.731/08</v>
          </cell>
          <cell r="P47">
            <v>159.66</v>
          </cell>
          <cell r="Q47" t="str">
            <v>104BPE0510</v>
          </cell>
        </row>
        <row r="48">
          <cell r="K48" t="str">
            <v>NBR 13.731/08</v>
          </cell>
          <cell r="P48">
            <v>77.2</v>
          </cell>
          <cell r="Q48" t="str">
            <v>104BPE0510</v>
          </cell>
        </row>
        <row r="49">
          <cell r="K49" t="str">
            <v>NBR 13.731/08</v>
          </cell>
          <cell r="P49">
            <v>77.2</v>
          </cell>
          <cell r="Q49" t="str">
            <v>104BPE0510</v>
          </cell>
        </row>
        <row r="50">
          <cell r="K50" t="str">
            <v>NBR 13.731/08</v>
          </cell>
          <cell r="P50">
            <v>159.66</v>
          </cell>
          <cell r="Q50" t="str">
            <v>104BPE0510</v>
          </cell>
        </row>
        <row r="51">
          <cell r="K51" t="str">
            <v>NBR 13.731/08</v>
          </cell>
          <cell r="P51">
            <v>159.66</v>
          </cell>
          <cell r="Q51" t="str">
            <v>104BPE0510</v>
          </cell>
        </row>
        <row r="52">
          <cell r="K52" t="str">
            <v>NBR 13.731/08</v>
          </cell>
          <cell r="P52">
            <v>77.2</v>
          </cell>
          <cell r="Q52" t="str">
            <v>104BPE0510</v>
          </cell>
        </row>
        <row r="53">
          <cell r="K53" t="str">
            <v>NBR 13.731/08</v>
          </cell>
          <cell r="P53">
            <v>77.2</v>
          </cell>
          <cell r="Q53" t="str">
            <v>104BPE0510</v>
          </cell>
        </row>
        <row r="54">
          <cell r="K54" t="str">
            <v>NBR 13.731/08</v>
          </cell>
          <cell r="P54">
            <v>159.66</v>
          </cell>
          <cell r="Q54" t="str">
            <v>104BPE0510</v>
          </cell>
        </row>
        <row r="55">
          <cell r="K55" t="str">
            <v>NBR 13.731/08</v>
          </cell>
          <cell r="P55">
            <v>159.66</v>
          </cell>
          <cell r="Q55" t="str">
            <v>104BPE0510</v>
          </cell>
        </row>
        <row r="56">
          <cell r="K56" t="str">
            <v>NBR 13.731/08</v>
          </cell>
          <cell r="P56">
            <v>77.2</v>
          </cell>
          <cell r="Q56" t="str">
            <v>104BPE0510</v>
          </cell>
        </row>
        <row r="57">
          <cell r="K57" t="str">
            <v>NBR 13.731/08</v>
          </cell>
          <cell r="P57">
            <v>77.2</v>
          </cell>
          <cell r="Q57" t="str">
            <v>104BPE0510</v>
          </cell>
        </row>
        <row r="58">
          <cell r="K58" t="str">
            <v>NBR 13.731/08</v>
          </cell>
          <cell r="P58">
            <v>159.66</v>
          </cell>
          <cell r="Q58" t="str">
            <v>104BPE0510</v>
          </cell>
        </row>
        <row r="59">
          <cell r="K59" t="str">
            <v>NBR 13.731/08</v>
          </cell>
          <cell r="P59">
            <v>159.66</v>
          </cell>
          <cell r="Q59" t="str">
            <v>104BPE0530</v>
          </cell>
        </row>
        <row r="60">
          <cell r="K60" t="str">
            <v>NBR 13.731/08</v>
          </cell>
          <cell r="P60">
            <v>77.2</v>
          </cell>
          <cell r="Q60" t="str">
            <v>104BPE0530</v>
          </cell>
        </row>
        <row r="61">
          <cell r="K61" t="str">
            <v>NBR 13.731/08</v>
          </cell>
          <cell r="P61">
            <v>77.2</v>
          </cell>
          <cell r="Q61" t="str">
            <v>104BPE0530</v>
          </cell>
        </row>
        <row r="62">
          <cell r="K62" t="str">
            <v>NBR 13.731/08</v>
          </cell>
          <cell r="P62">
            <v>159.66</v>
          </cell>
          <cell r="Q62" t="str">
            <v>104BPE0530</v>
          </cell>
        </row>
        <row r="63">
          <cell r="K63" t="str">
            <v>NBR 13.731/08</v>
          </cell>
          <cell r="P63">
            <v>159.66</v>
          </cell>
          <cell r="Q63" t="str">
            <v>104BPE0550</v>
          </cell>
        </row>
        <row r="64">
          <cell r="K64" t="str">
            <v>NBR 13.731/08</v>
          </cell>
          <cell r="P64">
            <v>77.2</v>
          </cell>
          <cell r="Q64" t="str">
            <v>104BPE0550</v>
          </cell>
        </row>
        <row r="65">
          <cell r="K65" t="str">
            <v>NBR 13.731/08</v>
          </cell>
          <cell r="P65">
            <v>77.2</v>
          </cell>
          <cell r="Q65" t="str">
            <v>104BPE0550</v>
          </cell>
        </row>
        <row r="66">
          <cell r="K66" t="str">
            <v>NBR 13.731/08</v>
          </cell>
          <cell r="P66">
            <v>159.66</v>
          </cell>
          <cell r="Q66" t="str">
            <v>104BPE0550</v>
          </cell>
        </row>
      </sheetData>
      <sheetData sheetId="28">
        <row r="13">
          <cell r="L13" t="str">
            <v>ECOLÓGICO</v>
          </cell>
        </row>
      </sheetData>
      <sheetData sheetId="29">
        <row r="13">
          <cell r="K13" t="str">
            <v>ECOLÓGICO</v>
          </cell>
          <cell r="L13">
            <v>1</v>
          </cell>
          <cell r="M13" t="str">
            <v>Chapa de Poliéster (PRFV)</v>
          </cell>
          <cell r="N13" t="str">
            <v>ABNT TIPO III</v>
          </cell>
          <cell r="O13">
            <v>1</v>
          </cell>
          <cell r="P13" t="str">
            <v>104BPE0450</v>
          </cell>
        </row>
        <row r="14">
          <cell r="K14" t="str">
            <v>Perfil C Metálico de aço carbono - NBR 14890</v>
          </cell>
          <cell r="L14">
            <v>2</v>
          </cell>
          <cell r="M14" t="str">
            <v>Chapa de Poliéster (PRFV)</v>
          </cell>
          <cell r="N14" t="str">
            <v>ABNT TIPO III</v>
          </cell>
          <cell r="O14">
            <v>4.5</v>
          </cell>
          <cell r="P14" t="str">
            <v>104BPE0450</v>
          </cell>
        </row>
        <row r="15">
          <cell r="K15" t="str">
            <v>ECOLÓGICO</v>
          </cell>
          <cell r="L15">
            <v>1</v>
          </cell>
          <cell r="M15" t="str">
            <v>Chapa de Poliéster (PRFV)</v>
          </cell>
          <cell r="N15" t="str">
            <v>ABNT TIPO III</v>
          </cell>
          <cell r="O15">
            <v>0.3</v>
          </cell>
          <cell r="P15" t="str">
            <v>104BPE0450</v>
          </cell>
        </row>
        <row r="16">
          <cell r="K16" t="str">
            <v>ECOLÓGICO</v>
          </cell>
          <cell r="L16">
            <v>1</v>
          </cell>
          <cell r="M16" t="str">
            <v>Chapa de Poliéster (PRFV)</v>
          </cell>
          <cell r="N16" t="str">
            <v>ABNT TIPO III</v>
          </cell>
          <cell r="O16">
            <v>0.3</v>
          </cell>
          <cell r="P16" t="str">
            <v>104BPE0450</v>
          </cell>
        </row>
        <row r="17">
          <cell r="K17" t="str">
            <v>ECOLÓGICO</v>
          </cell>
          <cell r="L17">
            <v>1</v>
          </cell>
          <cell r="M17" t="str">
            <v>Chapa de Poliéster (PRFV)</v>
          </cell>
          <cell r="N17" t="str">
            <v>ABNT TIPO III</v>
          </cell>
          <cell r="O17">
            <v>0.3</v>
          </cell>
          <cell r="P17" t="str">
            <v>104BPE0450</v>
          </cell>
        </row>
        <row r="18">
          <cell r="K18" t="str">
            <v>ECOLÓGICO</v>
          </cell>
          <cell r="L18">
            <v>1</v>
          </cell>
          <cell r="M18" t="str">
            <v>Chapa de Poliéster (PRFV)</v>
          </cell>
          <cell r="N18" t="str">
            <v>ABNT TIPO III</v>
          </cell>
          <cell r="O18">
            <v>0.3</v>
          </cell>
          <cell r="P18" t="str">
            <v>104BPE0450</v>
          </cell>
        </row>
        <row r="19">
          <cell r="K19" t="str">
            <v>ECOLÓGICO</v>
          </cell>
          <cell r="L19">
            <v>1</v>
          </cell>
          <cell r="M19" t="str">
            <v>Chapa de Poliéster (PRFV)</v>
          </cell>
          <cell r="N19" t="str">
            <v>ABNT TIPO III</v>
          </cell>
          <cell r="O19">
            <v>0.51</v>
          </cell>
          <cell r="P19" t="str">
            <v>104BPE0450</v>
          </cell>
        </row>
        <row r="20">
          <cell r="K20" t="str">
            <v>Perfil C Metálico de aço carbono - NBR 14890</v>
          </cell>
          <cell r="L20">
            <v>2</v>
          </cell>
          <cell r="M20" t="str">
            <v>Chapa de Poliéster (PRFV)</v>
          </cell>
          <cell r="N20" t="str">
            <v>ABNT TIPO III</v>
          </cell>
          <cell r="O20">
            <v>4.5</v>
          </cell>
          <cell r="P20" t="str">
            <v>104BPE0450</v>
          </cell>
        </row>
        <row r="21">
          <cell r="K21" t="str">
            <v>ECOLÓGICO</v>
          </cell>
          <cell r="L21">
            <v>1</v>
          </cell>
          <cell r="M21" t="str">
            <v>Chapa de Poliéster (PRFV)</v>
          </cell>
          <cell r="N21" t="str">
            <v>ABNT TIPO III</v>
          </cell>
          <cell r="O21">
            <v>1</v>
          </cell>
          <cell r="P21" t="str">
            <v>104BPE0450</v>
          </cell>
        </row>
        <row r="22">
          <cell r="K22" t="str">
            <v>ECOLÓGICO</v>
          </cell>
          <cell r="L22">
            <v>1</v>
          </cell>
          <cell r="M22" t="str">
            <v>Chapa de Poliéster (PRFV)</v>
          </cell>
          <cell r="N22" t="str">
            <v>ABNT TIPO III</v>
          </cell>
          <cell r="O22">
            <v>1</v>
          </cell>
          <cell r="P22" t="str">
            <v>104BPE0450</v>
          </cell>
        </row>
        <row r="23">
          <cell r="K23" t="str">
            <v>ECOLÓGICO</v>
          </cell>
          <cell r="L23">
            <v>1</v>
          </cell>
          <cell r="M23" t="str">
            <v>Chapa de Poliéster (PRFV)</v>
          </cell>
          <cell r="N23" t="str">
            <v>ABNT TIPO III</v>
          </cell>
          <cell r="O23">
            <v>1</v>
          </cell>
          <cell r="P23" t="str">
            <v>104BPE0450</v>
          </cell>
        </row>
        <row r="24">
          <cell r="K24" t="str">
            <v>MADEIRA</v>
          </cell>
          <cell r="L24">
            <v>15</v>
          </cell>
          <cell r="M24" t="str">
            <v>Chapa de Poliéster (PRFV)</v>
          </cell>
          <cell r="N24" t="str">
            <v>ABNT TIPO III</v>
          </cell>
          <cell r="O24">
            <v>0.3</v>
          </cell>
          <cell r="P24" t="str">
            <v>104BPE0450</v>
          </cell>
        </row>
        <row r="25">
          <cell r="K25" t="str">
            <v>ECOLÓGICO</v>
          </cell>
          <cell r="L25">
            <v>1</v>
          </cell>
          <cell r="M25" t="str">
            <v>Chapa de Poliéster (PRFV)</v>
          </cell>
          <cell r="N25" t="str">
            <v>ABNT TIPO III</v>
          </cell>
          <cell r="O25">
            <v>1</v>
          </cell>
          <cell r="P25" t="str">
            <v>104BPE0450</v>
          </cell>
        </row>
        <row r="26">
          <cell r="K26" t="str">
            <v>Perfil C Metálico de aço carbono - NBR 14890</v>
          </cell>
          <cell r="L26">
            <v>2</v>
          </cell>
          <cell r="M26" t="str">
            <v>Chapa de Poliéster (PRFV)</v>
          </cell>
          <cell r="N26" t="str">
            <v>ABNT TIPO III</v>
          </cell>
          <cell r="O26">
            <v>5.25</v>
          </cell>
          <cell r="P26" t="str">
            <v>104BPE0450</v>
          </cell>
        </row>
        <row r="27">
          <cell r="K27" t="str">
            <v>ECOLÓGICO</v>
          </cell>
          <cell r="L27">
            <v>1</v>
          </cell>
          <cell r="M27" t="str">
            <v>Chapa de Poliéster (PRFV)</v>
          </cell>
          <cell r="N27" t="str">
            <v>ABNT TIPO III</v>
          </cell>
          <cell r="O27">
            <v>1</v>
          </cell>
          <cell r="P27" t="str">
            <v>104BPE0450</v>
          </cell>
        </row>
        <row r="28">
          <cell r="K28" t="str">
            <v>ECOLÓGICO</v>
          </cell>
          <cell r="L28">
            <v>1</v>
          </cell>
          <cell r="M28" t="str">
            <v>Chapa de Poliéster (PRFV)</v>
          </cell>
          <cell r="N28" t="str">
            <v>ABNT TIPO III</v>
          </cell>
          <cell r="O28">
            <v>1</v>
          </cell>
          <cell r="P28" t="str">
            <v>104BPE0450</v>
          </cell>
        </row>
        <row r="29">
          <cell r="K29" t="str">
            <v>ECOLÓGICO</v>
          </cell>
          <cell r="L29">
            <v>1</v>
          </cell>
          <cell r="M29" t="str">
            <v>Chapa de Poliéster (PRFV)</v>
          </cell>
          <cell r="N29" t="str">
            <v>ABNT TIPO III</v>
          </cell>
          <cell r="O29">
            <v>1.75</v>
          </cell>
          <cell r="P29" t="str">
            <v>104BPE0450</v>
          </cell>
        </row>
        <row r="30">
          <cell r="K30" t="str">
            <v>ECOLÓGICO</v>
          </cell>
          <cell r="L30">
            <v>1</v>
          </cell>
          <cell r="M30" t="str">
            <v>Chapa de Poliéster (PRFV)</v>
          </cell>
          <cell r="N30" t="str">
            <v>ABNT TIPO III</v>
          </cell>
          <cell r="O30">
            <v>0.79</v>
          </cell>
          <cell r="P30" t="str">
            <v>104BPE0450</v>
          </cell>
        </row>
        <row r="31">
          <cell r="K31" t="str">
            <v>ECOLÓGICO</v>
          </cell>
          <cell r="L31">
            <v>1</v>
          </cell>
          <cell r="M31" t="str">
            <v>Chapa de Poliéster (PRFV)</v>
          </cell>
          <cell r="N31" t="str">
            <v>ABNT TIPO III</v>
          </cell>
          <cell r="O31">
            <v>0.79</v>
          </cell>
          <cell r="P31" t="str">
            <v>104BPE0450</v>
          </cell>
        </row>
        <row r="32">
          <cell r="K32" t="str">
            <v>ECOLÓGICO</v>
          </cell>
          <cell r="L32">
            <v>1</v>
          </cell>
          <cell r="M32" t="str">
            <v>Chapa de Poliéster (PRFV)</v>
          </cell>
          <cell r="N32" t="str">
            <v>ABNT TIPO III</v>
          </cell>
          <cell r="O32">
            <v>0.51</v>
          </cell>
          <cell r="P32" t="str">
            <v>104BPE0450</v>
          </cell>
        </row>
        <row r="33">
          <cell r="K33" t="str">
            <v>SEMI-PÓRTICO</v>
          </cell>
          <cell r="L33">
            <v>1</v>
          </cell>
          <cell r="M33" t="str">
            <v>Chapa de Poliéster (PRFV)</v>
          </cell>
          <cell r="N33" t="str">
            <v>ABNT TIPO X</v>
          </cell>
          <cell r="O33">
            <v>9</v>
          </cell>
          <cell r="P33" t="str">
            <v>104BPE0450</v>
          </cell>
        </row>
        <row r="34">
          <cell r="K34" t="str">
            <v>Perfil C Metálico de aço carbono - NBR 14890</v>
          </cell>
          <cell r="L34">
            <v>2</v>
          </cell>
          <cell r="M34" t="str">
            <v>Chapa de Poliéster (PRFV)</v>
          </cell>
          <cell r="N34" t="str">
            <v>ABNT TIPO III</v>
          </cell>
          <cell r="O34">
            <v>7</v>
          </cell>
          <cell r="P34" t="str">
            <v>104BPE0450</v>
          </cell>
        </row>
        <row r="35">
          <cell r="K35" t="str">
            <v>Perfil C Metálico de aço carbono - NBR 14890</v>
          </cell>
          <cell r="L35">
            <v>2</v>
          </cell>
          <cell r="M35" t="str">
            <v>Chapa de Poliéster (PRFV)</v>
          </cell>
          <cell r="N35" t="str">
            <v>ABNT TIPO III</v>
          </cell>
          <cell r="O35">
            <v>7</v>
          </cell>
          <cell r="P35" t="str">
            <v>104BPE0450</v>
          </cell>
        </row>
        <row r="36">
          <cell r="K36" t="str">
            <v>ECOLÓGICO</v>
          </cell>
          <cell r="L36">
            <v>1</v>
          </cell>
          <cell r="M36" t="str">
            <v>Chapa de Poliéster (PRFV)</v>
          </cell>
          <cell r="N36" t="str">
            <v>ABNT TIPO III</v>
          </cell>
          <cell r="O36">
            <v>0.79</v>
          </cell>
          <cell r="P36" t="str">
            <v>104BPE0450</v>
          </cell>
        </row>
        <row r="37">
          <cell r="K37" t="str">
            <v>Perfil C Metálico de aço carbono - NBR 14890</v>
          </cell>
          <cell r="L37">
            <v>2</v>
          </cell>
          <cell r="M37" t="str">
            <v>Chapa de Poliéster (PRFV)</v>
          </cell>
          <cell r="N37" t="str">
            <v>ABNT TIPO III</v>
          </cell>
          <cell r="O37">
            <v>7</v>
          </cell>
          <cell r="P37" t="str">
            <v>104BPE0450</v>
          </cell>
        </row>
        <row r="38">
          <cell r="K38" t="str">
            <v>Perfil C Metálico de aço carbono - NBR 14890</v>
          </cell>
          <cell r="L38">
            <v>2</v>
          </cell>
          <cell r="M38" t="str">
            <v>Chapa de Poliéster (PRFV)</v>
          </cell>
          <cell r="N38" t="str">
            <v>ABNT TIPO III</v>
          </cell>
          <cell r="O38">
            <v>7</v>
          </cell>
          <cell r="P38" t="str">
            <v>104BPE0450</v>
          </cell>
        </row>
        <row r="39">
          <cell r="K39" t="str">
            <v>ECOLÓGICO</v>
          </cell>
          <cell r="L39">
            <v>1</v>
          </cell>
          <cell r="M39" t="str">
            <v>Chapa de Poliéster (PRFV)</v>
          </cell>
          <cell r="N39" t="str">
            <v>ABNT TIPO III</v>
          </cell>
          <cell r="O39">
            <v>1</v>
          </cell>
          <cell r="P39" t="str">
            <v>104BPE0450</v>
          </cell>
        </row>
        <row r="40">
          <cell r="K40" t="str">
            <v>ECOLÓGICO</v>
          </cell>
          <cell r="L40">
            <v>1</v>
          </cell>
          <cell r="M40" t="str">
            <v>Chapa de Poliéster (PRFV)</v>
          </cell>
          <cell r="N40" t="str">
            <v>ABNT TIPO III</v>
          </cell>
          <cell r="O40">
            <v>0.51</v>
          </cell>
          <cell r="P40" t="str">
            <v>104BPE0450</v>
          </cell>
        </row>
        <row r="41">
          <cell r="K41" t="str">
            <v>ECOLÓGICO</v>
          </cell>
          <cell r="L41">
            <v>1</v>
          </cell>
          <cell r="M41" t="str">
            <v>Chapa de Poliéster (PRFV)</v>
          </cell>
          <cell r="N41" t="str">
            <v>ABNT TIPO III</v>
          </cell>
          <cell r="O41">
            <v>0.79</v>
          </cell>
          <cell r="P41" t="str">
            <v>104BPE0450</v>
          </cell>
        </row>
        <row r="42">
          <cell r="K42" t="str">
            <v>MADEIRA</v>
          </cell>
          <cell r="L42">
            <v>15</v>
          </cell>
          <cell r="M42" t="str">
            <v>Chapa de Poliéster (PRFV)</v>
          </cell>
          <cell r="N42" t="str">
            <v>ABNT TIPO III</v>
          </cell>
          <cell r="O42">
            <v>0.3</v>
          </cell>
          <cell r="P42" t="str">
            <v>104BPE0450</v>
          </cell>
        </row>
        <row r="43">
          <cell r="K43" t="str">
            <v>ECOLÓGICO</v>
          </cell>
          <cell r="L43">
            <v>1</v>
          </cell>
          <cell r="M43" t="str">
            <v>Chapa de Poliéster (PRFV)</v>
          </cell>
          <cell r="N43" t="str">
            <v>ABNT TIPO III</v>
          </cell>
          <cell r="O43">
            <v>1</v>
          </cell>
          <cell r="P43" t="str">
            <v>104BPE0450</v>
          </cell>
        </row>
        <row r="44">
          <cell r="K44" t="str">
            <v>ECOLÓGICO</v>
          </cell>
          <cell r="L44">
            <v>1</v>
          </cell>
          <cell r="M44" t="str">
            <v>Chapa de Poliéster (PRFV)</v>
          </cell>
          <cell r="N44" t="str">
            <v>ABNT TIPO III</v>
          </cell>
          <cell r="O44">
            <v>0.79</v>
          </cell>
          <cell r="P44" t="str">
            <v>104BPE0450</v>
          </cell>
        </row>
        <row r="45">
          <cell r="K45" t="str">
            <v>ECOLÓGICO</v>
          </cell>
          <cell r="L45">
            <v>1</v>
          </cell>
          <cell r="M45" t="str">
            <v>Chapa de Poliéster (PRFV)</v>
          </cell>
          <cell r="N45" t="str">
            <v>ABNT TIPO III</v>
          </cell>
          <cell r="O45">
            <v>0.92</v>
          </cell>
          <cell r="P45" t="str">
            <v>104BPE0450</v>
          </cell>
        </row>
        <row r="46">
          <cell r="K46" t="str">
            <v>ECOLÓGICO</v>
          </cell>
          <cell r="L46">
            <v>1</v>
          </cell>
          <cell r="M46" t="str">
            <v>Chapa de Poliéster (PRFV)</v>
          </cell>
          <cell r="N46" t="str">
            <v>ABNT TIPO III</v>
          </cell>
          <cell r="O46">
            <v>0.92</v>
          </cell>
          <cell r="P46" t="str">
            <v>104BPE0450</v>
          </cell>
        </row>
        <row r="47">
          <cell r="K47" t="str">
            <v>ECOLÓGICO</v>
          </cell>
          <cell r="L47">
            <v>1</v>
          </cell>
          <cell r="M47" t="str">
            <v>Chapa de Poliéster (PRFV)</v>
          </cell>
          <cell r="N47" t="str">
            <v>ABNT TIPO III</v>
          </cell>
          <cell r="O47">
            <v>0.92</v>
          </cell>
          <cell r="P47" t="str">
            <v>104BPE0450</v>
          </cell>
        </row>
        <row r="48">
          <cell r="K48" t="str">
            <v>ECOLÓGICO</v>
          </cell>
          <cell r="L48">
            <v>1</v>
          </cell>
          <cell r="M48" t="str">
            <v>Chapa de Poliéster (PRFV)</v>
          </cell>
          <cell r="N48" t="str">
            <v>ABNT TIPO III</v>
          </cell>
          <cell r="O48">
            <v>1</v>
          </cell>
          <cell r="P48" t="str">
            <v>104BPE0450</v>
          </cell>
        </row>
        <row r="49">
          <cell r="K49" t="str">
            <v>MADEIRA</v>
          </cell>
          <cell r="L49">
            <v>11</v>
          </cell>
          <cell r="M49" t="str">
            <v>Chapa de Poliéster (PRFV)</v>
          </cell>
          <cell r="N49" t="str">
            <v>ABNT TIPO III</v>
          </cell>
          <cell r="O49">
            <v>0.3</v>
          </cell>
          <cell r="P49" t="str">
            <v>104BPE0450</v>
          </cell>
        </row>
        <row r="50">
          <cell r="K50" t="str">
            <v>ECOLÓGICO</v>
          </cell>
          <cell r="L50">
            <v>1</v>
          </cell>
          <cell r="M50" t="str">
            <v>Chapa de Poliéster (PRFV)</v>
          </cell>
          <cell r="N50" t="str">
            <v>ABNT TIPO III</v>
          </cell>
          <cell r="O50">
            <v>0.51</v>
          </cell>
          <cell r="P50" t="str">
            <v>104BPE0450</v>
          </cell>
        </row>
        <row r="51">
          <cell r="K51" t="str">
            <v>ECOLÓGICO</v>
          </cell>
          <cell r="L51">
            <v>1</v>
          </cell>
          <cell r="M51" t="str">
            <v>Chapa de Poliéster (PRFV)</v>
          </cell>
          <cell r="N51" t="str">
            <v>ABNT TIPO III</v>
          </cell>
          <cell r="O51">
            <v>0.79</v>
          </cell>
          <cell r="P51" t="str">
            <v>104BPE0450</v>
          </cell>
        </row>
        <row r="52">
          <cell r="K52" t="str">
            <v>ECOLÓGICO</v>
          </cell>
          <cell r="L52">
            <v>1</v>
          </cell>
          <cell r="M52" t="str">
            <v>Chapa de Poliéster (PRFV)</v>
          </cell>
          <cell r="N52" t="str">
            <v>ABNT TIPO III</v>
          </cell>
          <cell r="O52">
            <v>1</v>
          </cell>
          <cell r="P52" t="str">
            <v>104BPE0450</v>
          </cell>
        </row>
        <row r="53">
          <cell r="K53" t="str">
            <v>ECOLÓGICO</v>
          </cell>
          <cell r="L53">
            <v>1</v>
          </cell>
          <cell r="M53" t="str">
            <v>Chapa de Poliéster (PRFV)</v>
          </cell>
          <cell r="N53" t="str">
            <v>ABNT TIPO III</v>
          </cell>
          <cell r="O53">
            <v>1</v>
          </cell>
          <cell r="P53" t="str">
            <v>104BPE0450</v>
          </cell>
        </row>
        <row r="54">
          <cell r="K54" t="str">
            <v>MADEIRA</v>
          </cell>
          <cell r="L54">
            <v>13</v>
          </cell>
          <cell r="M54" t="str">
            <v>Chapa de Poliéster (PRFV)</v>
          </cell>
          <cell r="N54" t="str">
            <v>ABNT TIPO III</v>
          </cell>
          <cell r="O54">
            <v>0.3</v>
          </cell>
          <cell r="P54" t="str">
            <v>104BPE0450</v>
          </cell>
        </row>
        <row r="55">
          <cell r="K55" t="str">
            <v>ECOLÓGICO</v>
          </cell>
          <cell r="L55">
            <v>1</v>
          </cell>
          <cell r="M55" t="str">
            <v>Chapa de Poliéster (PRFV)</v>
          </cell>
          <cell r="N55" t="str">
            <v>ABNT TIPO III</v>
          </cell>
          <cell r="O55">
            <v>1</v>
          </cell>
          <cell r="P55" t="str">
            <v>104BPE0450</v>
          </cell>
        </row>
        <row r="56">
          <cell r="K56" t="str">
            <v>ECOLÓGICO</v>
          </cell>
          <cell r="L56">
            <v>1</v>
          </cell>
          <cell r="M56" t="str">
            <v>Chapa de Poliéster (PRFV)</v>
          </cell>
          <cell r="N56" t="str">
            <v>ABNT TIPO III</v>
          </cell>
          <cell r="O56">
            <v>0.79</v>
          </cell>
          <cell r="P56" t="str">
            <v>104BPE0450</v>
          </cell>
        </row>
        <row r="57">
          <cell r="K57" t="str">
            <v>ECOLÓGICO</v>
          </cell>
          <cell r="L57">
            <v>1</v>
          </cell>
          <cell r="M57" t="str">
            <v>Chapa de Poliéster (PRFV)</v>
          </cell>
          <cell r="N57" t="str">
            <v>ABNT TIPO III</v>
          </cell>
          <cell r="O57">
            <v>0.79</v>
          </cell>
          <cell r="P57" t="str">
            <v>104BPE0450</v>
          </cell>
        </row>
        <row r="58">
          <cell r="K58" t="str">
            <v>ECOLÓGICO</v>
          </cell>
          <cell r="L58">
            <v>1</v>
          </cell>
          <cell r="M58" t="str">
            <v>Chapa de Poliéster (PRFV)</v>
          </cell>
          <cell r="N58" t="str">
            <v>ABNT TIPO III</v>
          </cell>
          <cell r="O58">
            <v>0.51</v>
          </cell>
          <cell r="P58" t="str">
            <v>104BPE0450</v>
          </cell>
        </row>
        <row r="59">
          <cell r="K59" t="str">
            <v>Perfil C Metálico de aço carbono - NBR 14890</v>
          </cell>
          <cell r="L59">
            <v>2</v>
          </cell>
          <cell r="M59" t="str">
            <v>Chapa de Poliéster (PRFV)</v>
          </cell>
          <cell r="N59" t="str">
            <v>ABNT TIPO III</v>
          </cell>
          <cell r="O59">
            <v>3</v>
          </cell>
          <cell r="P59" t="str">
            <v>104BPE0450</v>
          </cell>
        </row>
        <row r="60">
          <cell r="K60" t="str">
            <v>ECOLÓGICO</v>
          </cell>
          <cell r="L60">
            <v>1</v>
          </cell>
          <cell r="M60" t="str">
            <v>Chapa de Poliéster (PRFV)</v>
          </cell>
          <cell r="N60" t="str">
            <v>ABNT TIPO III</v>
          </cell>
          <cell r="O60">
            <v>1</v>
          </cell>
          <cell r="P60" t="str">
            <v>104BPE0450</v>
          </cell>
        </row>
        <row r="61">
          <cell r="K61" t="str">
            <v>MADEIRA</v>
          </cell>
          <cell r="L61">
            <v>14</v>
          </cell>
          <cell r="M61" t="str">
            <v>Chapa de Poliéster (PRFV)</v>
          </cell>
          <cell r="N61" t="str">
            <v>ABNT TIPO III</v>
          </cell>
          <cell r="O61">
            <v>0.3</v>
          </cell>
          <cell r="P61" t="str">
            <v>104BPE0450</v>
          </cell>
        </row>
        <row r="62">
          <cell r="K62" t="str">
            <v>ECOLÓGICO</v>
          </cell>
          <cell r="L62">
            <v>1</v>
          </cell>
          <cell r="M62" t="str">
            <v>Chapa de Poliéster (PRFV)</v>
          </cell>
          <cell r="N62" t="str">
            <v>ABNT TIPO III</v>
          </cell>
          <cell r="O62">
            <v>0.79</v>
          </cell>
          <cell r="P62" t="str">
            <v>104BPE0450</v>
          </cell>
        </row>
        <row r="63">
          <cell r="K63" t="str">
            <v>ECOLÓGICO</v>
          </cell>
          <cell r="L63">
            <v>1</v>
          </cell>
          <cell r="M63" t="str">
            <v>Chapa de Poliéster (PRFV)</v>
          </cell>
          <cell r="N63" t="str">
            <v>ABNT TIPO III</v>
          </cell>
          <cell r="O63">
            <v>0.79</v>
          </cell>
          <cell r="P63" t="str">
            <v>104BPE0450</v>
          </cell>
        </row>
        <row r="64">
          <cell r="K64" t="str">
            <v>ECOLÓGICO</v>
          </cell>
          <cell r="L64">
            <v>2</v>
          </cell>
          <cell r="M64" t="str">
            <v>Chapa de Poliéster (PRFV)</v>
          </cell>
          <cell r="N64" t="str">
            <v>ABNT TIPO III</v>
          </cell>
          <cell r="O64">
            <v>2.5</v>
          </cell>
          <cell r="P64" t="str">
            <v>104BPE0450</v>
          </cell>
        </row>
        <row r="65">
          <cell r="K65" t="str">
            <v>ECOLÓGICO</v>
          </cell>
          <cell r="L65">
            <v>1</v>
          </cell>
          <cell r="M65" t="str">
            <v>Chapa de Poliéster (PRFV)</v>
          </cell>
          <cell r="N65" t="str">
            <v>ABNT TIPO III</v>
          </cell>
          <cell r="O65">
            <v>0.83</v>
          </cell>
          <cell r="P65" t="str">
            <v>104BPE0450</v>
          </cell>
        </row>
        <row r="66">
          <cell r="K66" t="str">
            <v>ECOLÓGICO</v>
          </cell>
          <cell r="L66">
            <v>1</v>
          </cell>
          <cell r="M66" t="str">
            <v>Chapa de Poliéster (PRFV)</v>
          </cell>
          <cell r="N66" t="str">
            <v>ABNT TIPO III</v>
          </cell>
          <cell r="O66">
            <v>0.43</v>
          </cell>
          <cell r="P66" t="str">
            <v>104BPE0450</v>
          </cell>
        </row>
        <row r="67">
          <cell r="K67" t="str">
            <v>ECOLÓGICO</v>
          </cell>
          <cell r="L67">
            <v>2</v>
          </cell>
          <cell r="M67" t="str">
            <v>Chapa de Poliéster (PRFV)</v>
          </cell>
          <cell r="N67" t="str">
            <v>ABNT TIPO III</v>
          </cell>
          <cell r="O67">
            <v>2.5</v>
          </cell>
          <cell r="P67" t="str">
            <v>104BPE0450</v>
          </cell>
        </row>
        <row r="68">
          <cell r="K68" t="str">
            <v>ECOLÓGICO</v>
          </cell>
          <cell r="L68">
            <v>1</v>
          </cell>
          <cell r="M68" t="str">
            <v>Chapa de Poliéster (PRFV)</v>
          </cell>
          <cell r="N68" t="str">
            <v>ABNT TIPO III</v>
          </cell>
          <cell r="O68">
            <v>0.79</v>
          </cell>
          <cell r="P68" t="str">
            <v>104BPE0450</v>
          </cell>
        </row>
        <row r="69">
          <cell r="K69" t="str">
            <v>ECOLÓGICO</v>
          </cell>
          <cell r="L69">
            <v>1</v>
          </cell>
          <cell r="M69" t="str">
            <v>Chapa de Poliéster (PRFV)</v>
          </cell>
          <cell r="N69" t="str">
            <v>ABNT TIPO III</v>
          </cell>
          <cell r="O69">
            <v>0.79</v>
          </cell>
          <cell r="P69" t="str">
            <v>104BPE0450</v>
          </cell>
        </row>
        <row r="70">
          <cell r="K70" t="str">
            <v>ECOLÓGICO</v>
          </cell>
          <cell r="L70">
            <v>1</v>
          </cell>
          <cell r="M70" t="str">
            <v>Chapa de Poliéster (PRFV)</v>
          </cell>
          <cell r="N70" t="str">
            <v>ABNT TIPO III</v>
          </cell>
          <cell r="O70">
            <v>0.51</v>
          </cell>
          <cell r="P70" t="str">
            <v>104BPE0450</v>
          </cell>
        </row>
        <row r="71">
          <cell r="K71" t="str">
            <v>ECOLÓGICO</v>
          </cell>
          <cell r="L71">
            <v>1</v>
          </cell>
          <cell r="M71" t="str">
            <v>Chapa de Poliéster (PRFV)</v>
          </cell>
          <cell r="N71" t="str">
            <v>ABNT TIPO III</v>
          </cell>
          <cell r="O71">
            <v>0.79</v>
          </cell>
          <cell r="P71" t="str">
            <v>104BPE0450</v>
          </cell>
        </row>
        <row r="72">
          <cell r="K72" t="str">
            <v>ECOLÓGICO</v>
          </cell>
          <cell r="L72">
            <v>1</v>
          </cell>
          <cell r="M72" t="str">
            <v>Chapa de Poliéster (PRFV)</v>
          </cell>
          <cell r="N72" t="str">
            <v>ABNT TIPO III</v>
          </cell>
          <cell r="O72">
            <v>0.79</v>
          </cell>
          <cell r="P72" t="str">
            <v>104BPE0450</v>
          </cell>
        </row>
        <row r="73">
          <cell r="K73" t="str">
            <v>ECOLÓGICO</v>
          </cell>
          <cell r="L73">
            <v>1</v>
          </cell>
          <cell r="M73" t="str">
            <v>Chapa de Poliéster (PRFV)</v>
          </cell>
          <cell r="N73" t="str">
            <v>ABNT TIPO III</v>
          </cell>
          <cell r="O73">
            <v>0.79</v>
          </cell>
          <cell r="P73" t="str">
            <v>104BPE0450</v>
          </cell>
        </row>
        <row r="74">
          <cell r="K74" t="str">
            <v>ECOLÓGICO</v>
          </cell>
          <cell r="L74">
            <v>1</v>
          </cell>
          <cell r="M74" t="str">
            <v>Chapa de Poliéster (PRFV)</v>
          </cell>
          <cell r="N74" t="str">
            <v>ABNT TIPO III</v>
          </cell>
          <cell r="O74">
            <v>1</v>
          </cell>
          <cell r="P74" t="str">
            <v>104BPE0450</v>
          </cell>
        </row>
        <row r="75">
          <cell r="K75" t="str">
            <v>ECOLÓGICO</v>
          </cell>
          <cell r="L75">
            <v>1</v>
          </cell>
          <cell r="M75" t="str">
            <v>Chapa de Poliéster (PRFV)</v>
          </cell>
          <cell r="N75" t="str">
            <v>ABNT TIPO III</v>
          </cell>
          <cell r="O75">
            <v>0.79</v>
          </cell>
          <cell r="P75" t="str">
            <v>104BPE0450</v>
          </cell>
        </row>
        <row r="76">
          <cell r="K76" t="str">
            <v>ECOLÓGICO</v>
          </cell>
          <cell r="L76">
            <v>1</v>
          </cell>
          <cell r="M76" t="str">
            <v>Chapa de Poliéster (PRFV)</v>
          </cell>
          <cell r="N76" t="str">
            <v>ABNT TIPO III</v>
          </cell>
          <cell r="O76">
            <v>1</v>
          </cell>
          <cell r="P76" t="str">
            <v>104BPE0450</v>
          </cell>
        </row>
        <row r="77">
          <cell r="K77" t="str">
            <v>Perfil C Metálico de aço carbono - NBR 14890</v>
          </cell>
          <cell r="L77">
            <v>2</v>
          </cell>
          <cell r="M77" t="str">
            <v>Chapa de Poliéster (PRFV)</v>
          </cell>
          <cell r="N77" t="str">
            <v>ABNT TIPO III</v>
          </cell>
          <cell r="O77">
            <v>5.25</v>
          </cell>
          <cell r="P77" t="str">
            <v>104BPE0450</v>
          </cell>
        </row>
        <row r="78">
          <cell r="K78" t="str">
            <v>Perfil C Metálico de aço carbono - NBR 14890</v>
          </cell>
          <cell r="L78">
            <v>2</v>
          </cell>
          <cell r="M78" t="str">
            <v>Chapa de Poliéster (PRFV)</v>
          </cell>
          <cell r="N78" t="str">
            <v>ABNT TIPO III</v>
          </cell>
          <cell r="O78">
            <v>5.25</v>
          </cell>
          <cell r="P78" t="str">
            <v>104BPE0450</v>
          </cell>
        </row>
        <row r="79">
          <cell r="K79" t="str">
            <v>MADEIRA</v>
          </cell>
          <cell r="L79">
            <v>20</v>
          </cell>
          <cell r="M79" t="str">
            <v>Chapa de Poliéster (PRFV)</v>
          </cell>
          <cell r="N79" t="str">
            <v>ABNT TIPO III</v>
          </cell>
          <cell r="O79">
            <v>0.3</v>
          </cell>
          <cell r="P79" t="str">
            <v>104BPE0450</v>
          </cell>
        </row>
        <row r="80">
          <cell r="K80" t="str">
            <v>ECOLÓGICO</v>
          </cell>
          <cell r="L80">
            <v>1</v>
          </cell>
          <cell r="M80" t="str">
            <v>Chapa de Poliéster (PRFV)</v>
          </cell>
          <cell r="N80" t="str">
            <v>ABNT TIPO III</v>
          </cell>
          <cell r="O80">
            <v>0.51</v>
          </cell>
          <cell r="P80" t="str">
            <v>104BPE0450</v>
          </cell>
        </row>
        <row r="81">
          <cell r="K81" t="str">
            <v>ECOLÓGICO</v>
          </cell>
          <cell r="L81">
            <v>1</v>
          </cell>
          <cell r="M81" t="str">
            <v>Chapa de Poliéster (PRFV)</v>
          </cell>
          <cell r="N81" t="str">
            <v>ABNT TIPO III</v>
          </cell>
          <cell r="O81">
            <v>0.79</v>
          </cell>
          <cell r="P81" t="str">
            <v>104BPE0450</v>
          </cell>
        </row>
        <row r="82">
          <cell r="K82" t="str">
            <v>ECOLÓGICO</v>
          </cell>
          <cell r="L82">
            <v>1</v>
          </cell>
          <cell r="M82" t="str">
            <v>Chapa de Poliéster (PRFV)</v>
          </cell>
          <cell r="N82" t="str">
            <v>ABNT TIPO III</v>
          </cell>
          <cell r="O82">
            <v>1</v>
          </cell>
          <cell r="P82" t="str">
            <v>104BPE0450</v>
          </cell>
        </row>
        <row r="83">
          <cell r="K83" t="str">
            <v>ECOLÓGICO</v>
          </cell>
          <cell r="L83">
            <v>1</v>
          </cell>
          <cell r="M83" t="str">
            <v>Chapa de Poliéster (PRFV)</v>
          </cell>
          <cell r="N83" t="str">
            <v>ABNT TIPO III</v>
          </cell>
          <cell r="O83">
            <v>0.79</v>
          </cell>
          <cell r="P83" t="str">
            <v>104BPE0450</v>
          </cell>
        </row>
        <row r="84">
          <cell r="K84" t="str">
            <v>ECOLÓGICO</v>
          </cell>
          <cell r="L84">
            <v>1</v>
          </cell>
          <cell r="M84" t="str">
            <v>Chapa de Poliéster (PRFV)</v>
          </cell>
          <cell r="N84" t="str">
            <v>ABNT TIPO III</v>
          </cell>
          <cell r="O84">
            <v>0.79</v>
          </cell>
          <cell r="P84" t="str">
            <v>104BPE0450</v>
          </cell>
        </row>
        <row r="85">
          <cell r="K85" t="str">
            <v>ECOLÓGICO</v>
          </cell>
          <cell r="L85">
            <v>1</v>
          </cell>
          <cell r="M85" t="str">
            <v>Chapa de Poliéster (PRFV)</v>
          </cell>
          <cell r="N85" t="str">
            <v>ABNT TIPO III</v>
          </cell>
          <cell r="O85">
            <v>0.79</v>
          </cell>
          <cell r="P85" t="str">
            <v>104BPE0450</v>
          </cell>
        </row>
        <row r="86">
          <cell r="K86" t="str">
            <v>ECOLÓGICO</v>
          </cell>
          <cell r="L86">
            <v>1</v>
          </cell>
          <cell r="M86" t="str">
            <v>Chapa de Poliéster (PRFV)</v>
          </cell>
          <cell r="N86" t="str">
            <v>ABNT TIPO III</v>
          </cell>
          <cell r="O86">
            <v>1</v>
          </cell>
          <cell r="P86" t="str">
            <v>104BPE0450</v>
          </cell>
        </row>
        <row r="87">
          <cell r="K87" t="str">
            <v>MADEIRA</v>
          </cell>
          <cell r="L87">
            <v>21</v>
          </cell>
          <cell r="M87" t="str">
            <v>Chapa de Poliéster (PRFV)</v>
          </cell>
          <cell r="N87" t="str">
            <v>ABNT TIPO III</v>
          </cell>
          <cell r="O87">
            <v>0.3</v>
          </cell>
          <cell r="P87" t="str">
            <v>104BPE0450</v>
          </cell>
        </row>
        <row r="88">
          <cell r="K88" t="str">
            <v>ECOLÓGICO</v>
          </cell>
          <cell r="L88">
            <v>1</v>
          </cell>
          <cell r="M88" t="str">
            <v>Chapa de Poliéster (PRFV)</v>
          </cell>
          <cell r="N88" t="str">
            <v>ABNT TIPO III</v>
          </cell>
          <cell r="O88">
            <v>0.51</v>
          </cell>
          <cell r="P88" t="str">
            <v>104BPE0450</v>
          </cell>
        </row>
        <row r="89">
          <cell r="K89" t="str">
            <v>ECOLÓGICO</v>
          </cell>
          <cell r="L89">
            <v>1</v>
          </cell>
          <cell r="M89" t="str">
            <v>Chapa de Poliéster (PRFV)</v>
          </cell>
          <cell r="N89" t="str">
            <v>ABNT TIPO III</v>
          </cell>
          <cell r="O89">
            <v>0.79</v>
          </cell>
          <cell r="P89" t="str">
            <v>104BPE0450</v>
          </cell>
        </row>
        <row r="90">
          <cell r="K90" t="str">
            <v>ECOLÓGICO</v>
          </cell>
          <cell r="L90">
            <v>1</v>
          </cell>
          <cell r="M90" t="str">
            <v>Chapa de Poliéster (PRFV)</v>
          </cell>
          <cell r="N90" t="str">
            <v>ABNT TIPO III</v>
          </cell>
          <cell r="O90">
            <v>1</v>
          </cell>
          <cell r="P90" t="str">
            <v>104BPE0450</v>
          </cell>
        </row>
        <row r="91">
          <cell r="K91" t="str">
            <v>ECOLÓGICO</v>
          </cell>
          <cell r="L91">
            <v>1</v>
          </cell>
          <cell r="M91" t="str">
            <v>Chapa de Poliéster (PRFV)</v>
          </cell>
          <cell r="N91" t="str">
            <v>ABNT TIPO III</v>
          </cell>
          <cell r="O91">
            <v>0.79</v>
          </cell>
          <cell r="P91" t="str">
            <v>104BPE0450</v>
          </cell>
        </row>
        <row r="92">
          <cell r="K92" t="str">
            <v>ECOLÓGICO</v>
          </cell>
          <cell r="L92">
            <v>1</v>
          </cell>
          <cell r="M92" t="str">
            <v>Chapa de Poliéster (PRFV)</v>
          </cell>
          <cell r="N92" t="str">
            <v>ABNT TIPO III</v>
          </cell>
          <cell r="O92">
            <v>0.79</v>
          </cell>
          <cell r="P92" t="str">
            <v>104BPE0450</v>
          </cell>
        </row>
        <row r="93">
          <cell r="K93" t="str">
            <v>ECOLÓGICO</v>
          </cell>
          <cell r="L93">
            <v>1</v>
          </cell>
          <cell r="M93" t="str">
            <v>Chapa de Poliéster (PRFV)</v>
          </cell>
          <cell r="N93" t="str">
            <v>ABNT TIPO III</v>
          </cell>
          <cell r="O93">
            <v>0.79</v>
          </cell>
          <cell r="P93" t="str">
            <v>104BPE0450</v>
          </cell>
        </row>
        <row r="94">
          <cell r="K94" t="str">
            <v>Perfil C Metálico de aço carbono - NBR 14890</v>
          </cell>
          <cell r="L94">
            <v>2</v>
          </cell>
          <cell r="M94" t="str">
            <v>Chapa de Poliéster (PRFV)</v>
          </cell>
          <cell r="N94" t="str">
            <v>ABNT TIPO III</v>
          </cell>
          <cell r="O94">
            <v>8</v>
          </cell>
          <cell r="P94" t="str">
            <v>104BPE0450</v>
          </cell>
        </row>
        <row r="95">
          <cell r="K95" t="str">
            <v>Perfil C Metálico de aço carbono - NBR 14890</v>
          </cell>
          <cell r="L95">
            <v>2</v>
          </cell>
          <cell r="M95" t="str">
            <v>Chapa de Poliéster (PRFV)</v>
          </cell>
          <cell r="N95" t="str">
            <v>ABNT TIPO III</v>
          </cell>
          <cell r="O95">
            <v>8</v>
          </cell>
          <cell r="P95" t="str">
            <v>104BPE0450</v>
          </cell>
        </row>
        <row r="96">
          <cell r="K96" t="str">
            <v>Perfil C Metálico de aço carbono - NBR 14890</v>
          </cell>
          <cell r="L96">
            <v>2</v>
          </cell>
          <cell r="M96" t="str">
            <v>Chapa de Poliéster (PRFV)</v>
          </cell>
          <cell r="N96" t="str">
            <v>ABNT TIPO III</v>
          </cell>
          <cell r="O96">
            <v>8</v>
          </cell>
          <cell r="P96" t="str">
            <v>104BPE0450</v>
          </cell>
        </row>
        <row r="97">
          <cell r="K97" t="str">
            <v>SEMI-PÓRTICO</v>
          </cell>
          <cell r="L97">
            <v>1</v>
          </cell>
          <cell r="M97" t="str">
            <v>Chapa de Poliéster (PRFV)</v>
          </cell>
          <cell r="N97" t="str">
            <v>ABNT TIPO III</v>
          </cell>
          <cell r="O97">
            <v>9</v>
          </cell>
          <cell r="P97" t="str">
            <v>104BPE0450</v>
          </cell>
        </row>
        <row r="98">
          <cell r="K98" t="str">
            <v>ECOLÓGICO</v>
          </cell>
          <cell r="L98">
            <v>1</v>
          </cell>
          <cell r="M98" t="str">
            <v>Chapa de Poliéster (PRFV)</v>
          </cell>
          <cell r="N98" t="str">
            <v>ABNT TIPO III</v>
          </cell>
          <cell r="O98">
            <v>0.51</v>
          </cell>
          <cell r="P98" t="str">
            <v>104BPE0450</v>
          </cell>
        </row>
        <row r="99">
          <cell r="K99" t="str">
            <v>ECOLÓGICO</v>
          </cell>
          <cell r="L99">
            <v>1</v>
          </cell>
          <cell r="M99" t="str">
            <v>Chapa de Poliéster (PRFV)</v>
          </cell>
          <cell r="N99" t="str">
            <v>ABNT TIPO III</v>
          </cell>
          <cell r="O99">
            <v>0.79</v>
          </cell>
          <cell r="P99" t="str">
            <v>104BPE0450</v>
          </cell>
        </row>
        <row r="100">
          <cell r="K100" t="str">
            <v>ECOLÓGICO</v>
          </cell>
          <cell r="L100">
            <v>1</v>
          </cell>
          <cell r="M100" t="str">
            <v>Chapa de Poliéster (PRFV)</v>
          </cell>
          <cell r="N100" t="str">
            <v>ABNT TIPO III</v>
          </cell>
          <cell r="O100">
            <v>1</v>
          </cell>
          <cell r="P100" t="str">
            <v>104BPE0450</v>
          </cell>
        </row>
        <row r="101">
          <cell r="K101" t="str">
            <v>ECOLÓGICO</v>
          </cell>
          <cell r="L101">
            <v>1</v>
          </cell>
          <cell r="M101" t="str">
            <v>Chapa de Poliéster (PRFV)</v>
          </cell>
          <cell r="N101" t="str">
            <v>ABNT TIPO III</v>
          </cell>
          <cell r="O101">
            <v>0.79</v>
          </cell>
          <cell r="P101" t="str">
            <v>104BPE0450</v>
          </cell>
        </row>
        <row r="102">
          <cell r="K102" t="str">
            <v>ECOLÓGICO</v>
          </cell>
          <cell r="L102">
            <v>1</v>
          </cell>
          <cell r="M102" t="str">
            <v>Chapa de Poliéster (PRFV)</v>
          </cell>
          <cell r="N102" t="str">
            <v>ABNT TIPO III</v>
          </cell>
          <cell r="O102">
            <v>0.79</v>
          </cell>
          <cell r="P102" t="str">
            <v>104BPE0450</v>
          </cell>
        </row>
        <row r="103">
          <cell r="K103" t="str">
            <v>ECOLÓGICO</v>
          </cell>
          <cell r="L103">
            <v>1</v>
          </cell>
          <cell r="M103" t="str">
            <v>Chapa de Poliéster (PRFV)</v>
          </cell>
          <cell r="N103" t="str">
            <v>ABNT TIPO III</v>
          </cell>
          <cell r="O103">
            <v>1</v>
          </cell>
          <cell r="P103" t="str">
            <v>104BPE0450</v>
          </cell>
        </row>
        <row r="104">
          <cell r="K104" t="str">
            <v>Perfil C Metálico de aço carbono - NBR 14890</v>
          </cell>
          <cell r="L104">
            <v>2</v>
          </cell>
          <cell r="M104" t="str">
            <v>Chapa de Poliéster (PRFV)</v>
          </cell>
          <cell r="N104" t="str">
            <v>ABNT TIPO III</v>
          </cell>
          <cell r="O104">
            <v>3</v>
          </cell>
          <cell r="P104" t="str">
            <v>104BPE0450</v>
          </cell>
        </row>
        <row r="105">
          <cell r="K105" t="str">
            <v>ECOLÓGICO</v>
          </cell>
          <cell r="L105">
            <v>1</v>
          </cell>
          <cell r="M105" t="str">
            <v>Chapa de Poliéster (PRFV)</v>
          </cell>
          <cell r="N105" t="str">
            <v>ABNT TIPO III</v>
          </cell>
          <cell r="O105">
            <v>0.79</v>
          </cell>
          <cell r="P105" t="str">
            <v>104BPE0450</v>
          </cell>
        </row>
        <row r="106">
          <cell r="K106" t="str">
            <v>Perfil C Metálico de aço carbono - NBR 14890</v>
          </cell>
          <cell r="L106">
            <v>2</v>
          </cell>
          <cell r="M106" t="str">
            <v>Chapa de Poliéster (PRFV)</v>
          </cell>
          <cell r="N106" t="str">
            <v>ABNT TIPO III</v>
          </cell>
          <cell r="O106">
            <v>7</v>
          </cell>
          <cell r="P106" t="str">
            <v>104BPE0450</v>
          </cell>
        </row>
        <row r="107">
          <cell r="K107" t="str">
            <v>ECOLÓGICO</v>
          </cell>
          <cell r="L107">
            <v>1</v>
          </cell>
          <cell r="M107" t="str">
            <v>Chapa de Poliéster (PRFV)</v>
          </cell>
          <cell r="N107" t="str">
            <v>ABNT TIPO III</v>
          </cell>
          <cell r="O107">
            <v>0.51</v>
          </cell>
          <cell r="P107" t="str">
            <v>104BPE0450</v>
          </cell>
        </row>
        <row r="108">
          <cell r="K108" t="str">
            <v>ECOLÓGICO</v>
          </cell>
          <cell r="L108">
            <v>1</v>
          </cell>
          <cell r="M108" t="str">
            <v>Chapa de Poliéster (PRFV)</v>
          </cell>
          <cell r="N108" t="str">
            <v>ABNT TIPO III</v>
          </cell>
          <cell r="O108">
            <v>0.43</v>
          </cell>
          <cell r="P108" t="str">
            <v>104BPE0450</v>
          </cell>
        </row>
        <row r="109">
          <cell r="K109" t="str">
            <v>Perfil C Metálico de aço carbono - NBR 14890</v>
          </cell>
          <cell r="L109">
            <v>2</v>
          </cell>
          <cell r="M109" t="str">
            <v>Chapa de Poliéster (PRFV)</v>
          </cell>
          <cell r="N109" t="str">
            <v>ABNT TIPO III</v>
          </cell>
          <cell r="O109">
            <v>3</v>
          </cell>
          <cell r="P109" t="str">
            <v>104BPE0450</v>
          </cell>
        </row>
        <row r="110">
          <cell r="K110" t="str">
            <v>Perfil C Metálico de aço carbono - NBR 14890</v>
          </cell>
          <cell r="L110">
            <v>2</v>
          </cell>
          <cell r="M110" t="str">
            <v>Chapa de Poliéster (PRFV)</v>
          </cell>
          <cell r="N110" t="str">
            <v>ABNT TIPO III</v>
          </cell>
          <cell r="O110">
            <v>3</v>
          </cell>
          <cell r="P110" t="str">
            <v>104BPE0450</v>
          </cell>
        </row>
        <row r="111">
          <cell r="K111" t="str">
            <v>ECOLÓGICO</v>
          </cell>
          <cell r="L111">
            <v>1</v>
          </cell>
          <cell r="M111" t="str">
            <v>Chapa de Poliéster (PRFV)</v>
          </cell>
          <cell r="N111" t="str">
            <v>ABNT TIPO III</v>
          </cell>
          <cell r="O111">
            <v>0.79</v>
          </cell>
          <cell r="P111" t="str">
            <v>104BPE0450</v>
          </cell>
        </row>
        <row r="112">
          <cell r="K112" t="str">
            <v>Perfil C Metálico de aço carbono - NBR 14890</v>
          </cell>
          <cell r="L112">
            <v>2</v>
          </cell>
          <cell r="M112" t="str">
            <v>Chapa de Poliéster (PRFV)</v>
          </cell>
          <cell r="N112" t="str">
            <v>ABNT TIPO III</v>
          </cell>
          <cell r="O112">
            <v>3</v>
          </cell>
          <cell r="P112" t="str">
            <v>104BPE0450</v>
          </cell>
        </row>
        <row r="113">
          <cell r="K113" t="str">
            <v>Perfil C Metálico de aço carbono - NBR 14890</v>
          </cell>
          <cell r="L113">
            <v>2</v>
          </cell>
          <cell r="M113" t="str">
            <v>Chapa de Poliéster (PRFV)</v>
          </cell>
          <cell r="N113" t="str">
            <v>ABNT TIPO III</v>
          </cell>
          <cell r="O113">
            <v>3</v>
          </cell>
          <cell r="P113" t="str">
            <v>104BPE0450</v>
          </cell>
        </row>
        <row r="114">
          <cell r="K114" t="str">
            <v>SEMI-PÓRTICO</v>
          </cell>
          <cell r="L114">
            <v>1</v>
          </cell>
          <cell r="M114" t="str">
            <v>Chapa de Poliéster (PRFV)</v>
          </cell>
          <cell r="N114" t="str">
            <v>ABNT TIPO X</v>
          </cell>
          <cell r="O114">
            <v>9</v>
          </cell>
          <cell r="P114" t="str">
            <v>104BPE0450</v>
          </cell>
        </row>
        <row r="115">
          <cell r="K115" t="str">
            <v>ECOLÓGICO</v>
          </cell>
          <cell r="L115">
            <v>1</v>
          </cell>
          <cell r="M115" t="str">
            <v>Chapa de Poliéster (PRFV)</v>
          </cell>
          <cell r="N115" t="str">
            <v>ABNT TIPO III</v>
          </cell>
          <cell r="O115">
            <v>0.51</v>
          </cell>
          <cell r="P115" t="str">
            <v>104BPE0450</v>
          </cell>
        </row>
        <row r="116">
          <cell r="K116" t="str">
            <v>ECOLÓGICO</v>
          </cell>
          <cell r="L116">
            <v>1</v>
          </cell>
          <cell r="M116" t="str">
            <v>Chapa de Poliéster (PRFV)</v>
          </cell>
          <cell r="N116" t="str">
            <v>ABNT TIPO III</v>
          </cell>
          <cell r="O116">
            <v>1</v>
          </cell>
          <cell r="P116" t="str">
            <v>104BPE0450</v>
          </cell>
        </row>
        <row r="117">
          <cell r="K117" t="str">
            <v>Perfil C Metálico de aço carbono - NBR 14890</v>
          </cell>
          <cell r="L117">
            <v>2</v>
          </cell>
          <cell r="M117" t="str">
            <v>Chapa de Poliéster (PRFV)</v>
          </cell>
          <cell r="N117" t="str">
            <v>ABNT TIPO III</v>
          </cell>
          <cell r="O117">
            <v>4.5</v>
          </cell>
          <cell r="P117" t="str">
            <v>104BPE0450</v>
          </cell>
        </row>
        <row r="118">
          <cell r="K118" t="str">
            <v>ECOLÓGICO</v>
          </cell>
          <cell r="L118">
            <v>1</v>
          </cell>
          <cell r="M118" t="str">
            <v>Chapa de Poliéster (PRFV)</v>
          </cell>
          <cell r="N118" t="str">
            <v>ABNT TIPO III</v>
          </cell>
          <cell r="O118">
            <v>0.3</v>
          </cell>
          <cell r="P118" t="str">
            <v>104BPE0450</v>
          </cell>
        </row>
        <row r="119">
          <cell r="K119" t="str">
            <v>ECOLÓGICO</v>
          </cell>
          <cell r="L119">
            <v>1</v>
          </cell>
          <cell r="M119" t="str">
            <v>Chapa de Poliéster (PRFV)</v>
          </cell>
          <cell r="N119" t="str">
            <v>ABNT TIPO III</v>
          </cell>
          <cell r="O119">
            <v>0.3</v>
          </cell>
          <cell r="P119" t="str">
            <v>104BPE0450</v>
          </cell>
        </row>
        <row r="120">
          <cell r="K120" t="str">
            <v>ECOLÓGICO</v>
          </cell>
          <cell r="L120">
            <v>1</v>
          </cell>
          <cell r="M120" t="str">
            <v>Chapa de Poliéster (PRFV)</v>
          </cell>
          <cell r="N120" t="str">
            <v>ABNT TIPO III</v>
          </cell>
          <cell r="O120">
            <v>0.3</v>
          </cell>
          <cell r="P120" t="str">
            <v>104BPE0450</v>
          </cell>
        </row>
        <row r="121">
          <cell r="K121" t="str">
            <v>ECOLÓGICO</v>
          </cell>
          <cell r="L121">
            <v>1</v>
          </cell>
          <cell r="M121" t="str">
            <v>Chapa de Poliéster (PRFV)</v>
          </cell>
          <cell r="N121" t="str">
            <v>ABNT TIPO III</v>
          </cell>
          <cell r="O121">
            <v>0.3</v>
          </cell>
          <cell r="P121" t="str">
            <v>104BPE0450</v>
          </cell>
        </row>
        <row r="122">
          <cell r="K122" t="str">
            <v>Perfil C Metálico de aço carbono - NBR 14890</v>
          </cell>
          <cell r="L122">
            <v>2</v>
          </cell>
          <cell r="M122" t="str">
            <v>Chapa de Poliéster (PRFV)</v>
          </cell>
          <cell r="N122" t="str">
            <v>ABNT TIPO III</v>
          </cell>
          <cell r="O122">
            <v>4.5</v>
          </cell>
          <cell r="P122" t="str">
            <v>104BPE0450</v>
          </cell>
        </row>
        <row r="123">
          <cell r="K123" t="str">
            <v>ECOLÓGICO</v>
          </cell>
          <cell r="L123">
            <v>1</v>
          </cell>
          <cell r="M123" t="str">
            <v>Chapa de Poliéster (PRFV)</v>
          </cell>
          <cell r="N123" t="str">
            <v>ABNT TIPO III</v>
          </cell>
          <cell r="O123">
            <v>1</v>
          </cell>
          <cell r="P123" t="str">
            <v>104BPE0450</v>
          </cell>
        </row>
        <row r="124">
          <cell r="K124" t="str">
            <v>ECOLÓGICO</v>
          </cell>
          <cell r="L124">
            <v>1</v>
          </cell>
          <cell r="M124" t="str">
            <v>Chapa de Poliéster (PRFV)</v>
          </cell>
          <cell r="N124" t="str">
            <v>ABNT TIPO III</v>
          </cell>
          <cell r="O124">
            <v>0.79</v>
          </cell>
          <cell r="P124" t="str">
            <v>104BPE0450</v>
          </cell>
        </row>
        <row r="125">
          <cell r="K125" t="str">
            <v>ECOLÓGICO</v>
          </cell>
          <cell r="L125">
            <v>1</v>
          </cell>
          <cell r="M125" t="str">
            <v>Chapa de Poliéster (PRFV)</v>
          </cell>
          <cell r="N125" t="str">
            <v>ABNT TIPO III</v>
          </cell>
          <cell r="O125">
            <v>0.79</v>
          </cell>
          <cell r="P125" t="str">
            <v>104BPE0450</v>
          </cell>
        </row>
        <row r="126">
          <cell r="K126" t="str">
            <v>ECOLÓGICO</v>
          </cell>
          <cell r="L126">
            <v>1</v>
          </cell>
          <cell r="M126" t="str">
            <v>Chapa de Poliéster (PRFV)</v>
          </cell>
          <cell r="N126" t="str">
            <v>ABNT TIPO III</v>
          </cell>
          <cell r="O126">
            <v>0.51</v>
          </cell>
          <cell r="P126" t="str">
            <v>104BPE0450</v>
          </cell>
        </row>
        <row r="127">
          <cell r="K127" t="str">
            <v>ECOLÓGICO</v>
          </cell>
          <cell r="L127">
            <v>1</v>
          </cell>
          <cell r="M127" t="str">
            <v>Chapa de Poliéster (PRFV)</v>
          </cell>
          <cell r="N127" t="str">
            <v>ABNT TIPO III</v>
          </cell>
          <cell r="O127">
            <v>1</v>
          </cell>
          <cell r="P127" t="str">
            <v>104BPE0450</v>
          </cell>
        </row>
        <row r="128">
          <cell r="K128" t="str">
            <v>ECOLÓGICO</v>
          </cell>
          <cell r="L128">
            <v>1</v>
          </cell>
          <cell r="M128" t="str">
            <v>Chapa de Poliéster (PRFV)</v>
          </cell>
          <cell r="N128" t="str">
            <v>ABNT TIPO III</v>
          </cell>
          <cell r="O128">
            <v>1</v>
          </cell>
          <cell r="P128" t="str">
            <v>104BPE0450</v>
          </cell>
        </row>
        <row r="129">
          <cell r="K129" t="str">
            <v>ECOLÓGICO</v>
          </cell>
          <cell r="L129">
            <v>1</v>
          </cell>
          <cell r="M129" t="str">
            <v>Chapa de Poliéster (PRFV)</v>
          </cell>
          <cell r="N129" t="str">
            <v>ABNT TIPO III</v>
          </cell>
          <cell r="O129">
            <v>0.79</v>
          </cell>
          <cell r="P129" t="str">
            <v>104BPE0450</v>
          </cell>
        </row>
        <row r="130">
          <cell r="K130" t="str">
            <v>Perfil C Metálico de aço carbono - NBR 14890</v>
          </cell>
          <cell r="L130">
            <v>2</v>
          </cell>
          <cell r="M130" t="str">
            <v>Chapa de Poliéster (PRFV)</v>
          </cell>
          <cell r="N130" t="str">
            <v>ABNT TIPO III</v>
          </cell>
          <cell r="O130">
            <v>4.5</v>
          </cell>
          <cell r="P130" t="str">
            <v>104BPE0450</v>
          </cell>
        </row>
        <row r="131">
          <cell r="K131" t="str">
            <v>Perfil C Metálico de aço carbono - NBR 14890</v>
          </cell>
          <cell r="L131">
            <v>2</v>
          </cell>
          <cell r="M131" t="str">
            <v>Chapa de Poliéster (PRFV)</v>
          </cell>
          <cell r="N131" t="str">
            <v>ABNT TIPO III</v>
          </cell>
          <cell r="O131">
            <v>4.5</v>
          </cell>
          <cell r="P131" t="str">
            <v>104BPE0450</v>
          </cell>
        </row>
        <row r="132">
          <cell r="K132" t="str">
            <v>ECOLÓGICO</v>
          </cell>
          <cell r="L132">
            <v>1</v>
          </cell>
          <cell r="M132" t="str">
            <v>Chapa de Poliéster (PRFV)</v>
          </cell>
          <cell r="N132" t="str">
            <v>ABNT TIPO III</v>
          </cell>
          <cell r="O132">
            <v>0.79</v>
          </cell>
          <cell r="P132" t="str">
            <v>104BPE0450</v>
          </cell>
        </row>
        <row r="133">
          <cell r="K133" t="str">
            <v>ECOLÓGICO</v>
          </cell>
          <cell r="L133">
            <v>1</v>
          </cell>
          <cell r="M133" t="str">
            <v>Chapa de Poliéster (PRFV)</v>
          </cell>
          <cell r="N133" t="str">
            <v>ABNT TIPO III</v>
          </cell>
          <cell r="O133">
            <v>0.79</v>
          </cell>
          <cell r="P133" t="str">
            <v>104BPE0450</v>
          </cell>
        </row>
        <row r="134">
          <cell r="K134" t="str">
            <v>ECOLÓGICO</v>
          </cell>
          <cell r="L134">
            <v>1</v>
          </cell>
          <cell r="M134" t="str">
            <v>Chapa de Poliéster (PRFV)</v>
          </cell>
          <cell r="N134" t="str">
            <v>ABNT TIPO III</v>
          </cell>
          <cell r="O134">
            <v>0.51</v>
          </cell>
          <cell r="P134" t="str">
            <v>104BPE0450</v>
          </cell>
        </row>
        <row r="135">
          <cell r="K135" t="str">
            <v>Perfil C Metálico de aço carbono - NBR 14890</v>
          </cell>
          <cell r="L135">
            <v>2</v>
          </cell>
          <cell r="M135" t="str">
            <v>Chapa de Poliéster (PRFV)</v>
          </cell>
          <cell r="N135" t="str">
            <v>ABNT TIPO III</v>
          </cell>
          <cell r="O135">
            <v>3</v>
          </cell>
          <cell r="P135" t="str">
            <v>104BPE0450</v>
          </cell>
        </row>
        <row r="136">
          <cell r="K136" t="str">
            <v>ECOLÓGICO</v>
          </cell>
          <cell r="L136">
            <v>1</v>
          </cell>
          <cell r="M136" t="str">
            <v>Chapa de Poliéster (PRFV)</v>
          </cell>
          <cell r="N136" t="str">
            <v>ABNT TIPO III</v>
          </cell>
          <cell r="O136">
            <v>0.79</v>
          </cell>
          <cell r="P136" t="str">
            <v>104BPE0450</v>
          </cell>
        </row>
        <row r="137">
          <cell r="K137" t="str">
            <v>ECOLÓGICO</v>
          </cell>
          <cell r="L137">
            <v>1</v>
          </cell>
          <cell r="M137" t="str">
            <v>Chapa de Poliéster (PRFV)</v>
          </cell>
          <cell r="N137" t="str">
            <v>ABNT TIPO III</v>
          </cell>
          <cell r="O137">
            <v>0.79</v>
          </cell>
          <cell r="P137" t="str">
            <v>104BPE0450</v>
          </cell>
        </row>
        <row r="138">
          <cell r="K138" t="str">
            <v>Perfil C Metálico de aço carbono - NBR 14890</v>
          </cell>
          <cell r="L138">
            <v>2</v>
          </cell>
          <cell r="M138" t="str">
            <v>Chapa de Poliéster (PRFV)</v>
          </cell>
          <cell r="N138" t="str">
            <v>ABNT TIPO III</v>
          </cell>
          <cell r="O138">
            <v>3</v>
          </cell>
          <cell r="P138" t="str">
            <v>104BPE0450</v>
          </cell>
        </row>
        <row r="139">
          <cell r="K139" t="str">
            <v>Perfil C Metálico de aço carbono - NBR 14890</v>
          </cell>
          <cell r="L139">
            <v>2</v>
          </cell>
          <cell r="M139" t="str">
            <v>Chapa de Poliéster (PRFV)</v>
          </cell>
          <cell r="N139" t="str">
            <v>ABNT TIPO III</v>
          </cell>
          <cell r="O139">
            <v>3</v>
          </cell>
          <cell r="P139" t="str">
            <v>104BPE0450</v>
          </cell>
        </row>
        <row r="140">
          <cell r="K140" t="str">
            <v>Perfil C Metálico de aço carbono - NBR 14890</v>
          </cell>
          <cell r="L140">
            <v>2</v>
          </cell>
          <cell r="M140" t="str">
            <v>Chapa de Poliéster (PRFV)</v>
          </cell>
          <cell r="N140" t="str">
            <v>ABNT TIPO III</v>
          </cell>
          <cell r="O140">
            <v>3</v>
          </cell>
          <cell r="P140" t="str">
            <v>104BPE0450</v>
          </cell>
        </row>
        <row r="141">
          <cell r="K141" t="str">
            <v>Perfil C Metálico de aço carbono - NBR 14890</v>
          </cell>
          <cell r="L141">
            <v>2</v>
          </cell>
          <cell r="M141" t="str">
            <v>Chapa de Poliéster (PRFV)</v>
          </cell>
          <cell r="N141" t="str">
            <v>ABNT TIPO III</v>
          </cell>
          <cell r="O141">
            <v>5.25</v>
          </cell>
          <cell r="P141" t="str">
            <v>104BPE0450</v>
          </cell>
        </row>
        <row r="142">
          <cell r="K142" t="str">
            <v>ECOLÓGICO</v>
          </cell>
          <cell r="L142">
            <v>1</v>
          </cell>
          <cell r="M142" t="str">
            <v>Chapa de Poliéster (PRFV)</v>
          </cell>
          <cell r="N142" t="str">
            <v>ABNT TIPO III</v>
          </cell>
          <cell r="O142">
            <v>0.51</v>
          </cell>
          <cell r="P142" t="str">
            <v>104BPE0450</v>
          </cell>
        </row>
        <row r="143">
          <cell r="K143" t="str">
            <v>SEMI-PÓRTICO</v>
          </cell>
          <cell r="L143">
            <v>1</v>
          </cell>
          <cell r="M143" t="str">
            <v>Chapa de Poliéster (PRFV)</v>
          </cell>
          <cell r="N143" t="str">
            <v>ABNT TIPO X</v>
          </cell>
          <cell r="O143">
            <v>10</v>
          </cell>
          <cell r="P143" t="str">
            <v>104BPE0450</v>
          </cell>
        </row>
        <row r="144">
          <cell r="K144" t="str">
            <v>ECOLÓGICO</v>
          </cell>
          <cell r="L144">
            <v>1</v>
          </cell>
          <cell r="M144" t="str">
            <v>Chapa de Poliéster (PRFV)</v>
          </cell>
          <cell r="N144" t="str">
            <v>ABNT TIPO III</v>
          </cell>
          <cell r="O144">
            <v>0.79</v>
          </cell>
          <cell r="P144" t="str">
            <v>104BPE0450</v>
          </cell>
        </row>
        <row r="145">
          <cell r="K145" t="str">
            <v>ECOLÓGICO</v>
          </cell>
          <cell r="L145">
            <v>1</v>
          </cell>
          <cell r="M145" t="str">
            <v>Chapa de Poliéster (PRFV)</v>
          </cell>
          <cell r="N145" t="str">
            <v>ABNT TIPO III</v>
          </cell>
          <cell r="O145">
            <v>0.79</v>
          </cell>
          <cell r="P145" t="str">
            <v>104BPE0450</v>
          </cell>
        </row>
        <row r="146">
          <cell r="K146" t="str">
            <v>ECOLÓGICO</v>
          </cell>
          <cell r="L146">
            <v>1</v>
          </cell>
          <cell r="M146" t="str">
            <v>Chapa de Poliéster (PRFV)</v>
          </cell>
          <cell r="N146" t="str">
            <v>ABNT TIPO III</v>
          </cell>
          <cell r="O146">
            <v>1</v>
          </cell>
          <cell r="P146" t="str">
            <v>104BPE0450</v>
          </cell>
        </row>
        <row r="147">
          <cell r="K147" t="str">
            <v>Perfil C Metálico de aço carbono - NBR 14890</v>
          </cell>
          <cell r="L147">
            <v>1</v>
          </cell>
          <cell r="M147" t="str">
            <v>Chapa de Poliéster (PRFV)</v>
          </cell>
          <cell r="N147" t="str">
            <v>ABNT TIPO X</v>
          </cell>
          <cell r="O147">
            <v>5.25</v>
          </cell>
          <cell r="P147" t="str">
            <v>104BPE0450</v>
          </cell>
        </row>
        <row r="148">
          <cell r="K148" t="str">
            <v>Perfil C Metálico de aço carbono - NBR 14890</v>
          </cell>
          <cell r="L148">
            <v>2</v>
          </cell>
          <cell r="M148" t="str">
            <v>Chapa de Poliéster (PRFV)</v>
          </cell>
          <cell r="N148" t="str">
            <v>ABNT TIPO III</v>
          </cell>
          <cell r="O148">
            <v>5.25</v>
          </cell>
          <cell r="P148" t="str">
            <v>104BPE0450</v>
          </cell>
        </row>
        <row r="149">
          <cell r="K149" t="str">
            <v>ECOLÓGICO</v>
          </cell>
          <cell r="L149">
            <v>1</v>
          </cell>
          <cell r="M149" t="str">
            <v>Chapa de Poliéster (PRFV)</v>
          </cell>
          <cell r="N149" t="str">
            <v>ABNT TIPO III</v>
          </cell>
          <cell r="O149">
            <v>0.79</v>
          </cell>
          <cell r="P149" t="str">
            <v>104BPE0450</v>
          </cell>
        </row>
        <row r="150">
          <cell r="K150" t="str">
            <v>ECOLÓGICO</v>
          </cell>
          <cell r="L150">
            <v>1</v>
          </cell>
          <cell r="M150" t="str">
            <v>Chapa de Poliéster (PRFV)</v>
          </cell>
          <cell r="N150" t="str">
            <v>ABNT TIPO III</v>
          </cell>
          <cell r="O150">
            <v>0.78500000000000003</v>
          </cell>
          <cell r="P150" t="str">
            <v>104BPE0450</v>
          </cell>
        </row>
        <row r="151">
          <cell r="K151" t="str">
            <v>Perfil C Metálico de aço carbono - NBR 14890</v>
          </cell>
          <cell r="L151">
            <v>2</v>
          </cell>
          <cell r="M151" t="str">
            <v>Chapa de Poliéster (PRFV)</v>
          </cell>
          <cell r="N151" t="str">
            <v>ABNT TIPO III</v>
          </cell>
          <cell r="O151">
            <v>5.25</v>
          </cell>
          <cell r="P151" t="str">
            <v>104BPE0450</v>
          </cell>
        </row>
        <row r="152">
          <cell r="K152" t="str">
            <v>ECOLÓGICO</v>
          </cell>
          <cell r="L152">
            <v>1</v>
          </cell>
          <cell r="M152" t="str">
            <v>Chapa de Poliéster (PRFV)</v>
          </cell>
          <cell r="N152" t="str">
            <v>ABNT TIPO III</v>
          </cell>
          <cell r="O152">
            <v>0.83</v>
          </cell>
          <cell r="P152" t="str">
            <v>104BPE0450</v>
          </cell>
        </row>
        <row r="153">
          <cell r="K153" t="str">
            <v>ECOLÓGICO</v>
          </cell>
          <cell r="L153">
            <v>1</v>
          </cell>
          <cell r="M153" t="str">
            <v>Chapa de Poliéster (PRFV)</v>
          </cell>
          <cell r="N153" t="str">
            <v>ABNT TIPO III</v>
          </cell>
          <cell r="O153">
            <v>0.43</v>
          </cell>
          <cell r="P153" t="str">
            <v>104BPE0450</v>
          </cell>
        </row>
        <row r="154">
          <cell r="K154" t="str">
            <v>ECOLÓGICO</v>
          </cell>
          <cell r="L154">
            <v>1</v>
          </cell>
          <cell r="M154" t="str">
            <v>Chapa de Poliéster (PRFV)</v>
          </cell>
          <cell r="N154" t="str">
            <v>ABNT TIPO III</v>
          </cell>
          <cell r="O154">
            <v>0.43</v>
          </cell>
          <cell r="P154" t="str">
            <v>104BPE0450</v>
          </cell>
        </row>
        <row r="155">
          <cell r="K155" t="str">
            <v>Perfil C Metálico de aço carbono - NBR 14890</v>
          </cell>
          <cell r="L155">
            <v>2</v>
          </cell>
          <cell r="M155" t="str">
            <v>Chapa de Poliéster (PRFV)</v>
          </cell>
          <cell r="N155" t="str">
            <v>ABNT TIPO X</v>
          </cell>
          <cell r="O155">
            <v>5.25</v>
          </cell>
          <cell r="P155" t="str">
            <v>104BPE0450</v>
          </cell>
        </row>
        <row r="156">
          <cell r="K156" t="str">
            <v>ECOLÓGICO</v>
          </cell>
          <cell r="L156">
            <v>1</v>
          </cell>
          <cell r="M156" t="str">
            <v>Chapa de Poliéster (PRFV)</v>
          </cell>
          <cell r="N156" t="str">
            <v>ABNT TIPO X</v>
          </cell>
          <cell r="O156">
            <v>1</v>
          </cell>
          <cell r="P156" t="str">
            <v>104BPE0470</v>
          </cell>
        </row>
        <row r="157">
          <cell r="K157" t="str">
            <v>Perfil C Metálico de aço carbono - NBR 14890</v>
          </cell>
          <cell r="L157">
            <v>2</v>
          </cell>
          <cell r="M157" t="str">
            <v>Chapa de Poliéster (PRFV)</v>
          </cell>
          <cell r="N157" t="str">
            <v>ABNT TIPO III</v>
          </cell>
          <cell r="O157">
            <v>5.25</v>
          </cell>
          <cell r="P157" t="str">
            <v>104BPE0470</v>
          </cell>
        </row>
        <row r="158">
          <cell r="K158" t="str">
            <v>SEMI-PÓRTICO</v>
          </cell>
          <cell r="L158">
            <v>1</v>
          </cell>
          <cell r="M158" t="str">
            <v>Chapa de Poliéster (PRFV)</v>
          </cell>
          <cell r="N158" t="str">
            <v>ABNT TIPO III</v>
          </cell>
          <cell r="O158">
            <v>9</v>
          </cell>
          <cell r="P158" t="str">
            <v>104BPE0470</v>
          </cell>
        </row>
        <row r="159">
          <cell r="K159" t="str">
            <v>ECOLÓGICO</v>
          </cell>
          <cell r="L159">
            <v>1</v>
          </cell>
          <cell r="M159" t="str">
            <v>Chapa de Poliéster (PRFV)</v>
          </cell>
          <cell r="N159" t="str">
            <v>ABNT TIPO III</v>
          </cell>
          <cell r="O159">
            <v>0.79</v>
          </cell>
          <cell r="P159" t="str">
            <v>104BPE0470</v>
          </cell>
        </row>
        <row r="160">
          <cell r="K160" t="str">
            <v>ECOLÓGICO</v>
          </cell>
          <cell r="L160">
            <v>1</v>
          </cell>
          <cell r="M160" t="str">
            <v>Chapa de Poliéster (PRFV)</v>
          </cell>
          <cell r="N160" t="str">
            <v>ABNT TIPO III</v>
          </cell>
          <cell r="O160">
            <v>0.78500000000000003</v>
          </cell>
          <cell r="P160" t="str">
            <v>104BPE0470</v>
          </cell>
        </row>
        <row r="161">
          <cell r="K161" t="str">
            <v>ECOLÓGICO</v>
          </cell>
          <cell r="L161">
            <v>1</v>
          </cell>
          <cell r="M161" t="str">
            <v>Chapa de Poliéster (PRFV)</v>
          </cell>
          <cell r="N161" t="str">
            <v>ABNT TIPO III</v>
          </cell>
          <cell r="O161">
            <v>1</v>
          </cell>
          <cell r="P161" t="str">
            <v>104BPE0470</v>
          </cell>
        </row>
        <row r="162">
          <cell r="K162" t="str">
            <v>ECOLÓGICO</v>
          </cell>
          <cell r="L162">
            <v>1</v>
          </cell>
          <cell r="M162" t="str">
            <v>Chapa de Poliéster (PRFV)</v>
          </cell>
          <cell r="N162" t="str">
            <v>ABNT TIPO III</v>
          </cell>
          <cell r="O162">
            <v>0.79</v>
          </cell>
          <cell r="P162" t="str">
            <v>104BPE0470</v>
          </cell>
        </row>
        <row r="163">
          <cell r="K163" t="str">
            <v>ECOLÓGICO</v>
          </cell>
          <cell r="L163">
            <v>1</v>
          </cell>
          <cell r="M163" t="str">
            <v>Chapa de Poliéster (PRFV)</v>
          </cell>
          <cell r="N163" t="str">
            <v>ABNT TIPO III</v>
          </cell>
          <cell r="O163">
            <v>1</v>
          </cell>
          <cell r="P163" t="str">
            <v>104BPE0470</v>
          </cell>
        </row>
        <row r="164">
          <cell r="K164" t="str">
            <v>Perfil C Metálico de aço carbono - NBR 14890</v>
          </cell>
          <cell r="L164">
            <v>2</v>
          </cell>
          <cell r="M164" t="str">
            <v>Chapa de Poliéster (PRFV)</v>
          </cell>
          <cell r="N164" t="str">
            <v>ABNT TIPO III</v>
          </cell>
          <cell r="O164">
            <v>3</v>
          </cell>
          <cell r="P164" t="str">
            <v>104BPE0470</v>
          </cell>
        </row>
        <row r="165">
          <cell r="K165" t="str">
            <v>Perfil C Metálico de aço carbono - NBR 14890</v>
          </cell>
          <cell r="L165">
            <v>2</v>
          </cell>
          <cell r="M165" t="str">
            <v>Chapa de Poliéster (PRFV)</v>
          </cell>
          <cell r="N165" t="str">
            <v>ABNT TIPO III</v>
          </cell>
          <cell r="O165">
            <v>3</v>
          </cell>
          <cell r="P165" t="str">
            <v>104BPE0470</v>
          </cell>
        </row>
        <row r="166">
          <cell r="K166" t="str">
            <v>ECOLÓGICO</v>
          </cell>
          <cell r="L166">
            <v>1</v>
          </cell>
          <cell r="M166" t="str">
            <v>Chapa de Poliéster (PRFV)</v>
          </cell>
          <cell r="N166" t="str">
            <v>ABNT TIPO III</v>
          </cell>
          <cell r="O166">
            <v>0.51</v>
          </cell>
          <cell r="P166" t="str">
            <v>104BPE0470</v>
          </cell>
        </row>
        <row r="167">
          <cell r="K167" t="str">
            <v>Perfil C Metálico de aço carbono - NBR 14890</v>
          </cell>
          <cell r="L167">
            <v>2</v>
          </cell>
          <cell r="M167" t="str">
            <v>Chapa de Poliéster (PRFV)</v>
          </cell>
          <cell r="N167" t="str">
            <v>ABNT TIPO III</v>
          </cell>
          <cell r="O167">
            <v>3</v>
          </cell>
          <cell r="P167" t="str">
            <v>104BPE0470</v>
          </cell>
        </row>
        <row r="168">
          <cell r="K168" t="str">
            <v>Perfil C Metálico de aço carbono - NBR 14890</v>
          </cell>
          <cell r="L168">
            <v>2</v>
          </cell>
          <cell r="M168" t="str">
            <v>Chapa de Poliéster (PRFV)</v>
          </cell>
          <cell r="N168" t="str">
            <v>ABNT TIPO III</v>
          </cell>
          <cell r="O168">
            <v>3</v>
          </cell>
          <cell r="P168" t="str">
            <v>104BPE0470</v>
          </cell>
        </row>
        <row r="169">
          <cell r="K169" t="str">
            <v>Perfil C Metálico de aço carbono - NBR 14890</v>
          </cell>
          <cell r="L169">
            <v>2</v>
          </cell>
          <cell r="M169" t="str">
            <v>Chapa de Poliéster (PRFV)</v>
          </cell>
          <cell r="N169" t="str">
            <v>ABNT TIPO III</v>
          </cell>
          <cell r="O169">
            <v>4.5</v>
          </cell>
          <cell r="P169" t="str">
            <v>104BPE0470</v>
          </cell>
        </row>
        <row r="170">
          <cell r="K170" t="str">
            <v>ECOLÓGICO</v>
          </cell>
          <cell r="L170">
            <v>1</v>
          </cell>
          <cell r="M170" t="str">
            <v>Chapa de Poliéster (PRFV)</v>
          </cell>
          <cell r="N170" t="str">
            <v>ABNT TIPO III</v>
          </cell>
          <cell r="O170">
            <v>0.79</v>
          </cell>
          <cell r="P170" t="str">
            <v>104BPE0470</v>
          </cell>
        </row>
        <row r="171">
          <cell r="K171" t="str">
            <v>ECOLÓGICO</v>
          </cell>
          <cell r="L171">
            <v>1</v>
          </cell>
          <cell r="M171" t="str">
            <v>Chapa de Poliéster (PRFV)</v>
          </cell>
          <cell r="N171" t="str">
            <v>ABNT TIPO III</v>
          </cell>
          <cell r="O171">
            <v>0.79</v>
          </cell>
          <cell r="P171" t="str">
            <v>104BPE0470</v>
          </cell>
        </row>
        <row r="172">
          <cell r="K172" t="str">
            <v>Perfil C Metálico de aço carbono - NBR 14890</v>
          </cell>
          <cell r="L172">
            <v>2</v>
          </cell>
          <cell r="M172" t="str">
            <v>Chapa de Poliéster (PRFV)</v>
          </cell>
          <cell r="N172" t="str">
            <v>ABNT TIPO III</v>
          </cell>
          <cell r="O172">
            <v>5.25</v>
          </cell>
          <cell r="P172" t="str">
            <v>104BPE0470</v>
          </cell>
        </row>
        <row r="173">
          <cell r="K173" t="str">
            <v>ECOLÓGICO</v>
          </cell>
          <cell r="L173">
            <v>1</v>
          </cell>
          <cell r="M173" t="str">
            <v>Chapa de Poliéster (PRFV)</v>
          </cell>
          <cell r="N173" t="str">
            <v>ABNT TIPO III</v>
          </cell>
          <cell r="O173">
            <v>0.79</v>
          </cell>
          <cell r="P173" t="str">
            <v>104BPE0470</v>
          </cell>
        </row>
        <row r="174">
          <cell r="K174" t="str">
            <v>ECOLÓGICO</v>
          </cell>
          <cell r="L174">
            <v>2</v>
          </cell>
          <cell r="M174" t="str">
            <v>Chapa de Poliéster (PRFV)</v>
          </cell>
          <cell r="N174" t="str">
            <v>ABNT TIPO III</v>
          </cell>
          <cell r="O174">
            <v>2.5</v>
          </cell>
          <cell r="P174" t="str">
            <v>104BPE0470</v>
          </cell>
        </row>
        <row r="175">
          <cell r="K175" t="str">
            <v>ECOLÓGICO</v>
          </cell>
          <cell r="L175">
            <v>1</v>
          </cell>
          <cell r="M175" t="str">
            <v>Chapa de Poliéster (PRFV)</v>
          </cell>
          <cell r="N175" t="str">
            <v>ABNT TIPO III</v>
          </cell>
          <cell r="O175">
            <v>1</v>
          </cell>
          <cell r="P175" t="str">
            <v>104BPE0470</v>
          </cell>
        </row>
        <row r="176">
          <cell r="K176" t="str">
            <v>ECOLÓGICO</v>
          </cell>
          <cell r="L176">
            <v>1</v>
          </cell>
          <cell r="M176" t="str">
            <v>Chapa de Poliéster (PRFV)</v>
          </cell>
          <cell r="N176" t="str">
            <v>ABNT TIPO III</v>
          </cell>
          <cell r="O176">
            <v>1</v>
          </cell>
          <cell r="P176" t="str">
            <v>104BPE0470</v>
          </cell>
        </row>
        <row r="177">
          <cell r="K177" t="str">
            <v>ECOLÓGICO</v>
          </cell>
          <cell r="L177">
            <v>2</v>
          </cell>
          <cell r="M177" t="str">
            <v>Chapa de Poliéster (PRFV)</v>
          </cell>
          <cell r="N177" t="str">
            <v>ABNT TIPO III</v>
          </cell>
          <cell r="O177">
            <v>2.5</v>
          </cell>
          <cell r="P177" t="str">
            <v>104BPE0470</v>
          </cell>
        </row>
        <row r="178">
          <cell r="K178" t="str">
            <v>Perfil C Metálico de aço carbono - NBR 14890</v>
          </cell>
          <cell r="L178">
            <v>2</v>
          </cell>
          <cell r="M178" t="str">
            <v>Chapa de Poliéster (PRFV)</v>
          </cell>
          <cell r="N178" t="str">
            <v>ABNT TIPO III</v>
          </cell>
          <cell r="O178">
            <v>5.25</v>
          </cell>
          <cell r="P178" t="str">
            <v>104BPE0470</v>
          </cell>
        </row>
        <row r="179">
          <cell r="K179" t="str">
            <v>ECOLÓGICO</v>
          </cell>
          <cell r="L179">
            <v>1</v>
          </cell>
          <cell r="M179" t="str">
            <v>Chapa de Poliéster (PRFV)</v>
          </cell>
          <cell r="N179" t="str">
            <v>ABNT TIPO III</v>
          </cell>
          <cell r="O179">
            <v>0.83</v>
          </cell>
          <cell r="P179" t="str">
            <v>104BPE0470</v>
          </cell>
        </row>
        <row r="180">
          <cell r="K180" t="str">
            <v>ECOLÓGICO</v>
          </cell>
          <cell r="L180">
            <v>1</v>
          </cell>
          <cell r="M180" t="str">
            <v>Chapa de Poliéster (PRFV)</v>
          </cell>
          <cell r="N180" t="str">
            <v>ABNT TIPO III</v>
          </cell>
          <cell r="O180">
            <v>0.79</v>
          </cell>
          <cell r="P180" t="str">
            <v>104BPE0470</v>
          </cell>
        </row>
        <row r="181">
          <cell r="K181" t="str">
            <v>Perfil C Metálico de aço carbono - NBR 14890</v>
          </cell>
          <cell r="L181">
            <v>2</v>
          </cell>
          <cell r="M181" t="str">
            <v>Chapa de Poliéster (PRFV)</v>
          </cell>
          <cell r="N181" t="str">
            <v>ABNT TIPO III</v>
          </cell>
          <cell r="O181">
            <v>4.5</v>
          </cell>
          <cell r="P181" t="str">
            <v>104BPE0470</v>
          </cell>
        </row>
        <row r="182">
          <cell r="K182" t="str">
            <v>ECOLÓGICO</v>
          </cell>
          <cell r="L182">
            <v>1</v>
          </cell>
          <cell r="M182" t="str">
            <v>Chapa de Poliéster (PRFV)</v>
          </cell>
          <cell r="N182" t="str">
            <v>ABNT TIPO III</v>
          </cell>
          <cell r="O182">
            <v>0.79</v>
          </cell>
          <cell r="P182" t="str">
            <v>104BPE0470</v>
          </cell>
        </row>
        <row r="183">
          <cell r="K183" t="str">
            <v>ECOLÓGICO</v>
          </cell>
          <cell r="L183">
            <v>1</v>
          </cell>
          <cell r="M183" t="str">
            <v>Chapa de Poliéster (PRFV)</v>
          </cell>
          <cell r="N183" t="str">
            <v>ABNT TIPO III</v>
          </cell>
          <cell r="O183">
            <v>1</v>
          </cell>
          <cell r="P183" t="str">
            <v>104BPE0470</v>
          </cell>
        </row>
        <row r="184">
          <cell r="K184" t="str">
            <v>ECOLÓGICO</v>
          </cell>
          <cell r="L184">
            <v>1</v>
          </cell>
          <cell r="M184" t="str">
            <v>Chapa de Poliéster (PRFV)</v>
          </cell>
          <cell r="N184" t="str">
            <v>ABNT TIPO III</v>
          </cell>
          <cell r="O184">
            <v>1</v>
          </cell>
          <cell r="P184" t="str">
            <v>104BPE0470</v>
          </cell>
        </row>
        <row r="185">
          <cell r="K185" t="str">
            <v>ECOLÓGICO</v>
          </cell>
          <cell r="L185">
            <v>1</v>
          </cell>
          <cell r="M185" t="str">
            <v>Chapa de Poliéster (PRFV)</v>
          </cell>
          <cell r="N185" t="str">
            <v>ABNT TIPO III</v>
          </cell>
          <cell r="O185">
            <v>0.51</v>
          </cell>
          <cell r="P185" t="str">
            <v>104BPE0470</v>
          </cell>
        </row>
        <row r="186">
          <cell r="K186" t="str">
            <v>ECOLÓGICO</v>
          </cell>
          <cell r="L186">
            <v>1</v>
          </cell>
          <cell r="M186" t="str">
            <v>Chapa de Poliéster (PRFV)</v>
          </cell>
          <cell r="N186" t="str">
            <v>ABNT TIPO III</v>
          </cell>
          <cell r="O186">
            <v>1</v>
          </cell>
          <cell r="P186" t="str">
            <v>104BPE0470</v>
          </cell>
        </row>
        <row r="187">
          <cell r="K187" t="str">
            <v>ECOLÓGICO</v>
          </cell>
          <cell r="L187">
            <v>1</v>
          </cell>
          <cell r="M187" t="str">
            <v>Chapa de Poliéster (PRFV)</v>
          </cell>
          <cell r="N187" t="str">
            <v>ABNT TIPO III</v>
          </cell>
          <cell r="O187">
            <v>1</v>
          </cell>
          <cell r="P187" t="str">
            <v>104BPE0470</v>
          </cell>
        </row>
        <row r="188">
          <cell r="K188" t="str">
            <v>ECOLÓGICO</v>
          </cell>
          <cell r="L188">
            <v>1</v>
          </cell>
          <cell r="M188" t="str">
            <v>Chapa de Poliéster (PRFV)</v>
          </cell>
          <cell r="N188" t="str">
            <v>ABNT TIPO III</v>
          </cell>
          <cell r="O188">
            <v>0.79</v>
          </cell>
          <cell r="P188" t="str">
            <v>104BPE0470</v>
          </cell>
        </row>
        <row r="189">
          <cell r="K189" t="str">
            <v>ECOLÓGICO</v>
          </cell>
          <cell r="L189">
            <v>1</v>
          </cell>
          <cell r="M189" t="str">
            <v>Chapa de Poliéster (PRFV)</v>
          </cell>
          <cell r="N189" t="str">
            <v>ABNT TIPO III</v>
          </cell>
          <cell r="O189">
            <v>0.79</v>
          </cell>
          <cell r="P189" t="str">
            <v>104BPE0470</v>
          </cell>
        </row>
        <row r="190">
          <cell r="K190" t="str">
            <v>ECOLÓGICO</v>
          </cell>
          <cell r="L190">
            <v>1</v>
          </cell>
          <cell r="M190" t="str">
            <v>Chapa de Poliéster (PRFV)</v>
          </cell>
          <cell r="N190" t="str">
            <v>ABNT TIPO III</v>
          </cell>
          <cell r="O190">
            <v>0.79</v>
          </cell>
          <cell r="P190" t="str">
            <v>104BPE0470</v>
          </cell>
        </row>
        <row r="191">
          <cell r="K191" t="str">
            <v>ECOLÓGICO</v>
          </cell>
          <cell r="L191">
            <v>1</v>
          </cell>
          <cell r="M191" t="str">
            <v>Chapa de Poliéster (PRFV)</v>
          </cell>
          <cell r="N191" t="str">
            <v>ABNT TIPO III</v>
          </cell>
          <cell r="O191">
            <v>1</v>
          </cell>
          <cell r="P191" t="str">
            <v>104BPE0470</v>
          </cell>
        </row>
        <row r="192">
          <cell r="K192" t="str">
            <v>ECOLÓGICO</v>
          </cell>
          <cell r="L192">
            <v>1</v>
          </cell>
          <cell r="M192" t="str">
            <v>Chapa de Poliéster (PRFV)</v>
          </cell>
          <cell r="N192" t="str">
            <v>ABNT TIPO III</v>
          </cell>
          <cell r="O192">
            <v>1</v>
          </cell>
          <cell r="P192" t="str">
            <v>104BPE0470</v>
          </cell>
        </row>
        <row r="193">
          <cell r="K193" t="str">
            <v>ECOLÓGICO</v>
          </cell>
          <cell r="L193">
            <v>1</v>
          </cell>
          <cell r="M193" t="str">
            <v>Chapa de Poliéster (PRFV)</v>
          </cell>
          <cell r="N193" t="str">
            <v>ABNT TIPO III</v>
          </cell>
          <cell r="O193">
            <v>0.79</v>
          </cell>
          <cell r="P193" t="str">
            <v>104BPE0470</v>
          </cell>
        </row>
        <row r="194">
          <cell r="K194" t="str">
            <v>PÓRTICO</v>
          </cell>
          <cell r="L194">
            <v>1</v>
          </cell>
          <cell r="M194" t="str">
            <v>Chapa de Poliéster (PRFV)</v>
          </cell>
          <cell r="N194" t="str">
            <v>ABNT TIPO III</v>
          </cell>
          <cell r="O194">
            <v>8</v>
          </cell>
          <cell r="P194" t="str">
            <v>104BPE0470</v>
          </cell>
        </row>
        <row r="195">
          <cell r="M195" t="str">
            <v>Chapa de Poliéster (PRFV)</v>
          </cell>
          <cell r="N195" t="str">
            <v>ABNT TIPO III</v>
          </cell>
          <cell r="O195">
            <v>8</v>
          </cell>
          <cell r="P195" t="str">
            <v>104BPE0470</v>
          </cell>
        </row>
        <row r="196">
          <cell r="M196" t="str">
            <v>Chapa de Poliéster (PRFV)</v>
          </cell>
          <cell r="N196" t="str">
            <v>ABNT TIPO III</v>
          </cell>
          <cell r="O196">
            <v>8</v>
          </cell>
          <cell r="P196" t="str">
            <v>104BPE0470</v>
          </cell>
        </row>
        <row r="197">
          <cell r="M197" t="str">
            <v>Chapa de Poliéster (PRFV)</v>
          </cell>
          <cell r="N197" t="str">
            <v>ABNT TIPO III</v>
          </cell>
          <cell r="O197">
            <v>8</v>
          </cell>
          <cell r="P197" t="str">
            <v>104BPE0470</v>
          </cell>
        </row>
        <row r="198">
          <cell r="K198" t="str">
            <v>ECOLÓGICO</v>
          </cell>
          <cell r="L198">
            <v>1</v>
          </cell>
          <cell r="M198" t="str">
            <v>Chapa de Poliéster (PRFV)</v>
          </cell>
          <cell r="N198" t="str">
            <v>ABNT TIPO III</v>
          </cell>
          <cell r="O198">
            <v>1</v>
          </cell>
          <cell r="P198" t="str">
            <v>104BPE0470</v>
          </cell>
        </row>
        <row r="199">
          <cell r="K199" t="str">
            <v>ECOLÓGICO</v>
          </cell>
          <cell r="L199">
            <v>1</v>
          </cell>
          <cell r="M199" t="str">
            <v>Chapa de Poliéster (PRFV)</v>
          </cell>
          <cell r="N199" t="str">
            <v>ABNT TIPO III</v>
          </cell>
          <cell r="O199">
            <v>1</v>
          </cell>
          <cell r="P199" t="str">
            <v>104BPE0470</v>
          </cell>
        </row>
        <row r="200">
          <cell r="K200" t="str">
            <v>ECOLÓGICO</v>
          </cell>
          <cell r="L200">
            <v>1</v>
          </cell>
          <cell r="M200" t="str">
            <v>Chapa de Poliéster (PRFV)</v>
          </cell>
          <cell r="N200" t="str">
            <v>ABNT TIPO III</v>
          </cell>
          <cell r="O200">
            <v>1</v>
          </cell>
          <cell r="P200" t="str">
            <v>104BPE0470</v>
          </cell>
        </row>
        <row r="201">
          <cell r="K201" t="str">
            <v>ECOLÓGICO</v>
          </cell>
          <cell r="L201">
            <v>1</v>
          </cell>
          <cell r="M201" t="str">
            <v>Chapa de Poliéster (PRFV)</v>
          </cell>
          <cell r="N201" t="str">
            <v>ABNT TIPO III</v>
          </cell>
          <cell r="O201">
            <v>1</v>
          </cell>
          <cell r="P201" t="str">
            <v>104BPE0470</v>
          </cell>
        </row>
        <row r="202">
          <cell r="K202" t="str">
            <v>ECOLÓGICO</v>
          </cell>
          <cell r="L202">
            <v>1</v>
          </cell>
          <cell r="M202" t="str">
            <v>Chapa de Poliéster (PRFV)</v>
          </cell>
          <cell r="N202" t="str">
            <v>ABNT TIPO III</v>
          </cell>
          <cell r="O202">
            <v>0.79</v>
          </cell>
          <cell r="P202" t="str">
            <v>104BPE0470</v>
          </cell>
        </row>
        <row r="203">
          <cell r="K203" t="str">
            <v>ECOLÓGICO</v>
          </cell>
          <cell r="L203">
            <v>1</v>
          </cell>
          <cell r="M203" t="str">
            <v>Chapa de Poliéster (PRFV)</v>
          </cell>
          <cell r="N203" t="str">
            <v>ABNT TIPO III</v>
          </cell>
          <cell r="O203">
            <v>1</v>
          </cell>
          <cell r="P203" t="str">
            <v>104BPE0470</v>
          </cell>
        </row>
        <row r="204">
          <cell r="K204" t="str">
            <v>ECOLÓGICO</v>
          </cell>
          <cell r="L204">
            <v>1</v>
          </cell>
          <cell r="M204" t="str">
            <v>Chapa de Poliéster (PRFV)</v>
          </cell>
          <cell r="N204" t="str">
            <v>ABNT TIPO III</v>
          </cell>
          <cell r="O204">
            <v>1.75</v>
          </cell>
          <cell r="P204" t="str">
            <v>104BPE0470</v>
          </cell>
        </row>
        <row r="205">
          <cell r="K205" t="str">
            <v>ECOLÓGICO</v>
          </cell>
          <cell r="L205">
            <v>1</v>
          </cell>
          <cell r="M205" t="str">
            <v>Chapa de Poliéster (PRFV)</v>
          </cell>
          <cell r="N205" t="str">
            <v>ABNT TIPO III</v>
          </cell>
          <cell r="O205">
            <v>1</v>
          </cell>
          <cell r="P205" t="str">
            <v>104BPE0470</v>
          </cell>
        </row>
        <row r="206">
          <cell r="K206" t="str">
            <v>ECOLÓGICO</v>
          </cell>
          <cell r="L206">
            <v>1</v>
          </cell>
          <cell r="M206" t="str">
            <v>Chapa de Poliéster (PRFV)</v>
          </cell>
          <cell r="N206" t="str">
            <v>ABNT TIPO III</v>
          </cell>
          <cell r="O206">
            <v>1</v>
          </cell>
          <cell r="P206" t="str">
            <v>104BPE0470</v>
          </cell>
        </row>
        <row r="207">
          <cell r="K207" t="str">
            <v>ECOLÓGICO</v>
          </cell>
          <cell r="L207">
            <v>1</v>
          </cell>
          <cell r="M207" t="str">
            <v>Chapa de Poliéster (PRFV)</v>
          </cell>
          <cell r="N207" t="str">
            <v>ABNT TIPO III</v>
          </cell>
          <cell r="O207">
            <v>1</v>
          </cell>
          <cell r="P207" t="str">
            <v>104BPE0470</v>
          </cell>
        </row>
        <row r="208">
          <cell r="K208" t="str">
            <v>Perfil C Metálico de aço carbono - NBR 14890</v>
          </cell>
          <cell r="L208">
            <v>2</v>
          </cell>
          <cell r="M208" t="str">
            <v>Chapa de Poliéster (PRFV)</v>
          </cell>
          <cell r="N208" t="str">
            <v>ABNT TIPO III</v>
          </cell>
          <cell r="O208">
            <v>5.25</v>
          </cell>
          <cell r="P208" t="str">
            <v>104BPE0470</v>
          </cell>
        </row>
        <row r="209">
          <cell r="K209" t="str">
            <v>ECOLÓGICO</v>
          </cell>
          <cell r="L209">
            <v>1</v>
          </cell>
          <cell r="M209" t="str">
            <v>Chapa de Poliéster (PRFV)</v>
          </cell>
          <cell r="N209" t="str">
            <v>ABNT TIPO III</v>
          </cell>
          <cell r="O209">
            <v>0.79</v>
          </cell>
          <cell r="P209" t="str">
            <v>104BPE0470</v>
          </cell>
        </row>
        <row r="210">
          <cell r="K210" t="str">
            <v>ECOLÓGICO</v>
          </cell>
          <cell r="L210">
            <v>1</v>
          </cell>
          <cell r="M210" t="str">
            <v>Chapa de Poliéster (PRFV)</v>
          </cell>
          <cell r="N210" t="str">
            <v>ABNT TIPO III</v>
          </cell>
          <cell r="O210">
            <v>0.79</v>
          </cell>
          <cell r="P210" t="str">
            <v>104BPE0470</v>
          </cell>
        </row>
        <row r="211">
          <cell r="K211" t="str">
            <v>ECOLÓGICO</v>
          </cell>
          <cell r="L211">
            <v>1</v>
          </cell>
          <cell r="M211" t="str">
            <v>Chapa de Poliéster (PRFV)</v>
          </cell>
          <cell r="N211" t="str">
            <v>ABNT TIPO III</v>
          </cell>
          <cell r="O211">
            <v>0.43</v>
          </cell>
          <cell r="P211" t="str">
            <v>104BPE0470</v>
          </cell>
        </row>
        <row r="212">
          <cell r="K212" t="str">
            <v>ECOLÓGICO</v>
          </cell>
          <cell r="L212">
            <v>1</v>
          </cell>
          <cell r="M212" t="str">
            <v>Chapa de Poliéster (PRFV)</v>
          </cell>
          <cell r="N212" t="str">
            <v>ABNT TIPO III</v>
          </cell>
          <cell r="O212">
            <v>0.79</v>
          </cell>
          <cell r="P212" t="str">
            <v>104BPE0470</v>
          </cell>
        </row>
        <row r="213">
          <cell r="K213" t="str">
            <v>ECOLÓGICO</v>
          </cell>
          <cell r="L213">
            <v>1</v>
          </cell>
          <cell r="M213" t="str">
            <v>Chapa de Poliéster (PRFV)</v>
          </cell>
          <cell r="N213" t="str">
            <v>ABNT TIPO III</v>
          </cell>
          <cell r="O213">
            <v>0.79</v>
          </cell>
          <cell r="P213" t="str">
            <v>104BPE0470</v>
          </cell>
        </row>
        <row r="214">
          <cell r="K214" t="str">
            <v>ECOLÓGICO</v>
          </cell>
          <cell r="L214">
            <v>1</v>
          </cell>
          <cell r="M214" t="str">
            <v>Chapa de Poliéster (PRFV)</v>
          </cell>
          <cell r="N214" t="str">
            <v>ABNT TIPO III</v>
          </cell>
          <cell r="O214">
            <v>0.43</v>
          </cell>
          <cell r="P214" t="str">
            <v>104BPE0470</v>
          </cell>
        </row>
        <row r="215">
          <cell r="K215" t="str">
            <v>Perfil C Metálico de aço carbono - NBR 14890</v>
          </cell>
          <cell r="L215">
            <v>2</v>
          </cell>
          <cell r="M215" t="str">
            <v>Chapa de Poliéster (PRFV)</v>
          </cell>
          <cell r="N215" t="str">
            <v>ABNT TIPO III</v>
          </cell>
          <cell r="O215">
            <v>3</v>
          </cell>
          <cell r="P215" t="str">
            <v>104BPE0470</v>
          </cell>
        </row>
        <row r="216">
          <cell r="K216" t="str">
            <v>ECOLÓGICO</v>
          </cell>
          <cell r="L216">
            <v>1</v>
          </cell>
          <cell r="M216" t="str">
            <v>Chapa de Poliéster (PRFV)</v>
          </cell>
          <cell r="N216" t="str">
            <v>ABNT TIPO III</v>
          </cell>
          <cell r="O216">
            <v>0.83</v>
          </cell>
          <cell r="P216" t="str">
            <v>104BPE0470</v>
          </cell>
        </row>
        <row r="217">
          <cell r="K217" t="str">
            <v>SEMI-PÓRTICO</v>
          </cell>
          <cell r="L217">
            <v>1</v>
          </cell>
          <cell r="M217" t="str">
            <v>Chapa de Poliéster (PRFV)</v>
          </cell>
          <cell r="N217" t="str">
            <v>ABNT TIPO X</v>
          </cell>
          <cell r="O217">
            <v>9</v>
          </cell>
          <cell r="P217" t="str">
            <v>104BPE0490</v>
          </cell>
        </row>
        <row r="218">
          <cell r="K218" t="str">
            <v>Perfil C Metálico de aço carbono - NBR 14890</v>
          </cell>
          <cell r="L218">
            <v>2</v>
          </cell>
          <cell r="M218" t="str">
            <v>Chapa de Poliéster (PRFV)</v>
          </cell>
          <cell r="N218" t="str">
            <v>ABNT TIPO III</v>
          </cell>
          <cell r="O218">
            <v>3</v>
          </cell>
          <cell r="P218" t="str">
            <v>104BPE0490</v>
          </cell>
        </row>
        <row r="219">
          <cell r="K219" t="str">
            <v>ECOLÓGICO</v>
          </cell>
          <cell r="L219">
            <v>1</v>
          </cell>
          <cell r="M219" t="str">
            <v>Chapa de Poliéster (PRFV)</v>
          </cell>
          <cell r="N219" t="str">
            <v>ABNT TIPO III</v>
          </cell>
          <cell r="O219">
            <v>0.51</v>
          </cell>
          <cell r="P219" t="str">
            <v>104BPE0490</v>
          </cell>
        </row>
        <row r="220">
          <cell r="K220" t="str">
            <v>ECOLÓGICO</v>
          </cell>
          <cell r="L220">
            <v>1</v>
          </cell>
          <cell r="M220" t="str">
            <v>Chapa de Poliéster (PRFV)</v>
          </cell>
          <cell r="N220" t="str">
            <v>ABNT TIPO III</v>
          </cell>
          <cell r="O220">
            <v>1</v>
          </cell>
          <cell r="P220" t="str">
            <v>104BPE0490</v>
          </cell>
        </row>
        <row r="221">
          <cell r="K221" t="str">
            <v>ECOLÓGICO</v>
          </cell>
          <cell r="L221">
            <v>1</v>
          </cell>
          <cell r="M221" t="str">
            <v>Chapa de Poliéster (PRFV)</v>
          </cell>
          <cell r="N221" t="str">
            <v>ABNT TIPO III</v>
          </cell>
          <cell r="O221">
            <v>0.79</v>
          </cell>
          <cell r="P221" t="str">
            <v>104BPE0490</v>
          </cell>
        </row>
        <row r="222">
          <cell r="K222" t="str">
            <v>Perfil C Metálico de aço carbono - NBR 14890</v>
          </cell>
          <cell r="L222">
            <v>2</v>
          </cell>
          <cell r="M222" t="str">
            <v>Chapa de Poliéster (PRFV)</v>
          </cell>
          <cell r="N222" t="str">
            <v>ABNT TIPO III</v>
          </cell>
          <cell r="O222">
            <v>4.5</v>
          </cell>
          <cell r="P222" t="str">
            <v>104BPE0490</v>
          </cell>
        </row>
        <row r="223">
          <cell r="K223" t="str">
            <v>Perfil C Metálico de aço carbono - NBR 14890</v>
          </cell>
          <cell r="L223">
            <v>2</v>
          </cell>
          <cell r="M223" t="str">
            <v>Chapa de Poliéster (PRFV)</v>
          </cell>
          <cell r="N223" t="str">
            <v>ABNT TIPO III</v>
          </cell>
          <cell r="O223">
            <v>5.25</v>
          </cell>
          <cell r="P223" t="str">
            <v>104BPE0490</v>
          </cell>
        </row>
        <row r="224">
          <cell r="K224" t="str">
            <v>ECOLÓGICO</v>
          </cell>
          <cell r="L224">
            <v>1</v>
          </cell>
          <cell r="M224" t="str">
            <v>Chapa de Poliéster (PRFV)</v>
          </cell>
          <cell r="N224" t="str">
            <v>ABNT TIPO III</v>
          </cell>
          <cell r="O224">
            <v>0.78500000000000003</v>
          </cell>
          <cell r="P224" t="str">
            <v>104BPE0490</v>
          </cell>
        </row>
        <row r="225">
          <cell r="K225" t="str">
            <v>ECOLÓGICO</v>
          </cell>
          <cell r="L225">
            <v>1</v>
          </cell>
          <cell r="M225" t="str">
            <v>Chapa de Poliéster (PRFV)</v>
          </cell>
          <cell r="N225" t="str">
            <v>ABNT TIPO III</v>
          </cell>
          <cell r="O225">
            <v>0.79</v>
          </cell>
          <cell r="P225" t="str">
            <v>104BPE0490</v>
          </cell>
        </row>
        <row r="226">
          <cell r="K226" t="str">
            <v>ECOLÓGICO</v>
          </cell>
          <cell r="L226">
            <v>1</v>
          </cell>
          <cell r="M226" t="str">
            <v>Chapa de Poliéster (PRFV)</v>
          </cell>
          <cell r="N226" t="str">
            <v>ABNT TIPO III</v>
          </cell>
          <cell r="O226">
            <v>1</v>
          </cell>
          <cell r="P226" t="str">
            <v>104BPE0490</v>
          </cell>
        </row>
        <row r="227">
          <cell r="K227" t="str">
            <v>PÓRTICO</v>
          </cell>
          <cell r="L227">
            <v>1</v>
          </cell>
          <cell r="M227" t="str">
            <v>Chapa de Poliéster (PRFV)</v>
          </cell>
          <cell r="N227" t="str">
            <v>ABNT TIPO III</v>
          </cell>
          <cell r="O227">
            <v>8</v>
          </cell>
          <cell r="P227" t="str">
            <v>104BPE0490</v>
          </cell>
        </row>
        <row r="228">
          <cell r="M228" t="str">
            <v>Chapa de Poliéster (PRFV)</v>
          </cell>
          <cell r="N228" t="str">
            <v>ABNT TIPO III</v>
          </cell>
          <cell r="O228">
            <v>8</v>
          </cell>
          <cell r="P228" t="str">
            <v>104BPE0490</v>
          </cell>
        </row>
        <row r="229">
          <cell r="M229" t="str">
            <v>Chapa de Poliéster (PRFV)</v>
          </cell>
          <cell r="N229" t="str">
            <v>ABNT TIPO III</v>
          </cell>
          <cell r="O229">
            <v>8</v>
          </cell>
          <cell r="P229" t="str">
            <v>104BPE0490</v>
          </cell>
        </row>
        <row r="230">
          <cell r="M230" t="str">
            <v>Chapa de Poliéster (PRFV)</v>
          </cell>
          <cell r="N230" t="str">
            <v>ABNT TIPO III</v>
          </cell>
          <cell r="O230">
            <v>8</v>
          </cell>
          <cell r="P230" t="str">
            <v>104BPE0490</v>
          </cell>
        </row>
        <row r="231">
          <cell r="K231" t="str">
            <v>ECOLÓGICO</v>
          </cell>
          <cell r="L231">
            <v>1</v>
          </cell>
          <cell r="M231" t="str">
            <v>Chapa de Poliéster (PRFV)</v>
          </cell>
          <cell r="N231" t="str">
            <v>ABNT TIPO III</v>
          </cell>
          <cell r="O231">
            <v>0.79</v>
          </cell>
          <cell r="P231" t="str">
            <v>104BPE0490</v>
          </cell>
        </row>
        <row r="232">
          <cell r="K232" t="str">
            <v>ECOLÓGICO</v>
          </cell>
          <cell r="L232">
            <v>1</v>
          </cell>
          <cell r="M232" t="str">
            <v>Chapa de Poliéster (PRFV)</v>
          </cell>
          <cell r="N232" t="str">
            <v>ABNT TIPO III</v>
          </cell>
          <cell r="O232">
            <v>0.51</v>
          </cell>
          <cell r="P232" t="str">
            <v>104BPE0490</v>
          </cell>
        </row>
        <row r="233">
          <cell r="K233" t="str">
            <v>ECOLÓGICO</v>
          </cell>
          <cell r="L233">
            <v>1</v>
          </cell>
          <cell r="M233" t="str">
            <v>Chapa de Poliéster (PRFV)</v>
          </cell>
          <cell r="N233" t="str">
            <v>ABNT TIPO III</v>
          </cell>
          <cell r="O233">
            <v>0.79</v>
          </cell>
          <cell r="P233" t="str">
            <v>104BPE0490</v>
          </cell>
        </row>
        <row r="234">
          <cell r="K234" t="str">
            <v>ECOLÓGICO</v>
          </cell>
          <cell r="L234">
            <v>1</v>
          </cell>
          <cell r="M234" t="str">
            <v>Chapa de Poliéster (PRFV)</v>
          </cell>
          <cell r="N234" t="str">
            <v>ABNT TIPO III</v>
          </cell>
          <cell r="O234">
            <v>0.79</v>
          </cell>
          <cell r="P234" t="str">
            <v>104BPE0490</v>
          </cell>
        </row>
        <row r="235">
          <cell r="K235" t="str">
            <v>Perfil C Metálico de aço carbono - NBR 14890</v>
          </cell>
          <cell r="L235">
            <v>2</v>
          </cell>
          <cell r="M235" t="str">
            <v>Chapa de Poliéster (PRFV)</v>
          </cell>
          <cell r="N235" t="str">
            <v>ABNT TIPO III</v>
          </cell>
          <cell r="O235">
            <v>5.25</v>
          </cell>
          <cell r="P235" t="str">
            <v>104BPE0490</v>
          </cell>
        </row>
        <row r="236">
          <cell r="K236" t="str">
            <v>ECOLÓGICO</v>
          </cell>
          <cell r="L236">
            <v>1</v>
          </cell>
          <cell r="M236" t="str">
            <v>Chapa de Poliéster (PRFV)</v>
          </cell>
          <cell r="N236" t="str">
            <v>ABNT TIPO III</v>
          </cell>
          <cell r="O236">
            <v>1</v>
          </cell>
          <cell r="P236" t="str">
            <v>104BPE0490</v>
          </cell>
        </row>
        <row r="237">
          <cell r="K237" t="str">
            <v>ECOLÓGICO</v>
          </cell>
          <cell r="L237">
            <v>1</v>
          </cell>
          <cell r="M237" t="str">
            <v>Chapa de Poliéster (PRFV)</v>
          </cell>
          <cell r="N237" t="str">
            <v>ABNT TIPO III</v>
          </cell>
          <cell r="O237">
            <v>0.79</v>
          </cell>
          <cell r="P237" t="str">
            <v>104BPE0490</v>
          </cell>
        </row>
        <row r="238">
          <cell r="K238" t="str">
            <v>Perfil C Metálico de aço carbono - NBR 14890</v>
          </cell>
          <cell r="L238">
            <v>2</v>
          </cell>
          <cell r="M238" t="str">
            <v>Chapa de Poliéster (PRFV)</v>
          </cell>
          <cell r="N238" t="str">
            <v>ABNT TIPO III</v>
          </cell>
          <cell r="O238">
            <v>5.25</v>
          </cell>
          <cell r="P238" t="str">
            <v>104BPE0490</v>
          </cell>
        </row>
        <row r="239">
          <cell r="K239" t="str">
            <v>ECOLÓGICO</v>
          </cell>
          <cell r="L239">
            <v>1</v>
          </cell>
          <cell r="M239" t="str">
            <v>Chapa de Poliéster (PRFV)</v>
          </cell>
          <cell r="N239" t="str">
            <v>ABNT TIPO III</v>
          </cell>
          <cell r="O239">
            <v>0.3</v>
          </cell>
          <cell r="P239" t="str">
            <v>104BPE0490</v>
          </cell>
        </row>
        <row r="240">
          <cell r="K240" t="str">
            <v>ECOLÓGICO</v>
          </cell>
          <cell r="L240">
            <v>1</v>
          </cell>
          <cell r="M240" t="str">
            <v>Chapa de Poliéster (PRFV)</v>
          </cell>
          <cell r="N240" t="str">
            <v>ABNT TIPO III</v>
          </cell>
          <cell r="O240">
            <v>0.3</v>
          </cell>
          <cell r="P240" t="str">
            <v>104BPE0490</v>
          </cell>
        </row>
        <row r="241">
          <cell r="K241" t="str">
            <v>Perfil C Metálico de aço carbono - NBR 14890</v>
          </cell>
          <cell r="L241">
            <v>2</v>
          </cell>
          <cell r="M241" t="str">
            <v>Chapa de Poliéster (PRFV)</v>
          </cell>
          <cell r="N241" t="str">
            <v>ABNT TIPO III</v>
          </cell>
          <cell r="O241">
            <v>5.25</v>
          </cell>
          <cell r="P241" t="str">
            <v>104BPE0490</v>
          </cell>
        </row>
        <row r="242">
          <cell r="K242" t="str">
            <v>ECOLÓGICO</v>
          </cell>
          <cell r="L242">
            <v>1</v>
          </cell>
          <cell r="M242" t="str">
            <v>Chapa de Poliéster (PRFV)</v>
          </cell>
          <cell r="N242" t="str">
            <v>ABNT TIPO III</v>
          </cell>
          <cell r="O242">
            <v>0.3</v>
          </cell>
          <cell r="P242" t="str">
            <v>104BPE0490</v>
          </cell>
        </row>
        <row r="243">
          <cell r="K243" t="str">
            <v>ECOLÓGICO</v>
          </cell>
          <cell r="L243">
            <v>1</v>
          </cell>
          <cell r="M243" t="str">
            <v>Chapa de Poliéster (PRFV)</v>
          </cell>
          <cell r="N243" t="str">
            <v>ABNT TIPO III</v>
          </cell>
          <cell r="O243">
            <v>0.3</v>
          </cell>
          <cell r="P243" t="str">
            <v>104BPE0490</v>
          </cell>
        </row>
        <row r="244">
          <cell r="K244" t="str">
            <v>ECOLÓGICO</v>
          </cell>
          <cell r="L244">
            <v>1</v>
          </cell>
          <cell r="M244" t="str">
            <v>Chapa de Poliéster (PRFV)</v>
          </cell>
          <cell r="N244" t="str">
            <v>ABNT TIPO III</v>
          </cell>
          <cell r="O244">
            <v>0.79</v>
          </cell>
          <cell r="P244" t="str">
            <v>104BPE0490</v>
          </cell>
        </row>
        <row r="245">
          <cell r="K245" t="str">
            <v>ECOLÓGICO</v>
          </cell>
          <cell r="L245">
            <v>1</v>
          </cell>
          <cell r="M245" t="str">
            <v>Chapa de Poliéster (PRFV)</v>
          </cell>
          <cell r="N245" t="str">
            <v>ABNT TIPO III</v>
          </cell>
          <cell r="O245">
            <v>1</v>
          </cell>
          <cell r="P245" t="str">
            <v>104BPE0490</v>
          </cell>
        </row>
        <row r="246">
          <cell r="K246" t="str">
            <v>ECOLÓGICO</v>
          </cell>
          <cell r="L246">
            <v>1</v>
          </cell>
          <cell r="M246" t="str">
            <v>Chapa de Poliéster (PRFV)</v>
          </cell>
          <cell r="N246" t="str">
            <v>ABNT TIPO III</v>
          </cell>
          <cell r="O246">
            <v>0.51</v>
          </cell>
          <cell r="P246" t="str">
            <v>104BPE0490</v>
          </cell>
        </row>
        <row r="247">
          <cell r="K247" t="str">
            <v>ECOLÓGICO</v>
          </cell>
          <cell r="L247">
            <v>1</v>
          </cell>
          <cell r="M247" t="str">
            <v>Chapa de Poliéster (PRFV)</v>
          </cell>
          <cell r="N247" t="str">
            <v>ABNT TIPO III</v>
          </cell>
          <cell r="O247">
            <v>0.79</v>
          </cell>
          <cell r="P247" t="str">
            <v>104BPE0490</v>
          </cell>
        </row>
        <row r="248">
          <cell r="K248" t="str">
            <v>ECOLÓGICO</v>
          </cell>
          <cell r="L248">
            <v>1</v>
          </cell>
          <cell r="M248" t="str">
            <v>Chapa de Poliéster (PRFV)</v>
          </cell>
          <cell r="N248" t="str">
            <v>ABNT TIPO III</v>
          </cell>
          <cell r="O248">
            <v>0.79</v>
          </cell>
          <cell r="P248" t="str">
            <v>104BPE0490</v>
          </cell>
        </row>
        <row r="249">
          <cell r="K249" t="str">
            <v>ECOLÓGICO</v>
          </cell>
          <cell r="L249">
            <v>1</v>
          </cell>
          <cell r="M249" t="str">
            <v>Chapa de Poliéster (PRFV)</v>
          </cell>
          <cell r="N249" t="str">
            <v>ABNT TIPO III</v>
          </cell>
          <cell r="O249">
            <v>0.79</v>
          </cell>
          <cell r="P249" t="str">
            <v>104BPE0490</v>
          </cell>
        </row>
        <row r="250">
          <cell r="K250" t="str">
            <v>ECOLÓGICO</v>
          </cell>
          <cell r="L250">
            <v>1</v>
          </cell>
          <cell r="M250" t="str">
            <v>Chapa de Poliéster (PRFV)</v>
          </cell>
          <cell r="N250" t="str">
            <v>ABNT TIPO III</v>
          </cell>
          <cell r="O250">
            <v>0.51</v>
          </cell>
          <cell r="P250" t="str">
            <v>104BPE0490</v>
          </cell>
        </row>
        <row r="251">
          <cell r="K251" t="str">
            <v>ECOLÓGICO</v>
          </cell>
          <cell r="L251">
            <v>1</v>
          </cell>
          <cell r="M251" t="str">
            <v>Chapa de Poliéster (PRFV)</v>
          </cell>
          <cell r="N251" t="str">
            <v>ABNT TIPO III</v>
          </cell>
          <cell r="O251">
            <v>0.79</v>
          </cell>
          <cell r="P251" t="str">
            <v>104BPE0490</v>
          </cell>
        </row>
        <row r="252">
          <cell r="K252" t="str">
            <v>ECOLÓGICO</v>
          </cell>
          <cell r="L252">
            <v>1</v>
          </cell>
          <cell r="M252" t="str">
            <v>Chapa de Poliéster (PRFV)</v>
          </cell>
          <cell r="N252" t="str">
            <v>ABNT TIPO III</v>
          </cell>
          <cell r="O252">
            <v>0.79</v>
          </cell>
          <cell r="P252" t="str">
            <v>104BPE0490</v>
          </cell>
        </row>
        <row r="253">
          <cell r="K253" t="str">
            <v>ECOLÓGICO</v>
          </cell>
          <cell r="L253">
            <v>1</v>
          </cell>
          <cell r="M253" t="str">
            <v>Chapa de Poliéster (PRFV)</v>
          </cell>
          <cell r="N253" t="str">
            <v>ABNT TIPO III</v>
          </cell>
          <cell r="O253">
            <v>0.79</v>
          </cell>
          <cell r="P253" t="str">
            <v>104BPE0490</v>
          </cell>
        </row>
        <row r="254">
          <cell r="K254" t="str">
            <v>ECOLÓGICO</v>
          </cell>
          <cell r="L254">
            <v>1</v>
          </cell>
          <cell r="M254" t="str">
            <v>Chapa de Poliéster (PRFV)</v>
          </cell>
          <cell r="N254" t="str">
            <v>ABNT TIPO III</v>
          </cell>
          <cell r="O254">
            <v>0.79</v>
          </cell>
          <cell r="P254" t="str">
            <v>104BPE0490</v>
          </cell>
        </row>
        <row r="255">
          <cell r="K255" t="str">
            <v>ECOLÓGICO</v>
          </cell>
          <cell r="L255">
            <v>1</v>
          </cell>
          <cell r="M255" t="str">
            <v>Chapa de Poliéster (PRFV)</v>
          </cell>
          <cell r="N255" t="str">
            <v>ABNT TIPO III</v>
          </cell>
          <cell r="O255">
            <v>0.3</v>
          </cell>
          <cell r="P255" t="str">
            <v>104BPE0490</v>
          </cell>
        </row>
        <row r="256">
          <cell r="K256" t="str">
            <v>ECOLÓGICO</v>
          </cell>
          <cell r="L256">
            <v>1</v>
          </cell>
          <cell r="M256" t="str">
            <v>Chapa de Poliéster (PRFV)</v>
          </cell>
          <cell r="N256" t="str">
            <v>ABNT TIPO III</v>
          </cell>
          <cell r="O256">
            <v>0.3</v>
          </cell>
          <cell r="P256" t="str">
            <v>104BPE0490</v>
          </cell>
        </row>
        <row r="257">
          <cell r="K257" t="str">
            <v>Perfil C Metálico de aço carbono - NBR 14890</v>
          </cell>
          <cell r="L257">
            <v>2</v>
          </cell>
          <cell r="M257" t="str">
            <v>Chapa de Poliéster (PRFV)</v>
          </cell>
          <cell r="N257" t="str">
            <v>ABNT TIPO III</v>
          </cell>
          <cell r="O257">
            <v>4.5</v>
          </cell>
          <cell r="P257" t="str">
            <v>104BPE0490</v>
          </cell>
        </row>
        <row r="258">
          <cell r="K258" t="str">
            <v>ECOLÓGICO</v>
          </cell>
          <cell r="L258">
            <v>1</v>
          </cell>
          <cell r="M258" t="str">
            <v>Chapa de Poliéster (PRFV)</v>
          </cell>
          <cell r="N258" t="str">
            <v>ABNT TIPO III</v>
          </cell>
          <cell r="O258">
            <v>0.3</v>
          </cell>
          <cell r="P258" t="str">
            <v>104BPE0490</v>
          </cell>
        </row>
        <row r="259">
          <cell r="K259" t="str">
            <v>ECOLÓGICO</v>
          </cell>
          <cell r="L259">
            <v>1</v>
          </cell>
          <cell r="M259" t="str">
            <v>Chapa de Poliéster (PRFV)</v>
          </cell>
          <cell r="N259" t="str">
            <v>ABNT TIPO III</v>
          </cell>
          <cell r="O259">
            <v>0.3</v>
          </cell>
          <cell r="P259" t="str">
            <v>104BPE0490</v>
          </cell>
        </row>
        <row r="260">
          <cell r="K260" t="str">
            <v>Perfil C Metálico de aço carbono - NBR 14890</v>
          </cell>
          <cell r="L260">
            <v>2</v>
          </cell>
          <cell r="M260" t="str">
            <v>Chapa de Poliéster (PRFV)</v>
          </cell>
          <cell r="N260" t="str">
            <v>ABNT TIPO III</v>
          </cell>
          <cell r="O260">
            <v>4.5</v>
          </cell>
          <cell r="P260" t="str">
            <v>104BPE0490</v>
          </cell>
        </row>
        <row r="261">
          <cell r="K261" t="str">
            <v>ECOLÓGICO</v>
          </cell>
          <cell r="L261">
            <v>1</v>
          </cell>
          <cell r="M261" t="str">
            <v>Chapa de Poliéster (PRFV)</v>
          </cell>
          <cell r="N261" t="str">
            <v>ABNT TIPO III</v>
          </cell>
          <cell r="O261">
            <v>0.79</v>
          </cell>
          <cell r="P261" t="str">
            <v>104BPE0490</v>
          </cell>
        </row>
        <row r="262">
          <cell r="K262" t="str">
            <v>ECOLÓGICO</v>
          </cell>
          <cell r="L262">
            <v>2</v>
          </cell>
          <cell r="M262" t="str">
            <v>Chapa de Poliéster (PRFV)</v>
          </cell>
          <cell r="N262" t="str">
            <v>ABNT TIPO III</v>
          </cell>
          <cell r="O262">
            <v>2.5</v>
          </cell>
          <cell r="P262" t="str">
            <v>104BPE0490</v>
          </cell>
        </row>
        <row r="263">
          <cell r="K263" t="str">
            <v>ECOLÓGICO</v>
          </cell>
          <cell r="L263">
            <v>1</v>
          </cell>
          <cell r="M263" t="str">
            <v>Chapa de Poliéster (PRFV)</v>
          </cell>
          <cell r="N263" t="str">
            <v>ABNT TIPO III</v>
          </cell>
          <cell r="O263">
            <v>0.92</v>
          </cell>
          <cell r="P263" t="str">
            <v>104BPE0490</v>
          </cell>
        </row>
        <row r="264">
          <cell r="K264" t="str">
            <v>ECOLÓGICO</v>
          </cell>
          <cell r="L264">
            <v>1</v>
          </cell>
          <cell r="M264" t="str">
            <v>Chapa de Poliéster (PRFV)</v>
          </cell>
          <cell r="N264" t="str">
            <v>ABNT TIPO III</v>
          </cell>
          <cell r="O264">
            <v>1</v>
          </cell>
          <cell r="P264" t="str">
            <v>104BPE0490</v>
          </cell>
        </row>
        <row r="265">
          <cell r="K265" t="str">
            <v>ECOLÓGICO</v>
          </cell>
          <cell r="L265">
            <v>1</v>
          </cell>
          <cell r="M265" t="str">
            <v>Chapa de Poliéster (PRFV)</v>
          </cell>
          <cell r="N265" t="str">
            <v>ABNT TIPO III</v>
          </cell>
          <cell r="O265">
            <v>0.79</v>
          </cell>
          <cell r="P265" t="str">
            <v>104BPE0490</v>
          </cell>
        </row>
        <row r="266">
          <cell r="K266" t="str">
            <v>ECOLÓGICO</v>
          </cell>
          <cell r="L266">
            <v>1</v>
          </cell>
          <cell r="M266" t="str">
            <v>Chapa de Poliéster (PRFV)</v>
          </cell>
          <cell r="N266" t="str">
            <v>ABNT TIPO III</v>
          </cell>
          <cell r="O266">
            <v>0.51</v>
          </cell>
          <cell r="P266" t="str">
            <v>104BPE0490</v>
          </cell>
        </row>
        <row r="267">
          <cell r="K267" t="str">
            <v>ECOLÓGICO</v>
          </cell>
          <cell r="L267">
            <v>1</v>
          </cell>
          <cell r="M267" t="str">
            <v>Chapa de Poliéster (PRFV)</v>
          </cell>
          <cell r="N267" t="str">
            <v>ABNT TIPO III</v>
          </cell>
          <cell r="O267">
            <v>0.79</v>
          </cell>
          <cell r="P267" t="str">
            <v>104BPE0490</v>
          </cell>
        </row>
        <row r="268">
          <cell r="K268" t="str">
            <v>ECOLÓGICO</v>
          </cell>
          <cell r="L268">
            <v>1</v>
          </cell>
          <cell r="M268" t="str">
            <v>Chapa de Poliéster (PRFV)</v>
          </cell>
          <cell r="N268" t="str">
            <v>ABNT TIPO III</v>
          </cell>
          <cell r="O268">
            <v>0.79</v>
          </cell>
          <cell r="P268" t="str">
            <v>104BPE0490</v>
          </cell>
        </row>
        <row r="269">
          <cell r="K269" t="str">
            <v>ECOLÓGICO</v>
          </cell>
          <cell r="L269">
            <v>1</v>
          </cell>
          <cell r="M269" t="str">
            <v>Chapa de Poliéster (PRFV)</v>
          </cell>
          <cell r="N269" t="str">
            <v>ABNT TIPO III</v>
          </cell>
          <cell r="O269">
            <v>0.79</v>
          </cell>
          <cell r="P269" t="str">
            <v>104BPE0490</v>
          </cell>
        </row>
        <row r="270">
          <cell r="K270" t="str">
            <v>ECOLÓGICO</v>
          </cell>
          <cell r="L270">
            <v>2</v>
          </cell>
          <cell r="M270" t="str">
            <v>Chapa de Poliéster (PRFV)</v>
          </cell>
          <cell r="N270" t="str">
            <v>ABNT TIPO III</v>
          </cell>
          <cell r="O270">
            <v>2.5</v>
          </cell>
          <cell r="P270" t="str">
            <v>104BPE0490</v>
          </cell>
        </row>
        <row r="271">
          <cell r="K271" t="str">
            <v>ECOLÓGICO</v>
          </cell>
          <cell r="L271">
            <v>1</v>
          </cell>
          <cell r="M271" t="str">
            <v>Chapa de Poliéster (PRFV)</v>
          </cell>
          <cell r="N271" t="str">
            <v>ABNT TIPO III</v>
          </cell>
          <cell r="O271">
            <v>0.79</v>
          </cell>
          <cell r="P271" t="str">
            <v>104BPE0490</v>
          </cell>
        </row>
        <row r="272">
          <cell r="K272" t="str">
            <v>ECOLÓGICO</v>
          </cell>
          <cell r="L272">
            <v>1</v>
          </cell>
          <cell r="M272" t="str">
            <v>Chapa de Poliéster (PRFV)</v>
          </cell>
          <cell r="N272" t="str">
            <v>ABNT TIPO III</v>
          </cell>
          <cell r="O272">
            <v>0.79</v>
          </cell>
          <cell r="P272" t="str">
            <v>104BPE0490</v>
          </cell>
        </row>
        <row r="273">
          <cell r="K273" t="str">
            <v>ECOLÓGICO</v>
          </cell>
          <cell r="L273">
            <v>1</v>
          </cell>
          <cell r="M273" t="str">
            <v>Chapa de Poliéster (PRFV)</v>
          </cell>
          <cell r="N273" t="str">
            <v>ABNT TIPO III</v>
          </cell>
          <cell r="O273">
            <v>1</v>
          </cell>
          <cell r="P273" t="str">
            <v>104BPE0490</v>
          </cell>
        </row>
        <row r="274">
          <cell r="K274" t="str">
            <v>ECOLÓGICO</v>
          </cell>
          <cell r="L274">
            <v>2</v>
          </cell>
          <cell r="M274" t="str">
            <v>Chapa de Poliéster (PRFV)</v>
          </cell>
          <cell r="N274" t="str">
            <v>ABNT TIPO III</v>
          </cell>
          <cell r="O274">
            <v>2.5</v>
          </cell>
          <cell r="P274" t="str">
            <v>104BPE0490</v>
          </cell>
        </row>
        <row r="275">
          <cell r="K275" t="str">
            <v>ECOLÓGICO</v>
          </cell>
          <cell r="L275">
            <v>1</v>
          </cell>
          <cell r="M275" t="str">
            <v>Chapa de Poliéster (PRFV)</v>
          </cell>
          <cell r="N275" t="str">
            <v>ABNT TIPO III</v>
          </cell>
          <cell r="O275">
            <v>0.79</v>
          </cell>
          <cell r="P275" t="str">
            <v>104BPE0490</v>
          </cell>
        </row>
        <row r="276">
          <cell r="K276" t="str">
            <v>ECOLÓGICO</v>
          </cell>
          <cell r="L276">
            <v>1</v>
          </cell>
          <cell r="M276" t="str">
            <v>Chapa de Poliéster (PRFV)</v>
          </cell>
          <cell r="N276" t="str">
            <v>ABNT TIPO III</v>
          </cell>
          <cell r="O276">
            <v>0.79</v>
          </cell>
          <cell r="P276" t="str">
            <v>104BPE0490</v>
          </cell>
        </row>
        <row r="277">
          <cell r="K277" t="str">
            <v>ECOLÓGICO</v>
          </cell>
          <cell r="L277">
            <v>1</v>
          </cell>
          <cell r="M277" t="str">
            <v>Chapa de Poliéster (PRFV)</v>
          </cell>
          <cell r="N277" t="str">
            <v>ABNT TIPO III</v>
          </cell>
          <cell r="O277">
            <v>0.51</v>
          </cell>
          <cell r="P277" t="str">
            <v>104BPE0490</v>
          </cell>
        </row>
        <row r="278">
          <cell r="K278" t="str">
            <v>ECOLÓGICO</v>
          </cell>
          <cell r="L278">
            <v>1</v>
          </cell>
          <cell r="M278" t="str">
            <v>Chapa de Poliéster (PRFV)</v>
          </cell>
          <cell r="N278" t="str">
            <v>ABNT TIPO III</v>
          </cell>
          <cell r="O278">
            <v>0.79</v>
          </cell>
          <cell r="P278" t="str">
            <v>104BPE0490</v>
          </cell>
        </row>
        <row r="279">
          <cell r="K279" t="str">
            <v>ECOLÓGICO</v>
          </cell>
          <cell r="L279">
            <v>1</v>
          </cell>
          <cell r="M279" t="str">
            <v>Chapa de Poliéster (PRFV)</v>
          </cell>
          <cell r="N279" t="str">
            <v>ABNT TIPO III</v>
          </cell>
          <cell r="O279">
            <v>0.3</v>
          </cell>
          <cell r="P279" t="str">
            <v>104BPE0490</v>
          </cell>
        </row>
        <row r="280">
          <cell r="K280" t="str">
            <v>ECOLÓGICO</v>
          </cell>
          <cell r="L280">
            <v>1</v>
          </cell>
          <cell r="M280" t="str">
            <v>Chapa de Poliéster (PRFV)</v>
          </cell>
          <cell r="N280" t="str">
            <v>ABNT TIPO III</v>
          </cell>
          <cell r="O280">
            <v>0.3</v>
          </cell>
          <cell r="P280" t="str">
            <v>104BPE0490</v>
          </cell>
        </row>
        <row r="281">
          <cell r="K281" t="str">
            <v>Perfil C Metálico de aço carbono - NBR 14890</v>
          </cell>
          <cell r="L281">
            <v>2</v>
          </cell>
          <cell r="M281" t="str">
            <v>Chapa de Poliéster (PRFV)</v>
          </cell>
          <cell r="N281" t="str">
            <v>ABNT TIPO III</v>
          </cell>
          <cell r="O281">
            <v>4.5</v>
          </cell>
          <cell r="P281" t="str">
            <v>104BPE0490</v>
          </cell>
        </row>
        <row r="282">
          <cell r="K282" t="str">
            <v>Perfil C Metálico de aço carbono - NBR 14890</v>
          </cell>
          <cell r="L282">
            <v>2</v>
          </cell>
          <cell r="M282" t="str">
            <v>Chapa de Poliéster (PRFV)</v>
          </cell>
          <cell r="N282" t="str">
            <v>ABNT TIPO III</v>
          </cell>
          <cell r="O282">
            <v>4.5</v>
          </cell>
          <cell r="P282" t="str">
            <v>104BPE0490</v>
          </cell>
        </row>
        <row r="283">
          <cell r="K283" t="str">
            <v>ECOLÓGICO</v>
          </cell>
          <cell r="L283">
            <v>1</v>
          </cell>
          <cell r="M283" t="str">
            <v>Chapa de Poliéster (PRFV)</v>
          </cell>
          <cell r="N283" t="str">
            <v>ABNT TIPO III</v>
          </cell>
          <cell r="O283">
            <v>0.3</v>
          </cell>
          <cell r="P283" t="str">
            <v>104BPE0490</v>
          </cell>
        </row>
        <row r="284">
          <cell r="K284" t="str">
            <v>ECOLÓGICO</v>
          </cell>
          <cell r="L284">
            <v>1</v>
          </cell>
          <cell r="M284" t="str">
            <v>Chapa de Poliéster (PRFV)</v>
          </cell>
          <cell r="N284" t="str">
            <v>ABNT TIPO III</v>
          </cell>
          <cell r="O284">
            <v>0.3</v>
          </cell>
          <cell r="P284" t="str">
            <v>104BPE0490</v>
          </cell>
        </row>
        <row r="285">
          <cell r="K285" t="str">
            <v>ECOLÓGICO</v>
          </cell>
          <cell r="L285">
            <v>1</v>
          </cell>
          <cell r="M285" t="str">
            <v>Chapa de Poliéster (PRFV)</v>
          </cell>
          <cell r="N285" t="str">
            <v>ABNT TIPO III</v>
          </cell>
          <cell r="O285">
            <v>0.79</v>
          </cell>
          <cell r="P285" t="str">
            <v>104BPE0490</v>
          </cell>
        </row>
        <row r="286">
          <cell r="K286" t="str">
            <v>ECOLÓGICO</v>
          </cell>
          <cell r="L286">
            <v>1</v>
          </cell>
          <cell r="M286" t="str">
            <v>Chapa de Poliéster (PRFV)</v>
          </cell>
          <cell r="N286" t="str">
            <v>ABNT TIPO III</v>
          </cell>
          <cell r="O286">
            <v>0.79</v>
          </cell>
          <cell r="P286" t="str">
            <v>104BPE0490</v>
          </cell>
        </row>
        <row r="287">
          <cell r="K287" t="str">
            <v>ECOLÓGICO</v>
          </cell>
          <cell r="L287">
            <v>1</v>
          </cell>
          <cell r="M287" t="str">
            <v>Chapa de Poliéster (PRFV)</v>
          </cell>
          <cell r="N287" t="str">
            <v>ABNT TIPO III</v>
          </cell>
          <cell r="O287">
            <v>0.79</v>
          </cell>
          <cell r="P287" t="str">
            <v>104BPE0490</v>
          </cell>
        </row>
        <row r="288">
          <cell r="K288" t="str">
            <v>ECOLÓGICO</v>
          </cell>
          <cell r="L288">
            <v>1</v>
          </cell>
          <cell r="M288" t="str">
            <v>Chapa de Poliéster (PRFV)</v>
          </cell>
          <cell r="N288" t="str">
            <v>ABNT TIPO III</v>
          </cell>
          <cell r="O288">
            <v>0.51</v>
          </cell>
          <cell r="P288" t="str">
            <v>104BPE0490</v>
          </cell>
        </row>
        <row r="289">
          <cell r="K289" t="str">
            <v>ECOLÓGICO</v>
          </cell>
          <cell r="L289">
            <v>1</v>
          </cell>
          <cell r="M289" t="str">
            <v>Chapa de Poliéster (PRFV)</v>
          </cell>
          <cell r="N289" t="str">
            <v>ABNT TIPO III</v>
          </cell>
          <cell r="O289">
            <v>1</v>
          </cell>
          <cell r="P289" t="str">
            <v>104BPE0490</v>
          </cell>
        </row>
        <row r="290">
          <cell r="K290" t="str">
            <v>ECOLÓGICO</v>
          </cell>
          <cell r="L290">
            <v>1</v>
          </cell>
          <cell r="M290" t="str">
            <v>Chapa de Poliéster (PRFV)</v>
          </cell>
          <cell r="N290" t="str">
            <v>ABNT TIPO III</v>
          </cell>
          <cell r="O290">
            <v>0.79</v>
          </cell>
          <cell r="P290" t="str">
            <v>104BPE0490</v>
          </cell>
        </row>
        <row r="291">
          <cell r="K291" t="str">
            <v>ECOLÓGICO</v>
          </cell>
          <cell r="L291">
            <v>1</v>
          </cell>
          <cell r="M291" t="str">
            <v>Chapa de Poliéster (PRFV)</v>
          </cell>
          <cell r="N291" t="str">
            <v>ABNT TIPO III</v>
          </cell>
          <cell r="O291">
            <v>1</v>
          </cell>
          <cell r="P291" t="str">
            <v>104BPE0490</v>
          </cell>
        </row>
        <row r="292">
          <cell r="K292" t="str">
            <v>ECOLÓGICO</v>
          </cell>
          <cell r="L292">
            <v>1</v>
          </cell>
          <cell r="M292" t="str">
            <v>Chapa de Poliéster (PRFV)</v>
          </cell>
          <cell r="N292" t="str">
            <v>ABNT TIPO III</v>
          </cell>
          <cell r="O292">
            <v>0.79</v>
          </cell>
          <cell r="P292" t="str">
            <v>104BPE0490</v>
          </cell>
        </row>
        <row r="293">
          <cell r="K293" t="str">
            <v>ECOLÓGICO</v>
          </cell>
          <cell r="L293">
            <v>1</v>
          </cell>
          <cell r="M293" t="str">
            <v>Chapa de Poliéster (PRFV)</v>
          </cell>
          <cell r="N293" t="str">
            <v>ABNT TIPO III</v>
          </cell>
          <cell r="O293">
            <v>0.79</v>
          </cell>
          <cell r="P293" t="str">
            <v>104BPE0490</v>
          </cell>
        </row>
        <row r="294">
          <cell r="K294" t="str">
            <v>ECOLÓGICO</v>
          </cell>
          <cell r="L294">
            <v>1</v>
          </cell>
          <cell r="M294" t="str">
            <v>Chapa de Poliéster (PRFV)</v>
          </cell>
          <cell r="N294" t="str">
            <v>ABNT TIPO III</v>
          </cell>
          <cell r="O294">
            <v>0.51</v>
          </cell>
          <cell r="P294" t="str">
            <v>104BPE0490</v>
          </cell>
        </row>
        <row r="295">
          <cell r="K295" t="str">
            <v>ECOLÓGICO</v>
          </cell>
          <cell r="L295">
            <v>1</v>
          </cell>
          <cell r="M295" t="str">
            <v>Chapa de Poliéster (PRFV)</v>
          </cell>
          <cell r="N295" t="str">
            <v>ABNT TIPO III</v>
          </cell>
          <cell r="O295">
            <v>0.79</v>
          </cell>
          <cell r="P295" t="str">
            <v>104BPE0490</v>
          </cell>
        </row>
        <row r="296">
          <cell r="K296" t="str">
            <v>ECOLÓGICO</v>
          </cell>
          <cell r="L296">
            <v>1</v>
          </cell>
          <cell r="M296" t="str">
            <v>Chapa de Poliéster (PRFV)</v>
          </cell>
          <cell r="N296" t="str">
            <v>ABNT TIPO III</v>
          </cell>
          <cell r="O296">
            <v>0.79</v>
          </cell>
          <cell r="P296" t="str">
            <v>104BPE0490</v>
          </cell>
        </row>
        <row r="297">
          <cell r="K297" t="str">
            <v>ECOLÓGICO</v>
          </cell>
          <cell r="L297">
            <v>1</v>
          </cell>
          <cell r="M297" t="str">
            <v>Chapa de Poliéster (PRFV)</v>
          </cell>
          <cell r="N297" t="str">
            <v>ABNT TIPO III</v>
          </cell>
          <cell r="O297">
            <v>0.79</v>
          </cell>
          <cell r="P297" t="str">
            <v>104BPE0490</v>
          </cell>
        </row>
        <row r="298">
          <cell r="K298" t="str">
            <v>ECOLÓGICO</v>
          </cell>
          <cell r="L298">
            <v>1</v>
          </cell>
          <cell r="M298" t="str">
            <v>Chapa de Poliéster (PRFV)</v>
          </cell>
          <cell r="N298" t="str">
            <v>ABNT TIPO III</v>
          </cell>
          <cell r="O298">
            <v>0.79</v>
          </cell>
          <cell r="P298" t="str">
            <v>104BPE0490</v>
          </cell>
        </row>
        <row r="299">
          <cell r="K299" t="str">
            <v>ECOLÓGICO</v>
          </cell>
          <cell r="L299">
            <v>1</v>
          </cell>
          <cell r="M299" t="str">
            <v>Chapa de Poliéster (PRFV)</v>
          </cell>
          <cell r="N299" t="str">
            <v>ABNT TIPO III</v>
          </cell>
          <cell r="O299">
            <v>0.51</v>
          </cell>
          <cell r="P299" t="str">
            <v>104BPE0490</v>
          </cell>
        </row>
        <row r="300">
          <cell r="K300" t="str">
            <v>ECOLÓGICO</v>
          </cell>
          <cell r="L300">
            <v>1</v>
          </cell>
          <cell r="M300" t="str">
            <v>Chapa de Poliéster (PRFV)</v>
          </cell>
          <cell r="N300" t="str">
            <v>ABNT TIPO III</v>
          </cell>
          <cell r="O300">
            <v>1</v>
          </cell>
          <cell r="P300" t="str">
            <v>104BPE0490</v>
          </cell>
        </row>
        <row r="301">
          <cell r="K301" t="str">
            <v>ECOLÓGICO</v>
          </cell>
          <cell r="L301">
            <v>1</v>
          </cell>
          <cell r="M301" t="str">
            <v>Chapa de Poliéster (PRFV)</v>
          </cell>
          <cell r="N301" t="str">
            <v>ABNT TIPO III</v>
          </cell>
          <cell r="O301">
            <v>1</v>
          </cell>
          <cell r="P301" t="str">
            <v>104BPE0490</v>
          </cell>
        </row>
        <row r="302">
          <cell r="K302" t="str">
            <v>ECOLÓGICO</v>
          </cell>
          <cell r="L302">
            <v>1</v>
          </cell>
          <cell r="M302" t="str">
            <v>Chapa de Poliéster (PRFV)</v>
          </cell>
          <cell r="N302" t="str">
            <v>ABNT TIPO III</v>
          </cell>
          <cell r="O302">
            <v>0.79</v>
          </cell>
          <cell r="P302" t="str">
            <v>104BPE0490</v>
          </cell>
        </row>
        <row r="303">
          <cell r="K303" t="str">
            <v>ECOLÓGICO</v>
          </cell>
          <cell r="L303">
            <v>1</v>
          </cell>
          <cell r="M303" t="str">
            <v>Chapa de Poliéster (PRFV)</v>
          </cell>
          <cell r="N303" t="str">
            <v>ABNT TIPO III</v>
          </cell>
          <cell r="O303">
            <v>1</v>
          </cell>
          <cell r="P303" t="str">
            <v>104BPE0490</v>
          </cell>
        </row>
        <row r="304">
          <cell r="K304" t="str">
            <v>ECOLÓGICO</v>
          </cell>
          <cell r="L304">
            <v>1</v>
          </cell>
          <cell r="M304" t="str">
            <v>Chapa de Poliéster (PRFV)</v>
          </cell>
          <cell r="N304" t="str">
            <v>ABNT TIPO III</v>
          </cell>
          <cell r="O304">
            <v>0.79</v>
          </cell>
          <cell r="P304" t="str">
            <v>104BPE0490</v>
          </cell>
        </row>
        <row r="305">
          <cell r="K305" t="str">
            <v>ECOLÓGICO</v>
          </cell>
          <cell r="L305">
            <v>1</v>
          </cell>
          <cell r="M305" t="str">
            <v>Chapa de Poliéster (PRFV)</v>
          </cell>
          <cell r="N305" t="str">
            <v>ABNT TIPO III</v>
          </cell>
          <cell r="O305">
            <v>1</v>
          </cell>
          <cell r="P305" t="str">
            <v>104BPE0490</v>
          </cell>
        </row>
        <row r="306">
          <cell r="K306" t="str">
            <v>ECOLÓGICO</v>
          </cell>
          <cell r="L306">
            <v>1</v>
          </cell>
          <cell r="M306" t="str">
            <v>Chapa de Poliéster (PRFV)</v>
          </cell>
          <cell r="N306" t="str">
            <v>ABNT TIPO III</v>
          </cell>
          <cell r="O306">
            <v>0.51</v>
          </cell>
          <cell r="P306" t="str">
            <v>104BPE0490</v>
          </cell>
        </row>
        <row r="307">
          <cell r="K307" t="str">
            <v>ECOLÓGICO</v>
          </cell>
          <cell r="L307">
            <v>1</v>
          </cell>
          <cell r="M307" t="str">
            <v>Chapa de Poliéster (PRFV)</v>
          </cell>
          <cell r="N307" t="str">
            <v>ABNT TIPO III</v>
          </cell>
          <cell r="O307">
            <v>0.79</v>
          </cell>
          <cell r="P307" t="str">
            <v>104BPE0490</v>
          </cell>
        </row>
        <row r="308">
          <cell r="K308" t="str">
            <v>Perfil C Metálico de aço carbono - NBR 14890</v>
          </cell>
          <cell r="L308">
            <v>2</v>
          </cell>
          <cell r="M308" t="str">
            <v>Chapa de Poliéster (PRFV)</v>
          </cell>
          <cell r="N308" t="str">
            <v>ABNT TIPO III</v>
          </cell>
          <cell r="O308">
            <v>5.25</v>
          </cell>
          <cell r="P308" t="str">
            <v>104BPE0490</v>
          </cell>
        </row>
        <row r="309">
          <cell r="K309" t="str">
            <v>Perfil C Metálico de aço carbono - NBR 14890</v>
          </cell>
          <cell r="L309">
            <v>2</v>
          </cell>
          <cell r="M309" t="str">
            <v>Chapa de Poliéster (PRFV)</v>
          </cell>
          <cell r="N309" t="str">
            <v>ABNT TIPO III</v>
          </cell>
          <cell r="O309">
            <v>5.25</v>
          </cell>
          <cell r="P309" t="str">
            <v>104BPE0490</v>
          </cell>
        </row>
        <row r="310">
          <cell r="K310" t="str">
            <v>ECOLÓGICO</v>
          </cell>
          <cell r="L310">
            <v>1</v>
          </cell>
          <cell r="M310" t="str">
            <v>Chapa de Poliéster (PRFV)</v>
          </cell>
          <cell r="N310" t="str">
            <v>ABNT TIPO III</v>
          </cell>
          <cell r="O310">
            <v>1</v>
          </cell>
          <cell r="P310" t="str">
            <v>104BPE0490</v>
          </cell>
        </row>
        <row r="311">
          <cell r="K311" t="str">
            <v>ECOLÓGICO</v>
          </cell>
          <cell r="L311">
            <v>1</v>
          </cell>
          <cell r="M311" t="str">
            <v>Chapa de Poliéster (PRFV)</v>
          </cell>
          <cell r="N311" t="str">
            <v>ABNT TIPO III</v>
          </cell>
          <cell r="O311">
            <v>0.79</v>
          </cell>
          <cell r="P311" t="str">
            <v>104BPE0490</v>
          </cell>
        </row>
        <row r="312">
          <cell r="K312" t="str">
            <v>ECOLÓGICO</v>
          </cell>
          <cell r="L312">
            <v>1</v>
          </cell>
          <cell r="M312" t="str">
            <v>Chapa de Poliéster (PRFV)</v>
          </cell>
          <cell r="N312" t="str">
            <v>ABNT TIPO III</v>
          </cell>
          <cell r="O312">
            <v>0.79</v>
          </cell>
          <cell r="P312" t="str">
            <v>104BPE0490</v>
          </cell>
        </row>
        <row r="313">
          <cell r="K313" t="str">
            <v>ECOLÓGICO</v>
          </cell>
          <cell r="L313">
            <v>1</v>
          </cell>
          <cell r="M313" t="str">
            <v>Chapa de Poliéster (PRFV)</v>
          </cell>
          <cell r="N313" t="str">
            <v>ABNT TIPO III</v>
          </cell>
          <cell r="O313">
            <v>1</v>
          </cell>
          <cell r="P313" t="str">
            <v>104BPE0490</v>
          </cell>
        </row>
        <row r="314">
          <cell r="K314" t="str">
            <v>ECOLÓGICO</v>
          </cell>
          <cell r="L314">
            <v>1</v>
          </cell>
          <cell r="M314" t="str">
            <v>Chapa de Poliéster (PRFV)</v>
          </cell>
          <cell r="N314" t="str">
            <v>ABNT TIPO III</v>
          </cell>
          <cell r="O314">
            <v>0.79</v>
          </cell>
          <cell r="P314" t="str">
            <v>104BPE0490</v>
          </cell>
        </row>
        <row r="315">
          <cell r="K315" t="str">
            <v>ECOLÓGICO</v>
          </cell>
          <cell r="L315">
            <v>1</v>
          </cell>
          <cell r="M315" t="str">
            <v>Chapa de Poliéster (PRFV)</v>
          </cell>
          <cell r="N315" t="str">
            <v>ABNT TIPO III</v>
          </cell>
          <cell r="O315">
            <v>0.79</v>
          </cell>
          <cell r="P315" t="str">
            <v>104BPE0490</v>
          </cell>
        </row>
        <row r="316">
          <cell r="K316" t="str">
            <v>ECOLÓGICO</v>
          </cell>
          <cell r="L316">
            <v>1</v>
          </cell>
          <cell r="M316" t="str">
            <v>Chapa de Poliéster (PRFV)</v>
          </cell>
          <cell r="N316" t="str">
            <v>ABNT TIPO III</v>
          </cell>
          <cell r="O316">
            <v>0.51</v>
          </cell>
          <cell r="P316" t="str">
            <v>104BPE0490</v>
          </cell>
        </row>
        <row r="317">
          <cell r="K317" t="str">
            <v>ECOLÓGICO</v>
          </cell>
          <cell r="L317">
            <v>1</v>
          </cell>
          <cell r="M317" t="str">
            <v>Chapa de Poliéster (PRFV)</v>
          </cell>
          <cell r="N317" t="str">
            <v>ABNT TIPO III</v>
          </cell>
          <cell r="O317">
            <v>0.3</v>
          </cell>
          <cell r="P317" t="str">
            <v>104BPE0490</v>
          </cell>
        </row>
        <row r="318">
          <cell r="K318" t="str">
            <v>ECOLÓGICO</v>
          </cell>
          <cell r="L318">
            <v>1</v>
          </cell>
          <cell r="M318" t="str">
            <v>Chapa de Poliéster (PRFV)</v>
          </cell>
          <cell r="N318" t="str">
            <v>ABNT TIPO III</v>
          </cell>
          <cell r="O318">
            <v>0.3</v>
          </cell>
          <cell r="P318" t="str">
            <v>104BPE0490</v>
          </cell>
        </row>
        <row r="319">
          <cell r="K319" t="str">
            <v>ECOLÓGICO</v>
          </cell>
          <cell r="L319">
            <v>1</v>
          </cell>
          <cell r="M319" t="str">
            <v>Chapa de Poliéster (PRFV)</v>
          </cell>
          <cell r="N319" t="str">
            <v>ABNT TIPO III</v>
          </cell>
          <cell r="O319">
            <v>0.3</v>
          </cell>
          <cell r="P319" t="str">
            <v>104BPE0490</v>
          </cell>
        </row>
        <row r="320">
          <cell r="K320" t="str">
            <v>ECOLÓGICO</v>
          </cell>
          <cell r="L320">
            <v>1</v>
          </cell>
          <cell r="M320" t="str">
            <v>Chapa de Poliéster (PRFV)</v>
          </cell>
          <cell r="N320" t="str">
            <v>ABNT TIPO III</v>
          </cell>
          <cell r="O320">
            <v>0.3</v>
          </cell>
          <cell r="P320" t="str">
            <v>104BPE0490</v>
          </cell>
        </row>
        <row r="321">
          <cell r="K321" t="str">
            <v>ECOLÓGICO</v>
          </cell>
          <cell r="L321">
            <v>1</v>
          </cell>
          <cell r="M321" t="str">
            <v>Chapa de Poliéster (PRFV)</v>
          </cell>
          <cell r="N321" t="str">
            <v>ABNT TIPO III</v>
          </cell>
          <cell r="O321">
            <v>1</v>
          </cell>
          <cell r="P321" t="str">
            <v>104BPE0490</v>
          </cell>
        </row>
        <row r="322">
          <cell r="K322" t="str">
            <v>ECOLÓGICO</v>
          </cell>
          <cell r="L322">
            <v>1</v>
          </cell>
          <cell r="M322" t="str">
            <v>Chapa de Poliéster (PRFV)</v>
          </cell>
          <cell r="N322" t="str">
            <v>ABNT TIPO III</v>
          </cell>
          <cell r="O322">
            <v>1</v>
          </cell>
          <cell r="P322" t="str">
            <v>104BPE0490</v>
          </cell>
        </row>
        <row r="323">
          <cell r="K323" t="str">
            <v>ECOLÓGICO</v>
          </cell>
          <cell r="L323">
            <v>1</v>
          </cell>
          <cell r="M323" t="str">
            <v>Chapa de Poliéster (PRFV)</v>
          </cell>
          <cell r="N323" t="str">
            <v>ABNT TIPO III</v>
          </cell>
          <cell r="O323">
            <v>0.51</v>
          </cell>
          <cell r="P323" t="str">
            <v>104BPE0490</v>
          </cell>
        </row>
        <row r="324">
          <cell r="K324" t="str">
            <v>ECOLÓGICO</v>
          </cell>
          <cell r="L324">
            <v>1</v>
          </cell>
          <cell r="M324" t="str">
            <v>Chapa de Poliéster (PRFV)</v>
          </cell>
          <cell r="N324" t="str">
            <v>ABNT TIPO III</v>
          </cell>
          <cell r="O324">
            <v>1</v>
          </cell>
          <cell r="P324" t="str">
            <v>104BPE0490</v>
          </cell>
        </row>
        <row r="325">
          <cell r="K325" t="str">
            <v>ECOLÓGICO</v>
          </cell>
          <cell r="L325">
            <v>1</v>
          </cell>
          <cell r="M325" t="str">
            <v>Chapa de Poliéster (PRFV)</v>
          </cell>
          <cell r="N325" t="str">
            <v>ABNT TIPO III</v>
          </cell>
          <cell r="O325">
            <v>0.79</v>
          </cell>
          <cell r="P325" t="str">
            <v>104BPE0490</v>
          </cell>
        </row>
        <row r="326">
          <cell r="K326" t="str">
            <v>ECOLÓGICO</v>
          </cell>
          <cell r="L326">
            <v>1</v>
          </cell>
          <cell r="M326" t="str">
            <v>Chapa de Poliéster (PRFV)</v>
          </cell>
          <cell r="N326" t="str">
            <v>ABNT TIPO III</v>
          </cell>
          <cell r="O326">
            <v>0.79</v>
          </cell>
          <cell r="P326" t="str">
            <v>104BPE0490</v>
          </cell>
        </row>
        <row r="327">
          <cell r="K327" t="str">
            <v>ECOLÓGICO</v>
          </cell>
          <cell r="L327">
            <v>1</v>
          </cell>
          <cell r="M327" t="str">
            <v>Chapa de Poliéster (PRFV)</v>
          </cell>
          <cell r="N327" t="str">
            <v>ABNT TIPO III</v>
          </cell>
          <cell r="O327">
            <v>0.79</v>
          </cell>
          <cell r="P327" t="str">
            <v>104BPE0490</v>
          </cell>
        </row>
        <row r="328">
          <cell r="K328" t="str">
            <v>ECOLÓGICO</v>
          </cell>
          <cell r="L328">
            <v>1</v>
          </cell>
          <cell r="M328" t="str">
            <v>Chapa de Poliéster (PRFV)</v>
          </cell>
          <cell r="N328" t="str">
            <v>ABNT TIPO III</v>
          </cell>
          <cell r="O328">
            <v>1</v>
          </cell>
          <cell r="P328" t="str">
            <v>104BPE0490</v>
          </cell>
        </row>
        <row r="329">
          <cell r="K329" t="str">
            <v>ECOLÓGICO</v>
          </cell>
          <cell r="L329">
            <v>1</v>
          </cell>
          <cell r="M329" t="str">
            <v>Chapa de Poliéster (PRFV)</v>
          </cell>
          <cell r="N329" t="str">
            <v>ABNT TIPO III</v>
          </cell>
          <cell r="O329">
            <v>0.51</v>
          </cell>
          <cell r="P329" t="str">
            <v>104BPE0490</v>
          </cell>
        </row>
        <row r="330">
          <cell r="K330" t="str">
            <v>ECOLÓGICO</v>
          </cell>
          <cell r="L330">
            <v>1</v>
          </cell>
          <cell r="M330" t="str">
            <v>Chapa de Poliéster (PRFV)</v>
          </cell>
          <cell r="N330" t="str">
            <v>ABNT TIPO III</v>
          </cell>
          <cell r="O330">
            <v>0.79</v>
          </cell>
          <cell r="P330" t="str">
            <v>104BPE0490</v>
          </cell>
        </row>
        <row r="331">
          <cell r="K331" t="str">
            <v>ECOLÓGICO</v>
          </cell>
          <cell r="L331">
            <v>1</v>
          </cell>
          <cell r="M331" t="str">
            <v>Chapa de Poliéster (PRFV)</v>
          </cell>
          <cell r="N331" t="str">
            <v>ABNT TIPO III</v>
          </cell>
          <cell r="O331">
            <v>1</v>
          </cell>
          <cell r="P331" t="str">
            <v>104BPE0490</v>
          </cell>
        </row>
        <row r="332">
          <cell r="K332" t="str">
            <v>ECOLÓGICO</v>
          </cell>
          <cell r="L332">
            <v>1</v>
          </cell>
          <cell r="M332" t="str">
            <v>Chapa de Poliéster (PRFV)</v>
          </cell>
          <cell r="N332" t="str">
            <v>ABNT TIPO III</v>
          </cell>
          <cell r="O332">
            <v>0.3</v>
          </cell>
          <cell r="P332" t="str">
            <v>104BPE0490</v>
          </cell>
        </row>
        <row r="333">
          <cell r="K333" t="str">
            <v>ECOLÓGICO</v>
          </cell>
          <cell r="L333">
            <v>1</v>
          </cell>
          <cell r="M333" t="str">
            <v>Chapa de Poliéster (PRFV)</v>
          </cell>
          <cell r="N333" t="str">
            <v>ABNT TIPO III</v>
          </cell>
          <cell r="O333">
            <v>0.3</v>
          </cell>
          <cell r="P333" t="str">
            <v>104BPE0490</v>
          </cell>
        </row>
        <row r="334">
          <cell r="K334" t="str">
            <v>Perfil C Metálico de aço carbono - NBR 14890</v>
          </cell>
          <cell r="L334">
            <v>2</v>
          </cell>
          <cell r="M334" t="str">
            <v>Chapa de Poliéster (PRFV)</v>
          </cell>
          <cell r="N334" t="str">
            <v>ABNT TIPO III</v>
          </cell>
          <cell r="O334">
            <v>5.25</v>
          </cell>
          <cell r="P334" t="str">
            <v>104BPE0490</v>
          </cell>
        </row>
        <row r="335">
          <cell r="K335" t="str">
            <v>Perfil C Metálico de aço carbono - NBR 14890</v>
          </cell>
          <cell r="L335">
            <v>2</v>
          </cell>
          <cell r="M335" t="str">
            <v>Chapa de Poliéster (PRFV)</v>
          </cell>
          <cell r="N335" t="str">
            <v>ABNT TIPO III</v>
          </cell>
          <cell r="O335">
            <v>5.25</v>
          </cell>
          <cell r="P335" t="str">
            <v>104BPE0490</v>
          </cell>
        </row>
        <row r="336">
          <cell r="K336" t="str">
            <v>ECOLÓGICO</v>
          </cell>
          <cell r="L336">
            <v>1</v>
          </cell>
          <cell r="M336" t="str">
            <v>Chapa de Poliéster (PRFV)</v>
          </cell>
          <cell r="N336" t="str">
            <v>ABNT TIPO III</v>
          </cell>
          <cell r="O336">
            <v>0.3</v>
          </cell>
          <cell r="P336" t="str">
            <v>104BPE0490</v>
          </cell>
        </row>
        <row r="337">
          <cell r="K337" t="str">
            <v>ECOLÓGICO</v>
          </cell>
          <cell r="L337">
            <v>1</v>
          </cell>
          <cell r="M337" t="str">
            <v>Chapa de Poliéster (PRFV)</v>
          </cell>
          <cell r="N337" t="str">
            <v>ABNT TIPO III</v>
          </cell>
          <cell r="O337">
            <v>0.3</v>
          </cell>
          <cell r="P337" t="str">
            <v>104BPE0490</v>
          </cell>
        </row>
        <row r="338">
          <cell r="K338" t="str">
            <v>ECOLÓGICO</v>
          </cell>
          <cell r="L338">
            <v>1</v>
          </cell>
          <cell r="M338" t="str">
            <v>Chapa de Poliéster (PRFV)</v>
          </cell>
          <cell r="N338" t="str">
            <v>ABNT TIPO III</v>
          </cell>
          <cell r="O338">
            <v>1</v>
          </cell>
          <cell r="P338" t="str">
            <v>104BPE0490</v>
          </cell>
        </row>
        <row r="339">
          <cell r="K339" t="str">
            <v>ECOLÓGICO</v>
          </cell>
          <cell r="L339">
            <v>1</v>
          </cell>
          <cell r="M339" t="str">
            <v>Chapa de Poliéster (PRFV)</v>
          </cell>
          <cell r="N339" t="str">
            <v>ABNT TIPO III</v>
          </cell>
          <cell r="O339">
            <v>1</v>
          </cell>
          <cell r="P339" t="str">
            <v>104BPE0490</v>
          </cell>
        </row>
        <row r="340">
          <cell r="K340" t="str">
            <v>ECOLÓGICO</v>
          </cell>
          <cell r="L340">
            <v>1</v>
          </cell>
          <cell r="M340" t="str">
            <v>Chapa de Poliéster (PRFV)</v>
          </cell>
          <cell r="N340" t="str">
            <v>ABNT TIPO III</v>
          </cell>
          <cell r="O340">
            <v>0.79</v>
          </cell>
          <cell r="P340" t="str">
            <v>104BPE0490</v>
          </cell>
        </row>
        <row r="341">
          <cell r="K341" t="str">
            <v>ECOLÓGICO</v>
          </cell>
          <cell r="L341">
            <v>1</v>
          </cell>
          <cell r="M341" t="str">
            <v>Chapa de Poliéster (PRFV)</v>
          </cell>
          <cell r="N341" t="str">
            <v>ABNT TIPO III</v>
          </cell>
          <cell r="O341">
            <v>0.51</v>
          </cell>
          <cell r="P341" t="str">
            <v>104BPE0490</v>
          </cell>
        </row>
        <row r="342">
          <cell r="K342" t="str">
            <v>ECOLÓGICO</v>
          </cell>
          <cell r="L342">
            <v>1</v>
          </cell>
          <cell r="M342" t="str">
            <v>Chapa de Poliéster (PRFV)</v>
          </cell>
          <cell r="N342" t="str">
            <v>ABNT TIPO III</v>
          </cell>
          <cell r="O342">
            <v>1</v>
          </cell>
          <cell r="P342" t="str">
            <v>104BPE0490</v>
          </cell>
        </row>
        <row r="343">
          <cell r="K343" t="str">
            <v>ECOLÓGICO</v>
          </cell>
          <cell r="L343">
            <v>1</v>
          </cell>
          <cell r="M343" t="str">
            <v>Chapa de Poliéster (PRFV)</v>
          </cell>
          <cell r="N343" t="str">
            <v>ABNT TIPO III</v>
          </cell>
          <cell r="O343">
            <v>0.79</v>
          </cell>
          <cell r="P343" t="str">
            <v>104BPE0490</v>
          </cell>
        </row>
        <row r="344">
          <cell r="K344" t="str">
            <v>ECOLÓGICO</v>
          </cell>
          <cell r="L344">
            <v>1</v>
          </cell>
          <cell r="M344" t="str">
            <v>Chapa de Poliéster (PRFV)</v>
          </cell>
          <cell r="N344" t="str">
            <v>ABNT TIPO III</v>
          </cell>
          <cell r="O344">
            <v>0.79</v>
          </cell>
          <cell r="P344" t="str">
            <v>104BPE0490</v>
          </cell>
        </row>
        <row r="345">
          <cell r="K345" t="str">
            <v>ECOLÓGICO</v>
          </cell>
          <cell r="L345">
            <v>1</v>
          </cell>
          <cell r="M345" t="str">
            <v>Chapa de Poliéster (PRFV)</v>
          </cell>
          <cell r="N345" t="str">
            <v>ABNT TIPO III</v>
          </cell>
          <cell r="O345">
            <v>1</v>
          </cell>
          <cell r="P345" t="str">
            <v>104BPE0490</v>
          </cell>
        </row>
        <row r="346">
          <cell r="K346" t="str">
            <v>ECOLÓGICO</v>
          </cell>
          <cell r="L346">
            <v>1</v>
          </cell>
          <cell r="M346" t="str">
            <v>Chapa de Poliéster (PRFV)</v>
          </cell>
          <cell r="N346" t="str">
            <v>ABNT TIPO III</v>
          </cell>
          <cell r="O346">
            <v>0.3</v>
          </cell>
          <cell r="P346" t="str">
            <v>104BPE0490</v>
          </cell>
        </row>
        <row r="347">
          <cell r="K347" t="str">
            <v>ECOLÓGICO</v>
          </cell>
          <cell r="L347">
            <v>1</v>
          </cell>
          <cell r="M347" t="str">
            <v>Chapa de Poliéster (PRFV)</v>
          </cell>
          <cell r="N347" t="str">
            <v>ABNT TIPO III</v>
          </cell>
          <cell r="O347">
            <v>0.3</v>
          </cell>
          <cell r="P347" t="str">
            <v>104BPE0490</v>
          </cell>
        </row>
        <row r="348">
          <cell r="K348" t="str">
            <v>ECOLÓGICO</v>
          </cell>
          <cell r="L348">
            <v>1</v>
          </cell>
          <cell r="M348" t="str">
            <v>Chapa de Poliéster (PRFV)</v>
          </cell>
          <cell r="N348" t="str">
            <v>ABNT TIPO III</v>
          </cell>
          <cell r="O348">
            <v>0.51</v>
          </cell>
          <cell r="P348" t="str">
            <v>104BPE0490</v>
          </cell>
        </row>
        <row r="349">
          <cell r="K349" t="str">
            <v>ECOLÓGICO</v>
          </cell>
          <cell r="L349">
            <v>1</v>
          </cell>
          <cell r="M349" t="str">
            <v>Chapa de Poliéster (PRFV)</v>
          </cell>
          <cell r="N349" t="str">
            <v>ABNT TIPO III</v>
          </cell>
          <cell r="O349">
            <v>0.3</v>
          </cell>
          <cell r="P349" t="str">
            <v>104BPE0490</v>
          </cell>
        </row>
        <row r="350">
          <cell r="K350" t="str">
            <v>ECOLÓGICO</v>
          </cell>
          <cell r="L350">
            <v>1</v>
          </cell>
          <cell r="M350" t="str">
            <v>Chapa de Poliéster (PRFV)</v>
          </cell>
          <cell r="N350" t="str">
            <v>ABNT TIPO III</v>
          </cell>
          <cell r="O350">
            <v>1</v>
          </cell>
          <cell r="P350" t="str">
            <v>104BPE0490</v>
          </cell>
        </row>
        <row r="351">
          <cell r="K351" t="str">
            <v>ECOLÓGICO</v>
          </cell>
          <cell r="L351">
            <v>1</v>
          </cell>
          <cell r="M351" t="str">
            <v>Chapa de Poliéster (PRFV)</v>
          </cell>
          <cell r="N351" t="str">
            <v>ABNT TIPO III</v>
          </cell>
          <cell r="O351">
            <v>0.51</v>
          </cell>
          <cell r="P351" t="str">
            <v>104BPE0490</v>
          </cell>
        </row>
        <row r="352">
          <cell r="K352" t="str">
            <v>ECOLÓGICO</v>
          </cell>
          <cell r="L352">
            <v>1</v>
          </cell>
          <cell r="M352" t="str">
            <v>Chapa de Poliéster (PRFV)</v>
          </cell>
          <cell r="N352" t="str">
            <v>ABNT TIPO III</v>
          </cell>
          <cell r="O352">
            <v>0.79</v>
          </cell>
          <cell r="P352" t="str">
            <v>104BPE0490</v>
          </cell>
        </row>
        <row r="353">
          <cell r="K353" t="str">
            <v>ECOLÓGICO</v>
          </cell>
          <cell r="L353">
            <v>2</v>
          </cell>
          <cell r="M353" t="str">
            <v>Chapa de Poliéster (PRFV)</v>
          </cell>
          <cell r="N353" t="str">
            <v>ABNT TIPO III</v>
          </cell>
          <cell r="O353">
            <v>2.5</v>
          </cell>
          <cell r="P353" t="str">
            <v>104BPE0490</v>
          </cell>
        </row>
        <row r="354">
          <cell r="K354" t="str">
            <v>ECOLÓGICO</v>
          </cell>
          <cell r="L354">
            <v>1</v>
          </cell>
          <cell r="M354" t="str">
            <v>Chapa de Poliéster (PRFV)</v>
          </cell>
          <cell r="N354" t="str">
            <v>ABNT TIPO III</v>
          </cell>
          <cell r="O354">
            <v>0.79</v>
          </cell>
          <cell r="P354" t="str">
            <v>104BPE0490</v>
          </cell>
        </row>
        <row r="355">
          <cell r="K355" t="str">
            <v>Perfil C Metálico de aço carbono - NBR 14890</v>
          </cell>
          <cell r="L355">
            <v>2</v>
          </cell>
          <cell r="M355" t="str">
            <v>Chapa de Poliéster (PRFV)</v>
          </cell>
          <cell r="N355" t="str">
            <v>ABNT TIPO III</v>
          </cell>
          <cell r="O355">
            <v>5.25</v>
          </cell>
          <cell r="P355" t="str">
            <v>104BPE0490</v>
          </cell>
        </row>
        <row r="356">
          <cell r="K356" t="str">
            <v>ECOLÓGICO</v>
          </cell>
          <cell r="L356">
            <v>1</v>
          </cell>
          <cell r="M356" t="str">
            <v>Chapa de Poliéster (PRFV)</v>
          </cell>
          <cell r="N356" t="str">
            <v>ABNT TIPO III</v>
          </cell>
          <cell r="O356">
            <v>0.51</v>
          </cell>
          <cell r="P356" t="str">
            <v>104BPE0490</v>
          </cell>
        </row>
        <row r="357">
          <cell r="K357" t="str">
            <v>Perfil C Metálico de aço carbono - NBR 14890</v>
          </cell>
          <cell r="L357">
            <v>2</v>
          </cell>
          <cell r="M357" t="str">
            <v>Chapa de Poliéster (PRFV)</v>
          </cell>
          <cell r="N357" t="str">
            <v>ABNT TIPO III</v>
          </cell>
          <cell r="O357">
            <v>5.25</v>
          </cell>
          <cell r="P357" t="str">
            <v>104BPE0490</v>
          </cell>
        </row>
        <row r="358">
          <cell r="K358" t="str">
            <v>ECOLÓGICO</v>
          </cell>
          <cell r="L358">
            <v>1</v>
          </cell>
          <cell r="M358" t="str">
            <v>Chapa de Poliéster (PRFV)</v>
          </cell>
          <cell r="N358" t="str">
            <v>ABNT TIPO III</v>
          </cell>
          <cell r="O358">
            <v>0.79</v>
          </cell>
          <cell r="P358" t="str">
            <v>104BPE0490</v>
          </cell>
        </row>
        <row r="359">
          <cell r="K359" t="str">
            <v>ECOLÓGICO</v>
          </cell>
          <cell r="L359">
            <v>1</v>
          </cell>
          <cell r="M359" t="str">
            <v>Chapa de Poliéster (PRFV)</v>
          </cell>
          <cell r="N359" t="str">
            <v>ABNT TIPO III</v>
          </cell>
          <cell r="O359">
            <v>0.79</v>
          </cell>
          <cell r="P359" t="str">
            <v>104BPE0490</v>
          </cell>
        </row>
        <row r="360">
          <cell r="K360" t="str">
            <v>ECOLÓGICO</v>
          </cell>
          <cell r="L360">
            <v>1</v>
          </cell>
          <cell r="M360" t="str">
            <v>Chapa de Poliéster (PRFV)</v>
          </cell>
          <cell r="N360" t="str">
            <v>ABNT TIPO III</v>
          </cell>
          <cell r="O360">
            <v>1</v>
          </cell>
          <cell r="P360" t="str">
            <v>104BPE0490</v>
          </cell>
        </row>
        <row r="361">
          <cell r="K361" t="str">
            <v>ECOLÓGICO</v>
          </cell>
          <cell r="L361">
            <v>1</v>
          </cell>
          <cell r="M361" t="str">
            <v>Chapa de Poliéster (PRFV)</v>
          </cell>
          <cell r="N361" t="str">
            <v>ABNT TIPO III</v>
          </cell>
          <cell r="O361">
            <v>0.52</v>
          </cell>
          <cell r="P361" t="str">
            <v>104BPE0490</v>
          </cell>
        </row>
        <row r="362">
          <cell r="K362" t="str">
            <v>ECOLÓGICO</v>
          </cell>
          <cell r="L362">
            <v>1</v>
          </cell>
          <cell r="M362" t="str">
            <v>Chapa de Poliéster (PRFV)</v>
          </cell>
          <cell r="N362" t="str">
            <v>ABNT TIPO III</v>
          </cell>
          <cell r="O362">
            <v>1</v>
          </cell>
          <cell r="P362" t="str">
            <v>104BPE0490</v>
          </cell>
        </row>
        <row r="363">
          <cell r="K363" t="str">
            <v>ECOLÓGICO</v>
          </cell>
          <cell r="L363">
            <v>1</v>
          </cell>
          <cell r="M363" t="str">
            <v>Chapa de Poliéster (PRFV)</v>
          </cell>
          <cell r="N363" t="str">
            <v>ABNT TIPO III</v>
          </cell>
          <cell r="O363">
            <v>0.43</v>
          </cell>
          <cell r="P363" t="str">
            <v>104BPE0490</v>
          </cell>
        </row>
        <row r="364">
          <cell r="K364" t="str">
            <v>Perfil C Metálico de aço carbono - NBR 14890</v>
          </cell>
          <cell r="L364">
            <v>2</v>
          </cell>
          <cell r="M364" t="str">
            <v>Chapa de Poliéster (PRFV)</v>
          </cell>
          <cell r="N364" t="str">
            <v>ABNT TIPO III</v>
          </cell>
          <cell r="O364">
            <v>4.5</v>
          </cell>
          <cell r="P364" t="str">
            <v>104BPE0490</v>
          </cell>
        </row>
        <row r="365">
          <cell r="K365" t="str">
            <v>ECOLÓGICO</v>
          </cell>
          <cell r="L365">
            <v>1</v>
          </cell>
          <cell r="M365" t="str">
            <v>Chapa de Poliéster (PRFV)</v>
          </cell>
          <cell r="N365" t="str">
            <v>ABNT TIPO III</v>
          </cell>
          <cell r="O365">
            <v>0.83</v>
          </cell>
          <cell r="P365" t="str">
            <v>104BPE0490</v>
          </cell>
        </row>
        <row r="366">
          <cell r="K366" t="str">
            <v>ECOLÓGICO</v>
          </cell>
          <cell r="L366">
            <v>1</v>
          </cell>
          <cell r="M366" t="str">
            <v>Chapa de Poliéster (PRFV)</v>
          </cell>
          <cell r="N366" t="str">
            <v>ABNT TIPO III</v>
          </cell>
          <cell r="O366">
            <v>0.43</v>
          </cell>
          <cell r="P366" t="str">
            <v>104BPE0490</v>
          </cell>
        </row>
        <row r="367">
          <cell r="K367" t="str">
            <v>ECOLÓGICO</v>
          </cell>
          <cell r="L367">
            <v>1</v>
          </cell>
          <cell r="M367" t="str">
            <v>Chapa de Poliéster (PRFV)</v>
          </cell>
          <cell r="N367" t="str">
            <v>ABNT TIPO III</v>
          </cell>
          <cell r="O367">
            <v>0.79</v>
          </cell>
          <cell r="P367" t="str">
            <v>104BPE0490</v>
          </cell>
        </row>
        <row r="368">
          <cell r="K368" t="str">
            <v>Perfil C Metálico de aço carbono - NBR 14890</v>
          </cell>
          <cell r="L368">
            <v>2</v>
          </cell>
          <cell r="M368" t="str">
            <v>Chapa de Poliéster (PRFV)</v>
          </cell>
          <cell r="N368" t="str">
            <v>ABNT TIPO III</v>
          </cell>
          <cell r="O368">
            <v>4.5</v>
          </cell>
          <cell r="P368" t="str">
            <v>104BPE0490</v>
          </cell>
        </row>
        <row r="369">
          <cell r="K369" t="str">
            <v>ECOLÓGICO</v>
          </cell>
          <cell r="L369">
            <v>1</v>
          </cell>
          <cell r="M369" t="str">
            <v>Chapa de Poliéster (PRFV)</v>
          </cell>
          <cell r="N369" t="str">
            <v>ABNT TIPO III</v>
          </cell>
          <cell r="O369">
            <v>1</v>
          </cell>
          <cell r="P369" t="str">
            <v>104BPE0490</v>
          </cell>
        </row>
        <row r="370">
          <cell r="K370" t="str">
            <v>ECOLÓGICO</v>
          </cell>
          <cell r="L370">
            <v>1</v>
          </cell>
          <cell r="M370" t="str">
            <v>Chapa de Poliéster (PRFV)</v>
          </cell>
          <cell r="N370" t="str">
            <v>ABNT TIPO III</v>
          </cell>
          <cell r="O370">
            <v>0.79</v>
          </cell>
          <cell r="P370" t="str">
            <v>104BPE0490</v>
          </cell>
        </row>
        <row r="371">
          <cell r="K371" t="str">
            <v>ECOLÓGICO</v>
          </cell>
          <cell r="L371">
            <v>1</v>
          </cell>
          <cell r="M371" t="str">
            <v>Chapa de Poliéster (PRFV)</v>
          </cell>
          <cell r="N371" t="str">
            <v>ABNT TIPO III</v>
          </cell>
          <cell r="O371">
            <v>0.79</v>
          </cell>
          <cell r="P371" t="str">
            <v>104BPE0490</v>
          </cell>
        </row>
        <row r="372">
          <cell r="K372" t="str">
            <v>ECOLÓGICO</v>
          </cell>
          <cell r="L372">
            <v>1</v>
          </cell>
          <cell r="M372" t="str">
            <v>Chapa de Poliéster (PRFV)</v>
          </cell>
          <cell r="N372" t="str">
            <v>ABNT TIPO III</v>
          </cell>
          <cell r="O372">
            <v>0.79</v>
          </cell>
          <cell r="P372" t="str">
            <v>104BPE0490</v>
          </cell>
        </row>
        <row r="373">
          <cell r="K373" t="str">
            <v>ECOLÓGICO</v>
          </cell>
          <cell r="L373">
            <v>1</v>
          </cell>
          <cell r="M373" t="str">
            <v>Chapa de Poliéster (PRFV)</v>
          </cell>
          <cell r="N373" t="str">
            <v>ABNT TIPO III</v>
          </cell>
          <cell r="O373">
            <v>0.51</v>
          </cell>
          <cell r="P373" t="str">
            <v>104BPE0490</v>
          </cell>
        </row>
        <row r="374">
          <cell r="K374" t="str">
            <v>ECOLÓGICO</v>
          </cell>
          <cell r="L374">
            <v>1</v>
          </cell>
          <cell r="M374" t="str">
            <v>Chapa de Poliéster (PRFV)</v>
          </cell>
          <cell r="N374" t="str">
            <v>ABNT TIPO III</v>
          </cell>
          <cell r="O374">
            <v>0.79</v>
          </cell>
          <cell r="P374" t="str">
            <v>104BPE0490</v>
          </cell>
        </row>
        <row r="375">
          <cell r="K375" t="str">
            <v>ECOLÓGICO</v>
          </cell>
          <cell r="L375">
            <v>1</v>
          </cell>
          <cell r="M375" t="str">
            <v>Chapa de Poliéster (PRFV)</v>
          </cell>
          <cell r="N375" t="str">
            <v>ABNT TIPO III</v>
          </cell>
          <cell r="O375">
            <v>0.79</v>
          </cell>
          <cell r="P375" t="str">
            <v>104BPE0490</v>
          </cell>
        </row>
        <row r="376">
          <cell r="K376" t="str">
            <v>ECOLÓGICO</v>
          </cell>
          <cell r="L376">
            <v>1</v>
          </cell>
          <cell r="M376" t="str">
            <v>Chapa de Poliéster (PRFV)</v>
          </cell>
          <cell r="N376" t="str">
            <v>ABNT TIPO III</v>
          </cell>
          <cell r="O376">
            <v>0.79</v>
          </cell>
          <cell r="P376" t="str">
            <v>104BPE0490</v>
          </cell>
        </row>
        <row r="377">
          <cell r="K377" t="str">
            <v>ECOLÓGICO</v>
          </cell>
          <cell r="L377">
            <v>1</v>
          </cell>
          <cell r="M377" t="str">
            <v>Chapa de Poliéster (PRFV)</v>
          </cell>
          <cell r="N377" t="str">
            <v>ABNT TIPO III</v>
          </cell>
          <cell r="O377">
            <v>0.79</v>
          </cell>
          <cell r="P377" t="str">
            <v>104BPE0490</v>
          </cell>
        </row>
        <row r="378">
          <cell r="K378" t="str">
            <v>ECOLÓGICO</v>
          </cell>
          <cell r="L378">
            <v>1</v>
          </cell>
          <cell r="M378" t="str">
            <v>Chapa de Poliéster (PRFV)</v>
          </cell>
          <cell r="N378" t="str">
            <v>ABNT TIPO III</v>
          </cell>
          <cell r="O378">
            <v>0.51</v>
          </cell>
          <cell r="P378" t="str">
            <v>104BPE0490</v>
          </cell>
        </row>
        <row r="379">
          <cell r="K379" t="str">
            <v>ECOLÓGICO</v>
          </cell>
          <cell r="L379">
            <v>1</v>
          </cell>
          <cell r="M379" t="str">
            <v>Chapa de Poliéster (PRFV)</v>
          </cell>
          <cell r="N379" t="str">
            <v>ABNT TIPO III</v>
          </cell>
          <cell r="O379">
            <v>0.79</v>
          </cell>
          <cell r="P379" t="str">
            <v>104BPE0490</v>
          </cell>
        </row>
        <row r="380">
          <cell r="K380" t="str">
            <v>ECOLÓGICO</v>
          </cell>
          <cell r="L380">
            <v>1</v>
          </cell>
          <cell r="M380" t="str">
            <v>Chapa de Poliéster (PRFV)</v>
          </cell>
          <cell r="N380" t="str">
            <v>ABNT TIPO III</v>
          </cell>
          <cell r="O380">
            <v>0.79</v>
          </cell>
          <cell r="P380" t="str">
            <v>104BPE0490</v>
          </cell>
        </row>
        <row r="381">
          <cell r="K381" t="str">
            <v>ECOLÓGICO</v>
          </cell>
          <cell r="L381">
            <v>1</v>
          </cell>
          <cell r="M381" t="str">
            <v>Chapa de Poliéster (PRFV)</v>
          </cell>
          <cell r="N381" t="str">
            <v>ABNT TIPO III</v>
          </cell>
          <cell r="O381">
            <v>1</v>
          </cell>
          <cell r="P381" t="str">
            <v>104BPE0490</v>
          </cell>
        </row>
        <row r="382">
          <cell r="K382" t="str">
            <v>ECOLÓGICO</v>
          </cell>
          <cell r="L382">
            <v>1</v>
          </cell>
          <cell r="M382" t="str">
            <v>Chapa de Poliéster (PRFV)</v>
          </cell>
          <cell r="N382" t="str">
            <v>ABNT TIPO III</v>
          </cell>
          <cell r="O382">
            <v>0.79</v>
          </cell>
          <cell r="P382" t="str">
            <v>104BPE0490</v>
          </cell>
        </row>
        <row r="383">
          <cell r="K383" t="str">
            <v>ECOLÓGICO</v>
          </cell>
          <cell r="L383">
            <v>1</v>
          </cell>
          <cell r="M383" t="str">
            <v>Chapa de Poliéster (PRFV)</v>
          </cell>
          <cell r="N383" t="str">
            <v>ABNT TIPO III</v>
          </cell>
          <cell r="O383">
            <v>1</v>
          </cell>
          <cell r="P383" t="str">
            <v>104BPE0490</v>
          </cell>
        </row>
        <row r="384">
          <cell r="K384" t="str">
            <v>ECOLÓGICO</v>
          </cell>
          <cell r="L384">
            <v>1</v>
          </cell>
          <cell r="M384" t="str">
            <v>Chapa de Poliéster (PRFV)</v>
          </cell>
          <cell r="N384" t="str">
            <v>ABNT TIPO III</v>
          </cell>
          <cell r="O384">
            <v>0.3</v>
          </cell>
          <cell r="P384" t="str">
            <v>104BPE0490</v>
          </cell>
        </row>
        <row r="385">
          <cell r="K385" t="str">
            <v>ECOLÓGICO</v>
          </cell>
          <cell r="L385">
            <v>1</v>
          </cell>
          <cell r="M385" t="str">
            <v>Chapa de Poliéster (PRFV)</v>
          </cell>
          <cell r="N385" t="str">
            <v>ABNT TIPO III</v>
          </cell>
          <cell r="O385">
            <v>0.3</v>
          </cell>
          <cell r="P385" t="str">
            <v>104BPE0490</v>
          </cell>
        </row>
        <row r="386">
          <cell r="K386" t="str">
            <v>Perfil C Metálico de aço carbono - NBR 14890</v>
          </cell>
          <cell r="L386">
            <v>2</v>
          </cell>
          <cell r="M386" t="str">
            <v>Chapa de Poliéster (PRFV)</v>
          </cell>
          <cell r="N386" t="str">
            <v>ABNT TIPO III</v>
          </cell>
          <cell r="O386">
            <v>4.5</v>
          </cell>
          <cell r="P386" t="str">
            <v>104BPE0490</v>
          </cell>
        </row>
        <row r="387">
          <cell r="K387" t="str">
            <v>ECOLÓGICO</v>
          </cell>
          <cell r="L387">
            <v>1</v>
          </cell>
          <cell r="M387" t="str">
            <v>Chapa de Poliéster (PRFV)</v>
          </cell>
          <cell r="N387" t="str">
            <v>ABNT TIPO III</v>
          </cell>
          <cell r="O387">
            <v>0.3</v>
          </cell>
          <cell r="P387" t="str">
            <v>104BPE0490</v>
          </cell>
        </row>
        <row r="388">
          <cell r="K388" t="str">
            <v>ECOLÓGICO</v>
          </cell>
          <cell r="L388">
            <v>1</v>
          </cell>
          <cell r="M388" t="str">
            <v>Chapa de Poliéster (PRFV)</v>
          </cell>
          <cell r="N388" t="str">
            <v>ABNT TIPO III</v>
          </cell>
          <cell r="O388">
            <v>0.3</v>
          </cell>
          <cell r="P388" t="str">
            <v>104BPE0490</v>
          </cell>
        </row>
        <row r="389">
          <cell r="K389" t="str">
            <v>Perfil C Metálico de aço carbono - NBR 14890</v>
          </cell>
          <cell r="L389">
            <v>2</v>
          </cell>
          <cell r="M389" t="str">
            <v>Chapa de Poliéster (PRFV)</v>
          </cell>
          <cell r="N389" t="str">
            <v>ABNT TIPO III</v>
          </cell>
          <cell r="O389">
            <v>4.5</v>
          </cell>
          <cell r="P389" t="str">
            <v>104BPE0490</v>
          </cell>
        </row>
        <row r="390">
          <cell r="K390" t="str">
            <v>ECOLÓGICO</v>
          </cell>
          <cell r="L390">
            <v>1</v>
          </cell>
          <cell r="M390" t="str">
            <v>Chapa de Poliéster (PRFV)</v>
          </cell>
          <cell r="N390" t="str">
            <v>ABNT TIPO III</v>
          </cell>
          <cell r="O390">
            <v>1</v>
          </cell>
          <cell r="P390" t="str">
            <v>104BPE0490</v>
          </cell>
        </row>
        <row r="391">
          <cell r="K391" t="str">
            <v>ECOLÓGICO</v>
          </cell>
          <cell r="L391">
            <v>1</v>
          </cell>
          <cell r="M391" t="str">
            <v>Chapa de Poliéster (PRFV)</v>
          </cell>
          <cell r="N391" t="str">
            <v>ABNT TIPO III</v>
          </cell>
          <cell r="O391">
            <v>1</v>
          </cell>
          <cell r="P391" t="str">
            <v>104BPE0490</v>
          </cell>
        </row>
        <row r="392">
          <cell r="K392" t="str">
            <v>ECOLÓGICO</v>
          </cell>
          <cell r="L392">
            <v>1</v>
          </cell>
          <cell r="M392" t="str">
            <v>Chapa de Poliéster (PRFV)</v>
          </cell>
          <cell r="N392" t="str">
            <v>ABNT TIPO III</v>
          </cell>
          <cell r="O392">
            <v>0.79</v>
          </cell>
          <cell r="P392" t="str">
            <v>104BPE0490</v>
          </cell>
        </row>
        <row r="393">
          <cell r="K393" t="str">
            <v>ECOLÓGICO</v>
          </cell>
          <cell r="L393">
            <v>1</v>
          </cell>
          <cell r="M393" t="str">
            <v>Chapa de Poliéster (PRFV)</v>
          </cell>
          <cell r="N393" t="str">
            <v>ABNT TIPO III</v>
          </cell>
          <cell r="O393">
            <v>1</v>
          </cell>
          <cell r="P393" t="str">
            <v>104BPE0490</v>
          </cell>
        </row>
        <row r="394">
          <cell r="K394" t="str">
            <v>ECOLÓGICO</v>
          </cell>
          <cell r="L394">
            <v>1</v>
          </cell>
          <cell r="M394" t="str">
            <v>Chapa de Poliéster (PRFV)</v>
          </cell>
          <cell r="N394" t="str">
            <v>ABNT TIPO III</v>
          </cell>
          <cell r="O394">
            <v>1</v>
          </cell>
          <cell r="P394" t="str">
            <v>104BPE0490</v>
          </cell>
        </row>
        <row r="395">
          <cell r="K395" t="str">
            <v>ECOLÓGICO</v>
          </cell>
          <cell r="L395">
            <v>1</v>
          </cell>
          <cell r="M395" t="str">
            <v>Chapa de Poliéster (PRFV)</v>
          </cell>
          <cell r="N395" t="str">
            <v>ABNT TIPO III</v>
          </cell>
          <cell r="O395">
            <v>0.43</v>
          </cell>
          <cell r="P395" t="str">
            <v>104BPE0490</v>
          </cell>
        </row>
        <row r="396">
          <cell r="K396" t="str">
            <v>ECOLÓGICO</v>
          </cell>
          <cell r="L396">
            <v>1</v>
          </cell>
          <cell r="M396" t="str">
            <v>Chapa de Poliéster (PRFV)</v>
          </cell>
          <cell r="N396" t="str">
            <v>ABNT TIPO III</v>
          </cell>
          <cell r="O396">
            <v>0.83</v>
          </cell>
          <cell r="P396" t="str">
            <v>104BPE0490</v>
          </cell>
        </row>
        <row r="397">
          <cell r="K397" t="str">
            <v>ECOLÓGICO</v>
          </cell>
          <cell r="L397">
            <v>1</v>
          </cell>
          <cell r="M397" t="str">
            <v>Chapa de Poliéster (PRFV)</v>
          </cell>
          <cell r="N397" t="str">
            <v>ABNT TIPO III</v>
          </cell>
          <cell r="O397">
            <v>0.51</v>
          </cell>
          <cell r="P397" t="str">
            <v>104BPE0490</v>
          </cell>
        </row>
        <row r="398">
          <cell r="K398" t="str">
            <v>ECOLÓGICO</v>
          </cell>
          <cell r="L398">
            <v>2</v>
          </cell>
          <cell r="M398" t="str">
            <v>Chapa de Poliéster (PRFV)</v>
          </cell>
          <cell r="N398" t="str">
            <v>ABNT TIPO III</v>
          </cell>
          <cell r="O398">
            <v>2.5</v>
          </cell>
          <cell r="P398" t="str">
            <v>104BPE0490</v>
          </cell>
        </row>
        <row r="399">
          <cell r="K399" t="str">
            <v>ECOLÓGICO</v>
          </cell>
          <cell r="L399">
            <v>1</v>
          </cell>
          <cell r="M399" t="str">
            <v>Chapa de Poliéster (PRFV)</v>
          </cell>
          <cell r="N399" t="str">
            <v>ABNT TIPO III</v>
          </cell>
          <cell r="O399">
            <v>0.79</v>
          </cell>
          <cell r="P399" t="str">
            <v>104BPE0510</v>
          </cell>
        </row>
        <row r="400">
          <cell r="K400" t="str">
            <v>Perfil C Metálico de aço carbono - NBR 14890</v>
          </cell>
          <cell r="L400">
            <v>2</v>
          </cell>
          <cell r="M400" t="str">
            <v>Chapa de Poliéster (PRFV)</v>
          </cell>
          <cell r="N400" t="str">
            <v>ABNT TIPO III</v>
          </cell>
          <cell r="O400">
            <v>4.5</v>
          </cell>
          <cell r="P400" t="str">
            <v>104BPE0510</v>
          </cell>
        </row>
        <row r="401">
          <cell r="K401" t="str">
            <v>ECOLÓGICO</v>
          </cell>
          <cell r="L401">
            <v>1</v>
          </cell>
          <cell r="M401" t="str">
            <v>Chapa de Poliéster (PRFV)</v>
          </cell>
          <cell r="N401" t="str">
            <v>ABNT TIPO III</v>
          </cell>
          <cell r="O401">
            <v>0.79</v>
          </cell>
          <cell r="P401" t="str">
            <v>104BPE0510</v>
          </cell>
        </row>
        <row r="402">
          <cell r="K402" t="str">
            <v>ECOLÓGICO</v>
          </cell>
          <cell r="L402">
            <v>1</v>
          </cell>
          <cell r="M402" t="str">
            <v>Chapa de Poliéster (PRFV)</v>
          </cell>
          <cell r="N402" t="str">
            <v>ABNT TIPO III</v>
          </cell>
          <cell r="O402">
            <v>1</v>
          </cell>
          <cell r="P402" t="str">
            <v>104BPE0510</v>
          </cell>
        </row>
        <row r="403">
          <cell r="K403" t="str">
            <v>Perfil C Metálico de aço carbono - NBR 14890</v>
          </cell>
          <cell r="L403">
            <v>2</v>
          </cell>
          <cell r="M403" t="str">
            <v>Chapa de Poliéster (PRFV)</v>
          </cell>
          <cell r="N403" t="str">
            <v>ABNT TIPO III</v>
          </cell>
          <cell r="O403">
            <v>5.25</v>
          </cell>
          <cell r="P403" t="str">
            <v>104BPE0510</v>
          </cell>
        </row>
        <row r="404">
          <cell r="K404" t="str">
            <v>Perfil C Metálico de aço carbono - NBR 14890</v>
          </cell>
          <cell r="L404">
            <v>2</v>
          </cell>
          <cell r="M404" t="str">
            <v>Chapa de Poliéster (PRFV)</v>
          </cell>
          <cell r="N404" t="str">
            <v>ABNT TIPO III</v>
          </cell>
          <cell r="O404">
            <v>5.25</v>
          </cell>
          <cell r="P404" t="str">
            <v>104BPE0510</v>
          </cell>
        </row>
        <row r="405">
          <cell r="K405" t="str">
            <v>ECOLÓGICO</v>
          </cell>
          <cell r="L405">
            <v>1</v>
          </cell>
          <cell r="M405" t="str">
            <v>Chapa de Poliéster (PRFV)</v>
          </cell>
          <cell r="N405" t="str">
            <v>ABNT TIPO III</v>
          </cell>
          <cell r="O405">
            <v>1</v>
          </cell>
          <cell r="P405" t="str">
            <v>104BPE0510</v>
          </cell>
        </row>
        <row r="406">
          <cell r="K406" t="str">
            <v>ECOLÓGICO</v>
          </cell>
          <cell r="L406">
            <v>1</v>
          </cell>
          <cell r="M406" t="str">
            <v>Chapa de Poliéster (PRFV)</v>
          </cell>
          <cell r="N406" t="str">
            <v>ABNT TIPO III</v>
          </cell>
          <cell r="O406">
            <v>0.79</v>
          </cell>
          <cell r="P406" t="str">
            <v>104BPE0510</v>
          </cell>
        </row>
        <row r="407">
          <cell r="K407" t="str">
            <v>ECOLÓGICO</v>
          </cell>
          <cell r="L407">
            <v>1</v>
          </cell>
          <cell r="M407" t="str">
            <v>Chapa de Poliéster (PRFV)</v>
          </cell>
          <cell r="N407" t="str">
            <v>ABNT TIPO III</v>
          </cell>
          <cell r="O407">
            <v>0.79</v>
          </cell>
          <cell r="P407" t="str">
            <v>104BPE0510</v>
          </cell>
        </row>
        <row r="408">
          <cell r="K408" t="str">
            <v>Perfil C Metálico de aço carbono - NBR 14890</v>
          </cell>
          <cell r="L408">
            <v>2</v>
          </cell>
          <cell r="M408" t="str">
            <v>Chapa de Poliéster (PRFV)</v>
          </cell>
          <cell r="N408" t="str">
            <v>ABNT TIPO III</v>
          </cell>
          <cell r="O408">
            <v>3.75</v>
          </cell>
          <cell r="P408" t="str">
            <v>104BPE0510</v>
          </cell>
        </row>
        <row r="409">
          <cell r="K409" t="str">
            <v>ECOLÓGICO</v>
          </cell>
          <cell r="L409">
            <v>1</v>
          </cell>
          <cell r="M409" t="str">
            <v>Chapa de Poliéster (PRFV)</v>
          </cell>
          <cell r="N409" t="str">
            <v>ABNT TIPO III</v>
          </cell>
          <cell r="O409">
            <v>0.51</v>
          </cell>
          <cell r="P409" t="str">
            <v>104BPE0510</v>
          </cell>
        </row>
        <row r="410">
          <cell r="K410" t="str">
            <v>ECOLÓGICO</v>
          </cell>
          <cell r="L410">
            <v>1</v>
          </cell>
          <cell r="M410" t="str">
            <v>Chapa de Poliéster (PRFV)</v>
          </cell>
          <cell r="N410" t="str">
            <v>ABNT TIPO III</v>
          </cell>
          <cell r="O410">
            <v>1</v>
          </cell>
          <cell r="P410" t="str">
            <v>104BPE0510</v>
          </cell>
        </row>
        <row r="411">
          <cell r="K411" t="str">
            <v>Perfil C Metálico de aço carbono - NBR 14890</v>
          </cell>
          <cell r="L411">
            <v>2</v>
          </cell>
          <cell r="M411" t="str">
            <v>Chapa de Poliéster (PRFV)</v>
          </cell>
          <cell r="N411" t="str">
            <v>ABNT TIPO III</v>
          </cell>
          <cell r="O411">
            <v>5.25</v>
          </cell>
          <cell r="P411" t="str">
            <v>104BPE0510</v>
          </cell>
        </row>
        <row r="412">
          <cell r="K412" t="str">
            <v>ECOLÓGICO</v>
          </cell>
          <cell r="L412">
            <v>1</v>
          </cell>
          <cell r="M412" t="str">
            <v>Chapa de Poliéster (PRFV)</v>
          </cell>
          <cell r="N412" t="str">
            <v>ABNT TIPO III</v>
          </cell>
          <cell r="O412">
            <v>1</v>
          </cell>
          <cell r="P412" t="str">
            <v>104BPE0510</v>
          </cell>
        </row>
        <row r="413">
          <cell r="K413" t="str">
            <v>Perfil C Metálico de aço carbono - NBR 14890</v>
          </cell>
          <cell r="L413">
            <v>2</v>
          </cell>
          <cell r="M413" t="str">
            <v>Chapa de Poliéster (PRFV)</v>
          </cell>
          <cell r="N413" t="str">
            <v>ABNT TIPO III</v>
          </cell>
          <cell r="O413">
            <v>3.75</v>
          </cell>
          <cell r="P413" t="str">
            <v>104BPE0510</v>
          </cell>
        </row>
        <row r="414">
          <cell r="K414" t="str">
            <v>Perfil C Metálico de aço carbono - NBR 14890</v>
          </cell>
          <cell r="L414">
            <v>2</v>
          </cell>
          <cell r="M414" t="str">
            <v>Chapa de Poliéster (PRFV)</v>
          </cell>
          <cell r="N414" t="str">
            <v>ABNT TIPO III</v>
          </cell>
          <cell r="O414">
            <v>5.25</v>
          </cell>
          <cell r="P414" t="str">
            <v>104BPE0510</v>
          </cell>
        </row>
        <row r="415">
          <cell r="K415" t="str">
            <v>ECOLÓGICO</v>
          </cell>
          <cell r="L415">
            <v>1</v>
          </cell>
          <cell r="M415" t="str">
            <v>Chapa de Poliéster (PRFV)</v>
          </cell>
          <cell r="N415" t="str">
            <v>ABNT TIPO III</v>
          </cell>
          <cell r="O415">
            <v>1</v>
          </cell>
          <cell r="P415" t="str">
            <v>104BPE0510</v>
          </cell>
        </row>
        <row r="416">
          <cell r="K416" t="str">
            <v>Perfil C Metálico de aço carbono - NBR 14890</v>
          </cell>
          <cell r="L416">
            <v>2</v>
          </cell>
          <cell r="M416" t="str">
            <v>Chapa de Poliéster (PRFV)</v>
          </cell>
          <cell r="N416" t="str">
            <v>ABNT TIPO III</v>
          </cell>
          <cell r="O416">
            <v>3.75</v>
          </cell>
          <cell r="P416" t="str">
            <v>104BPE0510</v>
          </cell>
        </row>
        <row r="417">
          <cell r="K417" t="str">
            <v>ECOLÓGICO</v>
          </cell>
          <cell r="L417">
            <v>1</v>
          </cell>
          <cell r="M417" t="str">
            <v>Chapa de Poliéster (PRFV)</v>
          </cell>
          <cell r="N417" t="str">
            <v>ABNT TIPO III</v>
          </cell>
          <cell r="O417">
            <v>0.51</v>
          </cell>
          <cell r="P417" t="str">
            <v>104BPE0510</v>
          </cell>
        </row>
        <row r="418">
          <cell r="K418" t="str">
            <v>ECOLÓGICO</v>
          </cell>
          <cell r="L418">
            <v>1</v>
          </cell>
          <cell r="M418" t="str">
            <v>Chapa de Poliéster (PRFV)</v>
          </cell>
          <cell r="N418" t="str">
            <v>ABNT TIPO III</v>
          </cell>
          <cell r="O418">
            <v>1</v>
          </cell>
          <cell r="P418" t="str">
            <v>104BPE0510</v>
          </cell>
        </row>
        <row r="419">
          <cell r="K419" t="str">
            <v>ECOLÓGICO</v>
          </cell>
          <cell r="L419">
            <v>1</v>
          </cell>
          <cell r="M419" t="str">
            <v>Chapa de Poliéster (PRFV)</v>
          </cell>
          <cell r="N419" t="str">
            <v>ABNT TIPO III</v>
          </cell>
          <cell r="O419">
            <v>1</v>
          </cell>
          <cell r="P419" t="str">
            <v>104BPE0510</v>
          </cell>
        </row>
        <row r="420">
          <cell r="K420" t="str">
            <v>ECOLÓGICO</v>
          </cell>
          <cell r="L420">
            <v>1</v>
          </cell>
          <cell r="M420" t="str">
            <v>Chapa de Poliéster (PRFV)</v>
          </cell>
          <cell r="N420" t="str">
            <v>ABNT TIPO III</v>
          </cell>
          <cell r="O420">
            <v>0.79</v>
          </cell>
          <cell r="P420" t="str">
            <v>104BPE0510</v>
          </cell>
        </row>
        <row r="421">
          <cell r="K421" t="str">
            <v>ECOLÓGICO</v>
          </cell>
          <cell r="L421">
            <v>1</v>
          </cell>
          <cell r="M421" t="str">
            <v>Chapa de Poliéster (PRFV)</v>
          </cell>
          <cell r="N421" t="str">
            <v>ABNT TIPO III</v>
          </cell>
          <cell r="O421">
            <v>0.79</v>
          </cell>
          <cell r="P421" t="str">
            <v>104BPE0510</v>
          </cell>
        </row>
        <row r="422">
          <cell r="K422" t="str">
            <v>ECOLÓGICO</v>
          </cell>
          <cell r="L422">
            <v>1</v>
          </cell>
          <cell r="M422" t="str">
            <v>Chapa de Poliéster (PRFV)</v>
          </cell>
          <cell r="N422" t="str">
            <v>ABNT TIPO III</v>
          </cell>
          <cell r="O422">
            <v>1</v>
          </cell>
          <cell r="P422" t="str">
            <v>104BPE0510</v>
          </cell>
        </row>
        <row r="423">
          <cell r="K423" t="str">
            <v>ECOLÓGICO</v>
          </cell>
          <cell r="L423">
            <v>1</v>
          </cell>
          <cell r="M423" t="str">
            <v>Chapa de Poliéster (PRFV)</v>
          </cell>
          <cell r="N423" t="str">
            <v>ABNT TIPO III</v>
          </cell>
          <cell r="O423">
            <v>1</v>
          </cell>
          <cell r="P423" t="str">
            <v>104BPE0510</v>
          </cell>
        </row>
        <row r="424">
          <cell r="K424" t="str">
            <v>ECOLÓGICO</v>
          </cell>
          <cell r="L424">
            <v>1</v>
          </cell>
          <cell r="M424" t="str">
            <v>Chapa de Poliéster (PRFV)</v>
          </cell>
          <cell r="N424" t="str">
            <v>ABNT TIPO III</v>
          </cell>
          <cell r="O424">
            <v>0.51</v>
          </cell>
          <cell r="P424" t="str">
            <v>104BPE0510</v>
          </cell>
        </row>
        <row r="425">
          <cell r="K425" t="str">
            <v>ECOLÓGICO</v>
          </cell>
          <cell r="L425">
            <v>1</v>
          </cell>
          <cell r="M425" t="str">
            <v>Chapa de Poliéster (PRFV)</v>
          </cell>
          <cell r="N425" t="str">
            <v>ABNT TIPO III</v>
          </cell>
          <cell r="O425">
            <v>1</v>
          </cell>
          <cell r="P425" t="str">
            <v>104BPE0510</v>
          </cell>
        </row>
        <row r="426">
          <cell r="K426" t="str">
            <v>ECOLÓGICO</v>
          </cell>
          <cell r="L426">
            <v>1</v>
          </cell>
          <cell r="M426" t="str">
            <v>Chapa de Poliéster (PRFV)</v>
          </cell>
          <cell r="N426" t="str">
            <v>ABNT TIPO III</v>
          </cell>
          <cell r="O426">
            <v>1</v>
          </cell>
          <cell r="P426" t="str">
            <v>104BPE0510</v>
          </cell>
        </row>
        <row r="427">
          <cell r="K427" t="str">
            <v>ECOLÓGICO</v>
          </cell>
          <cell r="L427">
            <v>1</v>
          </cell>
          <cell r="M427" t="str">
            <v>Chapa de Poliéster (PRFV)</v>
          </cell>
          <cell r="N427" t="str">
            <v>ABNT TIPO III</v>
          </cell>
          <cell r="O427">
            <v>0.79</v>
          </cell>
          <cell r="P427" t="str">
            <v>104BPE0510</v>
          </cell>
        </row>
        <row r="428">
          <cell r="K428" t="str">
            <v>ECOLÓGICO</v>
          </cell>
          <cell r="L428">
            <v>1</v>
          </cell>
          <cell r="M428" t="str">
            <v>Chapa de Poliéster (PRFV)</v>
          </cell>
          <cell r="N428" t="str">
            <v>ABNT TIPO III</v>
          </cell>
          <cell r="O428">
            <v>0.79</v>
          </cell>
          <cell r="P428" t="str">
            <v>104BPE0510</v>
          </cell>
        </row>
        <row r="429">
          <cell r="K429" t="str">
            <v>Perfil C Metálico de aço carbono - NBR 14890</v>
          </cell>
          <cell r="L429">
            <v>2</v>
          </cell>
          <cell r="M429" t="str">
            <v>Chapa de Poliéster (PRFV)</v>
          </cell>
          <cell r="N429" t="str">
            <v>ABNT TIPO III</v>
          </cell>
          <cell r="O429">
            <v>5.25</v>
          </cell>
          <cell r="P429" t="str">
            <v>104BPE0510</v>
          </cell>
        </row>
        <row r="430">
          <cell r="K430" t="str">
            <v>ECOLÓGICO</v>
          </cell>
          <cell r="L430">
            <v>1</v>
          </cell>
          <cell r="M430" t="str">
            <v>Chapa de Poliéster (PRFV)</v>
          </cell>
          <cell r="N430" t="str">
            <v>ABNT TIPO III</v>
          </cell>
          <cell r="O430">
            <v>1</v>
          </cell>
          <cell r="P430" t="str">
            <v>104BPE0510</v>
          </cell>
        </row>
        <row r="431">
          <cell r="K431" t="str">
            <v>ECOLÓGICO</v>
          </cell>
          <cell r="L431">
            <v>1</v>
          </cell>
          <cell r="M431" t="str">
            <v>Chapa de Poliéster (PRFV)</v>
          </cell>
          <cell r="N431" t="str">
            <v>ABNT TIPO III</v>
          </cell>
          <cell r="O431">
            <v>0.79</v>
          </cell>
          <cell r="P431" t="str">
            <v>104BPE0510</v>
          </cell>
        </row>
        <row r="432">
          <cell r="K432" t="str">
            <v>ECOLÓGICO</v>
          </cell>
          <cell r="L432">
            <v>1</v>
          </cell>
          <cell r="M432" t="str">
            <v>Chapa de Poliéster (PRFV)</v>
          </cell>
          <cell r="N432" t="str">
            <v>ABNT TIPO III</v>
          </cell>
          <cell r="O432">
            <v>0.51</v>
          </cell>
          <cell r="P432" t="str">
            <v>104BPE0510</v>
          </cell>
        </row>
        <row r="433">
          <cell r="K433" t="str">
            <v>ECOLÓGICO</v>
          </cell>
          <cell r="L433">
            <v>1</v>
          </cell>
          <cell r="M433" t="str">
            <v>Chapa de Poliéster (PRFV)</v>
          </cell>
          <cell r="N433" t="str">
            <v>ABNT TIPO III</v>
          </cell>
          <cell r="O433">
            <v>0.79</v>
          </cell>
          <cell r="P433" t="str">
            <v>104BPE0510</v>
          </cell>
        </row>
        <row r="434">
          <cell r="K434" t="str">
            <v>ECOLÓGICO</v>
          </cell>
          <cell r="L434">
            <v>1</v>
          </cell>
          <cell r="M434" t="str">
            <v>Chapa de Poliéster (PRFV)</v>
          </cell>
          <cell r="N434" t="str">
            <v>ABNT TIPO III</v>
          </cell>
          <cell r="O434">
            <v>0.79</v>
          </cell>
          <cell r="P434" t="str">
            <v>104BPE0510</v>
          </cell>
        </row>
        <row r="435">
          <cell r="K435" t="str">
            <v>ECOLÓGICO</v>
          </cell>
          <cell r="L435">
            <v>1</v>
          </cell>
          <cell r="M435" t="str">
            <v>Chapa de Poliéster (PRFV)</v>
          </cell>
          <cell r="N435" t="str">
            <v>ABNT TIPO III</v>
          </cell>
          <cell r="O435">
            <v>0.79</v>
          </cell>
          <cell r="P435" t="str">
            <v>104BPE0510</v>
          </cell>
        </row>
        <row r="436">
          <cell r="K436" t="str">
            <v>Perfil C Metálico de aço carbono - NBR 14890</v>
          </cell>
          <cell r="L436">
            <v>2</v>
          </cell>
          <cell r="M436" t="str">
            <v>Chapa de Poliéster (PRFV)</v>
          </cell>
          <cell r="N436" t="str">
            <v>ABNT TIPO III</v>
          </cell>
          <cell r="O436">
            <v>3</v>
          </cell>
          <cell r="P436" t="str">
            <v>104BPE0510</v>
          </cell>
        </row>
        <row r="437">
          <cell r="K437" t="str">
            <v>ECOLÓGICO</v>
          </cell>
          <cell r="L437">
            <v>1</v>
          </cell>
          <cell r="M437" t="str">
            <v>Chapa de Poliéster (PRFV)</v>
          </cell>
          <cell r="N437" t="str">
            <v>ABNT TIPO III</v>
          </cell>
          <cell r="O437">
            <v>0.79</v>
          </cell>
          <cell r="P437" t="str">
            <v>104BPE0510</v>
          </cell>
        </row>
        <row r="438">
          <cell r="K438" t="str">
            <v>ECOLÓGICO</v>
          </cell>
          <cell r="L438">
            <v>1</v>
          </cell>
          <cell r="M438" t="str">
            <v>Chapa de Poliéster (PRFV)</v>
          </cell>
          <cell r="N438" t="str">
            <v>ABNT TIPO III</v>
          </cell>
          <cell r="O438">
            <v>1</v>
          </cell>
          <cell r="P438" t="str">
            <v>104BPE0510</v>
          </cell>
        </row>
        <row r="439">
          <cell r="K439" t="str">
            <v>ECOLÓGICO</v>
          </cell>
          <cell r="L439">
            <v>1</v>
          </cell>
          <cell r="M439" t="str">
            <v>Chapa de Poliéster (PRFV)</v>
          </cell>
          <cell r="N439" t="str">
            <v>ABNT TIPO III</v>
          </cell>
          <cell r="O439">
            <v>0.51</v>
          </cell>
          <cell r="P439" t="str">
            <v>104BPE0510</v>
          </cell>
        </row>
        <row r="440">
          <cell r="K440" t="str">
            <v>ECOLÓGICO</v>
          </cell>
          <cell r="L440">
            <v>1</v>
          </cell>
          <cell r="M440" t="str">
            <v>Chapa de Poliéster (PRFV)</v>
          </cell>
          <cell r="N440" t="str">
            <v>ABNT TIPO III</v>
          </cell>
          <cell r="O440">
            <v>0.3</v>
          </cell>
          <cell r="P440" t="str">
            <v>104BPE0510</v>
          </cell>
        </row>
        <row r="441">
          <cell r="K441" t="str">
            <v>ECOLÓGICO</v>
          </cell>
          <cell r="L441">
            <v>1</v>
          </cell>
          <cell r="M441" t="str">
            <v>Chapa de Poliéster (PRFV)</v>
          </cell>
          <cell r="N441" t="str">
            <v>ABNT TIPO III</v>
          </cell>
          <cell r="O441">
            <v>0.3</v>
          </cell>
          <cell r="P441" t="str">
            <v>104BPE0510</v>
          </cell>
        </row>
        <row r="442">
          <cell r="K442" t="str">
            <v>Perfil C Metálico de aço carbono - NBR 14890</v>
          </cell>
          <cell r="L442">
            <v>2</v>
          </cell>
          <cell r="M442" t="str">
            <v>Chapa de Poliéster (PRFV)</v>
          </cell>
          <cell r="N442" t="str">
            <v>ABNT TIPO III</v>
          </cell>
          <cell r="O442">
            <v>4.5</v>
          </cell>
          <cell r="P442" t="str">
            <v>104BPE0510</v>
          </cell>
        </row>
        <row r="443">
          <cell r="K443" t="str">
            <v>Perfil C Metálico de aço carbono - NBR 14890</v>
          </cell>
          <cell r="L443">
            <v>2</v>
          </cell>
          <cell r="M443" t="str">
            <v>Chapa de Poliéster (PRFV)</v>
          </cell>
          <cell r="N443" t="str">
            <v>ABNT TIPO III</v>
          </cell>
          <cell r="O443">
            <v>4.5</v>
          </cell>
          <cell r="P443" t="str">
            <v>104BPE0510</v>
          </cell>
        </row>
        <row r="444">
          <cell r="K444" t="str">
            <v>ECOLÓGICO</v>
          </cell>
          <cell r="L444">
            <v>1</v>
          </cell>
          <cell r="M444" t="str">
            <v>Chapa de Poliéster (PRFV)</v>
          </cell>
          <cell r="N444" t="str">
            <v>ABNT TIPO III</v>
          </cell>
          <cell r="O444">
            <v>0.3</v>
          </cell>
          <cell r="P444" t="str">
            <v>104BPE0510</v>
          </cell>
        </row>
        <row r="445">
          <cell r="K445" t="str">
            <v>ECOLÓGICO</v>
          </cell>
          <cell r="L445">
            <v>1</v>
          </cell>
          <cell r="M445" t="str">
            <v>Chapa de Poliéster (PRFV)</v>
          </cell>
          <cell r="N445" t="str">
            <v>ABNT TIPO III</v>
          </cell>
          <cell r="O445">
            <v>0.3</v>
          </cell>
          <cell r="P445" t="str">
            <v>104BPE0510</v>
          </cell>
        </row>
        <row r="446">
          <cell r="K446" t="str">
            <v>ECOLÓGICO</v>
          </cell>
          <cell r="L446">
            <v>1</v>
          </cell>
          <cell r="M446" t="str">
            <v>Chapa de Poliéster (PRFV)</v>
          </cell>
          <cell r="N446" t="str">
            <v>ABNT TIPO III</v>
          </cell>
          <cell r="O446">
            <v>1</v>
          </cell>
          <cell r="P446" t="str">
            <v>104BPE0510</v>
          </cell>
        </row>
        <row r="447">
          <cell r="K447" t="str">
            <v>ECOLÓGICO</v>
          </cell>
          <cell r="L447">
            <v>1</v>
          </cell>
          <cell r="M447" t="str">
            <v>Chapa de Poliéster (PRFV)</v>
          </cell>
          <cell r="N447" t="str">
            <v>ABNT TIPO III</v>
          </cell>
          <cell r="O447">
            <v>1</v>
          </cell>
          <cell r="P447" t="str">
            <v>104BPE0510</v>
          </cell>
        </row>
        <row r="448">
          <cell r="K448" t="str">
            <v>Perfil C Metálico de aço carbono - NBR 14890</v>
          </cell>
          <cell r="L448">
            <v>2</v>
          </cell>
          <cell r="M448" t="str">
            <v>Chapa de Poliéster (PRFV)</v>
          </cell>
          <cell r="N448" t="str">
            <v>ABNT TIPO III</v>
          </cell>
          <cell r="O448">
            <v>3.5</v>
          </cell>
          <cell r="P448" t="str">
            <v>104BPE0510</v>
          </cell>
        </row>
        <row r="449">
          <cell r="K449" t="str">
            <v>Perfil C Metálico de aço carbono - NBR 14890</v>
          </cell>
          <cell r="L449">
            <v>2</v>
          </cell>
          <cell r="M449" t="str">
            <v>Chapa de Poliéster (PRFV)</v>
          </cell>
          <cell r="N449" t="str">
            <v>ABNT TIPO III</v>
          </cell>
          <cell r="O449">
            <v>3.5</v>
          </cell>
          <cell r="P449" t="str">
            <v>104BPE0510</v>
          </cell>
        </row>
        <row r="450">
          <cell r="K450" t="str">
            <v>ECOLÓGICO</v>
          </cell>
          <cell r="L450">
            <v>1</v>
          </cell>
          <cell r="M450" t="str">
            <v>Chapa de Poliéster (PRFV)</v>
          </cell>
          <cell r="N450" t="str">
            <v>ABNT TIPO III</v>
          </cell>
          <cell r="O450">
            <v>0.79</v>
          </cell>
          <cell r="P450" t="str">
            <v>104BPE0510</v>
          </cell>
        </row>
        <row r="451">
          <cell r="K451" t="str">
            <v>ECOLÓGICO</v>
          </cell>
          <cell r="L451">
            <v>1</v>
          </cell>
          <cell r="M451" t="str">
            <v>Chapa de Poliéster (PRFV)</v>
          </cell>
          <cell r="N451" t="str">
            <v>ABNT TIPO III</v>
          </cell>
          <cell r="O451">
            <v>0.79</v>
          </cell>
          <cell r="P451" t="str">
            <v>104BPE0510</v>
          </cell>
        </row>
        <row r="452">
          <cell r="K452" t="str">
            <v>ECOLÓGICO</v>
          </cell>
          <cell r="L452">
            <v>1</v>
          </cell>
          <cell r="M452" t="str">
            <v>Chapa de Poliéster (PRFV)</v>
          </cell>
          <cell r="N452" t="str">
            <v>ABNT TIPO III</v>
          </cell>
          <cell r="O452">
            <v>1</v>
          </cell>
          <cell r="P452" t="str">
            <v>104BPE0510</v>
          </cell>
        </row>
        <row r="453">
          <cell r="K453" t="str">
            <v>ECOLÓGICO</v>
          </cell>
          <cell r="L453">
            <v>1</v>
          </cell>
          <cell r="M453" t="str">
            <v>Chapa de Poliéster (PRFV)</v>
          </cell>
          <cell r="N453" t="str">
            <v>ABNT TIPO III</v>
          </cell>
          <cell r="O453">
            <v>0.51</v>
          </cell>
          <cell r="P453" t="str">
            <v>104BPE0510</v>
          </cell>
        </row>
        <row r="454">
          <cell r="K454" t="str">
            <v>ECOLÓGICO</v>
          </cell>
          <cell r="L454">
            <v>1</v>
          </cell>
          <cell r="M454" t="str">
            <v>Chapa de Poliéster (PRFV)</v>
          </cell>
          <cell r="N454" t="str">
            <v>ABNT TIPO III</v>
          </cell>
          <cell r="O454">
            <v>1</v>
          </cell>
          <cell r="P454" t="str">
            <v>104BPE0510</v>
          </cell>
        </row>
        <row r="455">
          <cell r="K455" t="str">
            <v>ECOLÓGICO</v>
          </cell>
          <cell r="L455">
            <v>1</v>
          </cell>
          <cell r="M455" t="str">
            <v>Chapa de Poliéster (PRFV)</v>
          </cell>
          <cell r="N455" t="str">
            <v>ABNT TIPO III</v>
          </cell>
          <cell r="O455">
            <v>0.79</v>
          </cell>
          <cell r="P455" t="str">
            <v>104BPE0510</v>
          </cell>
        </row>
        <row r="456">
          <cell r="K456" t="str">
            <v>ECOLÓGICO</v>
          </cell>
          <cell r="L456">
            <v>1</v>
          </cell>
          <cell r="M456" t="str">
            <v>Chapa de Poliéster (PRFV)</v>
          </cell>
          <cell r="N456" t="str">
            <v>ABNT TIPO III</v>
          </cell>
          <cell r="O456">
            <v>0.3</v>
          </cell>
          <cell r="P456" t="str">
            <v>104BPE0510</v>
          </cell>
        </row>
        <row r="457">
          <cell r="K457" t="str">
            <v>ECOLÓGICO</v>
          </cell>
          <cell r="L457">
            <v>1</v>
          </cell>
          <cell r="M457" t="str">
            <v>Chapa de Poliéster (PRFV)</v>
          </cell>
          <cell r="N457" t="str">
            <v>ABNT TIPO III</v>
          </cell>
          <cell r="O457">
            <v>0.3</v>
          </cell>
          <cell r="P457" t="str">
            <v>104BPE0510</v>
          </cell>
        </row>
        <row r="458">
          <cell r="K458" t="str">
            <v>Perfil C Metálico de aço carbono - NBR 14890</v>
          </cell>
          <cell r="L458">
            <v>2</v>
          </cell>
          <cell r="M458" t="str">
            <v>Chapa de Poliéster (PRFV)</v>
          </cell>
          <cell r="N458" t="str">
            <v>ABNT TIPO III</v>
          </cell>
          <cell r="O458">
            <v>4.5</v>
          </cell>
          <cell r="P458" t="str">
            <v>104BPE0510</v>
          </cell>
        </row>
        <row r="459">
          <cell r="K459" t="str">
            <v>Perfil C Metálico de aço carbono - NBR 14890</v>
          </cell>
          <cell r="L459">
            <v>2</v>
          </cell>
          <cell r="M459" t="str">
            <v>Chapa de Poliéster (PRFV)</v>
          </cell>
          <cell r="N459" t="str">
            <v>ABNT TIPO III</v>
          </cell>
          <cell r="O459">
            <v>4.5</v>
          </cell>
          <cell r="P459" t="str">
            <v>104BPE0510</v>
          </cell>
        </row>
        <row r="460">
          <cell r="K460" t="str">
            <v>ECOLÓGICO</v>
          </cell>
          <cell r="L460">
            <v>1</v>
          </cell>
          <cell r="M460" t="str">
            <v>Chapa de Poliéster (PRFV)</v>
          </cell>
          <cell r="N460" t="str">
            <v>ABNT TIPO III</v>
          </cell>
          <cell r="O460">
            <v>0.3</v>
          </cell>
          <cell r="P460" t="str">
            <v>104BPE0510</v>
          </cell>
        </row>
        <row r="461">
          <cell r="K461" t="str">
            <v>ECOLÓGICO</v>
          </cell>
          <cell r="L461">
            <v>1</v>
          </cell>
          <cell r="M461" t="str">
            <v>Chapa de Poliéster (PRFV)</v>
          </cell>
          <cell r="N461" t="str">
            <v>ABNT TIPO III</v>
          </cell>
          <cell r="O461">
            <v>0.3</v>
          </cell>
          <cell r="P461" t="str">
            <v>104BPE0510</v>
          </cell>
        </row>
        <row r="462">
          <cell r="K462" t="str">
            <v>ECOLÓGICO</v>
          </cell>
          <cell r="L462">
            <v>1</v>
          </cell>
          <cell r="M462" t="str">
            <v>Chapa de Poliéster (PRFV)</v>
          </cell>
          <cell r="N462" t="str">
            <v>ABNT TIPO III</v>
          </cell>
          <cell r="O462">
            <v>0.79</v>
          </cell>
          <cell r="P462" t="str">
            <v>104BPE0510</v>
          </cell>
        </row>
        <row r="463">
          <cell r="K463" t="str">
            <v>ECOLÓGICO</v>
          </cell>
          <cell r="L463">
            <v>1</v>
          </cell>
          <cell r="M463" t="str">
            <v>Chapa de Poliéster (PRFV)</v>
          </cell>
          <cell r="N463" t="str">
            <v>ABNT TIPO III</v>
          </cell>
          <cell r="O463">
            <v>1</v>
          </cell>
          <cell r="P463" t="str">
            <v>104BPE0510</v>
          </cell>
        </row>
        <row r="464">
          <cell r="K464" t="str">
            <v>ECOLÓGICO</v>
          </cell>
          <cell r="L464">
            <v>1</v>
          </cell>
          <cell r="M464" t="str">
            <v>Chapa de Poliéster (PRFV)</v>
          </cell>
          <cell r="N464" t="str">
            <v>ABNT TIPO III</v>
          </cell>
          <cell r="O464">
            <v>1</v>
          </cell>
          <cell r="P464" t="str">
            <v>104BPE0510</v>
          </cell>
        </row>
        <row r="465">
          <cell r="K465" t="str">
            <v>ECOLÓGICO</v>
          </cell>
          <cell r="L465">
            <v>1</v>
          </cell>
          <cell r="M465" t="str">
            <v>Chapa de Poliéster (PRFV)</v>
          </cell>
          <cell r="N465" t="str">
            <v>ABNT TIPO III</v>
          </cell>
          <cell r="O465">
            <v>0.79</v>
          </cell>
          <cell r="P465" t="str">
            <v>104BPE0510</v>
          </cell>
        </row>
        <row r="466">
          <cell r="K466" t="str">
            <v>ECOLÓGICO</v>
          </cell>
          <cell r="L466">
            <v>1</v>
          </cell>
          <cell r="M466" t="str">
            <v>Chapa de Poliéster (PRFV)</v>
          </cell>
          <cell r="N466" t="str">
            <v>ABNT TIPO III</v>
          </cell>
          <cell r="O466">
            <v>0.51</v>
          </cell>
          <cell r="P466" t="str">
            <v>104BPE0510</v>
          </cell>
        </row>
        <row r="467">
          <cell r="K467" t="str">
            <v>ECOLÓGICO</v>
          </cell>
          <cell r="L467">
            <v>1</v>
          </cell>
          <cell r="M467" t="str">
            <v>Chapa de Poliéster (PRFV)</v>
          </cell>
          <cell r="N467" t="str">
            <v>ABNT TIPO III</v>
          </cell>
          <cell r="O467">
            <v>0.79</v>
          </cell>
          <cell r="P467" t="str">
            <v>104BPE0510</v>
          </cell>
        </row>
        <row r="468">
          <cell r="K468" t="str">
            <v>ECOLÓGICO</v>
          </cell>
          <cell r="L468">
            <v>1</v>
          </cell>
          <cell r="M468" t="str">
            <v>Chapa de Poliéster (PRFV)</v>
          </cell>
          <cell r="N468" t="str">
            <v>ABNT TIPO III</v>
          </cell>
          <cell r="O468">
            <v>1</v>
          </cell>
          <cell r="P468" t="str">
            <v>104BPE0510</v>
          </cell>
        </row>
        <row r="469">
          <cell r="K469" t="str">
            <v>ECOLÓGICO</v>
          </cell>
          <cell r="L469">
            <v>1</v>
          </cell>
          <cell r="M469" t="str">
            <v>Chapa de Poliéster (PRFV)</v>
          </cell>
          <cell r="N469" t="str">
            <v>ABNT TIPO III</v>
          </cell>
          <cell r="O469">
            <v>1</v>
          </cell>
          <cell r="P469" t="str">
            <v>104BPE0510</v>
          </cell>
        </row>
        <row r="470">
          <cell r="K470" t="str">
            <v>ECOLÓGICO</v>
          </cell>
          <cell r="L470">
            <v>1</v>
          </cell>
          <cell r="M470" t="str">
            <v>Chapa de Poliéster (PRFV)</v>
          </cell>
          <cell r="N470" t="str">
            <v>ABNT TIPO III</v>
          </cell>
          <cell r="O470">
            <v>0.3</v>
          </cell>
          <cell r="P470" t="str">
            <v>104BPE0510</v>
          </cell>
        </row>
        <row r="471">
          <cell r="K471" t="str">
            <v>ECOLÓGICO</v>
          </cell>
          <cell r="L471">
            <v>1</v>
          </cell>
          <cell r="M471" t="str">
            <v>Chapa de Poliéster (PRFV)</v>
          </cell>
          <cell r="N471" t="str">
            <v>ABNT TIPO III</v>
          </cell>
          <cell r="O471">
            <v>0.3</v>
          </cell>
          <cell r="P471" t="str">
            <v>104BPE0510</v>
          </cell>
        </row>
        <row r="472">
          <cell r="K472" t="str">
            <v>Perfil C Metálico de aço carbono - NBR 14890</v>
          </cell>
          <cell r="L472">
            <v>2</v>
          </cell>
          <cell r="M472" t="str">
            <v>Chapa de Poliéster (PRFV)</v>
          </cell>
          <cell r="N472" t="str">
            <v>ABNT TIPO III</v>
          </cell>
          <cell r="O472">
            <v>4.5</v>
          </cell>
          <cell r="P472" t="str">
            <v>104BPE0510</v>
          </cell>
        </row>
        <row r="473">
          <cell r="K473" t="str">
            <v>Perfil C Metálico de aço carbono - NBR 14890</v>
          </cell>
          <cell r="L473">
            <v>2</v>
          </cell>
          <cell r="M473" t="str">
            <v>Chapa de Poliéster (PRFV)</v>
          </cell>
          <cell r="N473" t="str">
            <v>ABNT TIPO III</v>
          </cell>
          <cell r="O473">
            <v>4.5</v>
          </cell>
          <cell r="P473" t="str">
            <v>104BPE0510</v>
          </cell>
        </row>
        <row r="474">
          <cell r="K474" t="str">
            <v>ECOLÓGICO</v>
          </cell>
          <cell r="L474">
            <v>1</v>
          </cell>
          <cell r="M474" t="str">
            <v>Chapa de Poliéster (PRFV)</v>
          </cell>
          <cell r="N474" t="str">
            <v>ABNT TIPO III</v>
          </cell>
          <cell r="O474">
            <v>0.3</v>
          </cell>
          <cell r="P474" t="str">
            <v>104BPE0510</v>
          </cell>
        </row>
        <row r="475">
          <cell r="K475" t="str">
            <v>ECOLÓGICO</v>
          </cell>
          <cell r="L475">
            <v>1</v>
          </cell>
          <cell r="M475" t="str">
            <v>Chapa de Poliéster (PRFV)</v>
          </cell>
          <cell r="N475" t="str">
            <v>ABNT TIPO III</v>
          </cell>
          <cell r="O475">
            <v>0.3</v>
          </cell>
          <cell r="P475" t="str">
            <v>104BPE0510</v>
          </cell>
        </row>
        <row r="476">
          <cell r="K476" t="str">
            <v>ECOLÓGICO</v>
          </cell>
          <cell r="L476">
            <v>1</v>
          </cell>
          <cell r="M476" t="str">
            <v>Chapa de Poliéster (PRFV)</v>
          </cell>
          <cell r="N476" t="str">
            <v>ABNT TIPO III</v>
          </cell>
          <cell r="O476">
            <v>0.79</v>
          </cell>
          <cell r="P476" t="str">
            <v>104BPE0510</v>
          </cell>
        </row>
        <row r="477">
          <cell r="K477" t="str">
            <v>ECOLÓGICO</v>
          </cell>
          <cell r="L477">
            <v>1</v>
          </cell>
          <cell r="M477" t="str">
            <v>Chapa de Poliéster (PRFV)</v>
          </cell>
          <cell r="N477" t="str">
            <v>ABNT TIPO III</v>
          </cell>
          <cell r="O477">
            <v>1</v>
          </cell>
          <cell r="P477" t="str">
            <v>104BPE0510</v>
          </cell>
        </row>
        <row r="478">
          <cell r="K478" t="str">
            <v>ECOLÓGICO</v>
          </cell>
          <cell r="L478">
            <v>1</v>
          </cell>
          <cell r="M478" t="str">
            <v>Chapa de Poliéster (PRFV)</v>
          </cell>
          <cell r="N478" t="str">
            <v>ABNT TIPO III</v>
          </cell>
          <cell r="O478">
            <v>0.79</v>
          </cell>
          <cell r="P478" t="str">
            <v>104BPE0510</v>
          </cell>
        </row>
        <row r="479">
          <cell r="K479" t="str">
            <v>ECOLÓGICO</v>
          </cell>
          <cell r="L479">
            <v>1</v>
          </cell>
          <cell r="M479" t="str">
            <v>Chapa de Poliéster (PRFV)</v>
          </cell>
          <cell r="N479" t="str">
            <v>ABNT TIPO III</v>
          </cell>
          <cell r="O479">
            <v>1</v>
          </cell>
          <cell r="P479" t="str">
            <v>104BPE0510</v>
          </cell>
        </row>
        <row r="480">
          <cell r="K480" t="str">
            <v>ECOLÓGICO</v>
          </cell>
          <cell r="L480">
            <v>1</v>
          </cell>
          <cell r="M480" t="str">
            <v>Chapa de Poliéster (PRFV)</v>
          </cell>
          <cell r="N480" t="str">
            <v>ABNT TIPO III</v>
          </cell>
          <cell r="O480">
            <v>0.51</v>
          </cell>
          <cell r="P480" t="str">
            <v>104BPE0510</v>
          </cell>
        </row>
        <row r="481">
          <cell r="K481" t="str">
            <v>ECOLÓGICO</v>
          </cell>
          <cell r="L481">
            <v>1</v>
          </cell>
          <cell r="M481" t="str">
            <v>Chapa de Poliéster (PRFV)</v>
          </cell>
          <cell r="N481" t="str">
            <v>ABNT TIPO III</v>
          </cell>
          <cell r="O481">
            <v>0.79</v>
          </cell>
          <cell r="P481" t="str">
            <v>104BPE0510</v>
          </cell>
        </row>
        <row r="482">
          <cell r="K482" t="str">
            <v>ECOLÓGICO</v>
          </cell>
          <cell r="L482">
            <v>1</v>
          </cell>
          <cell r="M482" t="str">
            <v>Chapa de Poliéster (PRFV)</v>
          </cell>
          <cell r="N482" t="str">
            <v>ABNT TIPO III</v>
          </cell>
          <cell r="O482">
            <v>1</v>
          </cell>
          <cell r="P482" t="str">
            <v>104BPE0510</v>
          </cell>
        </row>
        <row r="483">
          <cell r="K483" t="str">
            <v>ECOLÓGICO</v>
          </cell>
          <cell r="L483">
            <v>1</v>
          </cell>
          <cell r="M483" t="str">
            <v>Chapa de Poliéster (PRFV)</v>
          </cell>
          <cell r="N483" t="str">
            <v>ABNT TIPO III</v>
          </cell>
          <cell r="O483">
            <v>1</v>
          </cell>
          <cell r="P483" t="str">
            <v>104BPE0510</v>
          </cell>
        </row>
        <row r="484">
          <cell r="K484" t="str">
            <v>ECOLÓGICO</v>
          </cell>
          <cell r="L484">
            <v>1</v>
          </cell>
          <cell r="M484" t="str">
            <v>Chapa de Poliéster (PRFV)</v>
          </cell>
          <cell r="N484" t="str">
            <v>ABNT TIPO III</v>
          </cell>
          <cell r="O484">
            <v>0.79</v>
          </cell>
          <cell r="P484" t="str">
            <v>104BPE0510</v>
          </cell>
        </row>
        <row r="485">
          <cell r="K485" t="str">
            <v>ECOLÓGICO</v>
          </cell>
          <cell r="L485">
            <v>1</v>
          </cell>
          <cell r="M485" t="str">
            <v>Chapa de Poliéster (PRFV)</v>
          </cell>
          <cell r="N485" t="str">
            <v>ABNT TIPO III</v>
          </cell>
          <cell r="O485">
            <v>0.79</v>
          </cell>
          <cell r="P485" t="str">
            <v>104BPE0510</v>
          </cell>
        </row>
        <row r="486">
          <cell r="K486" t="str">
            <v>ECOLÓGICO</v>
          </cell>
          <cell r="L486">
            <v>1</v>
          </cell>
          <cell r="M486" t="str">
            <v>Chapa de Poliéster (PRFV)</v>
          </cell>
          <cell r="N486" t="str">
            <v>ABNT TIPO III</v>
          </cell>
          <cell r="O486">
            <v>0.79</v>
          </cell>
          <cell r="P486" t="str">
            <v>104BPE0510</v>
          </cell>
        </row>
        <row r="487">
          <cell r="K487" t="str">
            <v>ECOLÓGICO</v>
          </cell>
          <cell r="L487">
            <v>1</v>
          </cell>
          <cell r="M487" t="str">
            <v>Chapa de Poliéster (PRFV)</v>
          </cell>
          <cell r="N487" t="str">
            <v>ABNT TIPO III</v>
          </cell>
          <cell r="O487">
            <v>0.79</v>
          </cell>
          <cell r="P487" t="str">
            <v>104BPE0510</v>
          </cell>
        </row>
        <row r="488">
          <cell r="K488" t="str">
            <v>ECOLÓGICO</v>
          </cell>
          <cell r="L488">
            <v>1</v>
          </cell>
          <cell r="M488" t="str">
            <v>Chapa de Poliéster (PRFV)</v>
          </cell>
          <cell r="N488" t="str">
            <v>ABNT TIPO III</v>
          </cell>
          <cell r="O488">
            <v>1</v>
          </cell>
          <cell r="P488" t="str">
            <v>104BPE0510</v>
          </cell>
        </row>
        <row r="489">
          <cell r="K489" t="str">
            <v>ECOLÓGICO</v>
          </cell>
          <cell r="L489">
            <v>1</v>
          </cell>
          <cell r="M489" t="str">
            <v>Chapa de Poliéster (PRFV)</v>
          </cell>
          <cell r="N489" t="str">
            <v>ABNT TIPO III</v>
          </cell>
          <cell r="O489">
            <v>1</v>
          </cell>
          <cell r="P489" t="str">
            <v>104BPE0510</v>
          </cell>
        </row>
        <row r="490">
          <cell r="K490" t="str">
            <v>ECOLÓGICO</v>
          </cell>
          <cell r="L490">
            <v>1</v>
          </cell>
          <cell r="M490" t="str">
            <v>Chapa de Poliéster (PRFV)</v>
          </cell>
          <cell r="N490" t="str">
            <v>ABNT TIPO III</v>
          </cell>
          <cell r="O490">
            <v>1</v>
          </cell>
          <cell r="P490" t="str">
            <v>104BPE0510</v>
          </cell>
        </row>
        <row r="491">
          <cell r="K491" t="str">
            <v>ECOLÓGICO</v>
          </cell>
          <cell r="L491">
            <v>1</v>
          </cell>
          <cell r="M491" t="str">
            <v>Chapa de Poliéster (PRFV)</v>
          </cell>
          <cell r="N491" t="str">
            <v>ABNT TIPO III</v>
          </cell>
          <cell r="O491">
            <v>1</v>
          </cell>
          <cell r="P491" t="str">
            <v>104BPE0510</v>
          </cell>
        </row>
        <row r="492">
          <cell r="K492" t="str">
            <v>ECOLÓGICO</v>
          </cell>
          <cell r="L492">
            <v>1</v>
          </cell>
          <cell r="M492" t="str">
            <v>Chapa de Poliéster (PRFV)</v>
          </cell>
          <cell r="N492" t="str">
            <v>ABNT TIPO III</v>
          </cell>
          <cell r="O492">
            <v>1</v>
          </cell>
          <cell r="P492" t="str">
            <v>104BPE0510</v>
          </cell>
        </row>
        <row r="493">
          <cell r="K493" t="str">
            <v>ECOLÓGICO</v>
          </cell>
          <cell r="L493">
            <v>1</v>
          </cell>
          <cell r="M493" t="str">
            <v>Chapa de Poliéster (PRFV)</v>
          </cell>
          <cell r="N493" t="str">
            <v>ABNT TIPO III</v>
          </cell>
          <cell r="O493">
            <v>1</v>
          </cell>
          <cell r="P493" t="str">
            <v>104BPE0510</v>
          </cell>
        </row>
        <row r="494">
          <cell r="K494" t="str">
            <v>ECOLÓGICO</v>
          </cell>
          <cell r="L494">
            <v>1</v>
          </cell>
          <cell r="M494" t="str">
            <v>Chapa de Poliéster (PRFV)</v>
          </cell>
          <cell r="N494" t="str">
            <v>ABNT TIPO III</v>
          </cell>
          <cell r="O494">
            <v>1</v>
          </cell>
          <cell r="P494" t="str">
            <v>104BPE0510</v>
          </cell>
        </row>
        <row r="495">
          <cell r="K495" t="str">
            <v>ECOLÓGICO</v>
          </cell>
          <cell r="L495">
            <v>2</v>
          </cell>
          <cell r="M495" t="str">
            <v>Chapa de Poliéster (PRFV)</v>
          </cell>
          <cell r="N495" t="str">
            <v>ABNT TIPO III</v>
          </cell>
          <cell r="O495">
            <v>2.5</v>
          </cell>
          <cell r="P495" t="str">
            <v>104BPE0510</v>
          </cell>
        </row>
        <row r="496">
          <cell r="K496" t="str">
            <v>ECOLÓGICO</v>
          </cell>
          <cell r="L496">
            <v>1</v>
          </cell>
          <cell r="M496" t="str">
            <v>Chapa de Poliéster (PRFV)</v>
          </cell>
          <cell r="N496" t="str">
            <v>ABNT TIPO III</v>
          </cell>
          <cell r="O496">
            <v>0.3</v>
          </cell>
          <cell r="P496" t="str">
            <v>104BPE0510</v>
          </cell>
        </row>
        <row r="497">
          <cell r="K497" t="str">
            <v>ECOLÓGICO</v>
          </cell>
          <cell r="L497">
            <v>1</v>
          </cell>
          <cell r="M497" t="str">
            <v>Chapa de Poliéster (PRFV)</v>
          </cell>
          <cell r="N497" t="str">
            <v>ABNT TIPO III</v>
          </cell>
          <cell r="O497">
            <v>0.3</v>
          </cell>
          <cell r="P497" t="str">
            <v>104BPE0510</v>
          </cell>
        </row>
        <row r="498">
          <cell r="K498" t="str">
            <v>Perfil C Metálico de aço carbono - NBR 14890</v>
          </cell>
          <cell r="L498">
            <v>2</v>
          </cell>
          <cell r="M498" t="str">
            <v>Chapa de Poliéster (PRFV)</v>
          </cell>
          <cell r="N498" t="str">
            <v>ABNT TIPO III</v>
          </cell>
          <cell r="O498">
            <v>4.5</v>
          </cell>
          <cell r="P498" t="str">
            <v>104BPE0510</v>
          </cell>
        </row>
        <row r="499">
          <cell r="K499" t="str">
            <v>Perfil C Metálico de aço carbono - NBR 14890</v>
          </cell>
          <cell r="L499">
            <v>2</v>
          </cell>
          <cell r="M499" t="str">
            <v>Chapa de Poliéster (PRFV)</v>
          </cell>
          <cell r="N499" t="str">
            <v>ABNT TIPO III</v>
          </cell>
          <cell r="O499">
            <v>4.5</v>
          </cell>
          <cell r="P499" t="str">
            <v>104BPE0510</v>
          </cell>
        </row>
        <row r="500">
          <cell r="K500" t="str">
            <v>ECOLÓGICO</v>
          </cell>
          <cell r="L500">
            <v>1</v>
          </cell>
          <cell r="M500" t="str">
            <v>Chapa de Poliéster (PRFV)</v>
          </cell>
          <cell r="N500" t="str">
            <v>ABNT TIPO III</v>
          </cell>
          <cell r="O500">
            <v>0.83</v>
          </cell>
          <cell r="P500" t="str">
            <v>104BPE0510</v>
          </cell>
        </row>
        <row r="501">
          <cell r="K501" t="str">
            <v>ECOLÓGICO</v>
          </cell>
          <cell r="L501">
            <v>1</v>
          </cell>
          <cell r="M501" t="str">
            <v>Chapa de Poliéster (PRFV)</v>
          </cell>
          <cell r="N501" t="str">
            <v>ABNT TIPO III</v>
          </cell>
          <cell r="O501">
            <v>0.3</v>
          </cell>
          <cell r="P501" t="str">
            <v>104BPE0510</v>
          </cell>
        </row>
        <row r="502">
          <cell r="K502" t="str">
            <v>ECOLÓGICO</v>
          </cell>
          <cell r="L502">
            <v>1</v>
          </cell>
          <cell r="M502" t="str">
            <v>Chapa de Poliéster (PRFV)</v>
          </cell>
          <cell r="N502" t="str">
            <v>ABNT TIPO III</v>
          </cell>
          <cell r="O502">
            <v>0.51</v>
          </cell>
          <cell r="P502" t="str">
            <v>104BPE0510</v>
          </cell>
        </row>
        <row r="503">
          <cell r="K503" t="str">
            <v>ECOLÓGICO</v>
          </cell>
          <cell r="L503">
            <v>1</v>
          </cell>
          <cell r="M503" t="str">
            <v>Chapa de Poliéster (PRFV)</v>
          </cell>
          <cell r="N503" t="str">
            <v>ABNT TIPO III</v>
          </cell>
          <cell r="O503">
            <v>0.3</v>
          </cell>
          <cell r="P503" t="str">
            <v>104BPE0510</v>
          </cell>
        </row>
        <row r="504">
          <cell r="K504" t="str">
            <v>ECOLÓGICO</v>
          </cell>
          <cell r="L504">
            <v>1</v>
          </cell>
          <cell r="M504" t="str">
            <v>Chapa de Poliéster (PRFV)</v>
          </cell>
          <cell r="N504" t="str">
            <v>ABNT TIPO III</v>
          </cell>
          <cell r="O504">
            <v>0.51</v>
          </cell>
          <cell r="P504" t="str">
            <v>104BPE0510</v>
          </cell>
        </row>
        <row r="505">
          <cell r="K505" t="str">
            <v>Perfil C Metálico de aço carbono - NBR 14890</v>
          </cell>
          <cell r="L505">
            <v>2</v>
          </cell>
          <cell r="M505" t="str">
            <v>Chapa de Poliéster (PRFV)</v>
          </cell>
          <cell r="N505" t="str">
            <v>ABNT TIPO III</v>
          </cell>
          <cell r="O505">
            <v>4.5</v>
          </cell>
          <cell r="P505" t="str">
            <v>104BPE0510</v>
          </cell>
        </row>
        <row r="506">
          <cell r="K506" t="str">
            <v>ECOLÓGICO</v>
          </cell>
          <cell r="L506">
            <v>1</v>
          </cell>
          <cell r="M506" t="str">
            <v>Chapa de Poliéster (PRFV)</v>
          </cell>
          <cell r="N506" t="str">
            <v>ABNT TIPO III</v>
          </cell>
          <cell r="O506">
            <v>0.83</v>
          </cell>
          <cell r="P506" t="str">
            <v>104BPE0510</v>
          </cell>
        </row>
        <row r="507">
          <cell r="K507" t="str">
            <v>ECOLÓGICO</v>
          </cell>
          <cell r="L507">
            <v>1</v>
          </cell>
          <cell r="M507" t="str">
            <v>Chapa de Poliéster (PRFV)</v>
          </cell>
          <cell r="N507" t="str">
            <v>ABNT TIPO III</v>
          </cell>
          <cell r="O507">
            <v>0.83</v>
          </cell>
          <cell r="P507" t="str">
            <v>104BPE0510</v>
          </cell>
        </row>
        <row r="508">
          <cell r="K508" t="str">
            <v>ECOLÓGICO</v>
          </cell>
          <cell r="L508">
            <v>1</v>
          </cell>
          <cell r="M508" t="str">
            <v>Chapa de Poliéster (PRFV)</v>
          </cell>
          <cell r="N508" t="str">
            <v>ABNT TIPO III</v>
          </cell>
          <cell r="O508">
            <v>0.43</v>
          </cell>
          <cell r="P508" t="str">
            <v>104BPE0510</v>
          </cell>
        </row>
        <row r="509">
          <cell r="K509" t="str">
            <v>ECOLÓGICO</v>
          </cell>
          <cell r="L509">
            <v>1</v>
          </cell>
          <cell r="M509" t="str">
            <v>Chapa de Poliéster (PRFV)</v>
          </cell>
          <cell r="N509" t="str">
            <v>ABNT TIPO III</v>
          </cell>
          <cell r="O509">
            <v>0.43</v>
          </cell>
          <cell r="P509" t="str">
            <v>104BPE0510</v>
          </cell>
        </row>
        <row r="510">
          <cell r="K510" t="str">
            <v>ECOLÓGICO</v>
          </cell>
          <cell r="L510">
            <v>1</v>
          </cell>
          <cell r="M510" t="str">
            <v>Chapa de Poliéster (PRFV)</v>
          </cell>
          <cell r="N510" t="str">
            <v>ABNT TIPO III</v>
          </cell>
          <cell r="O510">
            <v>0.43</v>
          </cell>
          <cell r="P510" t="str">
            <v>104BPE0510</v>
          </cell>
        </row>
        <row r="511">
          <cell r="K511" t="str">
            <v>ECOLÓGICO</v>
          </cell>
          <cell r="L511">
            <v>1</v>
          </cell>
          <cell r="M511" t="str">
            <v>Chapa de Poliéster (PRFV)</v>
          </cell>
          <cell r="N511" t="str">
            <v>ABNT TIPO III</v>
          </cell>
          <cell r="O511">
            <v>1</v>
          </cell>
          <cell r="P511" t="str">
            <v>104BPE0510</v>
          </cell>
        </row>
        <row r="512">
          <cell r="K512" t="str">
            <v>ECOLÓGICO</v>
          </cell>
          <cell r="L512">
            <v>1</v>
          </cell>
          <cell r="M512" t="str">
            <v>Chapa de Poliéster (PRFV)</v>
          </cell>
          <cell r="N512" t="str">
            <v>ABNT TIPO III</v>
          </cell>
          <cell r="O512">
            <v>1</v>
          </cell>
          <cell r="P512" t="str">
            <v>104BPE0510</v>
          </cell>
        </row>
        <row r="513">
          <cell r="K513" t="str">
            <v>ECOLÓGICO</v>
          </cell>
          <cell r="L513">
            <v>1</v>
          </cell>
          <cell r="M513" t="str">
            <v>Chapa de Poliéster (PRFV)</v>
          </cell>
          <cell r="N513" t="str">
            <v>ABNT TIPO III</v>
          </cell>
          <cell r="O513">
            <v>1</v>
          </cell>
          <cell r="P513" t="str">
            <v>104BPE0510</v>
          </cell>
        </row>
        <row r="514">
          <cell r="K514" t="str">
            <v>ECOLÓGICO</v>
          </cell>
          <cell r="L514">
            <v>1</v>
          </cell>
          <cell r="M514" t="str">
            <v>Chapa de Poliéster (PRFV)</v>
          </cell>
          <cell r="N514" t="str">
            <v>ABNT TIPO III</v>
          </cell>
          <cell r="O514">
            <v>1</v>
          </cell>
          <cell r="P514" t="str">
            <v>104BPE0510</v>
          </cell>
        </row>
        <row r="515">
          <cell r="K515" t="str">
            <v>ECOLÓGICO</v>
          </cell>
          <cell r="L515">
            <v>1</v>
          </cell>
          <cell r="M515" t="str">
            <v>Chapa de Poliéster (PRFV)</v>
          </cell>
          <cell r="N515" t="str">
            <v>ABNT TIPO III</v>
          </cell>
          <cell r="O515">
            <v>1</v>
          </cell>
          <cell r="P515" t="str">
            <v>104BPE0510</v>
          </cell>
        </row>
        <row r="516">
          <cell r="K516" t="str">
            <v>ECOLÓGICO</v>
          </cell>
          <cell r="L516">
            <v>1</v>
          </cell>
          <cell r="M516" t="str">
            <v>Chapa de Poliéster (PRFV)</v>
          </cell>
          <cell r="N516" t="str">
            <v>ABNT TIPO III</v>
          </cell>
          <cell r="O516">
            <v>1</v>
          </cell>
          <cell r="P516" t="str">
            <v>104BPE0510</v>
          </cell>
        </row>
        <row r="517">
          <cell r="K517" t="str">
            <v>ECOLÓGICO</v>
          </cell>
          <cell r="L517">
            <v>1</v>
          </cell>
          <cell r="M517" t="str">
            <v>Chapa de Poliéster (PRFV)</v>
          </cell>
          <cell r="N517" t="str">
            <v>ABNT TIPO III</v>
          </cell>
          <cell r="O517">
            <v>1</v>
          </cell>
          <cell r="P517" t="str">
            <v>104BPE0510</v>
          </cell>
        </row>
        <row r="518">
          <cell r="K518" t="str">
            <v>ECOLÓGICO</v>
          </cell>
          <cell r="L518">
            <v>1</v>
          </cell>
          <cell r="M518" t="str">
            <v>Chapa de Poliéster (PRFV)</v>
          </cell>
          <cell r="N518" t="str">
            <v>ABNT TIPO III</v>
          </cell>
          <cell r="O518">
            <v>1</v>
          </cell>
          <cell r="P518" t="str">
            <v>104BPE0510</v>
          </cell>
        </row>
        <row r="519">
          <cell r="K519" t="str">
            <v>ECOLÓGICO</v>
          </cell>
          <cell r="L519">
            <v>1</v>
          </cell>
          <cell r="M519" t="str">
            <v>Chapa de Poliéster (PRFV)</v>
          </cell>
          <cell r="N519" t="str">
            <v>ABNT TIPO III</v>
          </cell>
          <cell r="O519">
            <v>1</v>
          </cell>
          <cell r="P519" t="str">
            <v>104BPE0520</v>
          </cell>
        </row>
        <row r="520">
          <cell r="K520" t="str">
            <v>ECOLÓGICO</v>
          </cell>
          <cell r="L520">
            <v>1</v>
          </cell>
          <cell r="M520" t="str">
            <v>Chapa de Poliéster (PRFV)</v>
          </cell>
          <cell r="N520" t="str">
            <v>ABNT TIPO III</v>
          </cell>
          <cell r="O520">
            <v>0.52</v>
          </cell>
          <cell r="P520" t="str">
            <v>104BPE0520</v>
          </cell>
        </row>
        <row r="521">
          <cell r="K521" t="str">
            <v>ECOLÓGICO</v>
          </cell>
          <cell r="L521">
            <v>1</v>
          </cell>
          <cell r="M521" t="str">
            <v>Chapa de Poliéster (PRFV)</v>
          </cell>
          <cell r="N521" t="str">
            <v>ABNT TIPO III</v>
          </cell>
          <cell r="O521">
            <v>0.79</v>
          </cell>
          <cell r="P521" t="str">
            <v>104BPE0520</v>
          </cell>
        </row>
        <row r="522">
          <cell r="K522" t="str">
            <v>ECOLÓGICO</v>
          </cell>
          <cell r="L522">
            <v>1</v>
          </cell>
          <cell r="M522" t="str">
            <v>Chapa de Poliéster (PRFV)</v>
          </cell>
          <cell r="N522" t="str">
            <v>ABNT TIPO III</v>
          </cell>
          <cell r="O522">
            <v>1</v>
          </cell>
          <cell r="P522" t="str">
            <v>104BPE0520</v>
          </cell>
        </row>
        <row r="523">
          <cell r="K523" t="str">
            <v>ECOLÓGICO</v>
          </cell>
          <cell r="L523">
            <v>1</v>
          </cell>
          <cell r="M523" t="str">
            <v>Chapa de Poliéster (PRFV)</v>
          </cell>
          <cell r="N523" t="str">
            <v>ABNT TIPO III</v>
          </cell>
          <cell r="O523">
            <v>0.79</v>
          </cell>
          <cell r="P523" t="str">
            <v>104BPE0520</v>
          </cell>
        </row>
        <row r="524">
          <cell r="K524" t="str">
            <v>ECOLÓGICO</v>
          </cell>
          <cell r="L524">
            <v>2</v>
          </cell>
          <cell r="M524" t="str">
            <v>Chapa de Poliéster (PRFV)</v>
          </cell>
          <cell r="N524" t="str">
            <v>ABNT TIPO III</v>
          </cell>
          <cell r="O524">
            <v>2.5</v>
          </cell>
          <cell r="P524" t="str">
            <v>104BPE0520</v>
          </cell>
        </row>
        <row r="525">
          <cell r="K525" t="str">
            <v>ECOLÓGICO</v>
          </cell>
          <cell r="L525">
            <v>1</v>
          </cell>
          <cell r="M525" t="str">
            <v>Chapa de Poliéster (PRFV)</v>
          </cell>
          <cell r="N525" t="str">
            <v>ABNT TIPO III</v>
          </cell>
          <cell r="O525">
            <v>1</v>
          </cell>
          <cell r="P525" t="str">
            <v>104BPE0520</v>
          </cell>
        </row>
        <row r="526">
          <cell r="K526" t="str">
            <v>ECOLÓGICO</v>
          </cell>
          <cell r="L526">
            <v>1</v>
          </cell>
          <cell r="M526" t="str">
            <v>Chapa de Poliéster (PRFV)</v>
          </cell>
          <cell r="N526" t="str">
            <v>ABNT TIPO III</v>
          </cell>
          <cell r="O526">
            <v>0.79</v>
          </cell>
          <cell r="P526" t="str">
            <v>104BPE0520</v>
          </cell>
        </row>
        <row r="527">
          <cell r="K527" t="str">
            <v>ECOLÓGICO</v>
          </cell>
          <cell r="L527">
            <v>1</v>
          </cell>
          <cell r="M527" t="str">
            <v>Chapa de Poliéster (PRFV)</v>
          </cell>
          <cell r="N527" t="str">
            <v>ABNT TIPO III</v>
          </cell>
          <cell r="O527">
            <v>0.79</v>
          </cell>
          <cell r="P527" t="str">
            <v>104BPE0520</v>
          </cell>
        </row>
        <row r="528">
          <cell r="K528" t="str">
            <v>ECOLÓGICO</v>
          </cell>
          <cell r="L528">
            <v>1</v>
          </cell>
          <cell r="M528" t="str">
            <v>Chapa de Poliéster (PRFV)</v>
          </cell>
          <cell r="N528" t="str">
            <v>ABNT TIPO III</v>
          </cell>
          <cell r="O528">
            <v>0.51</v>
          </cell>
          <cell r="P528" t="str">
            <v>104BPE0520</v>
          </cell>
        </row>
        <row r="529">
          <cell r="K529" t="str">
            <v>ECOLÓGICO</v>
          </cell>
          <cell r="L529">
            <v>1</v>
          </cell>
          <cell r="M529" t="str">
            <v>Chapa de Poliéster (PRFV)</v>
          </cell>
          <cell r="N529" t="str">
            <v>ABNT TIPO III</v>
          </cell>
          <cell r="O529">
            <v>0.79</v>
          </cell>
          <cell r="P529" t="str">
            <v>104BPE0520</v>
          </cell>
        </row>
        <row r="530">
          <cell r="K530" t="str">
            <v>ECOLÓGICO</v>
          </cell>
          <cell r="L530">
            <v>1</v>
          </cell>
          <cell r="M530" t="str">
            <v>Chapa de Poliéster (PRFV)</v>
          </cell>
          <cell r="N530" t="str">
            <v>ABNT TIPO III</v>
          </cell>
          <cell r="O530">
            <v>1</v>
          </cell>
          <cell r="P530" t="str">
            <v>104BPE0520</v>
          </cell>
        </row>
        <row r="531">
          <cell r="K531" t="str">
            <v>ECOLÓGICO</v>
          </cell>
          <cell r="L531">
            <v>1</v>
          </cell>
          <cell r="M531" t="str">
            <v>Chapa de Poliéster (PRFV)</v>
          </cell>
          <cell r="N531" t="str">
            <v>ABNT TIPO III</v>
          </cell>
          <cell r="O531">
            <v>0.79</v>
          </cell>
          <cell r="P531" t="str">
            <v>104BPE0520</v>
          </cell>
        </row>
        <row r="532">
          <cell r="K532" t="str">
            <v>ECOLÓGICO</v>
          </cell>
          <cell r="L532">
            <v>1</v>
          </cell>
          <cell r="M532" t="str">
            <v>Chapa de Poliéster (PRFV)</v>
          </cell>
          <cell r="N532" t="str">
            <v>ABNT TIPO III</v>
          </cell>
          <cell r="O532">
            <v>0.51</v>
          </cell>
          <cell r="P532" t="str">
            <v>104BPE0520</v>
          </cell>
        </row>
        <row r="533">
          <cell r="K533" t="str">
            <v>ECOLÓGICO</v>
          </cell>
          <cell r="L533">
            <v>1</v>
          </cell>
          <cell r="M533" t="str">
            <v>Chapa de Poliéster (PRFV)</v>
          </cell>
          <cell r="N533" t="str">
            <v>ABNT TIPO III</v>
          </cell>
          <cell r="O533">
            <v>0.79</v>
          </cell>
          <cell r="P533" t="str">
            <v>104BPE0520</v>
          </cell>
        </row>
        <row r="534">
          <cell r="K534" t="str">
            <v>ECOLÓGICO</v>
          </cell>
          <cell r="L534">
            <v>1</v>
          </cell>
          <cell r="M534" t="str">
            <v>Chapa de Poliéster (PRFV)</v>
          </cell>
          <cell r="N534" t="str">
            <v>ABNT TIPO III</v>
          </cell>
          <cell r="O534">
            <v>0.79</v>
          </cell>
          <cell r="P534" t="str">
            <v>104BPE0520</v>
          </cell>
        </row>
        <row r="535">
          <cell r="K535" t="str">
            <v>ECOLÓGICO</v>
          </cell>
          <cell r="L535">
            <v>1</v>
          </cell>
          <cell r="M535" t="str">
            <v>Chapa de Poliéster (PRFV)</v>
          </cell>
          <cell r="N535" t="str">
            <v>ABNT TIPO III</v>
          </cell>
          <cell r="O535">
            <v>0.51</v>
          </cell>
          <cell r="P535" t="str">
            <v>104BPE0520</v>
          </cell>
        </row>
        <row r="536">
          <cell r="K536" t="str">
            <v>ECOLÓGICO</v>
          </cell>
          <cell r="L536">
            <v>1</v>
          </cell>
          <cell r="M536" t="str">
            <v>Chapa de Poliéster (PRFV)</v>
          </cell>
          <cell r="N536" t="str">
            <v>ABNT TIPO III</v>
          </cell>
          <cell r="O536">
            <v>0.79</v>
          </cell>
          <cell r="P536" t="str">
            <v>104BPE0520</v>
          </cell>
        </row>
        <row r="537">
          <cell r="K537" t="str">
            <v>ECOLÓGICO</v>
          </cell>
          <cell r="L537">
            <v>1</v>
          </cell>
          <cell r="M537" t="str">
            <v>Chapa de Poliéster (PRFV)</v>
          </cell>
          <cell r="N537" t="str">
            <v>ABNT TIPO III</v>
          </cell>
          <cell r="O537">
            <v>0.79</v>
          </cell>
          <cell r="P537" t="str">
            <v>104BPE0520</v>
          </cell>
        </row>
        <row r="538">
          <cell r="K538" t="str">
            <v>ECOLÓGICO</v>
          </cell>
          <cell r="L538">
            <v>1</v>
          </cell>
          <cell r="M538" t="str">
            <v>Chapa de Poliéster (PRFV)</v>
          </cell>
          <cell r="N538" t="str">
            <v>ABNT TIPO III</v>
          </cell>
          <cell r="O538">
            <v>0.79</v>
          </cell>
          <cell r="P538" t="str">
            <v>104BPE0520</v>
          </cell>
        </row>
        <row r="539">
          <cell r="K539" t="str">
            <v>ECOLÓGICO</v>
          </cell>
          <cell r="L539">
            <v>1</v>
          </cell>
          <cell r="M539" t="str">
            <v>Chapa de Poliéster (PRFV)</v>
          </cell>
          <cell r="N539" t="str">
            <v>ABNT TIPO III</v>
          </cell>
          <cell r="O539">
            <v>0.79</v>
          </cell>
          <cell r="P539" t="str">
            <v>104BPE0520</v>
          </cell>
        </row>
        <row r="540">
          <cell r="K540" t="str">
            <v>ECOLÓGICO</v>
          </cell>
          <cell r="L540">
            <v>1</v>
          </cell>
          <cell r="M540" t="str">
            <v>Chapa de Poliéster (PRFV)</v>
          </cell>
          <cell r="N540" t="str">
            <v>ABNT TIPO III</v>
          </cell>
          <cell r="O540">
            <v>0.79</v>
          </cell>
          <cell r="P540" t="str">
            <v>104BPE0520</v>
          </cell>
        </row>
        <row r="541">
          <cell r="K541" t="str">
            <v>ECOLÓGICO</v>
          </cell>
          <cell r="L541">
            <v>1</v>
          </cell>
          <cell r="M541" t="str">
            <v>Chapa de Poliéster (PRFV)</v>
          </cell>
          <cell r="N541" t="str">
            <v>ABNT TIPO III</v>
          </cell>
          <cell r="O541">
            <v>1.75</v>
          </cell>
          <cell r="P541" t="str">
            <v>104BPE0520</v>
          </cell>
        </row>
        <row r="542">
          <cell r="K542" t="str">
            <v>ECOLÓGICO</v>
          </cell>
          <cell r="L542">
            <v>1</v>
          </cell>
          <cell r="M542" t="str">
            <v>Chapa de Poliéster (PRFV)</v>
          </cell>
          <cell r="N542" t="str">
            <v>ABNT TIPO III</v>
          </cell>
          <cell r="O542">
            <v>1</v>
          </cell>
          <cell r="P542" t="str">
            <v>104BPE0520</v>
          </cell>
        </row>
        <row r="543">
          <cell r="K543" t="str">
            <v>ECOLÓGICO</v>
          </cell>
          <cell r="L543">
            <v>1</v>
          </cell>
          <cell r="M543" t="str">
            <v>Chapa de Poliéster (PRFV)</v>
          </cell>
          <cell r="N543" t="str">
            <v>ABNT TIPO III</v>
          </cell>
          <cell r="O543">
            <v>1</v>
          </cell>
          <cell r="P543" t="str">
            <v>104BPE0520</v>
          </cell>
        </row>
        <row r="544">
          <cell r="K544" t="str">
            <v>MADEIRA</v>
          </cell>
          <cell r="L544">
            <v>48</v>
          </cell>
          <cell r="M544" t="str">
            <v>Chapa de Poliéster (PRFV)</v>
          </cell>
          <cell r="N544" t="str">
            <v>ABNT TIPO III</v>
          </cell>
          <cell r="O544">
            <v>0.3</v>
          </cell>
          <cell r="P544" t="str">
            <v>104BPE0520</v>
          </cell>
        </row>
        <row r="545">
          <cell r="K545" t="str">
            <v>ECOLÓGICO</v>
          </cell>
          <cell r="L545">
            <v>1</v>
          </cell>
          <cell r="M545" t="str">
            <v>Chapa de Poliéster (PRFV)</v>
          </cell>
          <cell r="N545" t="str">
            <v>ABNT TIPO III</v>
          </cell>
          <cell r="O545">
            <v>0.51</v>
          </cell>
          <cell r="P545" t="str">
            <v>104BPE0520</v>
          </cell>
        </row>
        <row r="546">
          <cell r="K546" t="str">
            <v>ECOLÓGICO</v>
          </cell>
          <cell r="L546">
            <v>1</v>
          </cell>
          <cell r="M546" t="str">
            <v>Chapa de Poliéster (PRFV)</v>
          </cell>
          <cell r="N546" t="str">
            <v>ABNT TIPO III</v>
          </cell>
          <cell r="O546">
            <v>1.75</v>
          </cell>
          <cell r="P546" t="str">
            <v>104BPE0520</v>
          </cell>
        </row>
        <row r="547">
          <cell r="K547" t="str">
            <v>ECOLÓGICO</v>
          </cell>
          <cell r="L547">
            <v>1</v>
          </cell>
          <cell r="M547" t="str">
            <v>Chapa de Poliéster (PRFV)</v>
          </cell>
          <cell r="N547" t="str">
            <v>ABNT TIPO III</v>
          </cell>
          <cell r="O547">
            <v>1</v>
          </cell>
          <cell r="P547" t="str">
            <v>104BPE0520</v>
          </cell>
        </row>
        <row r="548">
          <cell r="K548" t="str">
            <v>ECOLÓGICO</v>
          </cell>
          <cell r="L548">
            <v>1</v>
          </cell>
          <cell r="M548" t="str">
            <v>Chapa de Poliéster (PRFV)</v>
          </cell>
          <cell r="N548" t="str">
            <v>ABNT TIPO III</v>
          </cell>
          <cell r="O548">
            <v>1.75</v>
          </cell>
          <cell r="P548" t="str">
            <v>104BPE0520</v>
          </cell>
        </row>
        <row r="549">
          <cell r="K549" t="str">
            <v>ECOLÓGICO</v>
          </cell>
          <cell r="L549">
            <v>1</v>
          </cell>
          <cell r="M549" t="str">
            <v>Chapa de Poliéster (PRFV)</v>
          </cell>
          <cell r="N549" t="str">
            <v>ABNT TIPO III</v>
          </cell>
          <cell r="O549">
            <v>1</v>
          </cell>
          <cell r="P549" t="str">
            <v>104BPE0520</v>
          </cell>
        </row>
        <row r="550">
          <cell r="K550" t="str">
            <v>MADEIRA</v>
          </cell>
          <cell r="L550">
            <v>28</v>
          </cell>
          <cell r="M550" t="str">
            <v>Chapa de Poliéster (PRFV)</v>
          </cell>
          <cell r="N550" t="str">
            <v>ABNT TIPO III</v>
          </cell>
          <cell r="O550">
            <v>0.3</v>
          </cell>
          <cell r="P550" t="str">
            <v>104BPE0520</v>
          </cell>
        </row>
        <row r="551">
          <cell r="K551" t="str">
            <v>ECOLÓGICO</v>
          </cell>
          <cell r="L551">
            <v>1</v>
          </cell>
          <cell r="M551" t="str">
            <v>Chapa de Poliéster (PRFV)</v>
          </cell>
          <cell r="N551" t="str">
            <v>ABNT TIPO III</v>
          </cell>
          <cell r="O551">
            <v>1.75</v>
          </cell>
          <cell r="P551" t="str">
            <v>104BPE0520</v>
          </cell>
        </row>
        <row r="552">
          <cell r="K552" t="str">
            <v>ECOLÓGICO</v>
          </cell>
          <cell r="L552">
            <v>1</v>
          </cell>
          <cell r="M552" t="str">
            <v>Chapa de Poliéster (PRFV)</v>
          </cell>
          <cell r="N552" t="str">
            <v>ABNT TIPO III</v>
          </cell>
          <cell r="O552">
            <v>1</v>
          </cell>
          <cell r="P552" t="str">
            <v>104BPE0520</v>
          </cell>
        </row>
        <row r="553">
          <cell r="K553" t="str">
            <v>ECOLÓGICO</v>
          </cell>
          <cell r="L553">
            <v>1</v>
          </cell>
          <cell r="M553" t="str">
            <v>Chapa de Poliéster (PRFV)</v>
          </cell>
          <cell r="N553" t="str">
            <v>ABNT TIPO III</v>
          </cell>
          <cell r="O553">
            <v>0.79</v>
          </cell>
          <cell r="P553" t="str">
            <v>104BPE0520</v>
          </cell>
        </row>
        <row r="554">
          <cell r="K554" t="str">
            <v>ECOLÓGICO</v>
          </cell>
          <cell r="L554">
            <v>1</v>
          </cell>
          <cell r="M554" t="str">
            <v>Chapa de Poliéster (PRFV)</v>
          </cell>
          <cell r="N554" t="str">
            <v>ABNT TIPO III</v>
          </cell>
          <cell r="O554">
            <v>0.51</v>
          </cell>
          <cell r="P554" t="str">
            <v>104BPE0520</v>
          </cell>
        </row>
        <row r="555">
          <cell r="K555" t="str">
            <v>ECOLÓGICO</v>
          </cell>
          <cell r="L555">
            <v>1</v>
          </cell>
          <cell r="M555" t="str">
            <v>Chapa de Poliéster (PRFV)</v>
          </cell>
          <cell r="N555" t="str">
            <v>ABNT TIPO III</v>
          </cell>
          <cell r="O555">
            <v>1</v>
          </cell>
          <cell r="P555" t="str">
            <v>104BPE0520</v>
          </cell>
        </row>
        <row r="556">
          <cell r="K556" t="str">
            <v>ECOLÓGICO</v>
          </cell>
          <cell r="L556">
            <v>1</v>
          </cell>
          <cell r="M556" t="str">
            <v>Chapa de Poliéster (PRFV)</v>
          </cell>
          <cell r="N556" t="str">
            <v>ABNT TIPO III</v>
          </cell>
          <cell r="O556">
            <v>1</v>
          </cell>
          <cell r="P556" t="str">
            <v>104BPE0520</v>
          </cell>
        </row>
        <row r="557">
          <cell r="K557" t="str">
            <v>ECOLÓGICO</v>
          </cell>
          <cell r="L557">
            <v>1</v>
          </cell>
          <cell r="M557" t="str">
            <v>Chapa de Poliéster (PRFV)</v>
          </cell>
          <cell r="N557" t="str">
            <v>ABNT TIPO III</v>
          </cell>
          <cell r="O557">
            <v>1.75</v>
          </cell>
          <cell r="P557" t="str">
            <v>104BPE0520</v>
          </cell>
        </row>
        <row r="558">
          <cell r="K558" t="str">
            <v>ECOLÓGICO</v>
          </cell>
          <cell r="L558">
            <v>1</v>
          </cell>
          <cell r="M558" t="str">
            <v>Chapa de Poliéster (PRFV)</v>
          </cell>
          <cell r="N558" t="str">
            <v>ABNT TIPO III</v>
          </cell>
          <cell r="O558">
            <v>1</v>
          </cell>
          <cell r="P558" t="str">
            <v>104BPE0520</v>
          </cell>
        </row>
        <row r="559">
          <cell r="K559" t="str">
            <v>ECOLÓGICO</v>
          </cell>
          <cell r="L559">
            <v>1</v>
          </cell>
          <cell r="M559" t="str">
            <v>Chapa de Poliéster (PRFV)</v>
          </cell>
          <cell r="N559" t="str">
            <v>ABNT TIPO III</v>
          </cell>
          <cell r="O559">
            <v>1</v>
          </cell>
          <cell r="P559" t="str">
            <v>104BPE0520</v>
          </cell>
        </row>
        <row r="560">
          <cell r="K560" t="str">
            <v>ECOLÓGICO</v>
          </cell>
          <cell r="L560">
            <v>1</v>
          </cell>
          <cell r="M560" t="str">
            <v>Chapa de Poliéster (PRFV)</v>
          </cell>
          <cell r="N560" t="str">
            <v>ABNT TIPO III</v>
          </cell>
          <cell r="O560">
            <v>0.79</v>
          </cell>
          <cell r="P560" t="str">
            <v>104BPE0520</v>
          </cell>
        </row>
        <row r="561">
          <cell r="K561" t="str">
            <v>ECOLÓGICO</v>
          </cell>
          <cell r="L561">
            <v>1</v>
          </cell>
          <cell r="M561" t="str">
            <v>Chapa de Poliéster (PRFV)</v>
          </cell>
          <cell r="N561" t="str">
            <v>ABNT TIPO III</v>
          </cell>
          <cell r="O561">
            <v>1.75</v>
          </cell>
          <cell r="P561" t="str">
            <v>104BPE0520</v>
          </cell>
        </row>
        <row r="562">
          <cell r="K562" t="str">
            <v>ECOLÓGICO</v>
          </cell>
          <cell r="L562">
            <v>1</v>
          </cell>
          <cell r="M562" t="str">
            <v>Chapa de Poliéster (PRFV)</v>
          </cell>
          <cell r="N562" t="str">
            <v>ABNT TIPO III</v>
          </cell>
          <cell r="O562">
            <v>1</v>
          </cell>
          <cell r="P562" t="str">
            <v>104BPE0520</v>
          </cell>
        </row>
        <row r="563">
          <cell r="K563" t="str">
            <v>ECOLÓGICO</v>
          </cell>
          <cell r="L563">
            <v>1</v>
          </cell>
          <cell r="M563" t="str">
            <v>Chapa de Poliéster (PRFV)</v>
          </cell>
          <cell r="N563" t="str">
            <v>ABNT TIPO III</v>
          </cell>
          <cell r="O563">
            <v>1</v>
          </cell>
          <cell r="P563" t="str">
            <v>104BPE0520</v>
          </cell>
        </row>
        <row r="564">
          <cell r="K564" t="str">
            <v>ECOLÓGICO</v>
          </cell>
          <cell r="L564">
            <v>1</v>
          </cell>
          <cell r="M564" t="str">
            <v>Chapa de Poliéster (PRFV)</v>
          </cell>
          <cell r="N564" t="str">
            <v>ABNT TIPO III</v>
          </cell>
          <cell r="O564">
            <v>1.75</v>
          </cell>
          <cell r="P564" t="str">
            <v>104BPE0520</v>
          </cell>
        </row>
        <row r="565">
          <cell r="K565" t="str">
            <v>ECOLÓGICO</v>
          </cell>
          <cell r="L565">
            <v>1</v>
          </cell>
          <cell r="M565" t="str">
            <v>Chapa de Poliéster (PRFV)</v>
          </cell>
          <cell r="N565" t="str">
            <v>ABNT TIPO III</v>
          </cell>
          <cell r="O565">
            <v>0.79</v>
          </cell>
          <cell r="P565" t="str">
            <v>104BPE0520</v>
          </cell>
        </row>
        <row r="566">
          <cell r="K566" t="str">
            <v>ECOLÓGICO</v>
          </cell>
          <cell r="L566">
            <v>1</v>
          </cell>
          <cell r="M566" t="str">
            <v>Chapa de Poliéster (PRFV)</v>
          </cell>
          <cell r="N566" t="str">
            <v>ABNT TIPO III</v>
          </cell>
          <cell r="O566">
            <v>1</v>
          </cell>
          <cell r="P566" t="str">
            <v>104BPE0520</v>
          </cell>
        </row>
        <row r="567">
          <cell r="K567" t="str">
            <v>MADEIRA</v>
          </cell>
          <cell r="L567">
            <v>16</v>
          </cell>
          <cell r="M567" t="str">
            <v>Chapa de Poliéster (PRFV)</v>
          </cell>
          <cell r="N567" t="str">
            <v>ABNT TIPO III</v>
          </cell>
          <cell r="O567">
            <v>0.3</v>
          </cell>
          <cell r="P567" t="str">
            <v>104BPE0520</v>
          </cell>
        </row>
        <row r="568">
          <cell r="K568" t="str">
            <v>ECOLÓGICO</v>
          </cell>
          <cell r="L568">
            <v>1</v>
          </cell>
          <cell r="M568" t="str">
            <v>Chapa de Poliéster (PRFV)</v>
          </cell>
          <cell r="N568" t="str">
            <v>ABNT TIPO III</v>
          </cell>
          <cell r="O568">
            <v>0.79</v>
          </cell>
          <cell r="P568" t="str">
            <v>104BPE0520</v>
          </cell>
        </row>
        <row r="569">
          <cell r="K569" t="str">
            <v>ECOLÓGICO</v>
          </cell>
          <cell r="L569">
            <v>1</v>
          </cell>
          <cell r="M569" t="str">
            <v>Chapa de Poliéster (PRFV)</v>
          </cell>
          <cell r="N569" t="str">
            <v>ABNT TIPO III</v>
          </cell>
          <cell r="O569">
            <v>0.79</v>
          </cell>
          <cell r="P569" t="str">
            <v>104BPE0520</v>
          </cell>
        </row>
        <row r="570">
          <cell r="K570" t="str">
            <v>ECOLÓGICO</v>
          </cell>
          <cell r="L570">
            <v>1</v>
          </cell>
          <cell r="M570" t="str">
            <v>Chapa de Poliéster (PRFV)</v>
          </cell>
          <cell r="N570" t="str">
            <v>ABNT TIPO III</v>
          </cell>
          <cell r="O570">
            <v>1</v>
          </cell>
          <cell r="P570" t="str">
            <v>104BPE0520</v>
          </cell>
        </row>
        <row r="571">
          <cell r="K571" t="str">
            <v>ECOLÓGICO</v>
          </cell>
          <cell r="L571">
            <v>1</v>
          </cell>
          <cell r="M571" t="str">
            <v>Chapa de Poliéster (PRFV)</v>
          </cell>
          <cell r="N571" t="str">
            <v>ABNT TIPO III</v>
          </cell>
          <cell r="O571">
            <v>1</v>
          </cell>
          <cell r="P571" t="str">
            <v>104BPE0520</v>
          </cell>
        </row>
        <row r="572">
          <cell r="K572" t="str">
            <v>ECOLÓGICO</v>
          </cell>
          <cell r="L572">
            <v>1</v>
          </cell>
          <cell r="M572" t="str">
            <v>Chapa de Poliéster (PRFV)</v>
          </cell>
          <cell r="N572" t="str">
            <v>ABNT TIPO III</v>
          </cell>
          <cell r="O572">
            <v>1</v>
          </cell>
          <cell r="P572" t="str">
            <v>104BPE0520</v>
          </cell>
        </row>
        <row r="573">
          <cell r="K573" t="str">
            <v>ECOLÓGICO</v>
          </cell>
          <cell r="L573">
            <v>1</v>
          </cell>
          <cell r="M573" t="str">
            <v>Chapa de Poliéster (PRFV)</v>
          </cell>
          <cell r="N573" t="str">
            <v>ABNT TIPO III</v>
          </cell>
          <cell r="O573">
            <v>1</v>
          </cell>
          <cell r="P573" t="str">
            <v>104BPE0520</v>
          </cell>
        </row>
        <row r="574">
          <cell r="K574" t="str">
            <v>ECOLÓGICO</v>
          </cell>
          <cell r="L574">
            <v>1</v>
          </cell>
          <cell r="M574" t="str">
            <v>Chapa de Poliéster (PRFV)</v>
          </cell>
          <cell r="N574" t="str">
            <v>ABNT TIPO III</v>
          </cell>
          <cell r="O574">
            <v>1</v>
          </cell>
          <cell r="P574" t="str">
            <v>104BPE0520</v>
          </cell>
        </row>
        <row r="575">
          <cell r="K575" t="str">
            <v>ECOLÓGICO</v>
          </cell>
          <cell r="L575">
            <v>1</v>
          </cell>
          <cell r="M575" t="str">
            <v>Chapa de Poliéster (PRFV)</v>
          </cell>
          <cell r="N575" t="str">
            <v>ABNT TIPO III</v>
          </cell>
          <cell r="O575">
            <v>1.75</v>
          </cell>
          <cell r="P575" t="str">
            <v>104BPE0520</v>
          </cell>
        </row>
        <row r="576">
          <cell r="K576" t="str">
            <v>ECOLÓGICO</v>
          </cell>
          <cell r="L576">
            <v>1</v>
          </cell>
          <cell r="M576" t="str">
            <v>Chapa de Poliéster (PRFV)</v>
          </cell>
          <cell r="N576" t="str">
            <v>ABNT TIPO III</v>
          </cell>
          <cell r="O576">
            <v>0.51</v>
          </cell>
          <cell r="P576" t="str">
            <v>104BPE0520</v>
          </cell>
        </row>
        <row r="577">
          <cell r="K577" t="str">
            <v>ECOLÓGICO</v>
          </cell>
          <cell r="L577">
            <v>1</v>
          </cell>
          <cell r="M577" t="str">
            <v>Chapa de Poliéster (PRFV)</v>
          </cell>
          <cell r="N577" t="str">
            <v>ABNT TIPO III</v>
          </cell>
          <cell r="O577">
            <v>0.79</v>
          </cell>
          <cell r="P577" t="str">
            <v>104BPE0520</v>
          </cell>
        </row>
        <row r="578">
          <cell r="K578" t="str">
            <v>ECOLÓGICO</v>
          </cell>
          <cell r="L578">
            <v>1</v>
          </cell>
          <cell r="M578" t="str">
            <v>Chapa de Poliéster (PRFV)</v>
          </cell>
          <cell r="N578" t="str">
            <v>ABNT TIPO III</v>
          </cell>
          <cell r="O578">
            <v>0.79</v>
          </cell>
          <cell r="P578" t="str">
            <v>104BPE0520</v>
          </cell>
        </row>
        <row r="579">
          <cell r="K579" t="str">
            <v>ECOLÓGICO</v>
          </cell>
          <cell r="L579">
            <v>1</v>
          </cell>
          <cell r="M579" t="str">
            <v>Chapa de Poliéster (PRFV)</v>
          </cell>
          <cell r="N579" t="str">
            <v>ABNT TIPO III</v>
          </cell>
          <cell r="O579">
            <v>1</v>
          </cell>
          <cell r="P579" t="str">
            <v>104BPE0520</v>
          </cell>
        </row>
        <row r="580">
          <cell r="K580" t="str">
            <v>ECOLÓGICO</v>
          </cell>
          <cell r="L580">
            <v>1</v>
          </cell>
          <cell r="M580" t="str">
            <v>Chapa de Poliéster (PRFV)</v>
          </cell>
          <cell r="N580" t="str">
            <v>ABNT TIPO III</v>
          </cell>
          <cell r="O580">
            <v>1</v>
          </cell>
          <cell r="P580" t="str">
            <v>104BPE0520</v>
          </cell>
        </row>
        <row r="581">
          <cell r="K581" t="str">
            <v>MADEIRA</v>
          </cell>
          <cell r="L581">
            <v>15</v>
          </cell>
          <cell r="M581" t="str">
            <v>Chapa de Poliéster (PRFV)</v>
          </cell>
          <cell r="N581" t="str">
            <v>ABNT TIPO III</v>
          </cell>
          <cell r="O581">
            <v>0.3</v>
          </cell>
          <cell r="P581" t="str">
            <v>104BPE0520</v>
          </cell>
        </row>
        <row r="582">
          <cell r="K582" t="str">
            <v>ECOLÓGICO</v>
          </cell>
          <cell r="L582">
            <v>1</v>
          </cell>
          <cell r="M582" t="str">
            <v>Chapa de Poliéster (PRFV)</v>
          </cell>
          <cell r="N582" t="str">
            <v>ABNT TIPO III</v>
          </cell>
          <cell r="O582">
            <v>0.92</v>
          </cell>
          <cell r="P582" t="str">
            <v>104BPE0520</v>
          </cell>
        </row>
        <row r="583">
          <cell r="K583" t="str">
            <v>ECOLÓGICO</v>
          </cell>
          <cell r="L583">
            <v>1</v>
          </cell>
          <cell r="M583" t="str">
            <v>Chapa de Poliéster (PRFV)</v>
          </cell>
          <cell r="N583" t="str">
            <v>ABNT TIPO III</v>
          </cell>
          <cell r="O583">
            <v>0.92</v>
          </cell>
          <cell r="P583" t="str">
            <v>104BPE0520</v>
          </cell>
        </row>
        <row r="584">
          <cell r="K584" t="str">
            <v>ECOLÓGICO</v>
          </cell>
          <cell r="L584">
            <v>1</v>
          </cell>
          <cell r="M584" t="str">
            <v>Chapa de Poliéster (PRFV)</v>
          </cell>
          <cell r="N584" t="str">
            <v>ABNT TIPO III</v>
          </cell>
          <cell r="O584">
            <v>1</v>
          </cell>
          <cell r="P584" t="str">
            <v>104BPE0520</v>
          </cell>
        </row>
        <row r="585">
          <cell r="K585" t="str">
            <v>ECOLÓGICO</v>
          </cell>
          <cell r="L585">
            <v>1</v>
          </cell>
          <cell r="M585" t="str">
            <v>Chapa de Poliéster (PRFV)</v>
          </cell>
          <cell r="N585" t="str">
            <v>ABNT TIPO III</v>
          </cell>
          <cell r="O585">
            <v>0.51</v>
          </cell>
          <cell r="P585" t="str">
            <v>104BPE0520</v>
          </cell>
        </row>
        <row r="586">
          <cell r="K586" t="str">
            <v>ECOLÓGICO</v>
          </cell>
          <cell r="L586">
            <v>1</v>
          </cell>
          <cell r="M586" t="str">
            <v>Chapa de Poliéster (PRFV)</v>
          </cell>
          <cell r="N586" t="str">
            <v>ABNT TIPO III</v>
          </cell>
          <cell r="O586">
            <v>0.79</v>
          </cell>
          <cell r="P586" t="str">
            <v>104BPE0520</v>
          </cell>
        </row>
        <row r="587">
          <cell r="K587" t="str">
            <v>ECOLÓGICO</v>
          </cell>
          <cell r="L587">
            <v>1</v>
          </cell>
          <cell r="M587" t="str">
            <v>Chapa de Poliéster (PRFV)</v>
          </cell>
          <cell r="N587" t="str">
            <v>ABNT TIPO III</v>
          </cell>
          <cell r="O587">
            <v>1</v>
          </cell>
          <cell r="P587" t="str">
            <v>104BPE0520</v>
          </cell>
        </row>
        <row r="588">
          <cell r="K588" t="str">
            <v>ECOLÓGICO</v>
          </cell>
          <cell r="L588">
            <v>1</v>
          </cell>
          <cell r="M588" t="str">
            <v>Chapa de Poliéster (PRFV)</v>
          </cell>
          <cell r="N588" t="str">
            <v>ABNT TIPO III</v>
          </cell>
          <cell r="O588">
            <v>0.79</v>
          </cell>
          <cell r="P588" t="str">
            <v>104BPE0520</v>
          </cell>
        </row>
        <row r="589">
          <cell r="K589" t="str">
            <v>MADEIRA</v>
          </cell>
          <cell r="L589">
            <v>20</v>
          </cell>
          <cell r="M589" t="str">
            <v>Chapa de Poliéster (PRFV)</v>
          </cell>
          <cell r="N589" t="str">
            <v>ABNT TIPO III</v>
          </cell>
          <cell r="O589">
            <v>0.3</v>
          </cell>
          <cell r="P589" t="str">
            <v>104BPE0520</v>
          </cell>
        </row>
        <row r="590">
          <cell r="K590" t="str">
            <v>Perfil C Metálico de aço carbono - NBR 14890</v>
          </cell>
          <cell r="L590">
            <v>2</v>
          </cell>
          <cell r="M590" t="str">
            <v>Chapa de Poliéster (PRFV)</v>
          </cell>
          <cell r="N590" t="str">
            <v>ABNT TIPO III</v>
          </cell>
          <cell r="O590">
            <v>4.5</v>
          </cell>
          <cell r="P590" t="str">
            <v>104BPE0520</v>
          </cell>
        </row>
        <row r="591">
          <cell r="K591" t="str">
            <v>Perfil C Metálico de aço carbono - NBR 14890</v>
          </cell>
          <cell r="L591">
            <v>2</v>
          </cell>
          <cell r="M591" t="str">
            <v>Chapa de Poliéster (PRFV)</v>
          </cell>
          <cell r="N591" t="str">
            <v>ABNT TIPO III</v>
          </cell>
          <cell r="O591">
            <v>3</v>
          </cell>
          <cell r="P591" t="str">
            <v>104BPE0520</v>
          </cell>
        </row>
        <row r="592">
          <cell r="K592" t="str">
            <v>Perfil C Metálico de aço carbono - NBR 14890</v>
          </cell>
          <cell r="L592">
            <v>2</v>
          </cell>
          <cell r="M592" t="str">
            <v>Chapa de Poliéster (PRFV)</v>
          </cell>
          <cell r="N592" t="str">
            <v>ABNT TIPO III</v>
          </cell>
          <cell r="O592">
            <v>3</v>
          </cell>
          <cell r="P592" t="str">
            <v>104BPE0520</v>
          </cell>
        </row>
        <row r="593">
          <cell r="K593" t="str">
            <v>ECOLÓGICO</v>
          </cell>
          <cell r="L593">
            <v>1</v>
          </cell>
          <cell r="M593" t="str">
            <v>Chapa de Poliéster (PRFV)</v>
          </cell>
          <cell r="N593" t="str">
            <v>ABNT TIPO III</v>
          </cell>
          <cell r="O593">
            <v>1</v>
          </cell>
          <cell r="P593" t="str">
            <v>104BPE0520</v>
          </cell>
        </row>
        <row r="594">
          <cell r="K594" t="str">
            <v>ECOLÓGICO</v>
          </cell>
          <cell r="L594">
            <v>1</v>
          </cell>
          <cell r="M594" t="str">
            <v>Chapa de Poliéster (PRFV)</v>
          </cell>
          <cell r="N594" t="str">
            <v>ABNT TIPO III</v>
          </cell>
          <cell r="O594">
            <v>0.79</v>
          </cell>
          <cell r="P594" t="str">
            <v>104BPE0520</v>
          </cell>
        </row>
        <row r="595">
          <cell r="K595" t="str">
            <v>ECOLÓGICO</v>
          </cell>
          <cell r="L595">
            <v>1</v>
          </cell>
          <cell r="M595" t="str">
            <v>Chapa de Poliéster (PRFV)</v>
          </cell>
          <cell r="N595" t="str">
            <v>ABNT TIPO III</v>
          </cell>
          <cell r="O595">
            <v>0.79</v>
          </cell>
          <cell r="P595" t="str">
            <v>104BPE0520</v>
          </cell>
        </row>
        <row r="596">
          <cell r="K596" t="str">
            <v>ECOLÓGICO</v>
          </cell>
          <cell r="L596">
            <v>1</v>
          </cell>
          <cell r="M596" t="str">
            <v>Chapa de Poliéster (PRFV)</v>
          </cell>
          <cell r="N596" t="str">
            <v>ABNT TIPO III</v>
          </cell>
          <cell r="O596">
            <v>1</v>
          </cell>
          <cell r="P596" t="str">
            <v>104BPE0520</v>
          </cell>
        </row>
        <row r="597">
          <cell r="K597" t="str">
            <v>ECOLÓGICO</v>
          </cell>
          <cell r="L597">
            <v>1</v>
          </cell>
          <cell r="M597" t="str">
            <v>Chapa de Poliéster (PRFV)</v>
          </cell>
          <cell r="N597" t="str">
            <v>ABNT TIPO III</v>
          </cell>
          <cell r="O597">
            <v>0.51</v>
          </cell>
          <cell r="P597" t="str">
            <v>104BPE0520</v>
          </cell>
        </row>
        <row r="598">
          <cell r="K598" t="str">
            <v>ECOLÓGICO</v>
          </cell>
          <cell r="L598">
            <v>1</v>
          </cell>
          <cell r="M598" t="str">
            <v>Chapa de Poliéster (PRFV)</v>
          </cell>
          <cell r="N598" t="str">
            <v>ABNT TIPO III</v>
          </cell>
          <cell r="O598">
            <v>1</v>
          </cell>
          <cell r="P598" t="str">
            <v>104BPE0520</v>
          </cell>
        </row>
        <row r="599">
          <cell r="K599" t="str">
            <v>ECOLÓGICO</v>
          </cell>
          <cell r="L599">
            <v>1</v>
          </cell>
          <cell r="M599" t="str">
            <v>Chapa de Poliéster (PRFV)</v>
          </cell>
          <cell r="N599" t="str">
            <v>ABNT TIPO III</v>
          </cell>
          <cell r="O599">
            <v>0.79</v>
          </cell>
          <cell r="P599" t="str">
            <v>104BPE0520</v>
          </cell>
        </row>
        <row r="600">
          <cell r="K600" t="str">
            <v>MADEIRA</v>
          </cell>
          <cell r="L600">
            <v>17</v>
          </cell>
          <cell r="M600" t="str">
            <v>Chapa de Poliéster (PRFV)</v>
          </cell>
          <cell r="N600" t="str">
            <v>ABNT TIPO III</v>
          </cell>
          <cell r="O600">
            <v>0.3</v>
          </cell>
          <cell r="P600" t="str">
            <v>104BPE0520</v>
          </cell>
        </row>
        <row r="601">
          <cell r="K601" t="str">
            <v>ECOLÓGICO</v>
          </cell>
          <cell r="L601">
            <v>1</v>
          </cell>
          <cell r="M601" t="str">
            <v>Chapa de Poliéster (PRFV)</v>
          </cell>
          <cell r="N601" t="str">
            <v>ABNT TIPO III</v>
          </cell>
          <cell r="O601">
            <v>1.75</v>
          </cell>
          <cell r="P601" t="str">
            <v>104BPE0520</v>
          </cell>
        </row>
        <row r="602">
          <cell r="K602" t="str">
            <v>ECOLÓGICO</v>
          </cell>
          <cell r="L602">
            <v>1</v>
          </cell>
          <cell r="M602" t="str">
            <v>Chapa de Poliéster (PRFV)</v>
          </cell>
          <cell r="N602" t="str">
            <v>ABNT TIPO III</v>
          </cell>
          <cell r="O602">
            <v>0.79</v>
          </cell>
          <cell r="P602" t="str">
            <v>104BPE0520</v>
          </cell>
        </row>
        <row r="603">
          <cell r="K603" t="str">
            <v>ECOLÓGICO</v>
          </cell>
          <cell r="L603">
            <v>1</v>
          </cell>
          <cell r="M603" t="str">
            <v>Chapa de Poliéster (PRFV)</v>
          </cell>
          <cell r="N603" t="str">
            <v>ABNT TIPO III</v>
          </cell>
          <cell r="O603">
            <v>1.75</v>
          </cell>
          <cell r="P603" t="str">
            <v>104BPE0520</v>
          </cell>
        </row>
        <row r="604">
          <cell r="K604" t="str">
            <v>ECOLÓGICO</v>
          </cell>
          <cell r="L604">
            <v>1</v>
          </cell>
          <cell r="M604" t="str">
            <v>Chapa de Poliéster (PRFV)</v>
          </cell>
          <cell r="N604" t="str">
            <v>ABNT TIPO III</v>
          </cell>
          <cell r="O604">
            <v>1</v>
          </cell>
          <cell r="P604" t="str">
            <v>104BPE0520</v>
          </cell>
        </row>
        <row r="605">
          <cell r="K605" t="str">
            <v>ECOLÓGICO</v>
          </cell>
          <cell r="L605">
            <v>1</v>
          </cell>
          <cell r="M605" t="str">
            <v>Chapa de Poliéster (PRFV)</v>
          </cell>
          <cell r="N605" t="str">
            <v>ABNT TIPO III</v>
          </cell>
          <cell r="O605">
            <v>0.79</v>
          </cell>
          <cell r="P605" t="str">
            <v>104BPE0520</v>
          </cell>
        </row>
        <row r="606">
          <cell r="K606" t="str">
            <v>ECOLÓGICO</v>
          </cell>
          <cell r="L606">
            <v>1</v>
          </cell>
          <cell r="M606" t="str">
            <v>Chapa de Poliéster (PRFV)</v>
          </cell>
          <cell r="N606" t="str">
            <v>ABNT TIPO III</v>
          </cell>
          <cell r="O606">
            <v>1</v>
          </cell>
          <cell r="P606" t="str">
            <v>104BPE0520</v>
          </cell>
        </row>
        <row r="607">
          <cell r="K607" t="str">
            <v>MADEIRA</v>
          </cell>
          <cell r="L607">
            <v>14</v>
          </cell>
          <cell r="M607" t="str">
            <v>Chapa de Poliéster (PRFV)</v>
          </cell>
          <cell r="N607" t="str">
            <v>ABNT TIPO III</v>
          </cell>
          <cell r="O607">
            <v>0.3</v>
          </cell>
          <cell r="P607" t="str">
            <v>104BPE0520</v>
          </cell>
        </row>
        <row r="608">
          <cell r="K608" t="str">
            <v>ECOLÓGICO</v>
          </cell>
          <cell r="L608">
            <v>1</v>
          </cell>
          <cell r="M608" t="str">
            <v>Chapa de Poliéster (PRFV)</v>
          </cell>
          <cell r="N608" t="str">
            <v>ABNT TIPO III</v>
          </cell>
          <cell r="O608">
            <v>0.51</v>
          </cell>
          <cell r="P608" t="str">
            <v>104BPE0520</v>
          </cell>
        </row>
        <row r="609">
          <cell r="K609" t="str">
            <v>ECOLÓGICO</v>
          </cell>
          <cell r="L609">
            <v>1</v>
          </cell>
          <cell r="M609" t="str">
            <v>Chapa de Poliéster (PRFV)</v>
          </cell>
          <cell r="N609" t="str">
            <v>ABNT TIPO III</v>
          </cell>
          <cell r="O609">
            <v>0.79</v>
          </cell>
          <cell r="P609" t="str">
            <v>104BPE0520</v>
          </cell>
        </row>
        <row r="610">
          <cell r="K610" t="str">
            <v>ECOLÓGICO</v>
          </cell>
          <cell r="L610">
            <v>1</v>
          </cell>
          <cell r="M610" t="str">
            <v>Chapa de Poliéster (PRFV)</v>
          </cell>
          <cell r="N610" t="str">
            <v>ABNT TIPO III</v>
          </cell>
          <cell r="O610">
            <v>0.79</v>
          </cell>
          <cell r="P610" t="str">
            <v>104BPE0520</v>
          </cell>
        </row>
        <row r="611">
          <cell r="K611" t="str">
            <v>ECOLÓGICO</v>
          </cell>
          <cell r="L611">
            <v>1</v>
          </cell>
          <cell r="M611" t="str">
            <v>Chapa de Poliéster (PRFV)</v>
          </cell>
          <cell r="N611" t="str">
            <v>ABNT TIPO III</v>
          </cell>
          <cell r="O611">
            <v>1</v>
          </cell>
          <cell r="P611" t="str">
            <v>104BPE0520</v>
          </cell>
        </row>
        <row r="612">
          <cell r="K612" t="str">
            <v>ECOLÓGICO</v>
          </cell>
          <cell r="L612">
            <v>1</v>
          </cell>
          <cell r="M612" t="str">
            <v>Chapa de Poliéster (PRFV)</v>
          </cell>
          <cell r="N612" t="str">
            <v>ABNT TIPO III</v>
          </cell>
          <cell r="O612">
            <v>1</v>
          </cell>
          <cell r="P612" t="str">
            <v>104BPE0520</v>
          </cell>
        </row>
        <row r="613">
          <cell r="K613" t="str">
            <v>ECOLÓGICO</v>
          </cell>
          <cell r="L613">
            <v>1</v>
          </cell>
          <cell r="M613" t="str">
            <v>Chapa de Poliéster (PRFV)</v>
          </cell>
          <cell r="N613" t="str">
            <v>ABNT TIPO III</v>
          </cell>
          <cell r="O613">
            <v>1.75</v>
          </cell>
          <cell r="P613" t="str">
            <v>104BPE0520</v>
          </cell>
        </row>
        <row r="614">
          <cell r="K614" t="str">
            <v>ECOLÓGICO</v>
          </cell>
          <cell r="L614">
            <v>1</v>
          </cell>
          <cell r="M614" t="str">
            <v>Chapa de Poliéster (PRFV)</v>
          </cell>
          <cell r="N614" t="str">
            <v>ABNT TIPO III</v>
          </cell>
          <cell r="O614">
            <v>1.75</v>
          </cell>
          <cell r="P614" t="str">
            <v>104BPE0520</v>
          </cell>
        </row>
        <row r="615">
          <cell r="K615" t="str">
            <v>ECOLÓGICO</v>
          </cell>
          <cell r="L615">
            <v>1</v>
          </cell>
          <cell r="M615" t="str">
            <v>Chapa de Poliéster (PRFV)</v>
          </cell>
          <cell r="N615" t="str">
            <v>ABNT TIPO III</v>
          </cell>
          <cell r="O615">
            <v>1.75</v>
          </cell>
          <cell r="P615" t="str">
            <v>104BPE0520</v>
          </cell>
        </row>
        <row r="616">
          <cell r="K616" t="str">
            <v>ECOLÓGICO</v>
          </cell>
          <cell r="L616">
            <v>1</v>
          </cell>
          <cell r="M616" t="str">
            <v>Chapa de Poliéster (PRFV)</v>
          </cell>
          <cell r="N616" t="str">
            <v>ABNT TIPO III</v>
          </cell>
          <cell r="O616">
            <v>1.75</v>
          </cell>
          <cell r="P616" t="str">
            <v>104BPE0520</v>
          </cell>
        </row>
        <row r="617">
          <cell r="K617" t="str">
            <v>ECOLÓGICO</v>
          </cell>
          <cell r="L617">
            <v>1</v>
          </cell>
          <cell r="M617" t="str">
            <v>Chapa de Poliéster (PRFV)</v>
          </cell>
          <cell r="N617" t="str">
            <v>ABNT TIPO III</v>
          </cell>
          <cell r="O617">
            <v>1</v>
          </cell>
          <cell r="P617" t="str">
            <v>104BPE0520</v>
          </cell>
        </row>
        <row r="618">
          <cell r="K618" t="str">
            <v>ECOLÓGICO</v>
          </cell>
          <cell r="L618">
            <v>1</v>
          </cell>
          <cell r="M618" t="str">
            <v>Chapa de Poliéster (PRFV)</v>
          </cell>
          <cell r="N618" t="str">
            <v>ABNT TIPO III</v>
          </cell>
          <cell r="O618">
            <v>0.79</v>
          </cell>
          <cell r="P618" t="str">
            <v>104BPE0520</v>
          </cell>
        </row>
        <row r="619">
          <cell r="K619" t="str">
            <v>ECOLÓGICO</v>
          </cell>
          <cell r="L619">
            <v>1</v>
          </cell>
          <cell r="M619" t="str">
            <v>Chapa de Poliéster (PRFV)</v>
          </cell>
          <cell r="N619" t="str">
            <v>ABNT TIPO III</v>
          </cell>
          <cell r="O619">
            <v>1</v>
          </cell>
          <cell r="P619" t="str">
            <v>104BPE0520</v>
          </cell>
        </row>
        <row r="620">
          <cell r="K620" t="str">
            <v>ECOLÓGICO</v>
          </cell>
          <cell r="L620">
            <v>1</v>
          </cell>
          <cell r="M620" t="str">
            <v>Chapa de Poliéster (PRFV)</v>
          </cell>
          <cell r="N620" t="str">
            <v>ABNT TIPO III</v>
          </cell>
          <cell r="O620">
            <v>0.79</v>
          </cell>
          <cell r="P620" t="str">
            <v>104BPE0520</v>
          </cell>
        </row>
        <row r="621">
          <cell r="K621" t="str">
            <v>ECOLÓGICO</v>
          </cell>
          <cell r="L621">
            <v>1</v>
          </cell>
          <cell r="M621" t="str">
            <v>Chapa de Poliéster (PRFV)</v>
          </cell>
          <cell r="N621" t="str">
            <v>ABNT TIPO III</v>
          </cell>
          <cell r="O621">
            <v>0.51</v>
          </cell>
          <cell r="P621" t="str">
            <v>104BPE0520</v>
          </cell>
        </row>
        <row r="622">
          <cell r="K622" t="str">
            <v>ECOLÓGICO</v>
          </cell>
          <cell r="L622">
            <v>1</v>
          </cell>
          <cell r="M622" t="str">
            <v>Chapa de Poliéster (PRFV)</v>
          </cell>
          <cell r="N622" t="str">
            <v>ABNT TIPO III</v>
          </cell>
          <cell r="O622">
            <v>1</v>
          </cell>
          <cell r="P622" t="str">
            <v>104BPE0520</v>
          </cell>
        </row>
        <row r="623">
          <cell r="K623" t="str">
            <v>ECOLÓGICO</v>
          </cell>
          <cell r="L623">
            <v>1</v>
          </cell>
          <cell r="M623" t="str">
            <v>Chapa de Poliéster (PRFV)</v>
          </cell>
          <cell r="N623" t="str">
            <v>ABNT TIPO III</v>
          </cell>
          <cell r="O623">
            <v>1</v>
          </cell>
          <cell r="P623" t="str">
            <v>104BPE0520</v>
          </cell>
        </row>
        <row r="624">
          <cell r="K624" t="str">
            <v>ECOLÓGICO</v>
          </cell>
          <cell r="L624">
            <v>1</v>
          </cell>
          <cell r="M624" t="str">
            <v>Chapa de Poliéster (PRFV)</v>
          </cell>
          <cell r="N624" t="str">
            <v>ABNT TIPO III</v>
          </cell>
          <cell r="O624">
            <v>0.79</v>
          </cell>
          <cell r="P624" t="str">
            <v>104BPE0520</v>
          </cell>
        </row>
        <row r="625">
          <cell r="K625" t="str">
            <v>Perfil C Metálico de aço carbono - NBR 14890</v>
          </cell>
          <cell r="L625">
            <v>2</v>
          </cell>
          <cell r="M625" t="str">
            <v>Chapa de Poliéster (PRFV)</v>
          </cell>
          <cell r="N625" t="str">
            <v>ABNT TIPO III</v>
          </cell>
          <cell r="O625">
            <v>5.25</v>
          </cell>
          <cell r="P625" t="str">
            <v>104BPE0520</v>
          </cell>
        </row>
        <row r="626">
          <cell r="K626" t="str">
            <v>Perfil C Metálico de aço carbono - NBR 14890</v>
          </cell>
          <cell r="L626">
            <v>2</v>
          </cell>
          <cell r="M626" t="str">
            <v>Chapa de Poliéster (PRFV)</v>
          </cell>
          <cell r="N626" t="str">
            <v>ABNT TIPO III</v>
          </cell>
          <cell r="O626">
            <v>5.25</v>
          </cell>
          <cell r="P626" t="str">
            <v>104BPE0520</v>
          </cell>
        </row>
        <row r="627">
          <cell r="K627" t="str">
            <v>ECOLÓGICO</v>
          </cell>
          <cell r="L627">
            <v>1</v>
          </cell>
          <cell r="M627" t="str">
            <v>Chapa de Poliéster (PRFV)</v>
          </cell>
          <cell r="N627" t="str">
            <v>ABNT TIPO III</v>
          </cell>
          <cell r="O627">
            <v>1</v>
          </cell>
          <cell r="P627" t="str">
            <v>104BPE0520</v>
          </cell>
        </row>
        <row r="628">
          <cell r="K628" t="str">
            <v>ECOLÓGICO</v>
          </cell>
          <cell r="L628">
            <v>1</v>
          </cell>
          <cell r="M628" t="str">
            <v>Chapa de Poliéster (PRFV)</v>
          </cell>
          <cell r="N628" t="str">
            <v>ABNT TIPO III</v>
          </cell>
          <cell r="O628">
            <v>0.79</v>
          </cell>
          <cell r="P628" t="str">
            <v>104BPE0520</v>
          </cell>
        </row>
        <row r="629">
          <cell r="K629" t="str">
            <v>ECOLÓGICO</v>
          </cell>
          <cell r="L629">
            <v>1</v>
          </cell>
          <cell r="M629" t="str">
            <v>Chapa de Poliéster (PRFV)</v>
          </cell>
          <cell r="N629" t="str">
            <v>ABNT TIPO III</v>
          </cell>
          <cell r="O629">
            <v>0.79</v>
          </cell>
          <cell r="P629" t="str">
            <v>104BPE0520</v>
          </cell>
        </row>
        <row r="630">
          <cell r="K630" t="str">
            <v>ECOLÓGICO</v>
          </cell>
          <cell r="L630">
            <v>1</v>
          </cell>
          <cell r="M630" t="str">
            <v>Chapa de Poliéster (PRFV)</v>
          </cell>
          <cell r="N630" t="str">
            <v>ABNT TIPO III</v>
          </cell>
          <cell r="O630">
            <v>1</v>
          </cell>
          <cell r="P630" t="str">
            <v>104BPE0520</v>
          </cell>
        </row>
        <row r="631">
          <cell r="K631" t="str">
            <v>ECOLÓGICO</v>
          </cell>
          <cell r="L631">
            <v>1</v>
          </cell>
          <cell r="M631" t="str">
            <v>Chapa de Poliéster (PRFV)</v>
          </cell>
          <cell r="N631" t="str">
            <v>ABNT TIPO III</v>
          </cell>
          <cell r="O631">
            <v>1.75</v>
          </cell>
          <cell r="P631" t="str">
            <v>104BPE0520</v>
          </cell>
        </row>
        <row r="632">
          <cell r="K632" t="str">
            <v>ECOLÓGICO</v>
          </cell>
          <cell r="L632">
            <v>1</v>
          </cell>
          <cell r="M632" t="str">
            <v>Chapa de Poliéster (PRFV)</v>
          </cell>
          <cell r="N632" t="str">
            <v>ABNT TIPO III</v>
          </cell>
          <cell r="O632">
            <v>1.75</v>
          </cell>
          <cell r="P632" t="str">
            <v>104BPE0520</v>
          </cell>
        </row>
        <row r="633">
          <cell r="K633" t="str">
            <v>MADEIRA</v>
          </cell>
          <cell r="L633">
            <v>17</v>
          </cell>
          <cell r="M633" t="str">
            <v>Chapa de Poliéster (PRFV)</v>
          </cell>
          <cell r="N633" t="str">
            <v>ABNT TIPO III</v>
          </cell>
          <cell r="O633">
            <v>0.3</v>
          </cell>
          <cell r="P633" t="str">
            <v>104BPE0520</v>
          </cell>
        </row>
        <row r="634">
          <cell r="K634" t="str">
            <v>ECOLÓGICO</v>
          </cell>
          <cell r="L634">
            <v>1</v>
          </cell>
          <cell r="M634" t="str">
            <v>Chapa de Poliéster (PRFV)</v>
          </cell>
          <cell r="N634" t="str">
            <v>ABNT TIPO III</v>
          </cell>
          <cell r="O634">
            <v>0.51</v>
          </cell>
          <cell r="P634" t="str">
            <v>104BPE0520</v>
          </cell>
        </row>
        <row r="635">
          <cell r="K635" t="str">
            <v>ECOLÓGICO</v>
          </cell>
          <cell r="L635">
            <v>1</v>
          </cell>
          <cell r="M635" t="str">
            <v>Chapa de Poliéster (PRFV)</v>
          </cell>
          <cell r="N635" t="str">
            <v>ABNT TIPO III</v>
          </cell>
          <cell r="O635">
            <v>1</v>
          </cell>
          <cell r="P635" t="str">
            <v>104BPE0520</v>
          </cell>
        </row>
        <row r="636">
          <cell r="K636" t="str">
            <v>ECOLÓGICO</v>
          </cell>
          <cell r="L636">
            <v>1</v>
          </cell>
          <cell r="M636" t="str">
            <v>Chapa de Poliéster (PRFV)</v>
          </cell>
          <cell r="N636" t="str">
            <v>ABNT TIPO III</v>
          </cell>
          <cell r="O636">
            <v>0.79</v>
          </cell>
          <cell r="P636" t="str">
            <v>104BPE0520</v>
          </cell>
        </row>
        <row r="637">
          <cell r="K637" t="str">
            <v>ECOLÓGICO</v>
          </cell>
          <cell r="L637">
            <v>1</v>
          </cell>
          <cell r="M637" t="str">
            <v>Chapa de Poliéster (PRFV)</v>
          </cell>
          <cell r="N637" t="str">
            <v>ABNT TIPO III</v>
          </cell>
          <cell r="O637">
            <v>1</v>
          </cell>
          <cell r="P637" t="str">
            <v>104BPE0520</v>
          </cell>
        </row>
        <row r="638">
          <cell r="K638" t="str">
            <v>ECOLÓGICO</v>
          </cell>
          <cell r="L638">
            <v>1</v>
          </cell>
          <cell r="M638" t="str">
            <v>Chapa de Poliéster (PRFV)</v>
          </cell>
          <cell r="N638" t="str">
            <v>ABNT TIPO III</v>
          </cell>
          <cell r="O638">
            <v>1</v>
          </cell>
          <cell r="P638" t="str">
            <v>104BPE0520</v>
          </cell>
        </row>
        <row r="639">
          <cell r="K639" t="str">
            <v>ECOLÓGICO</v>
          </cell>
          <cell r="L639">
            <v>1</v>
          </cell>
          <cell r="M639" t="str">
            <v>Chapa de Poliéster (PRFV)</v>
          </cell>
          <cell r="N639" t="str">
            <v>ABNT TIPO III</v>
          </cell>
          <cell r="O639">
            <v>0.51</v>
          </cell>
          <cell r="P639" t="str">
            <v>104BPE0520</v>
          </cell>
        </row>
        <row r="640">
          <cell r="K640" t="str">
            <v>ECOLÓGICO</v>
          </cell>
          <cell r="L640">
            <v>1</v>
          </cell>
          <cell r="M640" t="str">
            <v>Chapa de Poliéster (PRFV)</v>
          </cell>
          <cell r="N640" t="str">
            <v>ABNT TIPO III</v>
          </cell>
          <cell r="O640">
            <v>1.75</v>
          </cell>
          <cell r="P640" t="str">
            <v>104BPE0520</v>
          </cell>
        </row>
        <row r="641">
          <cell r="K641" t="str">
            <v>ECOLÓGICO</v>
          </cell>
          <cell r="L641">
            <v>1</v>
          </cell>
          <cell r="M641" t="str">
            <v>Chapa de Poliéster (PRFV)</v>
          </cell>
          <cell r="N641" t="str">
            <v>ABNT TIPO III</v>
          </cell>
          <cell r="O641">
            <v>0.79</v>
          </cell>
          <cell r="P641" t="str">
            <v>104BPE0520</v>
          </cell>
        </row>
        <row r="642">
          <cell r="K642" t="str">
            <v>ECOLÓGICO</v>
          </cell>
          <cell r="L642">
            <v>1</v>
          </cell>
          <cell r="M642" t="str">
            <v>Chapa de Poliéster (PRFV)</v>
          </cell>
          <cell r="N642" t="str">
            <v>ABNT TIPO III</v>
          </cell>
          <cell r="O642">
            <v>1</v>
          </cell>
          <cell r="P642" t="str">
            <v>104BPE0520</v>
          </cell>
        </row>
        <row r="643">
          <cell r="K643" t="str">
            <v>Perfil C Metálico de aço carbono - NBR 14890</v>
          </cell>
          <cell r="L643">
            <v>2</v>
          </cell>
          <cell r="M643" t="str">
            <v>Chapa de Poliéster (PRFV)</v>
          </cell>
          <cell r="N643" t="str">
            <v>ABNT TIPO III</v>
          </cell>
          <cell r="O643">
            <v>4.5</v>
          </cell>
          <cell r="P643" t="str">
            <v>104BPE0520</v>
          </cell>
        </row>
        <row r="644">
          <cell r="K644" t="str">
            <v>ECOLÓGICO</v>
          </cell>
          <cell r="L644">
            <v>1</v>
          </cell>
          <cell r="M644" t="str">
            <v>Chapa de Poliéster (PRFV)</v>
          </cell>
          <cell r="N644" t="str">
            <v>ABNT TIPO III</v>
          </cell>
          <cell r="O644">
            <v>0.79</v>
          </cell>
          <cell r="P644" t="str">
            <v>104BPE0520</v>
          </cell>
        </row>
        <row r="645">
          <cell r="K645" t="str">
            <v>Perfil C Metálico de aço carbono - NBR 14890</v>
          </cell>
          <cell r="L645">
            <v>2</v>
          </cell>
          <cell r="M645" t="str">
            <v>Chapa de Poliéster (PRFV)</v>
          </cell>
          <cell r="N645" t="str">
            <v>ABNT TIPO III</v>
          </cell>
          <cell r="O645">
            <v>4.5</v>
          </cell>
          <cell r="P645" t="str">
            <v>104BPE0520</v>
          </cell>
        </row>
        <row r="646">
          <cell r="K646" t="str">
            <v>ECOLÓGICO</v>
          </cell>
          <cell r="L646">
            <v>1</v>
          </cell>
          <cell r="M646" t="str">
            <v>Chapa de Poliéster (PRFV)</v>
          </cell>
          <cell r="N646" t="str">
            <v>ABNT TIPO III</v>
          </cell>
          <cell r="O646">
            <v>1</v>
          </cell>
          <cell r="P646" t="str">
            <v>104BPE0520</v>
          </cell>
        </row>
        <row r="647">
          <cell r="K647" t="str">
            <v>ECOLÓGICO</v>
          </cell>
          <cell r="L647">
            <v>1</v>
          </cell>
          <cell r="M647" t="str">
            <v>Chapa de Poliéster (PRFV)</v>
          </cell>
          <cell r="N647" t="str">
            <v>ABNT TIPO III</v>
          </cell>
          <cell r="O647">
            <v>0.79</v>
          </cell>
          <cell r="P647" t="str">
            <v>104BPE0520</v>
          </cell>
        </row>
        <row r="648">
          <cell r="K648" t="str">
            <v>ECOLÓGICO</v>
          </cell>
          <cell r="L648">
            <v>1</v>
          </cell>
          <cell r="M648" t="str">
            <v>Chapa de Poliéster (PRFV)</v>
          </cell>
          <cell r="N648" t="str">
            <v>ABNT TIPO III</v>
          </cell>
          <cell r="O648">
            <v>1</v>
          </cell>
          <cell r="P648" t="str">
            <v>104BPE0520</v>
          </cell>
        </row>
        <row r="649">
          <cell r="K649" t="str">
            <v>ECOLÓGICO</v>
          </cell>
          <cell r="L649">
            <v>1</v>
          </cell>
          <cell r="M649" t="str">
            <v>Chapa de Poliéster (PRFV)</v>
          </cell>
          <cell r="N649" t="str">
            <v>ABNT TIPO III</v>
          </cell>
          <cell r="O649">
            <v>0.51</v>
          </cell>
          <cell r="P649" t="str">
            <v>104BPE0520</v>
          </cell>
        </row>
        <row r="650">
          <cell r="K650" t="str">
            <v>ECOLÓGICO</v>
          </cell>
          <cell r="L650">
            <v>1</v>
          </cell>
          <cell r="M650" t="str">
            <v>Chapa de Poliéster (PRFV)</v>
          </cell>
          <cell r="N650" t="str">
            <v>ABNT TIPO III</v>
          </cell>
          <cell r="O650">
            <v>1</v>
          </cell>
          <cell r="P650" t="str">
            <v>104BPE0520</v>
          </cell>
        </row>
        <row r="651">
          <cell r="K651" t="str">
            <v>ECOLÓGICO</v>
          </cell>
          <cell r="L651">
            <v>1</v>
          </cell>
          <cell r="M651" t="str">
            <v>Chapa de Poliéster (PRFV)</v>
          </cell>
          <cell r="N651" t="str">
            <v>ABNT TIPO III</v>
          </cell>
          <cell r="O651">
            <v>1</v>
          </cell>
          <cell r="P651" t="str">
            <v>104BPE0520</v>
          </cell>
        </row>
        <row r="652">
          <cell r="K652" t="str">
            <v>ECOLÓGICO</v>
          </cell>
          <cell r="L652">
            <v>1</v>
          </cell>
          <cell r="M652" t="str">
            <v>Chapa de Poliéster (PRFV)</v>
          </cell>
          <cell r="N652" t="str">
            <v>ABNT TIPO III</v>
          </cell>
          <cell r="O652">
            <v>0.51</v>
          </cell>
          <cell r="P652" t="str">
            <v>104BPE0520</v>
          </cell>
        </row>
        <row r="653">
          <cell r="K653" t="str">
            <v>ECOLÓGICO</v>
          </cell>
          <cell r="L653">
            <v>1</v>
          </cell>
          <cell r="M653" t="str">
            <v>Chapa de Poliéster (PRFV)</v>
          </cell>
          <cell r="N653" t="str">
            <v>ABNT TIPO III</v>
          </cell>
          <cell r="O653">
            <v>1</v>
          </cell>
          <cell r="P653" t="str">
            <v>104BPE0520</v>
          </cell>
        </row>
        <row r="654">
          <cell r="K654" t="str">
            <v>ECOLÓGICO</v>
          </cell>
          <cell r="L654">
            <v>1</v>
          </cell>
          <cell r="M654" t="str">
            <v>Chapa de Poliéster (PRFV)</v>
          </cell>
          <cell r="N654" t="str">
            <v>ABNT TIPO III</v>
          </cell>
          <cell r="O654">
            <v>0.51</v>
          </cell>
          <cell r="P654" t="str">
            <v>104BPE0520</v>
          </cell>
        </row>
        <row r="655">
          <cell r="K655" t="str">
            <v>ECOLÓGICO</v>
          </cell>
          <cell r="L655">
            <v>1</v>
          </cell>
          <cell r="M655" t="str">
            <v>Chapa de Poliéster (PRFV)</v>
          </cell>
          <cell r="N655" t="str">
            <v>ABNT TIPO III</v>
          </cell>
          <cell r="O655">
            <v>1</v>
          </cell>
          <cell r="P655" t="str">
            <v>104BPE0520</v>
          </cell>
        </row>
        <row r="656">
          <cell r="K656" t="str">
            <v>ECOLÓGICO</v>
          </cell>
          <cell r="L656">
            <v>1</v>
          </cell>
          <cell r="M656" t="str">
            <v>Chapa de Poliéster (PRFV)</v>
          </cell>
          <cell r="N656" t="str">
            <v>ABNT TIPO III</v>
          </cell>
          <cell r="O656">
            <v>1</v>
          </cell>
          <cell r="P656" t="str">
            <v>104BPE0520</v>
          </cell>
        </row>
        <row r="657">
          <cell r="K657" t="str">
            <v>ECOLÓGICO</v>
          </cell>
          <cell r="L657">
            <v>1</v>
          </cell>
          <cell r="M657" t="str">
            <v>Chapa de Poliéster (PRFV)</v>
          </cell>
          <cell r="N657" t="str">
            <v>ABNT TIPO III</v>
          </cell>
          <cell r="O657">
            <v>0.79</v>
          </cell>
          <cell r="P657" t="str">
            <v>104BPE0520</v>
          </cell>
        </row>
        <row r="658">
          <cell r="K658" t="str">
            <v>ECOLÓGICO</v>
          </cell>
          <cell r="L658">
            <v>1</v>
          </cell>
          <cell r="M658" t="str">
            <v>Chapa de Poliéster (PRFV)</v>
          </cell>
          <cell r="N658" t="str">
            <v>ABNT TIPO III</v>
          </cell>
          <cell r="O658">
            <v>1</v>
          </cell>
          <cell r="P658" t="str">
            <v>104BPE0520</v>
          </cell>
        </row>
        <row r="659">
          <cell r="K659" t="str">
            <v>ECOLÓGICO</v>
          </cell>
          <cell r="L659">
            <v>1</v>
          </cell>
          <cell r="M659" t="str">
            <v>Chapa de Poliéster (PRFV)</v>
          </cell>
          <cell r="N659" t="str">
            <v>ABNT TIPO III</v>
          </cell>
          <cell r="O659">
            <v>1</v>
          </cell>
          <cell r="P659" t="str">
            <v>104BPE0520</v>
          </cell>
        </row>
        <row r="660">
          <cell r="K660" t="str">
            <v>ECOLÓGICO</v>
          </cell>
          <cell r="L660">
            <v>1</v>
          </cell>
          <cell r="M660" t="str">
            <v>Chapa de Poliéster (PRFV)</v>
          </cell>
          <cell r="N660" t="str">
            <v>ABNT TIPO III</v>
          </cell>
          <cell r="O660">
            <v>0.51</v>
          </cell>
          <cell r="P660" t="str">
            <v>104BPE0520</v>
          </cell>
        </row>
        <row r="661">
          <cell r="K661" t="str">
            <v>ECOLÓGICO</v>
          </cell>
          <cell r="L661">
            <v>1</v>
          </cell>
          <cell r="M661" t="str">
            <v>Chapa de Poliéster (PRFV)</v>
          </cell>
          <cell r="N661" t="str">
            <v>ABNT TIPO III</v>
          </cell>
          <cell r="O661">
            <v>1</v>
          </cell>
          <cell r="P661" t="str">
            <v>104BPE0520</v>
          </cell>
        </row>
        <row r="662">
          <cell r="K662" t="str">
            <v>ECOLÓGICO</v>
          </cell>
          <cell r="L662">
            <v>1</v>
          </cell>
          <cell r="M662" t="str">
            <v>Chapa de Poliéster (PRFV)</v>
          </cell>
          <cell r="N662" t="str">
            <v>ABNT TIPO III</v>
          </cell>
          <cell r="O662">
            <v>1</v>
          </cell>
          <cell r="P662" t="str">
            <v>104BPE0520</v>
          </cell>
        </row>
        <row r="663">
          <cell r="K663" t="str">
            <v>ECOLÓGICO</v>
          </cell>
          <cell r="L663">
            <v>1</v>
          </cell>
          <cell r="M663" t="str">
            <v>Chapa de Poliéster (PRFV)</v>
          </cell>
          <cell r="N663" t="str">
            <v>ABNT TIPO III</v>
          </cell>
          <cell r="O663">
            <v>1</v>
          </cell>
          <cell r="P663" t="str">
            <v>104BPE0520</v>
          </cell>
        </row>
        <row r="664">
          <cell r="K664" t="str">
            <v>ECOLÓGICO</v>
          </cell>
          <cell r="L664">
            <v>1</v>
          </cell>
          <cell r="M664" t="str">
            <v>Chapa de Poliéster (PRFV)</v>
          </cell>
          <cell r="N664" t="str">
            <v>ABNT TIPO III</v>
          </cell>
          <cell r="O664">
            <v>0.79</v>
          </cell>
          <cell r="P664" t="str">
            <v>104BPE0520</v>
          </cell>
        </row>
        <row r="665">
          <cell r="K665" t="str">
            <v>ECOLÓGICO</v>
          </cell>
          <cell r="L665">
            <v>1</v>
          </cell>
          <cell r="M665" t="str">
            <v>Chapa de Poliéster (PRFV)</v>
          </cell>
          <cell r="N665" t="str">
            <v>ABNT TIPO III</v>
          </cell>
          <cell r="O665">
            <v>0.51</v>
          </cell>
          <cell r="P665" t="str">
            <v>104BPE0520</v>
          </cell>
        </row>
        <row r="666">
          <cell r="K666" t="str">
            <v>ECOLÓGICO</v>
          </cell>
          <cell r="L666">
            <v>1</v>
          </cell>
          <cell r="M666" t="str">
            <v>Chapa de Poliéster (PRFV)</v>
          </cell>
          <cell r="N666" t="str">
            <v>ABNT TIPO III</v>
          </cell>
          <cell r="O666">
            <v>1</v>
          </cell>
          <cell r="P666" t="str">
            <v>104BPE0520</v>
          </cell>
        </row>
        <row r="667">
          <cell r="K667" t="str">
            <v>ECOLÓGICO</v>
          </cell>
          <cell r="L667">
            <v>1</v>
          </cell>
          <cell r="M667" t="str">
            <v>Chapa de Poliéster (PRFV)</v>
          </cell>
          <cell r="N667" t="str">
            <v>ABNT TIPO III</v>
          </cell>
          <cell r="O667">
            <v>0.79</v>
          </cell>
          <cell r="P667" t="str">
            <v>104BPE0520</v>
          </cell>
        </row>
        <row r="668">
          <cell r="K668" t="str">
            <v>ECOLÓGICO</v>
          </cell>
          <cell r="L668">
            <v>1</v>
          </cell>
          <cell r="M668" t="str">
            <v>Chapa de Poliéster (PRFV)</v>
          </cell>
          <cell r="N668" t="str">
            <v>ABNT TIPO III</v>
          </cell>
          <cell r="O668">
            <v>0.79</v>
          </cell>
          <cell r="P668" t="str">
            <v>104BPE0520</v>
          </cell>
        </row>
        <row r="669">
          <cell r="K669" t="str">
            <v>ECOLÓGICO</v>
          </cell>
          <cell r="L669">
            <v>1</v>
          </cell>
          <cell r="M669" t="str">
            <v>Chapa de Poliéster (PRFV)</v>
          </cell>
          <cell r="N669" t="str">
            <v>ABNT TIPO III</v>
          </cell>
          <cell r="O669">
            <v>1</v>
          </cell>
          <cell r="P669" t="str">
            <v>104BPE0520</v>
          </cell>
        </row>
        <row r="670">
          <cell r="K670" t="str">
            <v>MADEIRA</v>
          </cell>
          <cell r="L670">
            <v>18</v>
          </cell>
          <cell r="M670" t="str">
            <v>Chapa de Poliéster (PRFV)</v>
          </cell>
          <cell r="N670" t="str">
            <v>ABNT TIPO III</v>
          </cell>
          <cell r="O670">
            <v>0.3</v>
          </cell>
          <cell r="P670" t="str">
            <v>104BPE0520</v>
          </cell>
        </row>
        <row r="671">
          <cell r="K671" t="str">
            <v>ECOLÓGICO</v>
          </cell>
          <cell r="L671">
            <v>1</v>
          </cell>
          <cell r="M671" t="str">
            <v>Chapa de Poliéster (PRFV)</v>
          </cell>
          <cell r="N671" t="str">
            <v>ABNT TIPO III</v>
          </cell>
          <cell r="O671">
            <v>0.51</v>
          </cell>
          <cell r="P671" t="str">
            <v>104BPE0520</v>
          </cell>
        </row>
        <row r="672">
          <cell r="K672" t="str">
            <v>ECOLÓGICO</v>
          </cell>
          <cell r="L672">
            <v>1</v>
          </cell>
          <cell r="M672" t="str">
            <v>Chapa de Poliéster (PRFV)</v>
          </cell>
          <cell r="N672" t="str">
            <v>ABNT TIPO III</v>
          </cell>
          <cell r="O672">
            <v>1</v>
          </cell>
          <cell r="P672" t="str">
            <v>104BPE0520</v>
          </cell>
        </row>
        <row r="673">
          <cell r="K673" t="str">
            <v>ECOLÓGICO</v>
          </cell>
          <cell r="L673">
            <v>1</v>
          </cell>
          <cell r="M673" t="str">
            <v>Chapa de Poliéster (PRFV)</v>
          </cell>
          <cell r="N673" t="str">
            <v>ABNT TIPO III</v>
          </cell>
          <cell r="O673">
            <v>1</v>
          </cell>
          <cell r="P673" t="str">
            <v>104BPE0520</v>
          </cell>
        </row>
        <row r="674">
          <cell r="K674" t="str">
            <v>ECOLÓGICO</v>
          </cell>
          <cell r="L674">
            <v>1</v>
          </cell>
          <cell r="M674" t="str">
            <v>Chapa de Poliéster (PRFV)</v>
          </cell>
          <cell r="N674" t="str">
            <v>ABNT TIPO III</v>
          </cell>
          <cell r="O674">
            <v>0.79</v>
          </cell>
          <cell r="P674" t="str">
            <v>104BPE0520</v>
          </cell>
        </row>
        <row r="675">
          <cell r="K675" t="str">
            <v>ECOLÓGICO</v>
          </cell>
          <cell r="L675">
            <v>1</v>
          </cell>
          <cell r="M675" t="str">
            <v>Chapa de Poliéster (PRFV)</v>
          </cell>
          <cell r="N675" t="str">
            <v>ABNT TIPO III</v>
          </cell>
          <cell r="O675">
            <v>0.79</v>
          </cell>
          <cell r="P675" t="str">
            <v>104BPE0520</v>
          </cell>
        </row>
        <row r="676">
          <cell r="K676" t="str">
            <v>ECOLÓGICO</v>
          </cell>
          <cell r="L676">
            <v>1</v>
          </cell>
          <cell r="M676" t="str">
            <v>Chapa de Poliéster (PRFV)</v>
          </cell>
          <cell r="N676" t="str">
            <v>ABNT TIPO III</v>
          </cell>
          <cell r="O676">
            <v>1</v>
          </cell>
          <cell r="P676" t="str">
            <v>104BPE0520</v>
          </cell>
        </row>
        <row r="677">
          <cell r="K677" t="str">
            <v>ECOLÓGICO</v>
          </cell>
          <cell r="L677">
            <v>1</v>
          </cell>
          <cell r="M677" t="str">
            <v>Chapa de Poliéster (PRFV)</v>
          </cell>
          <cell r="N677" t="str">
            <v>ABNT TIPO III</v>
          </cell>
          <cell r="O677">
            <v>1</v>
          </cell>
          <cell r="P677" t="str">
            <v>104BPE0520</v>
          </cell>
        </row>
        <row r="678">
          <cell r="K678" t="str">
            <v>ECOLÓGICO</v>
          </cell>
          <cell r="L678">
            <v>1</v>
          </cell>
          <cell r="M678" t="str">
            <v>Chapa de Poliéster (PRFV)</v>
          </cell>
          <cell r="N678" t="str">
            <v>ABNT TIPO III</v>
          </cell>
          <cell r="O678">
            <v>1</v>
          </cell>
          <cell r="P678" t="str">
            <v>104BPE0520</v>
          </cell>
        </row>
        <row r="679">
          <cell r="K679" t="str">
            <v>ECOLÓGICO</v>
          </cell>
          <cell r="L679">
            <v>1</v>
          </cell>
          <cell r="M679" t="str">
            <v>Chapa de Poliéster (PRFV)</v>
          </cell>
          <cell r="N679" t="str">
            <v>ABNT TIPO III</v>
          </cell>
          <cell r="O679">
            <v>0.79</v>
          </cell>
          <cell r="P679" t="str">
            <v>104BPE0520</v>
          </cell>
        </row>
        <row r="680">
          <cell r="K680" t="str">
            <v>ECOLÓGICO</v>
          </cell>
          <cell r="L680">
            <v>1</v>
          </cell>
          <cell r="M680" t="str">
            <v>Chapa de Poliéster (PRFV)</v>
          </cell>
          <cell r="N680" t="str">
            <v>ABNT TIPO III</v>
          </cell>
          <cell r="O680">
            <v>0.79</v>
          </cell>
          <cell r="P680" t="str">
            <v>104BPE0520</v>
          </cell>
        </row>
        <row r="681">
          <cell r="K681" t="str">
            <v>ECOLÓGICO</v>
          </cell>
          <cell r="L681">
            <v>1</v>
          </cell>
          <cell r="M681" t="str">
            <v>Chapa de Poliéster (PRFV)</v>
          </cell>
          <cell r="N681" t="str">
            <v>ABNT TIPO III</v>
          </cell>
          <cell r="O681">
            <v>0.51</v>
          </cell>
          <cell r="P681" t="str">
            <v>104BPE0520</v>
          </cell>
        </row>
        <row r="682">
          <cell r="K682" t="str">
            <v>ECOLÓGICO</v>
          </cell>
          <cell r="L682">
            <v>1</v>
          </cell>
          <cell r="M682" t="str">
            <v>Chapa de Poliéster (PRFV)</v>
          </cell>
          <cell r="N682" t="str">
            <v>ABNT TIPO III</v>
          </cell>
          <cell r="O682">
            <v>0.79</v>
          </cell>
          <cell r="P682" t="str">
            <v>104BPE0520</v>
          </cell>
        </row>
        <row r="683">
          <cell r="K683" t="str">
            <v>ECOLÓGICO</v>
          </cell>
          <cell r="L683">
            <v>1</v>
          </cell>
          <cell r="M683" t="str">
            <v>Chapa de Poliéster (PRFV)</v>
          </cell>
          <cell r="N683" t="str">
            <v>ABNT TIPO III</v>
          </cell>
          <cell r="O683">
            <v>1</v>
          </cell>
          <cell r="P683" t="str">
            <v>104BPE0520</v>
          </cell>
        </row>
        <row r="684">
          <cell r="K684" t="str">
            <v>ECOLÓGICO</v>
          </cell>
          <cell r="L684">
            <v>1</v>
          </cell>
          <cell r="M684" t="str">
            <v>Chapa de Poliéster (PRFV)</v>
          </cell>
          <cell r="N684" t="str">
            <v>ABNT TIPO III</v>
          </cell>
          <cell r="O684">
            <v>0.51</v>
          </cell>
          <cell r="P684" t="str">
            <v>104BPE0520</v>
          </cell>
        </row>
        <row r="685">
          <cell r="K685" t="str">
            <v>ECOLÓGICO</v>
          </cell>
          <cell r="L685">
            <v>1</v>
          </cell>
          <cell r="M685" t="str">
            <v>Chapa de Poliéster (PRFV)</v>
          </cell>
          <cell r="N685" t="str">
            <v>ABNT TIPO III</v>
          </cell>
          <cell r="O685">
            <v>0.79</v>
          </cell>
          <cell r="P685" t="str">
            <v>104BPE0520</v>
          </cell>
        </row>
        <row r="686">
          <cell r="K686" t="str">
            <v>ECOLÓGICO</v>
          </cell>
          <cell r="L686">
            <v>1</v>
          </cell>
          <cell r="M686" t="str">
            <v>Chapa de Poliéster (PRFV)</v>
          </cell>
          <cell r="N686" t="str">
            <v>ABNT TIPO III</v>
          </cell>
          <cell r="O686">
            <v>1</v>
          </cell>
          <cell r="P686" t="str">
            <v>104BPE0520</v>
          </cell>
        </row>
        <row r="687">
          <cell r="K687" t="str">
            <v>ECOLÓGICO</v>
          </cell>
          <cell r="L687">
            <v>1</v>
          </cell>
          <cell r="M687" t="str">
            <v>Chapa de Poliéster (PRFV)</v>
          </cell>
          <cell r="N687" t="str">
            <v>ABNT TIPO III</v>
          </cell>
          <cell r="O687">
            <v>0.79</v>
          </cell>
          <cell r="P687" t="str">
            <v>104BPE0520</v>
          </cell>
        </row>
        <row r="688">
          <cell r="K688" t="str">
            <v>ECOLÓGICO</v>
          </cell>
          <cell r="L688">
            <v>1</v>
          </cell>
          <cell r="M688" t="str">
            <v>Chapa de Poliéster (PRFV)</v>
          </cell>
          <cell r="N688" t="str">
            <v>ABNT TIPO III</v>
          </cell>
          <cell r="O688">
            <v>1</v>
          </cell>
          <cell r="P688" t="str">
            <v>104BPE0520</v>
          </cell>
        </row>
        <row r="689">
          <cell r="K689" t="str">
            <v>ECOLÓGICO</v>
          </cell>
          <cell r="L689">
            <v>1</v>
          </cell>
          <cell r="M689" t="str">
            <v>Chapa de Poliéster (PRFV)</v>
          </cell>
          <cell r="N689" t="str">
            <v>ABNT TIPO III</v>
          </cell>
          <cell r="O689">
            <v>0.79</v>
          </cell>
          <cell r="P689" t="str">
            <v>104BPE0520</v>
          </cell>
        </row>
        <row r="690">
          <cell r="K690" t="str">
            <v>ECOLÓGICO</v>
          </cell>
          <cell r="L690">
            <v>1</v>
          </cell>
          <cell r="M690" t="str">
            <v>Chapa de Poliéster (PRFV)</v>
          </cell>
          <cell r="N690" t="str">
            <v>ABNT TIPO III</v>
          </cell>
          <cell r="O690">
            <v>1</v>
          </cell>
          <cell r="P690" t="str">
            <v>104BPE0520</v>
          </cell>
        </row>
        <row r="691">
          <cell r="K691" t="str">
            <v>ECOLÓGICO</v>
          </cell>
          <cell r="L691">
            <v>1</v>
          </cell>
          <cell r="M691" t="str">
            <v>Chapa de Poliéster (PRFV)</v>
          </cell>
          <cell r="N691" t="str">
            <v>ABNT TIPO III</v>
          </cell>
          <cell r="O691">
            <v>1</v>
          </cell>
          <cell r="P691" t="str">
            <v>104BPE0520</v>
          </cell>
        </row>
        <row r="692">
          <cell r="K692" t="str">
            <v>ECOLÓGICO</v>
          </cell>
          <cell r="L692">
            <v>1</v>
          </cell>
          <cell r="M692" t="str">
            <v>Chapa de Poliéster (PRFV)</v>
          </cell>
          <cell r="N692" t="str">
            <v>ABNT TIPO III</v>
          </cell>
          <cell r="O692">
            <v>1</v>
          </cell>
          <cell r="P692" t="str">
            <v>104BPE0520</v>
          </cell>
        </row>
        <row r="693">
          <cell r="K693" t="str">
            <v>ECOLÓGICO</v>
          </cell>
          <cell r="L693">
            <v>1</v>
          </cell>
          <cell r="M693" t="str">
            <v>Chapa de Poliéster (PRFV)</v>
          </cell>
          <cell r="N693" t="str">
            <v>ABNT TIPO III</v>
          </cell>
          <cell r="O693">
            <v>0.79</v>
          </cell>
          <cell r="P693" t="str">
            <v>104BPE0520</v>
          </cell>
        </row>
        <row r="694">
          <cell r="K694" t="str">
            <v>ECOLÓGICO</v>
          </cell>
          <cell r="L694">
            <v>1</v>
          </cell>
          <cell r="M694" t="str">
            <v>Chapa de Poliéster (PRFV)</v>
          </cell>
          <cell r="N694" t="str">
            <v>ABNT TIPO III</v>
          </cell>
          <cell r="O694">
            <v>0.79</v>
          </cell>
          <cell r="P694" t="str">
            <v>104BPE0520</v>
          </cell>
        </row>
        <row r="695">
          <cell r="K695" t="str">
            <v>ECOLÓGICO</v>
          </cell>
          <cell r="L695">
            <v>1</v>
          </cell>
          <cell r="M695" t="str">
            <v>Chapa de Poliéster (PRFV)</v>
          </cell>
          <cell r="N695" t="str">
            <v>ABNT TIPO III</v>
          </cell>
          <cell r="O695">
            <v>0.52</v>
          </cell>
          <cell r="P695" t="str">
            <v>104BPE0520</v>
          </cell>
        </row>
        <row r="696">
          <cell r="K696" t="str">
            <v>ECOLÓGICO</v>
          </cell>
          <cell r="L696">
            <v>1</v>
          </cell>
          <cell r="M696" t="str">
            <v>Chapa de Poliéster (PRFV)</v>
          </cell>
          <cell r="N696" t="str">
            <v>ABNT TIPO III</v>
          </cell>
          <cell r="O696">
            <v>1</v>
          </cell>
          <cell r="P696" t="str">
            <v>104BPE0520</v>
          </cell>
        </row>
        <row r="697">
          <cell r="K697" t="str">
            <v>ECOLÓGICO</v>
          </cell>
          <cell r="L697">
            <v>1</v>
          </cell>
          <cell r="M697" t="str">
            <v>Chapa de Poliéster (PRFV)</v>
          </cell>
          <cell r="N697" t="str">
            <v>ABNT TIPO III</v>
          </cell>
          <cell r="O697">
            <v>1</v>
          </cell>
          <cell r="P697" t="str">
            <v>104BPE0520</v>
          </cell>
        </row>
        <row r="698">
          <cell r="K698" t="str">
            <v>Perfil C Metálico de aço carbono - NBR 14890</v>
          </cell>
          <cell r="L698">
            <v>2</v>
          </cell>
          <cell r="M698" t="str">
            <v>Chapa de Poliéster (PRFV)</v>
          </cell>
          <cell r="N698" t="str">
            <v>ABNT TIPO III</v>
          </cell>
          <cell r="O698">
            <v>5.25</v>
          </cell>
          <cell r="P698" t="str">
            <v>104BPE0520</v>
          </cell>
        </row>
        <row r="699">
          <cell r="K699" t="str">
            <v>ECOLÓGICO</v>
          </cell>
          <cell r="L699">
            <v>1</v>
          </cell>
          <cell r="M699" t="str">
            <v>Chapa de Poliéster (PRFV)</v>
          </cell>
          <cell r="N699" t="str">
            <v>ABNT TIPO III</v>
          </cell>
          <cell r="O699">
            <v>0.79</v>
          </cell>
          <cell r="P699" t="str">
            <v>104BPE0520</v>
          </cell>
        </row>
        <row r="700">
          <cell r="K700" t="str">
            <v>ECOLÓGICO</v>
          </cell>
          <cell r="L700">
            <v>1</v>
          </cell>
          <cell r="M700" t="str">
            <v>Chapa de Poliéster (PRFV)</v>
          </cell>
          <cell r="N700" t="str">
            <v>ABNT TIPO III</v>
          </cell>
          <cell r="O700">
            <v>0.43</v>
          </cell>
          <cell r="P700" t="str">
            <v>104BPE0520</v>
          </cell>
        </row>
        <row r="701">
          <cell r="K701" t="str">
            <v>ECOLÓGICO</v>
          </cell>
          <cell r="L701">
            <v>1</v>
          </cell>
          <cell r="M701" t="str">
            <v>Chapa de Poliéster (PRFV)</v>
          </cell>
          <cell r="N701" t="str">
            <v>ABNT TIPO III</v>
          </cell>
          <cell r="O701">
            <v>1</v>
          </cell>
          <cell r="P701" t="str">
            <v>104BPE0520</v>
          </cell>
        </row>
        <row r="702">
          <cell r="K702" t="str">
            <v>ECOLÓGICO</v>
          </cell>
          <cell r="L702">
            <v>1</v>
          </cell>
          <cell r="M702" t="str">
            <v>Chapa de Poliéster (PRFV)</v>
          </cell>
          <cell r="N702" t="str">
            <v>ABNT TIPO III</v>
          </cell>
          <cell r="O702">
            <v>0.83</v>
          </cell>
          <cell r="P702" t="str">
            <v>104BPE0520</v>
          </cell>
        </row>
        <row r="703">
          <cell r="K703" t="str">
            <v>Perfil C Metálico de aço carbono - NBR 14890</v>
          </cell>
          <cell r="L703">
            <v>2</v>
          </cell>
          <cell r="M703" t="str">
            <v>Chapa de Poliéster (PRFV)</v>
          </cell>
          <cell r="N703" t="str">
            <v>ABNT TIPO III</v>
          </cell>
          <cell r="O703">
            <v>4.5</v>
          </cell>
          <cell r="P703" t="str">
            <v>104BPE0520</v>
          </cell>
        </row>
        <row r="704">
          <cell r="K704" t="str">
            <v>ECOLÓGICO</v>
          </cell>
          <cell r="L704">
            <v>2</v>
          </cell>
          <cell r="M704" t="str">
            <v>Chapa de Poliéster (PRFV)</v>
          </cell>
          <cell r="N704" t="str">
            <v>ABNT TIPO III</v>
          </cell>
          <cell r="O704">
            <v>2.5</v>
          </cell>
          <cell r="P704" t="str">
            <v>104BPE0520</v>
          </cell>
        </row>
        <row r="705">
          <cell r="K705" t="str">
            <v>ECOLÓGICO</v>
          </cell>
          <cell r="L705">
            <v>1</v>
          </cell>
          <cell r="M705" t="str">
            <v>Chapa de Poliéster (PRFV)</v>
          </cell>
          <cell r="N705" t="str">
            <v>ABNT TIPO III</v>
          </cell>
          <cell r="O705">
            <v>0.51</v>
          </cell>
          <cell r="P705" t="str">
            <v>104BPE0520</v>
          </cell>
        </row>
        <row r="706">
          <cell r="K706" t="str">
            <v>ECOLÓGICO</v>
          </cell>
          <cell r="L706">
            <v>1</v>
          </cell>
          <cell r="M706" t="str">
            <v>Chapa de Poliéster (PRFV)</v>
          </cell>
          <cell r="N706" t="str">
            <v>ABNT TIPO III</v>
          </cell>
          <cell r="O706">
            <v>1</v>
          </cell>
          <cell r="P706" t="str">
            <v>104BPE0520</v>
          </cell>
        </row>
        <row r="707">
          <cell r="K707" t="str">
            <v>ECOLÓGICO</v>
          </cell>
          <cell r="L707">
            <v>1</v>
          </cell>
          <cell r="M707" t="str">
            <v>Chapa de Poliéster (PRFV)</v>
          </cell>
          <cell r="N707" t="str">
            <v>ABNT TIPO III</v>
          </cell>
          <cell r="O707">
            <v>1</v>
          </cell>
          <cell r="P707" t="str">
            <v>104BPE0520</v>
          </cell>
        </row>
        <row r="708">
          <cell r="K708" t="str">
            <v>Perfil C Metálico de aço carbono - NBR 14890</v>
          </cell>
          <cell r="L708">
            <v>2</v>
          </cell>
          <cell r="M708" t="str">
            <v>Chapa de Poliéster (PRFV)</v>
          </cell>
          <cell r="N708" t="str">
            <v>ABNT TIPO III</v>
          </cell>
          <cell r="O708">
            <v>5.25</v>
          </cell>
          <cell r="P708" t="str">
            <v>104BPE0520</v>
          </cell>
        </row>
        <row r="709">
          <cell r="K709" t="str">
            <v>ECOLÓGICO</v>
          </cell>
          <cell r="L709">
            <v>1</v>
          </cell>
          <cell r="M709" t="str">
            <v>Chapa de Poliéster (PRFV)</v>
          </cell>
          <cell r="N709" t="str">
            <v>ABNT TIPO III</v>
          </cell>
          <cell r="O709">
            <v>0.79</v>
          </cell>
          <cell r="P709" t="str">
            <v>104BPE0520</v>
          </cell>
        </row>
        <row r="710">
          <cell r="K710" t="str">
            <v>ECOLÓGICO</v>
          </cell>
          <cell r="L710">
            <v>1</v>
          </cell>
          <cell r="M710" t="str">
            <v>Chapa de Poliéster (PRFV)</v>
          </cell>
          <cell r="N710" t="str">
            <v>ABNT TIPO III</v>
          </cell>
          <cell r="O710">
            <v>0.52</v>
          </cell>
          <cell r="P710" t="str">
            <v>104BPE0520</v>
          </cell>
        </row>
        <row r="711">
          <cell r="K711" t="str">
            <v>ECOLÓGICO</v>
          </cell>
          <cell r="L711">
            <v>1</v>
          </cell>
          <cell r="M711" t="str">
            <v>Chapa de Poliéster (PRFV)</v>
          </cell>
          <cell r="N711" t="str">
            <v>ABNT TIPO III</v>
          </cell>
          <cell r="O711">
            <v>0.52</v>
          </cell>
          <cell r="P711" t="str">
            <v>104BPE0520</v>
          </cell>
        </row>
        <row r="712">
          <cell r="K712" t="str">
            <v>ECOLÓGICO</v>
          </cell>
          <cell r="L712">
            <v>1</v>
          </cell>
          <cell r="M712" t="str">
            <v>Chapa de Poliéster (PRFV)</v>
          </cell>
          <cell r="N712" t="str">
            <v>ABNT TIPO III</v>
          </cell>
          <cell r="O712">
            <v>1</v>
          </cell>
          <cell r="P712" t="str">
            <v>104BPE0520</v>
          </cell>
        </row>
        <row r="713">
          <cell r="K713" t="str">
            <v>ECOLÓGICO</v>
          </cell>
          <cell r="L713">
            <v>1</v>
          </cell>
          <cell r="M713" t="str">
            <v>Chapa de Poliéster (PRFV)</v>
          </cell>
          <cell r="N713" t="str">
            <v>ABNT TIPO III</v>
          </cell>
          <cell r="O713">
            <v>1</v>
          </cell>
          <cell r="P713" t="str">
            <v>104BPE0520</v>
          </cell>
        </row>
        <row r="714">
          <cell r="K714" t="str">
            <v>ECOLÓGICO</v>
          </cell>
          <cell r="L714">
            <v>1</v>
          </cell>
          <cell r="M714" t="str">
            <v>Chapa de Poliéster (PRFV)</v>
          </cell>
          <cell r="N714" t="str">
            <v>ABNT TIPO III</v>
          </cell>
          <cell r="O714">
            <v>1</v>
          </cell>
          <cell r="P714" t="str">
            <v>104BPE0520</v>
          </cell>
        </row>
        <row r="715">
          <cell r="K715" t="str">
            <v>ECOLÓGICO</v>
          </cell>
          <cell r="L715">
            <v>2</v>
          </cell>
          <cell r="M715" t="str">
            <v>Chapa de Poliéster (PRFV)</v>
          </cell>
          <cell r="N715" t="str">
            <v>ABNT TIPO III</v>
          </cell>
          <cell r="O715">
            <v>2.5</v>
          </cell>
          <cell r="P715" t="str">
            <v>104BPE0530</v>
          </cell>
        </row>
        <row r="716">
          <cell r="K716" t="str">
            <v>ECOLÓGICO</v>
          </cell>
          <cell r="L716">
            <v>1</v>
          </cell>
          <cell r="M716" t="str">
            <v>Chapa de Poliéster (PRFV)</v>
          </cell>
          <cell r="N716" t="str">
            <v>ABNT TIPO III</v>
          </cell>
          <cell r="O716">
            <v>0.79</v>
          </cell>
          <cell r="P716" t="str">
            <v>104BPE0530</v>
          </cell>
        </row>
        <row r="717">
          <cell r="K717" t="str">
            <v>ECOLÓGICO</v>
          </cell>
          <cell r="L717">
            <v>1</v>
          </cell>
          <cell r="M717" t="str">
            <v>Chapa de Poliéster (PRFV)</v>
          </cell>
          <cell r="N717" t="str">
            <v>ABNT TIPO III</v>
          </cell>
          <cell r="O717">
            <v>0.79</v>
          </cell>
          <cell r="P717" t="str">
            <v>104BPE0530</v>
          </cell>
        </row>
        <row r="718">
          <cell r="K718" t="str">
            <v>ECOLÓGICO</v>
          </cell>
          <cell r="L718">
            <v>1</v>
          </cell>
          <cell r="M718" t="str">
            <v>Chapa de Poliéster (PRFV)</v>
          </cell>
          <cell r="N718" t="str">
            <v>ABNT TIPO III</v>
          </cell>
          <cell r="O718">
            <v>1</v>
          </cell>
          <cell r="P718" t="str">
            <v>104BPE0530</v>
          </cell>
        </row>
        <row r="719">
          <cell r="K719" t="str">
            <v>ECOLÓGICO</v>
          </cell>
          <cell r="L719">
            <v>1</v>
          </cell>
          <cell r="M719" t="str">
            <v>Chapa de Poliéster (PRFV)</v>
          </cell>
          <cell r="N719" t="str">
            <v>ABNT TIPO III</v>
          </cell>
          <cell r="O719">
            <v>1</v>
          </cell>
          <cell r="P719" t="str">
            <v>104BPE0530</v>
          </cell>
        </row>
        <row r="720">
          <cell r="K720" t="str">
            <v>Perfil C Metálico de aço carbono - NBR 14890</v>
          </cell>
          <cell r="L720">
            <v>2</v>
          </cell>
          <cell r="M720" t="str">
            <v>Chapa de Poliéster (PRFV)</v>
          </cell>
          <cell r="N720" t="str">
            <v>ABNT TIPO III</v>
          </cell>
          <cell r="O720">
            <v>7</v>
          </cell>
          <cell r="P720" t="str">
            <v>104BPE0530</v>
          </cell>
        </row>
        <row r="721">
          <cell r="K721" t="str">
            <v>Perfil C Metálico de aço carbono - NBR 14890</v>
          </cell>
          <cell r="L721">
            <v>2</v>
          </cell>
          <cell r="M721" t="str">
            <v>Chapa de Poliéster (PRFV)</v>
          </cell>
          <cell r="N721" t="str">
            <v>ABNT TIPO III</v>
          </cell>
          <cell r="O721">
            <v>7</v>
          </cell>
          <cell r="P721" t="str">
            <v>104BPE0530</v>
          </cell>
        </row>
        <row r="722">
          <cell r="K722" t="str">
            <v>MADEIRA</v>
          </cell>
          <cell r="L722">
            <v>11</v>
          </cell>
          <cell r="M722" t="str">
            <v>Chapa de Poliéster (PRFV)</v>
          </cell>
          <cell r="N722" t="str">
            <v>ABNT TIPO III</v>
          </cell>
          <cell r="O722">
            <v>0.3</v>
          </cell>
          <cell r="P722" t="str">
            <v>104BPE0530</v>
          </cell>
        </row>
        <row r="723">
          <cell r="K723" t="str">
            <v>ECOLÓGICO</v>
          </cell>
          <cell r="L723">
            <v>1</v>
          </cell>
          <cell r="M723" t="str">
            <v>Chapa de Poliéster (PRFV)</v>
          </cell>
          <cell r="N723" t="str">
            <v>ABNT TIPO III</v>
          </cell>
          <cell r="O723">
            <v>1.75</v>
          </cell>
          <cell r="P723" t="str">
            <v>104BPE0530</v>
          </cell>
        </row>
        <row r="724">
          <cell r="K724" t="str">
            <v>ECOLÓGICO</v>
          </cell>
          <cell r="L724">
            <v>1</v>
          </cell>
          <cell r="M724" t="str">
            <v>Chapa de Poliéster (PRFV)</v>
          </cell>
          <cell r="N724" t="str">
            <v>ABNT TIPO III</v>
          </cell>
          <cell r="O724">
            <v>1</v>
          </cell>
          <cell r="P724" t="str">
            <v>104BPE0530</v>
          </cell>
        </row>
        <row r="725">
          <cell r="K725" t="str">
            <v>ECOLÓGICO</v>
          </cell>
          <cell r="L725">
            <v>1</v>
          </cell>
          <cell r="M725" t="str">
            <v>Chapa de Poliéster (PRFV)</v>
          </cell>
          <cell r="N725" t="str">
            <v>ABNT TIPO III</v>
          </cell>
          <cell r="O725">
            <v>1</v>
          </cell>
          <cell r="P725" t="str">
            <v>104BPE0530</v>
          </cell>
        </row>
        <row r="726">
          <cell r="K726" t="str">
            <v>MADEIRA</v>
          </cell>
          <cell r="L726">
            <v>13</v>
          </cell>
          <cell r="M726" t="str">
            <v>Chapa de Poliéster (PRFV)</v>
          </cell>
          <cell r="N726" t="str">
            <v>ABNT TIPO III</v>
          </cell>
          <cell r="O726">
            <v>0.3</v>
          </cell>
          <cell r="P726" t="str">
            <v>104BPE0530</v>
          </cell>
        </row>
        <row r="727">
          <cell r="K727" t="str">
            <v>ECOLÓGICO</v>
          </cell>
          <cell r="L727">
            <v>1</v>
          </cell>
          <cell r="M727" t="str">
            <v>Chapa de Poliéster (PRFV)</v>
          </cell>
          <cell r="N727" t="str">
            <v>ABNT TIPO III</v>
          </cell>
          <cell r="O727">
            <v>0.51</v>
          </cell>
          <cell r="P727" t="str">
            <v>104BPE0530</v>
          </cell>
        </row>
        <row r="728">
          <cell r="K728" t="str">
            <v>ECOLÓGICO</v>
          </cell>
          <cell r="L728">
            <v>1</v>
          </cell>
          <cell r="M728" t="str">
            <v>Chapa de Poliéster (PRFV)</v>
          </cell>
          <cell r="N728" t="str">
            <v>ABNT TIPO III</v>
          </cell>
          <cell r="O728">
            <v>1</v>
          </cell>
          <cell r="P728" t="str">
            <v>104BPE0530</v>
          </cell>
        </row>
        <row r="729">
          <cell r="K729" t="str">
            <v>ECOLÓGICO</v>
          </cell>
          <cell r="L729">
            <v>1</v>
          </cell>
          <cell r="M729" t="str">
            <v>Chapa de Poliéster (PRFV)</v>
          </cell>
          <cell r="N729" t="str">
            <v>ABNT TIPO III</v>
          </cell>
          <cell r="O729">
            <v>0.3</v>
          </cell>
          <cell r="P729" t="str">
            <v>104BPE0530</v>
          </cell>
        </row>
        <row r="730">
          <cell r="K730" t="str">
            <v>ECOLÓGICO</v>
          </cell>
          <cell r="L730">
            <v>1</v>
          </cell>
          <cell r="M730" t="str">
            <v>Chapa de Poliéster (PRFV)</v>
          </cell>
          <cell r="N730" t="str">
            <v>ABNT TIPO III</v>
          </cell>
          <cell r="O730">
            <v>0.3</v>
          </cell>
          <cell r="P730" t="str">
            <v>104BPE0530</v>
          </cell>
        </row>
        <row r="731">
          <cell r="K731" t="str">
            <v>ECOLÓGICO</v>
          </cell>
          <cell r="L731">
            <v>1</v>
          </cell>
          <cell r="M731" t="str">
            <v>Chapa de Poliéster (PRFV)</v>
          </cell>
          <cell r="N731" t="str">
            <v>ABNT TIPO III</v>
          </cell>
          <cell r="O731">
            <v>0.3</v>
          </cell>
          <cell r="P731" t="str">
            <v>104BPE0530</v>
          </cell>
        </row>
        <row r="732">
          <cell r="K732" t="str">
            <v>ECOLÓGICO</v>
          </cell>
          <cell r="L732">
            <v>1</v>
          </cell>
          <cell r="M732" t="str">
            <v>Chapa de Poliéster (PRFV)</v>
          </cell>
          <cell r="N732" t="str">
            <v>ABNT TIPO III</v>
          </cell>
          <cell r="O732">
            <v>0.3</v>
          </cell>
          <cell r="P732" t="str">
            <v>104BPE0530</v>
          </cell>
        </row>
        <row r="733">
          <cell r="K733" t="str">
            <v>Perfil C Metálico de aço carbono - NBR 14890</v>
          </cell>
          <cell r="L733">
            <v>2</v>
          </cell>
          <cell r="M733" t="str">
            <v>Chapa de Poliéster (PRFV)</v>
          </cell>
          <cell r="N733" t="str">
            <v>ABNT TIPO III</v>
          </cell>
          <cell r="O733">
            <v>4.5</v>
          </cell>
          <cell r="P733" t="str">
            <v>104BPE0530</v>
          </cell>
        </row>
        <row r="734">
          <cell r="K734" t="str">
            <v>Perfil C Metálico de aço carbono - NBR 14890</v>
          </cell>
          <cell r="L734">
            <v>2</v>
          </cell>
          <cell r="M734" t="str">
            <v>Chapa de Poliéster (PRFV)</v>
          </cell>
          <cell r="N734" t="str">
            <v>ABNT TIPO III</v>
          </cell>
          <cell r="O734">
            <v>4.5</v>
          </cell>
          <cell r="P734" t="str">
            <v>104BPE0530</v>
          </cell>
        </row>
        <row r="735">
          <cell r="K735" t="str">
            <v>ECOLÓGICO</v>
          </cell>
          <cell r="L735">
            <v>1</v>
          </cell>
          <cell r="M735" t="str">
            <v>Chapa de Poliéster (PRFV)</v>
          </cell>
          <cell r="N735" t="str">
            <v>ABNT TIPO III</v>
          </cell>
          <cell r="O735">
            <v>1</v>
          </cell>
          <cell r="P735" t="str">
            <v>104BPE0530</v>
          </cell>
        </row>
        <row r="736">
          <cell r="K736" t="str">
            <v>ECOLÓGICO</v>
          </cell>
          <cell r="L736">
            <v>1</v>
          </cell>
          <cell r="M736" t="str">
            <v>Chapa de Poliéster (PRFV)</v>
          </cell>
          <cell r="N736" t="str">
            <v>ABNT TIPO III</v>
          </cell>
          <cell r="O736">
            <v>0.79</v>
          </cell>
          <cell r="P736" t="str">
            <v>104BPE0530</v>
          </cell>
        </row>
        <row r="737">
          <cell r="K737" t="str">
            <v>ECOLÓGICO</v>
          </cell>
          <cell r="L737">
            <v>1</v>
          </cell>
          <cell r="M737" t="str">
            <v>Chapa de Poliéster (PRFV)</v>
          </cell>
          <cell r="N737" t="str">
            <v>ABNT TIPO III</v>
          </cell>
          <cell r="O737">
            <v>0.79</v>
          </cell>
          <cell r="P737" t="str">
            <v>104BPE0530</v>
          </cell>
        </row>
        <row r="738">
          <cell r="K738" t="str">
            <v>ECOLÓGICO</v>
          </cell>
          <cell r="L738">
            <v>1</v>
          </cell>
          <cell r="M738" t="str">
            <v>Chapa de Poliéster (PRFV)</v>
          </cell>
          <cell r="N738" t="str">
            <v>ABNT TIPO III</v>
          </cell>
          <cell r="O738">
            <v>0.79</v>
          </cell>
          <cell r="P738" t="str">
            <v>104BPE0530</v>
          </cell>
        </row>
        <row r="739">
          <cell r="K739" t="str">
            <v>ECOLÓGICO</v>
          </cell>
          <cell r="L739">
            <v>1</v>
          </cell>
          <cell r="M739" t="str">
            <v>Chapa de Poliéster (PRFV)</v>
          </cell>
          <cell r="N739" t="str">
            <v>ABNT TIPO III</v>
          </cell>
          <cell r="O739">
            <v>0.79</v>
          </cell>
          <cell r="P739" t="str">
            <v>104BPE0530</v>
          </cell>
        </row>
        <row r="740">
          <cell r="K740" t="str">
            <v>ECOLÓGICO</v>
          </cell>
          <cell r="L740">
            <v>1</v>
          </cell>
          <cell r="M740" t="str">
            <v>Chapa de Poliéster (PRFV)</v>
          </cell>
          <cell r="N740" t="str">
            <v>ABNT TIPO III</v>
          </cell>
          <cell r="O740">
            <v>1</v>
          </cell>
          <cell r="P740" t="str">
            <v>104BPE0530</v>
          </cell>
        </row>
        <row r="741">
          <cell r="K741" t="str">
            <v>ECOLÓGICO</v>
          </cell>
          <cell r="L741">
            <v>1</v>
          </cell>
          <cell r="M741" t="str">
            <v>Chapa de Poliéster (PRFV)</v>
          </cell>
          <cell r="N741" t="str">
            <v>ABNT TIPO III</v>
          </cell>
          <cell r="O741">
            <v>0.79</v>
          </cell>
          <cell r="P741" t="str">
            <v>104BPE0530</v>
          </cell>
        </row>
        <row r="742">
          <cell r="K742" t="str">
            <v>ECOLÓGICO</v>
          </cell>
          <cell r="L742">
            <v>1</v>
          </cell>
          <cell r="M742" t="str">
            <v>Chapa de Poliéster (PRFV)</v>
          </cell>
          <cell r="N742" t="str">
            <v>ABNT TIPO III</v>
          </cell>
          <cell r="O742">
            <v>0.79</v>
          </cell>
          <cell r="P742" t="str">
            <v>104BPE0530</v>
          </cell>
        </row>
        <row r="743">
          <cell r="K743" t="str">
            <v>ECOLÓGICO</v>
          </cell>
          <cell r="L743">
            <v>1</v>
          </cell>
          <cell r="M743" t="str">
            <v>Chapa de Poliéster (PRFV)</v>
          </cell>
          <cell r="N743" t="str">
            <v>ABNT TIPO III</v>
          </cell>
          <cell r="O743">
            <v>1.75</v>
          </cell>
          <cell r="P743" t="str">
            <v>104BPE0530</v>
          </cell>
        </row>
        <row r="744">
          <cell r="K744" t="str">
            <v>ECOLÓGICO</v>
          </cell>
          <cell r="L744">
            <v>1</v>
          </cell>
          <cell r="M744" t="str">
            <v>Chapa de Poliéster (PRFV)</v>
          </cell>
          <cell r="N744" t="str">
            <v>ABNT TIPO III</v>
          </cell>
          <cell r="O744">
            <v>0.51</v>
          </cell>
          <cell r="P744" t="str">
            <v>104BPE0530</v>
          </cell>
        </row>
        <row r="745">
          <cell r="K745" t="str">
            <v>MADEIRA</v>
          </cell>
          <cell r="L745">
            <v>10</v>
          </cell>
          <cell r="M745" t="str">
            <v>Chapa de Poliéster (PRFV)</v>
          </cell>
          <cell r="N745" t="str">
            <v>ABNT TIPO III</v>
          </cell>
          <cell r="O745">
            <v>0.3</v>
          </cell>
          <cell r="P745" t="str">
            <v>104BPE0530</v>
          </cell>
        </row>
        <row r="746">
          <cell r="K746" t="str">
            <v>ECOLÓGICO</v>
          </cell>
          <cell r="L746">
            <v>1</v>
          </cell>
          <cell r="M746" t="str">
            <v>Chapa de Poliéster (PRFV)</v>
          </cell>
          <cell r="N746" t="str">
            <v>ABNT TIPO III</v>
          </cell>
          <cell r="O746">
            <v>1</v>
          </cell>
          <cell r="P746" t="str">
            <v>104BPE0530</v>
          </cell>
        </row>
        <row r="747">
          <cell r="K747" t="str">
            <v>MADEIRA</v>
          </cell>
          <cell r="L747">
            <v>11</v>
          </cell>
          <cell r="M747" t="str">
            <v>Chapa de Poliéster (PRFV)</v>
          </cell>
          <cell r="N747" t="str">
            <v>ABNT TIPO III</v>
          </cell>
          <cell r="O747">
            <v>0.3</v>
          </cell>
          <cell r="P747" t="str">
            <v>104BPE0530</v>
          </cell>
        </row>
        <row r="748">
          <cell r="K748" t="str">
            <v>ECOLÓGICO</v>
          </cell>
          <cell r="L748">
            <v>1</v>
          </cell>
          <cell r="M748" t="str">
            <v>Chapa de Poliéster (PRFV)</v>
          </cell>
          <cell r="N748" t="str">
            <v>ABNT TIPO III</v>
          </cell>
          <cell r="O748">
            <v>1</v>
          </cell>
          <cell r="P748" t="str">
            <v>104BPE0530</v>
          </cell>
        </row>
        <row r="749">
          <cell r="K749" t="str">
            <v>ECOLÓGICO</v>
          </cell>
          <cell r="L749">
            <v>1</v>
          </cell>
          <cell r="M749" t="str">
            <v>Chapa de Poliéster (PRFV)</v>
          </cell>
          <cell r="N749" t="str">
            <v>ABNT TIPO III</v>
          </cell>
          <cell r="O749">
            <v>1</v>
          </cell>
          <cell r="P749" t="str">
            <v>104BPE0530</v>
          </cell>
        </row>
        <row r="750">
          <cell r="K750" t="str">
            <v>ECOLÓGICO</v>
          </cell>
          <cell r="L750">
            <v>1</v>
          </cell>
          <cell r="M750" t="str">
            <v>Chapa de Poliéster (PRFV)</v>
          </cell>
          <cell r="N750" t="str">
            <v>ABNT TIPO III</v>
          </cell>
          <cell r="O750">
            <v>1.75</v>
          </cell>
          <cell r="P750" t="str">
            <v>104BPE0530</v>
          </cell>
        </row>
        <row r="751">
          <cell r="K751" t="str">
            <v>ECOLÓGICO</v>
          </cell>
          <cell r="L751">
            <v>1</v>
          </cell>
          <cell r="M751" t="str">
            <v>Chapa de Poliéster (PRFV)</v>
          </cell>
          <cell r="N751" t="str">
            <v>ABNT TIPO III</v>
          </cell>
          <cell r="O751">
            <v>1.75</v>
          </cell>
          <cell r="P751" t="str">
            <v>104BPE0530</v>
          </cell>
        </row>
        <row r="752">
          <cell r="K752" t="str">
            <v>ECOLÓGICO</v>
          </cell>
          <cell r="L752">
            <v>1</v>
          </cell>
          <cell r="M752" t="str">
            <v>Chapa de Poliéster (PRFV)</v>
          </cell>
          <cell r="N752" t="str">
            <v>ABNT TIPO III</v>
          </cell>
          <cell r="O752">
            <v>0.79</v>
          </cell>
          <cell r="P752" t="str">
            <v>104BPE0530</v>
          </cell>
        </row>
        <row r="753">
          <cell r="K753" t="str">
            <v>MADEIRA</v>
          </cell>
          <cell r="L753">
            <v>10</v>
          </cell>
          <cell r="M753" t="str">
            <v>Chapa de Poliéster (PRFV)</v>
          </cell>
          <cell r="N753" t="str">
            <v>ABNT TIPO III</v>
          </cell>
          <cell r="O753">
            <v>0.3</v>
          </cell>
          <cell r="P753" t="str">
            <v>104BPE0530</v>
          </cell>
        </row>
        <row r="754">
          <cell r="K754" t="str">
            <v>Perfil C Metálico de aço carbono - NBR 14890</v>
          </cell>
          <cell r="L754">
            <v>2</v>
          </cell>
          <cell r="M754" t="str">
            <v>Chapa de Poliéster (PRFV)</v>
          </cell>
          <cell r="N754" t="str">
            <v>ABNT TIPO III</v>
          </cell>
          <cell r="O754">
            <v>4.5</v>
          </cell>
          <cell r="P754" t="str">
            <v>104BPE0530</v>
          </cell>
        </row>
        <row r="755">
          <cell r="K755" t="str">
            <v>ECOLÓGICO</v>
          </cell>
          <cell r="L755">
            <v>1</v>
          </cell>
          <cell r="M755" t="str">
            <v>Chapa de Poliéster (PRFV)</v>
          </cell>
          <cell r="N755" t="str">
            <v>ABNT TIPO III</v>
          </cell>
          <cell r="O755">
            <v>1</v>
          </cell>
          <cell r="P755" t="str">
            <v>104BPE0530</v>
          </cell>
        </row>
        <row r="756">
          <cell r="K756" t="str">
            <v>ECOLÓGICO</v>
          </cell>
          <cell r="L756">
            <v>1</v>
          </cell>
          <cell r="M756" t="str">
            <v>Chapa de Poliéster (PRFV)</v>
          </cell>
          <cell r="N756" t="str">
            <v>ABNT TIPO III</v>
          </cell>
          <cell r="O756">
            <v>0.79</v>
          </cell>
          <cell r="P756" t="str">
            <v>104BPE0530</v>
          </cell>
        </row>
        <row r="757">
          <cell r="K757" t="str">
            <v>ECOLÓGICO</v>
          </cell>
          <cell r="L757">
            <v>1</v>
          </cell>
          <cell r="M757" t="str">
            <v>Chapa de Poliéster (PRFV)</v>
          </cell>
          <cell r="N757" t="str">
            <v>ABNT TIPO III</v>
          </cell>
          <cell r="O757">
            <v>0.79</v>
          </cell>
          <cell r="P757" t="str">
            <v>104BPE0530</v>
          </cell>
        </row>
        <row r="758">
          <cell r="K758" t="str">
            <v>ECOLÓGICO</v>
          </cell>
          <cell r="L758">
            <v>1</v>
          </cell>
          <cell r="M758" t="str">
            <v>Chapa de Poliéster (PRFV)</v>
          </cell>
          <cell r="N758" t="str">
            <v>ABNT TIPO III</v>
          </cell>
          <cell r="O758">
            <v>1</v>
          </cell>
          <cell r="P758" t="str">
            <v>104BPE0530</v>
          </cell>
        </row>
        <row r="759">
          <cell r="K759" t="str">
            <v>ECOLÓGICO</v>
          </cell>
          <cell r="L759">
            <v>1</v>
          </cell>
          <cell r="M759" t="str">
            <v>Chapa de Poliéster (PRFV)</v>
          </cell>
          <cell r="N759" t="str">
            <v>ABNT TIPO III</v>
          </cell>
          <cell r="O759">
            <v>1</v>
          </cell>
          <cell r="P759" t="str">
            <v>104BPE0530</v>
          </cell>
        </row>
        <row r="760">
          <cell r="K760" t="str">
            <v>ECOLÓGICO</v>
          </cell>
          <cell r="L760">
            <v>1</v>
          </cell>
          <cell r="M760" t="str">
            <v>Chapa de Poliéster (PRFV)</v>
          </cell>
          <cell r="N760" t="str">
            <v>ABNT TIPO III</v>
          </cell>
          <cell r="O760">
            <v>0.52</v>
          </cell>
          <cell r="P760" t="str">
            <v>104BPE0530</v>
          </cell>
        </row>
        <row r="761">
          <cell r="K761" t="str">
            <v>ECOLÓGICO</v>
          </cell>
          <cell r="L761">
            <v>1</v>
          </cell>
          <cell r="M761" t="str">
            <v>Chapa de Poliéster (PRFV)</v>
          </cell>
          <cell r="N761" t="str">
            <v>ABNT TIPO III</v>
          </cell>
          <cell r="O761">
            <v>0.83</v>
          </cell>
          <cell r="P761" t="str">
            <v>104BPE0530</v>
          </cell>
        </row>
        <row r="762">
          <cell r="K762" t="str">
            <v>Perfil C Metálico de aço carbono - NBR 14890</v>
          </cell>
          <cell r="L762">
            <v>2</v>
          </cell>
          <cell r="M762" t="str">
            <v>Chapa de Poliéster (PRFV)</v>
          </cell>
          <cell r="N762" t="str">
            <v>ABNT TIPO III</v>
          </cell>
          <cell r="O762">
            <v>4.5</v>
          </cell>
          <cell r="P762" t="str">
            <v>104BPE0530</v>
          </cell>
        </row>
        <row r="763">
          <cell r="K763" t="str">
            <v>ECOLÓGICO</v>
          </cell>
          <cell r="L763">
            <v>1</v>
          </cell>
          <cell r="M763" t="str">
            <v>Chapa de Poliéster (PRFV)</v>
          </cell>
          <cell r="N763" t="str">
            <v>ABNT TIPO III</v>
          </cell>
          <cell r="O763">
            <v>0.43</v>
          </cell>
          <cell r="P763" t="str">
            <v>104BPE0530</v>
          </cell>
        </row>
        <row r="764">
          <cell r="K764" t="str">
            <v>ECOLÓGICO</v>
          </cell>
          <cell r="L764">
            <v>1</v>
          </cell>
          <cell r="M764" t="str">
            <v>Chapa de Poliéster (PRFV)</v>
          </cell>
          <cell r="N764" t="str">
            <v>ABNT TIPO III</v>
          </cell>
          <cell r="O764">
            <v>0.83</v>
          </cell>
          <cell r="P764" t="str">
            <v>104BPE0530</v>
          </cell>
        </row>
        <row r="765">
          <cell r="K765" t="str">
            <v>ECOLÓGICO</v>
          </cell>
          <cell r="L765">
            <v>1</v>
          </cell>
          <cell r="M765" t="str">
            <v>Chapa de Poliéster (PRFV)</v>
          </cell>
          <cell r="N765" t="str">
            <v>ABNT TIPO III</v>
          </cell>
          <cell r="O765">
            <v>0.43</v>
          </cell>
          <cell r="P765" t="str">
            <v>104BPE0530</v>
          </cell>
        </row>
        <row r="766">
          <cell r="K766" t="str">
            <v>ECOLÓGICO</v>
          </cell>
          <cell r="L766">
            <v>1</v>
          </cell>
          <cell r="M766" t="str">
            <v>Chapa de Poliéster (PRFV)</v>
          </cell>
          <cell r="N766" t="str">
            <v>ABNT TIPO III</v>
          </cell>
          <cell r="O766">
            <v>0.79</v>
          </cell>
          <cell r="P766" t="str">
            <v>104BPE0530</v>
          </cell>
        </row>
        <row r="767">
          <cell r="K767" t="str">
            <v>ECOLÓGICO</v>
          </cell>
          <cell r="L767">
            <v>1</v>
          </cell>
          <cell r="M767" t="str">
            <v>Chapa de Poliéster (PRFV)</v>
          </cell>
          <cell r="N767" t="str">
            <v>ABNT TIPO III</v>
          </cell>
          <cell r="O767">
            <v>0.52</v>
          </cell>
          <cell r="P767" t="str">
            <v>104BPE0530</v>
          </cell>
        </row>
        <row r="768">
          <cell r="K768" t="str">
            <v>ECOLÓGICO</v>
          </cell>
          <cell r="L768">
            <v>2</v>
          </cell>
          <cell r="M768" t="str">
            <v>Chapa de Poliéster (PRFV)</v>
          </cell>
          <cell r="N768" t="str">
            <v>ABNT TIPO III</v>
          </cell>
          <cell r="O768">
            <v>2.5</v>
          </cell>
          <cell r="P768" t="str">
            <v>104BPE0530</v>
          </cell>
        </row>
        <row r="769">
          <cell r="K769" t="str">
            <v>ECOLÓGICO</v>
          </cell>
          <cell r="L769">
            <v>1</v>
          </cell>
          <cell r="M769" t="str">
            <v>Chapa de Poliéster (PRFV)</v>
          </cell>
          <cell r="N769" t="str">
            <v>ABNT TIPO III</v>
          </cell>
          <cell r="O769">
            <v>0.51</v>
          </cell>
          <cell r="P769" t="str">
            <v>104BPE0530</v>
          </cell>
        </row>
        <row r="770">
          <cell r="K770" t="str">
            <v>ECOLÓGICO</v>
          </cell>
          <cell r="L770">
            <v>1</v>
          </cell>
          <cell r="M770" t="str">
            <v>Chapa de Poliéster (PRFV)</v>
          </cell>
          <cell r="N770" t="str">
            <v>ABNT TIPO III</v>
          </cell>
          <cell r="O770">
            <v>1</v>
          </cell>
          <cell r="P770" t="str">
            <v>104BPE0530</v>
          </cell>
        </row>
        <row r="771">
          <cell r="K771" t="str">
            <v>ECOLÓGICO</v>
          </cell>
          <cell r="L771">
            <v>1</v>
          </cell>
          <cell r="M771" t="str">
            <v>Chapa de Poliéster (PRFV)</v>
          </cell>
          <cell r="N771" t="str">
            <v>ABNT TIPO III</v>
          </cell>
          <cell r="O771">
            <v>0.79</v>
          </cell>
          <cell r="P771" t="str">
            <v>104BPE0530</v>
          </cell>
        </row>
        <row r="772">
          <cell r="K772" t="str">
            <v>ECOLÓGICO</v>
          </cell>
          <cell r="L772">
            <v>1</v>
          </cell>
          <cell r="M772" t="str">
            <v>Chapa de Poliéster (PRFV)</v>
          </cell>
          <cell r="N772" t="str">
            <v>ABNT TIPO III</v>
          </cell>
          <cell r="O772">
            <v>0.79</v>
          </cell>
          <cell r="P772" t="str">
            <v>104BPE0530</v>
          </cell>
        </row>
        <row r="773">
          <cell r="K773" t="str">
            <v>ECOLÓGICO</v>
          </cell>
          <cell r="L773">
            <v>1</v>
          </cell>
          <cell r="M773" t="str">
            <v>Chapa de Poliéster (PRFV)</v>
          </cell>
          <cell r="N773" t="str">
            <v>ABNT TIPO III</v>
          </cell>
          <cell r="O773">
            <v>1</v>
          </cell>
          <cell r="P773" t="str">
            <v>104BPE0530</v>
          </cell>
        </row>
        <row r="774">
          <cell r="K774" t="str">
            <v>ECOLÓGICO</v>
          </cell>
          <cell r="L774">
            <v>1</v>
          </cell>
          <cell r="M774" t="str">
            <v>Chapa de Poliéster (PRFV)</v>
          </cell>
          <cell r="N774" t="str">
            <v>ABNT TIPO III</v>
          </cell>
          <cell r="O774">
            <v>1</v>
          </cell>
          <cell r="P774" t="str">
            <v>104BPE0530</v>
          </cell>
        </row>
        <row r="775">
          <cell r="K775" t="str">
            <v>ECOLÓGICO</v>
          </cell>
          <cell r="L775">
            <v>1</v>
          </cell>
          <cell r="M775" t="str">
            <v>Chapa de Poliéster (PRFV)</v>
          </cell>
          <cell r="N775" t="str">
            <v>ABNT TIPO III</v>
          </cell>
          <cell r="O775">
            <v>0.79</v>
          </cell>
          <cell r="P775" t="str">
            <v>104BPE0530</v>
          </cell>
        </row>
        <row r="776">
          <cell r="K776" t="str">
            <v>Perfil C Metálico de aço carbono - NBR 14890</v>
          </cell>
          <cell r="L776">
            <v>2</v>
          </cell>
          <cell r="M776" t="str">
            <v>Chapa de Poliéster (PRFV)</v>
          </cell>
          <cell r="N776" t="str">
            <v>ABNT TIPO III</v>
          </cell>
          <cell r="O776">
            <v>7</v>
          </cell>
          <cell r="P776" t="str">
            <v>104BPE0530</v>
          </cell>
        </row>
        <row r="777">
          <cell r="K777" t="str">
            <v>Perfil C Metálico de aço carbono - NBR 14890</v>
          </cell>
          <cell r="L777">
            <v>2</v>
          </cell>
          <cell r="M777" t="str">
            <v>Chapa de Poliéster (PRFV)</v>
          </cell>
          <cell r="N777" t="str">
            <v>ABNT TIPO III</v>
          </cell>
          <cell r="O777">
            <v>7</v>
          </cell>
          <cell r="P777" t="str">
            <v>104BPE0530</v>
          </cell>
        </row>
        <row r="778">
          <cell r="K778" t="str">
            <v>ECOLÓGICO</v>
          </cell>
          <cell r="L778">
            <v>1</v>
          </cell>
          <cell r="M778" t="str">
            <v>Chapa de Poliéster (PRFV)</v>
          </cell>
          <cell r="N778" t="str">
            <v>ABNT TIPO III</v>
          </cell>
          <cell r="O778">
            <v>0.79</v>
          </cell>
          <cell r="P778" t="str">
            <v>104BPE0530</v>
          </cell>
        </row>
        <row r="779">
          <cell r="K779" t="str">
            <v>ECOLÓGICO</v>
          </cell>
          <cell r="L779">
            <v>1</v>
          </cell>
          <cell r="M779" t="str">
            <v>Chapa de Poliéster (PRFV)</v>
          </cell>
          <cell r="N779" t="str">
            <v>ABNT TIPO III</v>
          </cell>
          <cell r="O779">
            <v>0.79</v>
          </cell>
          <cell r="P779" t="str">
            <v>104BPE0530</v>
          </cell>
        </row>
        <row r="780">
          <cell r="K780" t="str">
            <v>ECOLÓGICO</v>
          </cell>
          <cell r="L780">
            <v>1</v>
          </cell>
          <cell r="M780" t="str">
            <v>Chapa de Poliéster (PRFV)</v>
          </cell>
          <cell r="N780" t="str">
            <v>ABNT TIPO III</v>
          </cell>
          <cell r="O780">
            <v>0.79</v>
          </cell>
          <cell r="P780" t="str">
            <v>104BPE0530</v>
          </cell>
        </row>
        <row r="781">
          <cell r="K781" t="str">
            <v>ECOLÓGICO</v>
          </cell>
          <cell r="L781">
            <v>1</v>
          </cell>
          <cell r="M781" t="str">
            <v>Chapa de Poliéster (PRFV)</v>
          </cell>
          <cell r="N781" t="str">
            <v>ABNT TIPO III</v>
          </cell>
          <cell r="O781">
            <v>0.79</v>
          </cell>
          <cell r="P781" t="str">
            <v>104BPE0530</v>
          </cell>
        </row>
        <row r="782">
          <cell r="K782" t="str">
            <v>ECOLÓGICO</v>
          </cell>
          <cell r="L782">
            <v>1</v>
          </cell>
          <cell r="M782" t="str">
            <v>Chapa de Poliéster (PRFV)</v>
          </cell>
          <cell r="N782" t="str">
            <v>ABNT TIPO III</v>
          </cell>
          <cell r="O782">
            <v>0.79</v>
          </cell>
          <cell r="P782" t="str">
            <v>104BPE0530</v>
          </cell>
        </row>
        <row r="783">
          <cell r="K783" t="str">
            <v>ECOLÓGICO</v>
          </cell>
          <cell r="L783">
            <v>1</v>
          </cell>
          <cell r="M783" t="str">
            <v>Chapa de Poliéster (PRFV)</v>
          </cell>
          <cell r="N783" t="str">
            <v>ABNT TIPO III</v>
          </cell>
          <cell r="O783">
            <v>1</v>
          </cell>
          <cell r="P783" t="str">
            <v>104BPE0530</v>
          </cell>
        </row>
        <row r="784">
          <cell r="K784" t="str">
            <v>Perfil C Metálico de aço carbono - NBR 14890</v>
          </cell>
          <cell r="L784">
            <v>2</v>
          </cell>
          <cell r="M784" t="str">
            <v>Chapa de Poliéster (PRFV)</v>
          </cell>
          <cell r="N784" t="str">
            <v>ABNT TIPO III</v>
          </cell>
          <cell r="O784">
            <v>5.25</v>
          </cell>
          <cell r="P784" t="str">
            <v>104BPE0530</v>
          </cell>
        </row>
        <row r="785">
          <cell r="K785" t="str">
            <v>ECOLÓGICO</v>
          </cell>
          <cell r="L785">
            <v>1</v>
          </cell>
          <cell r="M785" t="str">
            <v>Chapa de Poliéster (PRFV)</v>
          </cell>
          <cell r="N785" t="str">
            <v>ABNT TIPO III</v>
          </cell>
          <cell r="O785">
            <v>0.52</v>
          </cell>
          <cell r="P785" t="str">
            <v>104BPE0530</v>
          </cell>
        </row>
        <row r="786">
          <cell r="K786" t="str">
            <v>ECOLÓGICO</v>
          </cell>
          <cell r="L786">
            <v>1</v>
          </cell>
          <cell r="M786" t="str">
            <v>Chapa de Poliéster (PRFV)</v>
          </cell>
          <cell r="N786" t="str">
            <v>ABNT TIPO III</v>
          </cell>
          <cell r="O786">
            <v>1</v>
          </cell>
          <cell r="P786" t="str">
            <v>104BPE0530</v>
          </cell>
        </row>
        <row r="787">
          <cell r="K787" t="str">
            <v>ECOLÓGICO</v>
          </cell>
          <cell r="L787">
            <v>1</v>
          </cell>
          <cell r="M787" t="str">
            <v>Chapa de Poliéster (PRFV)</v>
          </cell>
          <cell r="N787" t="str">
            <v>ABNT TIPO III</v>
          </cell>
          <cell r="O787">
            <v>0.51</v>
          </cell>
          <cell r="P787" t="str">
            <v>104BPE0530</v>
          </cell>
        </row>
        <row r="788">
          <cell r="K788" t="str">
            <v>Perfil C Metálico de aço carbono - NBR 14890</v>
          </cell>
          <cell r="L788">
            <v>2</v>
          </cell>
          <cell r="M788" t="str">
            <v>Chapa de Poliéster (PRFV)</v>
          </cell>
          <cell r="N788" t="str">
            <v>ABNT TIPO III</v>
          </cell>
          <cell r="O788">
            <v>5.25</v>
          </cell>
          <cell r="P788" t="str">
            <v>104BPE0530</v>
          </cell>
        </row>
        <row r="789">
          <cell r="K789" t="str">
            <v>ECOLÓGICO</v>
          </cell>
          <cell r="L789">
            <v>1</v>
          </cell>
          <cell r="M789" t="str">
            <v>Chapa de Poliéster (PRFV)</v>
          </cell>
          <cell r="N789" t="str">
            <v>ABNT TIPO III</v>
          </cell>
          <cell r="O789">
            <v>0.43</v>
          </cell>
          <cell r="P789" t="str">
            <v>104BPE0530</v>
          </cell>
        </row>
        <row r="790">
          <cell r="K790" t="str">
            <v>ECOLÓGICO</v>
          </cell>
          <cell r="L790">
            <v>1</v>
          </cell>
          <cell r="M790" t="str">
            <v>Chapa de Poliéster (PRFV)</v>
          </cell>
          <cell r="N790" t="str">
            <v>ABNT TIPO III</v>
          </cell>
          <cell r="O790">
            <v>0.83</v>
          </cell>
          <cell r="P790" t="str">
            <v>104BPE0530</v>
          </cell>
        </row>
        <row r="791">
          <cell r="K791" t="str">
            <v>ECOLÓGICO</v>
          </cell>
          <cell r="L791">
            <v>1</v>
          </cell>
          <cell r="M791" t="str">
            <v>Chapa de Poliéster (PRFV)</v>
          </cell>
          <cell r="N791" t="str">
            <v>ABNT TIPO III</v>
          </cell>
          <cell r="O791">
            <v>0.43</v>
          </cell>
          <cell r="P791" t="str">
            <v>104BPE0530</v>
          </cell>
        </row>
        <row r="792">
          <cell r="K792" t="str">
            <v>Perfil C Metálico de aço carbono - NBR 14890</v>
          </cell>
          <cell r="L792">
            <v>2</v>
          </cell>
          <cell r="M792" t="str">
            <v>Chapa de Poliéster (PRFV)</v>
          </cell>
          <cell r="N792" t="str">
            <v>ABNT TIPO III</v>
          </cell>
          <cell r="O792">
            <v>5.25</v>
          </cell>
          <cell r="P792" t="str">
            <v>104BPE0530</v>
          </cell>
        </row>
        <row r="793">
          <cell r="K793" t="str">
            <v>ECOLÓGICO</v>
          </cell>
          <cell r="L793">
            <v>1</v>
          </cell>
          <cell r="M793" t="str">
            <v>Chapa de Poliéster (PRFV)</v>
          </cell>
          <cell r="N793" t="str">
            <v>ABNT TIPO III</v>
          </cell>
          <cell r="O793">
            <v>0.79</v>
          </cell>
          <cell r="P793" t="str">
            <v>104BPE0530</v>
          </cell>
        </row>
        <row r="794">
          <cell r="K794" t="str">
            <v>ECOLÓGICO</v>
          </cell>
          <cell r="L794">
            <v>1</v>
          </cell>
          <cell r="M794" t="str">
            <v>Chapa de Poliéster (PRFV)</v>
          </cell>
          <cell r="N794" t="str">
            <v>ABNT TIPO III</v>
          </cell>
          <cell r="O794">
            <v>0.79</v>
          </cell>
          <cell r="P794" t="str">
            <v>104BPE0530</v>
          </cell>
        </row>
        <row r="795">
          <cell r="K795" t="str">
            <v>ECOLÓGICO</v>
          </cell>
          <cell r="L795">
            <v>1</v>
          </cell>
          <cell r="M795" t="str">
            <v>Chapa de Poliéster (PRFV)</v>
          </cell>
          <cell r="N795" t="str">
            <v>ABNT TIPO III</v>
          </cell>
          <cell r="O795">
            <v>1</v>
          </cell>
          <cell r="P795" t="str">
            <v>104BPE0530</v>
          </cell>
        </row>
        <row r="796">
          <cell r="K796" t="str">
            <v>ECOLÓGICO</v>
          </cell>
          <cell r="L796">
            <v>1</v>
          </cell>
          <cell r="M796" t="str">
            <v>Chapa de Poliéster (PRFV)</v>
          </cell>
          <cell r="N796" t="str">
            <v>ABNT TIPO III</v>
          </cell>
          <cell r="O796">
            <v>1</v>
          </cell>
          <cell r="P796" t="str">
            <v>104BPE0550</v>
          </cell>
        </row>
        <row r="797">
          <cell r="K797" t="str">
            <v>Perfil C Metálico de aço carbono - NBR 14890</v>
          </cell>
          <cell r="L797">
            <v>2</v>
          </cell>
          <cell r="M797" t="str">
            <v>Chapa de Poliéster (PRFV)</v>
          </cell>
          <cell r="N797" t="str">
            <v>ABNT TIPO III</v>
          </cell>
          <cell r="O797">
            <v>5.25</v>
          </cell>
          <cell r="P797" t="str">
            <v>104BPE0550</v>
          </cell>
        </row>
        <row r="798">
          <cell r="K798" t="str">
            <v>ECOLÓGICO</v>
          </cell>
          <cell r="L798">
            <v>1</v>
          </cell>
          <cell r="M798" t="str">
            <v>Chapa de Poliéster (PRFV)</v>
          </cell>
          <cell r="N798" t="str">
            <v>ABNT TIPO III</v>
          </cell>
          <cell r="O798">
            <v>1</v>
          </cell>
          <cell r="P798" t="str">
            <v>104BPE0550</v>
          </cell>
        </row>
        <row r="799">
          <cell r="K799" t="str">
            <v>ECOLÓGICO</v>
          </cell>
          <cell r="L799">
            <v>1</v>
          </cell>
          <cell r="M799" t="str">
            <v>Chapa de Poliéster (PRFV)</v>
          </cell>
          <cell r="N799" t="str">
            <v>ABNT TIPO III</v>
          </cell>
          <cell r="O799">
            <v>0.79</v>
          </cell>
          <cell r="P799" t="str">
            <v>104BPE0550</v>
          </cell>
        </row>
        <row r="800">
          <cell r="K800" t="str">
            <v>ECOLÓGICO</v>
          </cell>
          <cell r="L800">
            <v>1</v>
          </cell>
          <cell r="M800" t="str">
            <v>Chapa de Poliéster (PRFV)</v>
          </cell>
          <cell r="N800" t="str">
            <v>ABNT TIPO III</v>
          </cell>
          <cell r="O800">
            <v>0.79</v>
          </cell>
          <cell r="P800" t="str">
            <v>104BPE0550</v>
          </cell>
        </row>
        <row r="801">
          <cell r="K801" t="str">
            <v>ECOLÓGICO</v>
          </cell>
          <cell r="L801">
            <v>1</v>
          </cell>
          <cell r="M801" t="str">
            <v>Chapa de Poliéster (PRFV)</v>
          </cell>
          <cell r="N801" t="str">
            <v>ABNT TIPO III</v>
          </cell>
          <cell r="O801">
            <v>0.79</v>
          </cell>
          <cell r="P801" t="str">
            <v>104BPE0550</v>
          </cell>
        </row>
        <row r="802">
          <cell r="K802" t="str">
            <v>ECOLÓGICO</v>
          </cell>
          <cell r="L802">
            <v>1</v>
          </cell>
          <cell r="M802" t="str">
            <v>Chapa de Poliéster (PRFV)</v>
          </cell>
          <cell r="N802" t="str">
            <v>ABNT TIPO III</v>
          </cell>
          <cell r="O802">
            <v>1</v>
          </cell>
          <cell r="P802" t="str">
            <v>104BPE0550</v>
          </cell>
        </row>
        <row r="803">
          <cell r="K803" t="str">
            <v>ECOLÓGICO</v>
          </cell>
          <cell r="L803">
            <v>1</v>
          </cell>
          <cell r="M803" t="str">
            <v>Chapa de Poliéster (PRFV)</v>
          </cell>
          <cell r="N803" t="str">
            <v>ABNT TIPO III</v>
          </cell>
          <cell r="O803">
            <v>0.3</v>
          </cell>
          <cell r="P803" t="str">
            <v>104BPE0550</v>
          </cell>
        </row>
        <row r="804">
          <cell r="K804" t="str">
            <v>ECOLÓGICO</v>
          </cell>
          <cell r="L804">
            <v>1</v>
          </cell>
          <cell r="M804" t="str">
            <v>Chapa de Poliéster (PRFV)</v>
          </cell>
          <cell r="N804" t="str">
            <v>ABNT TIPO III</v>
          </cell>
          <cell r="O804">
            <v>0.3</v>
          </cell>
          <cell r="P804" t="str">
            <v>104BPE0550</v>
          </cell>
        </row>
        <row r="805">
          <cell r="K805" t="str">
            <v>Perfil C Metálico de aço carbono - NBR 14890</v>
          </cell>
          <cell r="L805">
            <v>2</v>
          </cell>
          <cell r="M805" t="str">
            <v>Chapa de Poliéster (PRFV)</v>
          </cell>
          <cell r="N805" t="str">
            <v>ABNT TIPO III</v>
          </cell>
          <cell r="O805">
            <v>4.5</v>
          </cell>
          <cell r="P805" t="str">
            <v>104BPE0550</v>
          </cell>
        </row>
        <row r="806">
          <cell r="K806" t="str">
            <v>Perfil C Metálico de aço carbono - NBR 14890</v>
          </cell>
          <cell r="L806">
            <v>2</v>
          </cell>
          <cell r="M806" t="str">
            <v>Chapa de Poliéster (PRFV)</v>
          </cell>
          <cell r="N806" t="str">
            <v>ABNT TIPO III</v>
          </cell>
          <cell r="O806">
            <v>4.5</v>
          </cell>
          <cell r="P806" t="str">
            <v>104BPE0550</v>
          </cell>
        </row>
        <row r="807">
          <cell r="K807" t="str">
            <v>MADEIRA</v>
          </cell>
          <cell r="L807">
            <v>16</v>
          </cell>
          <cell r="M807" t="str">
            <v>Chapa de Poliéster (PRFV)</v>
          </cell>
          <cell r="N807" t="str">
            <v>ABNT TIPO III</v>
          </cell>
          <cell r="O807">
            <v>0.3</v>
          </cell>
          <cell r="P807" t="str">
            <v>104BPE0550</v>
          </cell>
        </row>
        <row r="808">
          <cell r="K808" t="str">
            <v>ECOLÓGICO</v>
          </cell>
          <cell r="L808">
            <v>1</v>
          </cell>
          <cell r="M808" t="str">
            <v>Chapa de Poliéster (PRFV)</v>
          </cell>
          <cell r="N808" t="str">
            <v>ABNT TIPO III</v>
          </cell>
          <cell r="O808">
            <v>0.3</v>
          </cell>
          <cell r="P808" t="str">
            <v>104BPE0550</v>
          </cell>
        </row>
        <row r="809">
          <cell r="K809" t="str">
            <v>ECOLÓGICO</v>
          </cell>
          <cell r="L809">
            <v>1</v>
          </cell>
          <cell r="M809" t="str">
            <v>Chapa de Poliéster (PRFV)</v>
          </cell>
          <cell r="N809" t="str">
            <v>ABNT TIPO III</v>
          </cell>
          <cell r="O809">
            <v>0.3</v>
          </cell>
          <cell r="P809" t="str">
            <v>104BPE0550</v>
          </cell>
        </row>
        <row r="810">
          <cell r="K810" t="str">
            <v>ECOLÓGICO</v>
          </cell>
          <cell r="L810">
            <v>1</v>
          </cell>
          <cell r="M810" t="str">
            <v>Chapa de Poliéster (PRFV)</v>
          </cell>
          <cell r="N810" t="str">
            <v>ABNT TIPO III</v>
          </cell>
          <cell r="O810">
            <v>1</v>
          </cell>
          <cell r="P810" t="str">
            <v>104BPE0550</v>
          </cell>
        </row>
        <row r="811">
          <cell r="K811" t="str">
            <v>ECOLÓGICO</v>
          </cell>
          <cell r="L811">
            <v>1</v>
          </cell>
          <cell r="M811" t="str">
            <v>Chapa de Poliéster (PRFV)</v>
          </cell>
          <cell r="N811" t="str">
            <v>ABNT TIPO III</v>
          </cell>
          <cell r="O811">
            <v>0.51</v>
          </cell>
          <cell r="P811" t="str">
            <v>104BPE0550</v>
          </cell>
        </row>
        <row r="812">
          <cell r="K812" t="str">
            <v>MADEIRA</v>
          </cell>
          <cell r="L812">
            <v>17</v>
          </cell>
          <cell r="M812" t="str">
            <v>Chapa de Poliéster (PRFV)</v>
          </cell>
          <cell r="N812" t="str">
            <v>ABNT TIPO III</v>
          </cell>
          <cell r="O812">
            <v>0.3</v>
          </cell>
          <cell r="P812" t="str">
            <v>104BPE0550</v>
          </cell>
        </row>
        <row r="813">
          <cell r="K813" t="str">
            <v>ECOLÓGICO</v>
          </cell>
          <cell r="L813">
            <v>1</v>
          </cell>
          <cell r="M813" t="str">
            <v>Chapa de Poliéster (PRFV)</v>
          </cell>
          <cell r="N813" t="str">
            <v>ABNT TIPO III</v>
          </cell>
          <cell r="O813">
            <v>0.79</v>
          </cell>
          <cell r="P813" t="str">
            <v>104BPE0550</v>
          </cell>
        </row>
        <row r="814">
          <cell r="K814" t="str">
            <v>Perfil C Metálico de aço carbono - NBR 14890</v>
          </cell>
          <cell r="L814">
            <v>2</v>
          </cell>
          <cell r="M814" t="str">
            <v>Chapa de Poliéster (PRFV)</v>
          </cell>
          <cell r="N814" t="str">
            <v>ABNT TIPO III</v>
          </cell>
          <cell r="O814">
            <v>5.25</v>
          </cell>
          <cell r="P814" t="str">
            <v>104BPE0550</v>
          </cell>
        </row>
        <row r="815">
          <cell r="K815" t="str">
            <v>Perfil C Metálico de aço carbono - NBR 14890</v>
          </cell>
          <cell r="L815">
            <v>2</v>
          </cell>
          <cell r="M815" t="str">
            <v>Chapa de Poliéster (PRFV)</v>
          </cell>
          <cell r="N815" t="str">
            <v>ABNT TIPO III</v>
          </cell>
          <cell r="O815">
            <v>5.25</v>
          </cell>
          <cell r="P815" t="str">
            <v>104BPE0550</v>
          </cell>
        </row>
        <row r="816">
          <cell r="K816" t="str">
            <v>ECOLÓGICO</v>
          </cell>
          <cell r="L816">
            <v>1</v>
          </cell>
          <cell r="M816" t="str">
            <v>Chapa de Poliéster (PRFV)</v>
          </cell>
          <cell r="N816" t="str">
            <v>ABNT TIPO III</v>
          </cell>
          <cell r="O816">
            <v>1.75</v>
          </cell>
          <cell r="P816" t="str">
            <v>104BPE0550</v>
          </cell>
        </row>
        <row r="817">
          <cell r="K817" t="str">
            <v>ECOLÓGICO</v>
          </cell>
          <cell r="L817">
            <v>1</v>
          </cell>
          <cell r="M817" t="str">
            <v>Chapa de Poliéster (PRFV)</v>
          </cell>
          <cell r="N817" t="str">
            <v>ABNT TIPO III</v>
          </cell>
          <cell r="O817">
            <v>1.75</v>
          </cell>
          <cell r="P817" t="str">
            <v>104BPE0550</v>
          </cell>
        </row>
        <row r="818">
          <cell r="K818" t="str">
            <v>ECOLÓGICO</v>
          </cell>
          <cell r="L818">
            <v>1</v>
          </cell>
          <cell r="M818" t="str">
            <v>Chapa de Poliéster (PRFV)</v>
          </cell>
          <cell r="N818" t="str">
            <v>ABNT TIPO III</v>
          </cell>
          <cell r="O818">
            <v>0.79</v>
          </cell>
          <cell r="P818" t="str">
            <v>104BPE0550</v>
          </cell>
        </row>
        <row r="819">
          <cell r="K819" t="str">
            <v>ECOLÓGICO</v>
          </cell>
          <cell r="L819">
            <v>1</v>
          </cell>
          <cell r="M819" t="str">
            <v>Chapa de Poliéster (PRFV)</v>
          </cell>
          <cell r="N819" t="str">
            <v>ABNT TIPO III</v>
          </cell>
          <cell r="O819">
            <v>0.79</v>
          </cell>
          <cell r="P819" t="str">
            <v>104BPE0550</v>
          </cell>
        </row>
        <row r="820">
          <cell r="K820" t="str">
            <v>ECOLÓGICO</v>
          </cell>
          <cell r="L820">
            <v>1</v>
          </cell>
          <cell r="M820" t="str">
            <v>Chapa de Poliéster (PRFV)</v>
          </cell>
          <cell r="N820" t="str">
            <v>ABNT TIPO III</v>
          </cell>
          <cell r="O820">
            <v>1</v>
          </cell>
          <cell r="P820" t="str">
            <v>104BPE0550</v>
          </cell>
        </row>
        <row r="821">
          <cell r="K821" t="str">
            <v>MADEIRA</v>
          </cell>
          <cell r="L821">
            <v>15</v>
          </cell>
          <cell r="M821" t="str">
            <v>Chapa de Poliéster (PRFV)</v>
          </cell>
          <cell r="N821" t="str">
            <v>ABNT TIPO III</v>
          </cell>
          <cell r="O821">
            <v>0.3</v>
          </cell>
          <cell r="P821" t="str">
            <v>104BPE0550</v>
          </cell>
        </row>
        <row r="822">
          <cell r="K822" t="str">
            <v>ECOLÓGICO</v>
          </cell>
          <cell r="L822">
            <v>1</v>
          </cell>
          <cell r="M822" t="str">
            <v>Chapa de Poliéster (PRFV)</v>
          </cell>
          <cell r="N822" t="str">
            <v>ABNT TIPO III</v>
          </cell>
          <cell r="O822">
            <v>0.51</v>
          </cell>
          <cell r="P822" t="str">
            <v>104BPE0550</v>
          </cell>
        </row>
        <row r="823">
          <cell r="K823" t="str">
            <v>ECOLÓGICO</v>
          </cell>
          <cell r="L823">
            <v>1</v>
          </cell>
          <cell r="M823" t="str">
            <v>Chapa de Poliéster (PRFV)</v>
          </cell>
          <cell r="N823" t="str">
            <v>ABNT TIPO III</v>
          </cell>
          <cell r="O823">
            <v>1</v>
          </cell>
          <cell r="P823" t="str">
            <v>104BPE0550</v>
          </cell>
        </row>
        <row r="824">
          <cell r="K824" t="str">
            <v>ECOLÓGICO</v>
          </cell>
          <cell r="L824">
            <v>1</v>
          </cell>
          <cell r="M824" t="str">
            <v>Chapa de Poliéster (PRFV)</v>
          </cell>
          <cell r="N824" t="str">
            <v>ABNT TIPO III</v>
          </cell>
          <cell r="O824">
            <v>1</v>
          </cell>
          <cell r="P824" t="str">
            <v>104BPE0550</v>
          </cell>
        </row>
        <row r="825">
          <cell r="K825" t="str">
            <v>MADEIRA</v>
          </cell>
          <cell r="L825">
            <v>10</v>
          </cell>
          <cell r="M825" t="str">
            <v>Chapa de Poliéster (PRFV)</v>
          </cell>
          <cell r="N825" t="str">
            <v>ABNT TIPO III</v>
          </cell>
          <cell r="O825">
            <v>0.3</v>
          </cell>
          <cell r="P825" t="str">
            <v>104BPE0550</v>
          </cell>
        </row>
        <row r="826">
          <cell r="K826" t="str">
            <v>ECOLÓGICO</v>
          </cell>
          <cell r="L826">
            <v>1</v>
          </cell>
          <cell r="M826" t="str">
            <v>Chapa de Poliéster (PRFV)</v>
          </cell>
          <cell r="N826" t="str">
            <v>ABNT TIPO III</v>
          </cell>
          <cell r="O826">
            <v>1.75</v>
          </cell>
          <cell r="P826" t="str">
            <v>104BPE0550</v>
          </cell>
        </row>
        <row r="827">
          <cell r="K827" t="str">
            <v>ECOLÓGICO</v>
          </cell>
          <cell r="L827">
            <v>1</v>
          </cell>
          <cell r="M827" t="str">
            <v>Chapa de Poliéster (PRFV)</v>
          </cell>
          <cell r="N827" t="str">
            <v>ABNT TIPO III</v>
          </cell>
          <cell r="O827">
            <v>1.75</v>
          </cell>
          <cell r="P827" t="str">
            <v>104BPE0550</v>
          </cell>
        </row>
        <row r="828">
          <cell r="K828" t="str">
            <v>ECOLÓGICO</v>
          </cell>
          <cell r="L828">
            <v>1</v>
          </cell>
          <cell r="M828" t="str">
            <v>Chapa de Poliéster (PRFV)</v>
          </cell>
          <cell r="N828" t="str">
            <v>ABNT TIPO III</v>
          </cell>
          <cell r="O828">
            <v>0.79</v>
          </cell>
          <cell r="P828" t="str">
            <v>104BPE0550</v>
          </cell>
        </row>
        <row r="829">
          <cell r="K829" t="str">
            <v>Perfil C Metálico de aço carbono - NBR 14890</v>
          </cell>
          <cell r="L829">
            <v>2</v>
          </cell>
          <cell r="M829" t="str">
            <v>Chapa de Poliéster (PRFV)</v>
          </cell>
          <cell r="N829" t="str">
            <v>ABNT TIPO III</v>
          </cell>
          <cell r="O829">
            <v>5.25</v>
          </cell>
          <cell r="P829" t="str">
            <v>104BPE0550</v>
          </cell>
        </row>
        <row r="830">
          <cell r="K830" t="str">
            <v>Perfil C Metálico de aço carbono - NBR 14890</v>
          </cell>
          <cell r="L830">
            <v>2</v>
          </cell>
          <cell r="M830" t="str">
            <v>Chapa de Poliéster (PRFV)</v>
          </cell>
          <cell r="N830" t="str">
            <v>ABNT TIPO III</v>
          </cell>
          <cell r="O830">
            <v>5.25</v>
          </cell>
          <cell r="P830" t="str">
            <v>104BPE0550</v>
          </cell>
        </row>
        <row r="831">
          <cell r="K831" t="str">
            <v>ECOLÓGICO</v>
          </cell>
          <cell r="L831">
            <v>1</v>
          </cell>
          <cell r="M831" t="str">
            <v>Chapa de Poliéster (PRFV)</v>
          </cell>
          <cell r="N831" t="str">
            <v>ABNT TIPO III</v>
          </cell>
          <cell r="O831">
            <v>0.79</v>
          </cell>
          <cell r="P831" t="str">
            <v>104BPE0550</v>
          </cell>
        </row>
        <row r="832">
          <cell r="K832" t="str">
            <v>ECOLÓGICO</v>
          </cell>
          <cell r="L832">
            <v>1</v>
          </cell>
          <cell r="M832" t="str">
            <v>Chapa de Poliéster (PRFV)</v>
          </cell>
          <cell r="N832" t="str">
            <v>ABNT TIPO III</v>
          </cell>
          <cell r="O832">
            <v>0.79</v>
          </cell>
          <cell r="P832" t="str">
            <v>104BPE0550</v>
          </cell>
        </row>
        <row r="833">
          <cell r="K833" t="str">
            <v>ECOLÓGICO</v>
          </cell>
          <cell r="L833">
            <v>1</v>
          </cell>
          <cell r="M833" t="str">
            <v>Chapa de Poliéster (PRFV)</v>
          </cell>
          <cell r="N833" t="str">
            <v>ABNT TIPO III</v>
          </cell>
          <cell r="O833">
            <v>0.51</v>
          </cell>
          <cell r="P833" t="str">
            <v>104BPE0550</v>
          </cell>
        </row>
        <row r="834">
          <cell r="K834" t="str">
            <v>ECOLÓGICO</v>
          </cell>
          <cell r="L834">
            <v>1</v>
          </cell>
          <cell r="M834" t="str">
            <v>Chapa de Poliéster (PRFV)</v>
          </cell>
          <cell r="N834" t="str">
            <v>ABNT TIPO III</v>
          </cell>
          <cell r="O834">
            <v>0.79</v>
          </cell>
          <cell r="P834" t="str">
            <v>104BPE0550</v>
          </cell>
        </row>
        <row r="835">
          <cell r="K835" t="str">
            <v>ECOLÓGICO</v>
          </cell>
          <cell r="L835">
            <v>1</v>
          </cell>
          <cell r="M835" t="str">
            <v>Chapa de Poliéster (PRFV)</v>
          </cell>
          <cell r="N835" t="str">
            <v>ABNT TIPO III</v>
          </cell>
          <cell r="O835">
            <v>0.79</v>
          </cell>
          <cell r="P835" t="str">
            <v>104BPE0550</v>
          </cell>
        </row>
        <row r="836">
          <cell r="K836" t="str">
            <v>Perfil C Metálico de aço carbono - NBR 14890</v>
          </cell>
          <cell r="L836">
            <v>2</v>
          </cell>
          <cell r="M836" t="str">
            <v>Chapa de Poliéster (PRFV)</v>
          </cell>
          <cell r="N836" t="str">
            <v>ABNT TIPO III</v>
          </cell>
          <cell r="O836">
            <v>5.25</v>
          </cell>
          <cell r="P836" t="str">
            <v>104BPE0550</v>
          </cell>
        </row>
        <row r="837">
          <cell r="K837" t="str">
            <v>Perfil C Metálico de aço carbono - NBR 14890</v>
          </cell>
          <cell r="L837">
            <v>2</v>
          </cell>
          <cell r="M837" t="str">
            <v>Chapa de Poliéster (PRFV)</v>
          </cell>
          <cell r="N837" t="str">
            <v>ABNT TIPO III</v>
          </cell>
          <cell r="O837">
            <v>5.25</v>
          </cell>
          <cell r="P837" t="str">
            <v>104BPE0550</v>
          </cell>
        </row>
        <row r="838">
          <cell r="K838" t="str">
            <v>ECOLÓGICO</v>
          </cell>
          <cell r="L838">
            <v>1</v>
          </cell>
          <cell r="M838" t="str">
            <v>Chapa de Poliéster (PRFV)</v>
          </cell>
          <cell r="N838" t="str">
            <v>ABNT TIPO III</v>
          </cell>
          <cell r="O838">
            <v>1.75</v>
          </cell>
          <cell r="P838" t="str">
            <v>104BPE0550</v>
          </cell>
        </row>
        <row r="839">
          <cell r="K839" t="str">
            <v>ECOLÓGICO</v>
          </cell>
          <cell r="L839">
            <v>1</v>
          </cell>
          <cell r="M839" t="str">
            <v>Chapa de Poliéster (PRFV)</v>
          </cell>
          <cell r="N839" t="str">
            <v>ABNT TIPO III</v>
          </cell>
          <cell r="O839">
            <v>1.75</v>
          </cell>
          <cell r="P839" t="str">
            <v>104BPE0550</v>
          </cell>
        </row>
        <row r="840">
          <cell r="K840" t="str">
            <v>ECOLÓGICO</v>
          </cell>
          <cell r="L840">
            <v>1</v>
          </cell>
          <cell r="M840" t="str">
            <v>Chapa de Poliéster (PRFV)</v>
          </cell>
          <cell r="N840" t="str">
            <v>ABNT TIPO III</v>
          </cell>
          <cell r="O840">
            <v>1</v>
          </cell>
          <cell r="P840" t="str">
            <v>104BPE0550</v>
          </cell>
        </row>
        <row r="841">
          <cell r="K841" t="str">
            <v>MADEIRA</v>
          </cell>
          <cell r="L841">
            <v>17</v>
          </cell>
          <cell r="M841" t="str">
            <v>Chapa de Poliéster (PRFV)</v>
          </cell>
          <cell r="N841" t="str">
            <v>ABNT TIPO III</v>
          </cell>
          <cell r="O841">
            <v>0.3</v>
          </cell>
          <cell r="P841" t="str">
            <v>104BPE0550</v>
          </cell>
        </row>
        <row r="842">
          <cell r="K842" t="str">
            <v>ECOLÓGICO</v>
          </cell>
          <cell r="L842">
            <v>1</v>
          </cell>
          <cell r="M842" t="str">
            <v>Chapa de Poliéster (PRFV)</v>
          </cell>
          <cell r="N842" t="str">
            <v>ABNT TIPO III</v>
          </cell>
          <cell r="O842">
            <v>0.51</v>
          </cell>
          <cell r="P842" t="str">
            <v>104BPE0550</v>
          </cell>
        </row>
        <row r="843">
          <cell r="K843" t="str">
            <v>MADEIRA</v>
          </cell>
          <cell r="L843">
            <v>17</v>
          </cell>
          <cell r="M843" t="str">
            <v>Chapa de Poliéster (PRFV)</v>
          </cell>
          <cell r="N843" t="str">
            <v>ABNT TIPO III</v>
          </cell>
          <cell r="O843">
            <v>0.3</v>
          </cell>
          <cell r="P843" t="str">
            <v>104BPE0550</v>
          </cell>
        </row>
        <row r="844">
          <cell r="K844" t="str">
            <v>ECOLÓGICO</v>
          </cell>
          <cell r="L844">
            <v>1</v>
          </cell>
          <cell r="M844" t="str">
            <v>Chapa de Poliéster (PRFV)</v>
          </cell>
          <cell r="N844" t="str">
            <v>ABNT TIPO III</v>
          </cell>
          <cell r="O844">
            <v>1</v>
          </cell>
          <cell r="P844" t="str">
            <v>104BPE0550</v>
          </cell>
        </row>
        <row r="845">
          <cell r="K845" t="str">
            <v>ECOLÓGICO</v>
          </cell>
          <cell r="L845">
            <v>1</v>
          </cell>
          <cell r="M845" t="str">
            <v>Chapa de Poliéster (PRFV)</v>
          </cell>
          <cell r="N845" t="str">
            <v>ABNT TIPO III</v>
          </cell>
          <cell r="O845">
            <v>1</v>
          </cell>
          <cell r="P845" t="str">
            <v>104BPE0550</v>
          </cell>
        </row>
        <row r="846">
          <cell r="K846" t="str">
            <v>ECOLÓGICO</v>
          </cell>
          <cell r="L846">
            <v>1</v>
          </cell>
          <cell r="M846" t="str">
            <v>Chapa de Poliéster (PRFV)</v>
          </cell>
          <cell r="N846" t="str">
            <v>ABNT TIPO III</v>
          </cell>
          <cell r="O846">
            <v>1</v>
          </cell>
          <cell r="P846" t="str">
            <v>104BPE0550</v>
          </cell>
        </row>
        <row r="847">
          <cell r="K847" t="str">
            <v>ECOLÓGICO</v>
          </cell>
          <cell r="L847">
            <v>1</v>
          </cell>
          <cell r="M847" t="str">
            <v>Chapa de Poliéster (PRFV)</v>
          </cell>
          <cell r="N847" t="str">
            <v>ABNT TIPO III</v>
          </cell>
          <cell r="O847">
            <v>1.75</v>
          </cell>
          <cell r="P847" t="str">
            <v>104BPE0550</v>
          </cell>
        </row>
        <row r="848">
          <cell r="K848" t="str">
            <v>ECOLÓGICO</v>
          </cell>
          <cell r="L848">
            <v>1</v>
          </cell>
          <cell r="M848" t="str">
            <v>Chapa de Poliéster (PRFV)</v>
          </cell>
          <cell r="N848" t="str">
            <v>ABNT TIPO III</v>
          </cell>
          <cell r="O848">
            <v>1.75</v>
          </cell>
          <cell r="P848" t="str">
            <v>104BPE0550</v>
          </cell>
        </row>
        <row r="849">
          <cell r="K849" t="str">
            <v>ECOLÓGICO</v>
          </cell>
          <cell r="L849">
            <v>1</v>
          </cell>
          <cell r="M849" t="str">
            <v>Chapa de Poliéster (PRFV)</v>
          </cell>
          <cell r="N849" t="str">
            <v>ABNT TIPO III</v>
          </cell>
          <cell r="O849">
            <v>1</v>
          </cell>
          <cell r="P849" t="str">
            <v>104BPE0550</v>
          </cell>
        </row>
        <row r="850">
          <cell r="K850" t="str">
            <v>ECOLÓGICO</v>
          </cell>
          <cell r="L850">
            <v>1</v>
          </cell>
          <cell r="M850" t="str">
            <v>Chapa de Poliéster (PRFV)</v>
          </cell>
          <cell r="N850" t="str">
            <v>ABNT TIPO III</v>
          </cell>
          <cell r="O850">
            <v>0.79</v>
          </cell>
          <cell r="P850" t="str">
            <v>104BPE0550</v>
          </cell>
        </row>
        <row r="851">
          <cell r="K851" t="str">
            <v>ECOLÓGICO</v>
          </cell>
          <cell r="L851">
            <v>1</v>
          </cell>
          <cell r="M851" t="str">
            <v>Chapa de Poliéster (PRFV)</v>
          </cell>
          <cell r="N851" t="str">
            <v>ABNT TIPO III</v>
          </cell>
          <cell r="O851">
            <v>0.79</v>
          </cell>
          <cell r="P851" t="str">
            <v>104BPE0550</v>
          </cell>
        </row>
        <row r="852">
          <cell r="K852" t="str">
            <v>ECOLÓGICO</v>
          </cell>
          <cell r="L852">
            <v>1</v>
          </cell>
          <cell r="M852" t="str">
            <v>Chapa de Poliéster (PRFV)</v>
          </cell>
          <cell r="N852" t="str">
            <v>ABNT TIPO III</v>
          </cell>
          <cell r="O852">
            <v>0.79</v>
          </cell>
          <cell r="P852" t="str">
            <v>104BPE0550</v>
          </cell>
        </row>
        <row r="853">
          <cell r="K853" t="str">
            <v>ECOLÓGICO</v>
          </cell>
          <cell r="L853">
            <v>1</v>
          </cell>
          <cell r="M853" t="str">
            <v>Chapa de Poliéster (PRFV)</v>
          </cell>
          <cell r="N853" t="str">
            <v>ABNT TIPO III</v>
          </cell>
          <cell r="O853">
            <v>0.51</v>
          </cell>
          <cell r="P853" t="str">
            <v>104BPE0550</v>
          </cell>
        </row>
        <row r="854">
          <cell r="K854" t="str">
            <v>MADEIRA</v>
          </cell>
          <cell r="L854">
            <v>11</v>
          </cell>
          <cell r="M854" t="str">
            <v>Chapa de Poliéster (PRFV)</v>
          </cell>
          <cell r="N854" t="str">
            <v>ABNT TIPO III</v>
          </cell>
          <cell r="O854">
            <v>0.3</v>
          </cell>
          <cell r="P854" t="str">
            <v>104BPE0550</v>
          </cell>
        </row>
        <row r="855">
          <cell r="K855" t="str">
            <v>ECOLÓGICO</v>
          </cell>
          <cell r="L855">
            <v>1</v>
          </cell>
          <cell r="M855" t="str">
            <v>Chapa de Poliéster (PRFV)</v>
          </cell>
          <cell r="N855" t="str">
            <v>ABNT TIPO III</v>
          </cell>
          <cell r="O855">
            <v>1</v>
          </cell>
          <cell r="P855" t="str">
            <v>104BPE0550</v>
          </cell>
        </row>
        <row r="856">
          <cell r="K856" t="str">
            <v>Perfil C Metálico de aço carbono - NBR 14890</v>
          </cell>
          <cell r="L856">
            <v>2</v>
          </cell>
          <cell r="M856" t="str">
            <v>Chapa de Poliéster (PRFV)</v>
          </cell>
          <cell r="N856" t="str">
            <v>ABNT TIPO III</v>
          </cell>
          <cell r="O856">
            <v>5.25</v>
          </cell>
          <cell r="P856" t="str">
            <v>104BPE0550</v>
          </cell>
        </row>
        <row r="857">
          <cell r="K857" t="str">
            <v>ECOLÓGICO</v>
          </cell>
          <cell r="L857">
            <v>1</v>
          </cell>
          <cell r="M857" t="str">
            <v>Chapa de Poliéster (PRFV)</v>
          </cell>
          <cell r="N857" t="str">
            <v>ABNT TIPO III</v>
          </cell>
          <cell r="O857">
            <v>0.79</v>
          </cell>
          <cell r="P857" t="str">
            <v>104BPE0550</v>
          </cell>
        </row>
        <row r="858">
          <cell r="K858" t="str">
            <v>ECOLÓGICO</v>
          </cell>
          <cell r="L858">
            <v>1</v>
          </cell>
          <cell r="M858" t="str">
            <v>Chapa de Poliéster (PRFV)</v>
          </cell>
          <cell r="N858" t="str">
            <v>ABNT TIPO III</v>
          </cell>
          <cell r="O858">
            <v>0.79</v>
          </cell>
          <cell r="P858" t="str">
            <v>104BPE0550</v>
          </cell>
        </row>
        <row r="859">
          <cell r="K859" t="str">
            <v>Perfil C Metálico de aço carbono - NBR 14890</v>
          </cell>
          <cell r="L859">
            <v>2</v>
          </cell>
          <cell r="M859" t="str">
            <v>Chapa de Poliéster (PRFV)</v>
          </cell>
          <cell r="N859" t="str">
            <v>ABNT TIPO III</v>
          </cell>
          <cell r="O859">
            <v>5.25</v>
          </cell>
          <cell r="P859" t="str">
            <v>104BPE0550</v>
          </cell>
        </row>
        <row r="860">
          <cell r="K860" t="str">
            <v>ECOLÓGICO</v>
          </cell>
          <cell r="L860">
            <v>1</v>
          </cell>
          <cell r="M860" t="str">
            <v>Chapa de Poliéster (PRFV)</v>
          </cell>
          <cell r="N860" t="str">
            <v>ABNT TIPO III</v>
          </cell>
          <cell r="O860">
            <v>0.52</v>
          </cell>
          <cell r="P860" t="str">
            <v>104BPE0550</v>
          </cell>
        </row>
        <row r="861">
          <cell r="K861" t="str">
            <v>ECOLÓGICO</v>
          </cell>
          <cell r="L861">
            <v>1</v>
          </cell>
          <cell r="M861" t="str">
            <v>Chapa de Poliéster (PRFV)</v>
          </cell>
          <cell r="N861" t="str">
            <v>ABNT TIPO III</v>
          </cell>
          <cell r="O861">
            <v>0.51</v>
          </cell>
          <cell r="P861" t="str">
            <v>104BPE0550</v>
          </cell>
        </row>
        <row r="862">
          <cell r="K862" t="str">
            <v>ECOLÓGICO</v>
          </cell>
          <cell r="L862">
            <v>1</v>
          </cell>
          <cell r="M862" t="str">
            <v>Chapa de Poliéster (PRFV)</v>
          </cell>
          <cell r="N862" t="str">
            <v>ABNT TIPO III</v>
          </cell>
          <cell r="O862">
            <v>0.79</v>
          </cell>
          <cell r="P862" t="str">
            <v>104BPE0550</v>
          </cell>
        </row>
        <row r="863">
          <cell r="K863" t="str">
            <v>ECOLÓGICO</v>
          </cell>
          <cell r="L863">
            <v>1</v>
          </cell>
          <cell r="M863" t="str">
            <v>Chapa de Poliéster (PRFV)</v>
          </cell>
          <cell r="N863" t="str">
            <v>ABNT TIPO III</v>
          </cell>
          <cell r="O863">
            <v>0.79</v>
          </cell>
          <cell r="P863" t="str">
            <v>104BPE0550</v>
          </cell>
        </row>
        <row r="864">
          <cell r="K864" t="str">
            <v>ECOLÓGICO</v>
          </cell>
          <cell r="L864">
            <v>1</v>
          </cell>
          <cell r="M864" t="str">
            <v>Chapa de Poliéster (PRFV)</v>
          </cell>
          <cell r="N864" t="str">
            <v>ABNT TIPO III</v>
          </cell>
          <cell r="O864">
            <v>1</v>
          </cell>
          <cell r="P864" t="str">
            <v>104BPE0550</v>
          </cell>
        </row>
        <row r="865">
          <cell r="K865" t="str">
            <v>Perfil C Metálico de aço carbono - NBR 14890</v>
          </cell>
          <cell r="L865">
            <v>2</v>
          </cell>
          <cell r="M865" t="str">
            <v>Chapa de Poliéster (PRFV)</v>
          </cell>
          <cell r="N865" t="str">
            <v>ABNT TIPO III</v>
          </cell>
          <cell r="O865">
            <v>4.5</v>
          </cell>
          <cell r="P865" t="str">
            <v>104BPE0550</v>
          </cell>
        </row>
        <row r="866">
          <cell r="K866" t="str">
            <v>Perfil C Metálico de aço carbono - NBR 14890</v>
          </cell>
          <cell r="L866">
            <v>2</v>
          </cell>
          <cell r="M866" t="str">
            <v>Chapa de Poliéster (PRFV)</v>
          </cell>
          <cell r="N866" t="str">
            <v>ABNT TIPO III</v>
          </cell>
          <cell r="O866">
            <v>4.5</v>
          </cell>
          <cell r="P866" t="str">
            <v>104BPE0550</v>
          </cell>
        </row>
        <row r="867">
          <cell r="K867" t="str">
            <v>ECOLÓGICO</v>
          </cell>
          <cell r="L867">
            <v>1</v>
          </cell>
          <cell r="M867" t="str">
            <v>Chapa de Poliéster (PRFV)</v>
          </cell>
          <cell r="N867" t="str">
            <v>ABNT TIPO III</v>
          </cell>
          <cell r="O867">
            <v>1.75</v>
          </cell>
          <cell r="P867" t="str">
            <v>104BPE0550</v>
          </cell>
        </row>
        <row r="868">
          <cell r="K868" t="str">
            <v>ECOLÓGICO</v>
          </cell>
          <cell r="L868">
            <v>1</v>
          </cell>
          <cell r="M868" t="str">
            <v>Chapa de Poliéster (PRFV)</v>
          </cell>
          <cell r="N868" t="str">
            <v>ABNT TIPO III</v>
          </cell>
          <cell r="O868">
            <v>0.79</v>
          </cell>
          <cell r="P868" t="str">
            <v>104BPE0550</v>
          </cell>
        </row>
        <row r="869">
          <cell r="K869" t="str">
            <v>ECOLÓGICO</v>
          </cell>
          <cell r="L869">
            <v>1</v>
          </cell>
          <cell r="M869" t="str">
            <v>Chapa de Poliéster (PRFV)</v>
          </cell>
          <cell r="N869" t="str">
            <v>ABNT TIPO III</v>
          </cell>
          <cell r="O869">
            <v>1.75</v>
          </cell>
          <cell r="P869" t="str">
            <v>104BPE0550</v>
          </cell>
        </row>
        <row r="870">
          <cell r="K870" t="str">
            <v>ECOLÓGICO</v>
          </cell>
          <cell r="L870">
            <v>1</v>
          </cell>
          <cell r="M870" t="str">
            <v>Chapa de Poliéster (PRFV)</v>
          </cell>
          <cell r="N870" t="str">
            <v>ABNT TIPO III</v>
          </cell>
          <cell r="O870">
            <v>1</v>
          </cell>
          <cell r="P870" t="str">
            <v>104BPE0550</v>
          </cell>
        </row>
        <row r="871">
          <cell r="K871" t="str">
            <v>Perfil C Metálico de aço carbono - NBR 14890</v>
          </cell>
          <cell r="L871">
            <v>2</v>
          </cell>
          <cell r="M871" t="str">
            <v>Chapa de Poliéster (PRFV)</v>
          </cell>
          <cell r="N871" t="str">
            <v>ABNT TIPO III</v>
          </cell>
          <cell r="O871">
            <v>5.25</v>
          </cell>
          <cell r="P871" t="str">
            <v>104BPE0550</v>
          </cell>
        </row>
        <row r="872">
          <cell r="K872" t="str">
            <v>SEMI-PÓRTICO</v>
          </cell>
          <cell r="L872">
            <v>1</v>
          </cell>
          <cell r="M872" t="str">
            <v>Chapa de Poliéster (PRFV)</v>
          </cell>
          <cell r="N872" t="str">
            <v>ABNT TIPO III</v>
          </cell>
          <cell r="O872">
            <v>9</v>
          </cell>
          <cell r="P872" t="str">
            <v>104BPE0550</v>
          </cell>
        </row>
        <row r="873">
          <cell r="K873" t="str">
            <v>ECOLÓGICO</v>
          </cell>
          <cell r="L873">
            <v>1</v>
          </cell>
          <cell r="M873" t="str">
            <v>Chapa de Poliéster (PRFV)</v>
          </cell>
          <cell r="N873" t="str">
            <v>ABNT TIPO III</v>
          </cell>
          <cell r="O873">
            <v>0.52</v>
          </cell>
          <cell r="P873" t="str">
            <v>104BPE0550</v>
          </cell>
        </row>
        <row r="874">
          <cell r="K874" t="str">
            <v>ECOLÓGICO</v>
          </cell>
          <cell r="L874">
            <v>1</v>
          </cell>
          <cell r="M874" t="str">
            <v>Chapa de Poliéster (PRFV)</v>
          </cell>
          <cell r="N874" t="str">
            <v>ABNT TIPO III</v>
          </cell>
          <cell r="O874">
            <v>0.51</v>
          </cell>
          <cell r="P874" t="str">
            <v>104BPE0550</v>
          </cell>
        </row>
        <row r="875">
          <cell r="K875" t="str">
            <v>ECOLÓGICO</v>
          </cell>
          <cell r="L875">
            <v>1</v>
          </cell>
          <cell r="M875" t="str">
            <v>Chapa de Poliéster (PRFV)</v>
          </cell>
          <cell r="N875" t="str">
            <v>ABNT TIPO III</v>
          </cell>
          <cell r="O875">
            <v>0.79</v>
          </cell>
          <cell r="P875" t="str">
            <v>104BPE0550</v>
          </cell>
        </row>
        <row r="876">
          <cell r="K876" t="str">
            <v>ECOLÓGICO</v>
          </cell>
          <cell r="L876">
            <v>1</v>
          </cell>
          <cell r="M876" t="str">
            <v>Chapa de Poliéster (PRFV)</v>
          </cell>
          <cell r="N876" t="str">
            <v>ABNT TIPO III</v>
          </cell>
          <cell r="O876">
            <v>0.79</v>
          </cell>
          <cell r="P876" t="str">
            <v>104BPE0550</v>
          </cell>
        </row>
        <row r="877">
          <cell r="K877" t="str">
            <v>Perfil C Metálico de aço carbono - NBR 14890</v>
          </cell>
          <cell r="L877">
            <v>2</v>
          </cell>
          <cell r="M877" t="str">
            <v>Chapa de Poliéster (PRFV)</v>
          </cell>
          <cell r="N877" t="str">
            <v>ABNT TIPO III</v>
          </cell>
          <cell r="O877">
            <v>5.25</v>
          </cell>
          <cell r="P877" t="str">
            <v>104BPE0550</v>
          </cell>
        </row>
        <row r="878">
          <cell r="K878" t="str">
            <v>ECOLÓGICO</v>
          </cell>
          <cell r="L878">
            <v>1</v>
          </cell>
          <cell r="M878" t="str">
            <v>Chapa de Poliéster (PRFV)</v>
          </cell>
          <cell r="N878" t="str">
            <v>ABNT TIPO III</v>
          </cell>
          <cell r="O878">
            <v>1</v>
          </cell>
          <cell r="P878" t="str">
            <v>104BPE0550</v>
          </cell>
        </row>
        <row r="879">
          <cell r="K879" t="str">
            <v>ECOLÓGICO</v>
          </cell>
          <cell r="L879">
            <v>1</v>
          </cell>
          <cell r="M879" t="str">
            <v>Chapa de Poliéster (PRFV)</v>
          </cell>
          <cell r="N879" t="str">
            <v>ABNT TIPO III</v>
          </cell>
          <cell r="O879">
            <v>1</v>
          </cell>
          <cell r="P879" t="str">
            <v>104BPE0550</v>
          </cell>
        </row>
        <row r="880">
          <cell r="K880" t="str">
            <v>ECOLÓGICO</v>
          </cell>
          <cell r="L880">
            <v>1</v>
          </cell>
          <cell r="M880" t="str">
            <v>Chapa de Poliéster (PRFV)</v>
          </cell>
          <cell r="N880" t="str">
            <v>ABNT TIPO III</v>
          </cell>
          <cell r="O880">
            <v>1</v>
          </cell>
          <cell r="P880" t="str">
            <v>104BPE0550</v>
          </cell>
        </row>
        <row r="881">
          <cell r="K881" t="str">
            <v>ECOLÓGICO</v>
          </cell>
          <cell r="L881">
            <v>1</v>
          </cell>
          <cell r="M881" t="str">
            <v>Chapa de Poliéster (PRFV)</v>
          </cell>
          <cell r="N881" t="str">
            <v>ABNT TIPO III</v>
          </cell>
          <cell r="O881">
            <v>0.51</v>
          </cell>
          <cell r="P881" t="str">
            <v>104BPE0550</v>
          </cell>
        </row>
        <row r="882">
          <cell r="K882" t="str">
            <v>ECOLÓGICO</v>
          </cell>
          <cell r="L882">
            <v>1</v>
          </cell>
          <cell r="M882" t="str">
            <v>Chapa de Poliéster (PRFV)</v>
          </cell>
          <cell r="N882" t="str">
            <v>ABNT TIPO III</v>
          </cell>
          <cell r="O882">
            <v>0.79</v>
          </cell>
          <cell r="P882" t="str">
            <v>104BPE0550</v>
          </cell>
        </row>
        <row r="883">
          <cell r="K883" t="str">
            <v>ECOLÓGICO</v>
          </cell>
          <cell r="L883">
            <v>1</v>
          </cell>
          <cell r="M883" t="str">
            <v>Chapa de Poliéster (PRFV)</v>
          </cell>
          <cell r="N883" t="str">
            <v>ABNT TIPO III</v>
          </cell>
          <cell r="O883">
            <v>0.79</v>
          </cell>
          <cell r="P883" t="str">
            <v>104BPE0550</v>
          </cell>
        </row>
        <row r="884">
          <cell r="K884" t="str">
            <v>Perfil C Metálico de aço carbono - NBR 14890</v>
          </cell>
          <cell r="L884">
            <v>2</v>
          </cell>
          <cell r="M884" t="str">
            <v>Chapa de Poliéster (PRFV)</v>
          </cell>
          <cell r="N884" t="str">
            <v>ABNT TIPO III</v>
          </cell>
          <cell r="O884">
            <v>7</v>
          </cell>
          <cell r="P884" t="str">
            <v>104BPE0550</v>
          </cell>
        </row>
        <row r="885">
          <cell r="K885" t="str">
            <v>Perfil C Metálico de aço carbono - NBR 14890</v>
          </cell>
          <cell r="L885">
            <v>2</v>
          </cell>
          <cell r="M885" t="str">
            <v>Chapa de Poliéster (PRFV)</v>
          </cell>
          <cell r="N885" t="str">
            <v>ABNT TIPO III</v>
          </cell>
          <cell r="O885">
            <v>3.75</v>
          </cell>
          <cell r="P885" t="str">
            <v>104BPE0550</v>
          </cell>
        </row>
        <row r="886">
          <cell r="K886" t="str">
            <v>ECOLÓGICO</v>
          </cell>
          <cell r="L886">
            <v>1</v>
          </cell>
          <cell r="M886" t="str">
            <v>Chapa de Poliéster (PRFV)</v>
          </cell>
          <cell r="N886" t="str">
            <v>ABNT TIPO III</v>
          </cell>
          <cell r="O886">
            <v>0.52</v>
          </cell>
          <cell r="P886" t="str">
            <v>104BPE0550</v>
          </cell>
        </row>
        <row r="887">
          <cell r="K887" t="str">
            <v>PÓRTICO</v>
          </cell>
          <cell r="L887">
            <v>1</v>
          </cell>
          <cell r="M887" t="str">
            <v>Chapa de Poliéster (PRFV)</v>
          </cell>
          <cell r="N887" t="str">
            <v>ABNT TIPO X</v>
          </cell>
          <cell r="O887">
            <v>10</v>
          </cell>
          <cell r="P887" t="str">
            <v>104BPE0550</v>
          </cell>
        </row>
        <row r="888">
          <cell r="M888" t="str">
            <v>Chapa de Poliéster (PRFV)</v>
          </cell>
          <cell r="N888" t="str">
            <v>ABNT TIPO X</v>
          </cell>
          <cell r="O888">
            <v>10</v>
          </cell>
          <cell r="P888" t="str">
            <v>104BPE0550</v>
          </cell>
        </row>
        <row r="889">
          <cell r="M889" t="str">
            <v>Chapa de Poliéster (PRFV)</v>
          </cell>
          <cell r="N889" t="str">
            <v>ABNT TIPO X</v>
          </cell>
          <cell r="O889">
            <v>10</v>
          </cell>
          <cell r="P889" t="str">
            <v>104BPE0550</v>
          </cell>
        </row>
        <row r="890">
          <cell r="M890" t="str">
            <v>Chapa de Poliéster (PRFV)</v>
          </cell>
          <cell r="N890" t="str">
            <v>ABNT TIPO X</v>
          </cell>
          <cell r="O890">
            <v>10</v>
          </cell>
          <cell r="P890" t="str">
            <v>104BPE0550</v>
          </cell>
        </row>
      </sheetData>
      <sheetData sheetId="30">
        <row r="16">
          <cell r="U16">
            <v>12</v>
          </cell>
        </row>
      </sheetData>
      <sheetData sheetId="31">
        <row r="16">
          <cell r="T16">
            <v>52</v>
          </cell>
        </row>
      </sheetData>
      <sheetData sheetId="32"/>
      <sheetData sheetId="33">
        <row r="13">
          <cell r="V13">
            <v>80</v>
          </cell>
          <cell r="X13" t="str">
            <v>104BPE0450</v>
          </cell>
        </row>
        <row r="14">
          <cell r="V14">
            <v>75</v>
          </cell>
          <cell r="X14" t="str">
            <v>104BPE0450</v>
          </cell>
        </row>
        <row r="15">
          <cell r="V15">
            <v>62</v>
          </cell>
          <cell r="X15" t="str">
            <v>104BPE0450</v>
          </cell>
        </row>
        <row r="16">
          <cell r="V16">
            <v>75</v>
          </cell>
          <cell r="X16" t="str">
            <v>104BPE0450</v>
          </cell>
        </row>
        <row r="17">
          <cell r="W17">
            <v>40</v>
          </cell>
          <cell r="X17" t="str">
            <v>104BPE0450</v>
          </cell>
        </row>
        <row r="18">
          <cell r="W18">
            <v>40</v>
          </cell>
          <cell r="X18" t="str">
            <v>104BPE0450</v>
          </cell>
        </row>
        <row r="19">
          <cell r="V19">
            <v>50</v>
          </cell>
          <cell r="X19" t="str">
            <v>104BPE0450</v>
          </cell>
        </row>
        <row r="20">
          <cell r="V20">
            <v>50</v>
          </cell>
          <cell r="X20" t="str">
            <v>104BPE0450</v>
          </cell>
        </row>
        <row r="21">
          <cell r="V21">
            <v>60</v>
          </cell>
          <cell r="X21" t="str">
            <v>104BPE0450</v>
          </cell>
        </row>
        <row r="22">
          <cell r="V22">
            <v>30</v>
          </cell>
          <cell r="X22" t="str">
            <v>104BPE0450</v>
          </cell>
        </row>
      </sheetData>
      <sheetData sheetId="34">
        <row r="13">
          <cell r="V13">
            <v>50</v>
          </cell>
          <cell r="X13" t="str">
            <v>104BPE0330</v>
          </cell>
        </row>
        <row r="14">
          <cell r="W14">
            <v>25</v>
          </cell>
          <cell r="X14" t="str">
            <v>104BPE0530</v>
          </cell>
        </row>
        <row r="15">
          <cell r="V15">
            <v>50</v>
          </cell>
          <cell r="X15" t="str">
            <v>104BPE0330</v>
          </cell>
        </row>
        <row r="16">
          <cell r="W16">
            <v>45</v>
          </cell>
          <cell r="X16" t="str">
            <v>104BPE0530</v>
          </cell>
        </row>
        <row r="17">
          <cell r="V17">
            <v>70</v>
          </cell>
          <cell r="X17" t="str">
            <v>104BPE0330</v>
          </cell>
        </row>
        <row r="18">
          <cell r="W18">
            <v>42</v>
          </cell>
          <cell r="X18" t="str">
            <v>104BPE0330</v>
          </cell>
        </row>
      </sheetData>
      <sheetData sheetId="35">
        <row r="13">
          <cell r="V13">
            <v>40</v>
          </cell>
          <cell r="X13" t="str">
            <v>104BPE0490</v>
          </cell>
        </row>
        <row r="14">
          <cell r="V14">
            <v>40</v>
          </cell>
          <cell r="X14" t="str">
            <v>104BPE0490</v>
          </cell>
        </row>
        <row r="15">
          <cell r="W15">
            <v>40</v>
          </cell>
          <cell r="X15" t="str">
            <v>104BPE0490</v>
          </cell>
        </row>
        <row r="16">
          <cell r="V16">
            <v>20</v>
          </cell>
          <cell r="X16" t="str">
            <v>104BPE0490</v>
          </cell>
        </row>
        <row r="17">
          <cell r="W17">
            <v>30</v>
          </cell>
          <cell r="X17" t="str">
            <v>104BPE0490</v>
          </cell>
        </row>
        <row r="18">
          <cell r="W18">
            <v>20</v>
          </cell>
          <cell r="X18" t="str">
            <v>104BPE0490</v>
          </cell>
        </row>
        <row r="19">
          <cell r="V19">
            <v>30</v>
          </cell>
          <cell r="X19" t="str">
            <v>104BPE0490</v>
          </cell>
        </row>
        <row r="20">
          <cell r="V20">
            <v>48</v>
          </cell>
          <cell r="X20" t="str">
            <v>104BPE0490</v>
          </cell>
        </row>
      </sheetData>
      <sheetData sheetId="36">
        <row r="13">
          <cell r="V13">
            <v>40</v>
          </cell>
          <cell r="X13" t="str">
            <v>104BPE0490</v>
          </cell>
        </row>
        <row r="14">
          <cell r="V14">
            <v>40</v>
          </cell>
          <cell r="X14" t="str">
            <v>104BPE0490</v>
          </cell>
        </row>
        <row r="15">
          <cell r="V15">
            <v>55</v>
          </cell>
          <cell r="X15" t="str">
            <v>104BPE0490</v>
          </cell>
        </row>
        <row r="16">
          <cell r="V16">
            <v>75</v>
          </cell>
          <cell r="X16" t="str">
            <v>104BPE0490</v>
          </cell>
        </row>
        <row r="17">
          <cell r="W17">
            <v>40</v>
          </cell>
          <cell r="X17" t="str">
            <v>104BPE0490</v>
          </cell>
        </row>
        <row r="18">
          <cell r="W18">
            <v>40</v>
          </cell>
          <cell r="X18" t="str">
            <v>104BPE0490</v>
          </cell>
        </row>
        <row r="19">
          <cell r="V19">
            <v>59</v>
          </cell>
          <cell r="X19" t="str">
            <v>104BPE0490</v>
          </cell>
        </row>
        <row r="20">
          <cell r="V20">
            <v>59</v>
          </cell>
          <cell r="X20" t="str">
            <v>104BPE0490</v>
          </cell>
        </row>
        <row r="21">
          <cell r="V21">
            <v>25</v>
          </cell>
          <cell r="X21" t="str">
            <v>104BPE0490</v>
          </cell>
        </row>
      </sheetData>
      <sheetData sheetId="37">
        <row r="16">
          <cell r="W16">
            <v>77</v>
          </cell>
          <cell r="X16" t="str">
            <v>104BPE0450</v>
          </cell>
        </row>
        <row r="17">
          <cell r="W17">
            <v>77</v>
          </cell>
          <cell r="X17" t="str">
            <v>104BPE0450</v>
          </cell>
        </row>
        <row r="18">
          <cell r="W18">
            <v>77</v>
          </cell>
          <cell r="X18" t="str">
            <v>104BPE0450</v>
          </cell>
        </row>
        <row r="19">
          <cell r="W19">
            <v>5</v>
          </cell>
          <cell r="X19" t="str">
            <v>104BPE0450</v>
          </cell>
        </row>
        <row r="20">
          <cell r="W20">
            <v>5</v>
          </cell>
          <cell r="X20" t="str">
            <v>104BPE0450</v>
          </cell>
        </row>
        <row r="21">
          <cell r="W21">
            <v>5</v>
          </cell>
          <cell r="X21" t="str">
            <v>104BPE0450</v>
          </cell>
        </row>
        <row r="22">
          <cell r="W22">
            <v>24</v>
          </cell>
          <cell r="X22" t="str">
            <v>104BPE0450</v>
          </cell>
        </row>
        <row r="23">
          <cell r="W23">
            <v>24</v>
          </cell>
          <cell r="X23" t="str">
            <v>104BPE0450</v>
          </cell>
        </row>
        <row r="24">
          <cell r="W24">
            <v>24</v>
          </cell>
          <cell r="X24" t="str">
            <v>104BPE0450</v>
          </cell>
        </row>
        <row r="25">
          <cell r="W25">
            <v>47</v>
          </cell>
          <cell r="X25" t="str">
            <v>104BPE0450</v>
          </cell>
        </row>
        <row r="26">
          <cell r="W26">
            <v>47</v>
          </cell>
          <cell r="X26" t="str">
            <v>104BPE0450</v>
          </cell>
        </row>
        <row r="27">
          <cell r="W27">
            <v>47</v>
          </cell>
          <cell r="X27" t="str">
            <v>104BPE0450</v>
          </cell>
        </row>
        <row r="28">
          <cell r="W28">
            <v>19</v>
          </cell>
          <cell r="X28" t="str">
            <v>104BPE0450</v>
          </cell>
        </row>
        <row r="29">
          <cell r="W29">
            <v>19</v>
          </cell>
          <cell r="X29" t="str">
            <v>104BPE0450</v>
          </cell>
        </row>
        <row r="30">
          <cell r="W30">
            <v>19</v>
          </cell>
          <cell r="X30" t="str">
            <v>104BPE0450</v>
          </cell>
        </row>
        <row r="31">
          <cell r="W31">
            <v>9</v>
          </cell>
          <cell r="X31" t="str">
            <v>104BPE0450</v>
          </cell>
        </row>
        <row r="32">
          <cell r="W32">
            <v>9</v>
          </cell>
          <cell r="X32" t="str">
            <v>104BPE0450</v>
          </cell>
        </row>
        <row r="33">
          <cell r="W33">
            <v>9</v>
          </cell>
          <cell r="X33" t="str">
            <v>104BPE0450</v>
          </cell>
        </row>
        <row r="34">
          <cell r="W34">
            <v>19</v>
          </cell>
          <cell r="X34" t="str">
            <v>104BPE0450</v>
          </cell>
        </row>
        <row r="35">
          <cell r="W35">
            <v>19</v>
          </cell>
          <cell r="X35" t="str">
            <v>104BPE0450</v>
          </cell>
        </row>
        <row r="36">
          <cell r="W36">
            <v>19</v>
          </cell>
          <cell r="X36" t="str">
            <v>104BPE0450</v>
          </cell>
        </row>
        <row r="37">
          <cell r="W37">
            <v>44</v>
          </cell>
          <cell r="X37" t="str">
            <v>104BPE0450</v>
          </cell>
        </row>
        <row r="38">
          <cell r="W38">
            <v>44</v>
          </cell>
          <cell r="X38" t="str">
            <v>104BPE0450</v>
          </cell>
        </row>
        <row r="39">
          <cell r="W39">
            <v>44</v>
          </cell>
          <cell r="X39" t="str">
            <v>104BPE0450</v>
          </cell>
        </row>
        <row r="40">
          <cell r="W40">
            <v>28</v>
          </cell>
          <cell r="X40" t="str">
            <v>104BPE0450</v>
          </cell>
        </row>
        <row r="41">
          <cell r="W41">
            <v>28</v>
          </cell>
          <cell r="X41" t="str">
            <v>104BPE0450</v>
          </cell>
        </row>
        <row r="42">
          <cell r="W42">
            <v>28</v>
          </cell>
          <cell r="X42" t="str">
            <v>104BPE0450</v>
          </cell>
        </row>
        <row r="43">
          <cell r="W43">
            <v>18</v>
          </cell>
          <cell r="X43" t="str">
            <v>104BPE0450</v>
          </cell>
        </row>
        <row r="44">
          <cell r="W44">
            <v>18</v>
          </cell>
          <cell r="X44" t="str">
            <v>104BPE0450</v>
          </cell>
        </row>
        <row r="45">
          <cell r="W45">
            <v>18</v>
          </cell>
          <cell r="X45" t="str">
            <v>104BPE0450</v>
          </cell>
        </row>
        <row r="46">
          <cell r="W46">
            <v>21</v>
          </cell>
          <cell r="X46" t="str">
            <v>104BPE0450</v>
          </cell>
        </row>
        <row r="47">
          <cell r="W47">
            <v>21</v>
          </cell>
          <cell r="X47" t="str">
            <v>104BPE0450</v>
          </cell>
        </row>
        <row r="48">
          <cell r="W48">
            <v>21</v>
          </cell>
          <cell r="X48" t="str">
            <v>104BPE0450</v>
          </cell>
        </row>
        <row r="49">
          <cell r="W49">
            <v>29</v>
          </cell>
          <cell r="X49" t="str">
            <v>104BPE0450</v>
          </cell>
        </row>
        <row r="50">
          <cell r="W50">
            <v>29</v>
          </cell>
          <cell r="X50" t="str">
            <v>104BPE0450</v>
          </cell>
        </row>
        <row r="51">
          <cell r="W51">
            <v>29</v>
          </cell>
          <cell r="X51" t="str">
            <v>104BPE0450</v>
          </cell>
        </row>
        <row r="52">
          <cell r="W52">
            <v>23</v>
          </cell>
          <cell r="X52" t="str">
            <v>104BPE0450</v>
          </cell>
        </row>
        <row r="53">
          <cell r="W53">
            <v>23</v>
          </cell>
          <cell r="X53" t="str">
            <v>104BPE0450</v>
          </cell>
        </row>
        <row r="54">
          <cell r="W54">
            <v>23</v>
          </cell>
          <cell r="X54" t="str">
            <v>104BPE0450</v>
          </cell>
        </row>
        <row r="55">
          <cell r="W55">
            <v>50</v>
          </cell>
          <cell r="X55" t="str">
            <v>104BPE0450</v>
          </cell>
        </row>
        <row r="56">
          <cell r="W56">
            <v>50</v>
          </cell>
          <cell r="X56" t="str">
            <v>104BPE0450</v>
          </cell>
        </row>
        <row r="57">
          <cell r="W57">
            <v>50</v>
          </cell>
          <cell r="X57" t="str">
            <v>104BPE0450</v>
          </cell>
        </row>
        <row r="58">
          <cell r="W58">
            <v>25</v>
          </cell>
          <cell r="X58" t="str">
            <v>104BPE0450</v>
          </cell>
        </row>
        <row r="59">
          <cell r="W59">
            <v>25</v>
          </cell>
          <cell r="X59" t="str">
            <v>104BPE0450</v>
          </cell>
        </row>
        <row r="60">
          <cell r="W60">
            <v>25</v>
          </cell>
          <cell r="X60" t="str">
            <v>104BPE0450</v>
          </cell>
        </row>
        <row r="61">
          <cell r="W61">
            <v>1</v>
          </cell>
          <cell r="X61" t="str">
            <v>104BPE0450</v>
          </cell>
        </row>
        <row r="62">
          <cell r="W62">
            <v>1</v>
          </cell>
          <cell r="X62" t="str">
            <v>104BPE0450</v>
          </cell>
        </row>
        <row r="63">
          <cell r="W63">
            <v>1</v>
          </cell>
          <cell r="X63" t="str">
            <v>104BPE0450</v>
          </cell>
        </row>
        <row r="64">
          <cell r="W64">
            <v>21</v>
          </cell>
          <cell r="X64" t="str">
            <v>104BPE0450</v>
          </cell>
        </row>
        <row r="65">
          <cell r="W65">
            <v>21</v>
          </cell>
          <cell r="X65" t="str">
            <v>104BPE0450</v>
          </cell>
        </row>
        <row r="66">
          <cell r="W66">
            <v>21</v>
          </cell>
          <cell r="X66" t="str">
            <v>104BPE0450</v>
          </cell>
        </row>
        <row r="67">
          <cell r="W67">
            <v>49</v>
          </cell>
          <cell r="X67" t="str">
            <v>104BPE0450</v>
          </cell>
        </row>
        <row r="68">
          <cell r="W68">
            <v>49</v>
          </cell>
          <cell r="X68" t="str">
            <v>104BPE0450</v>
          </cell>
        </row>
        <row r="69">
          <cell r="W69">
            <v>49</v>
          </cell>
          <cell r="X69" t="str">
            <v>104BPE0450</v>
          </cell>
        </row>
        <row r="70">
          <cell r="W70">
            <v>20</v>
          </cell>
          <cell r="X70" t="str">
            <v>104BPE0450</v>
          </cell>
        </row>
        <row r="71">
          <cell r="W71">
            <v>20</v>
          </cell>
          <cell r="X71" t="str">
            <v>104BPE0450</v>
          </cell>
        </row>
        <row r="72">
          <cell r="W72">
            <v>20</v>
          </cell>
          <cell r="X72" t="str">
            <v>104BPE0450</v>
          </cell>
        </row>
        <row r="73">
          <cell r="W73">
            <v>15</v>
          </cell>
          <cell r="X73" t="str">
            <v>104BPE0450</v>
          </cell>
        </row>
        <row r="74">
          <cell r="W74">
            <v>15</v>
          </cell>
          <cell r="X74" t="str">
            <v>104BPE0450</v>
          </cell>
        </row>
        <row r="75">
          <cell r="W75">
            <v>15</v>
          </cell>
          <cell r="X75" t="str">
            <v>104BPE0450</v>
          </cell>
        </row>
        <row r="76">
          <cell r="W76">
            <v>26</v>
          </cell>
          <cell r="X76" t="str">
            <v>104BPE0450</v>
          </cell>
        </row>
        <row r="77">
          <cell r="W77">
            <v>26</v>
          </cell>
          <cell r="X77" t="str">
            <v>104BPE0450</v>
          </cell>
        </row>
        <row r="78">
          <cell r="W78">
            <v>26</v>
          </cell>
          <cell r="X78" t="str">
            <v>104BPE0450</v>
          </cell>
        </row>
        <row r="79">
          <cell r="W79">
            <v>5</v>
          </cell>
          <cell r="X79" t="str">
            <v>104BPE0450</v>
          </cell>
        </row>
        <row r="80">
          <cell r="W80">
            <v>5</v>
          </cell>
          <cell r="X80" t="str">
            <v>104BPE0450</v>
          </cell>
        </row>
        <row r="81">
          <cell r="W81">
            <v>5</v>
          </cell>
          <cell r="X81" t="str">
            <v>104BPE0450</v>
          </cell>
        </row>
        <row r="82">
          <cell r="W82">
            <v>19</v>
          </cell>
          <cell r="X82" t="str">
            <v>104BPE0450</v>
          </cell>
        </row>
        <row r="83">
          <cell r="W83">
            <v>19</v>
          </cell>
          <cell r="X83" t="str">
            <v>104BPE0450</v>
          </cell>
        </row>
        <row r="84">
          <cell r="W84">
            <v>19</v>
          </cell>
          <cell r="X84" t="str">
            <v>104BPE0450</v>
          </cell>
        </row>
        <row r="85">
          <cell r="W85">
            <v>2</v>
          </cell>
          <cell r="X85" t="str">
            <v>104BPE0450</v>
          </cell>
        </row>
        <row r="86">
          <cell r="W86">
            <v>2</v>
          </cell>
          <cell r="X86" t="str">
            <v>104BPE0450</v>
          </cell>
        </row>
        <row r="87">
          <cell r="W87">
            <v>2</v>
          </cell>
          <cell r="X87" t="str">
            <v>104BPE0450</v>
          </cell>
        </row>
        <row r="88">
          <cell r="W88">
            <v>19</v>
          </cell>
          <cell r="X88" t="str">
            <v>104BPE0450</v>
          </cell>
        </row>
        <row r="89">
          <cell r="W89">
            <v>19</v>
          </cell>
          <cell r="X89" t="str">
            <v>104BPE0450</v>
          </cell>
        </row>
        <row r="90">
          <cell r="W90">
            <v>19</v>
          </cell>
          <cell r="X90" t="str">
            <v>104BPE0450</v>
          </cell>
        </row>
        <row r="91">
          <cell r="W91">
            <v>20</v>
          </cell>
          <cell r="X91" t="str">
            <v>104BPE0450</v>
          </cell>
        </row>
        <row r="92">
          <cell r="W92">
            <v>20</v>
          </cell>
          <cell r="X92" t="str">
            <v>104BPE0450</v>
          </cell>
        </row>
        <row r="93">
          <cell r="W93">
            <v>20</v>
          </cell>
          <cell r="X93" t="str">
            <v>104BPE0450</v>
          </cell>
        </row>
        <row r="94">
          <cell r="W94">
            <v>37</v>
          </cell>
          <cell r="X94" t="str">
            <v>104BPE0450</v>
          </cell>
        </row>
        <row r="95">
          <cell r="W95">
            <v>37</v>
          </cell>
          <cell r="X95" t="str">
            <v>104BPE0450</v>
          </cell>
        </row>
        <row r="96">
          <cell r="W96">
            <v>37</v>
          </cell>
          <cell r="X96" t="str">
            <v>104BPE0450</v>
          </cell>
        </row>
        <row r="97">
          <cell r="W97">
            <v>75</v>
          </cell>
          <cell r="X97" t="str">
            <v>104BPE0450</v>
          </cell>
        </row>
        <row r="98">
          <cell r="W98">
            <v>75</v>
          </cell>
          <cell r="X98" t="str">
            <v>104BPE0450</v>
          </cell>
        </row>
        <row r="99">
          <cell r="W99">
            <v>75</v>
          </cell>
          <cell r="X99" t="str">
            <v>104BPE0450</v>
          </cell>
        </row>
        <row r="100">
          <cell r="W100">
            <v>35</v>
          </cell>
          <cell r="X100" t="str">
            <v>104BPE0450</v>
          </cell>
        </row>
        <row r="101">
          <cell r="W101">
            <v>35</v>
          </cell>
          <cell r="X101" t="str">
            <v>104BPE0450</v>
          </cell>
        </row>
        <row r="102">
          <cell r="W102">
            <v>35</v>
          </cell>
          <cell r="X102" t="str">
            <v>104BPE0450</v>
          </cell>
        </row>
        <row r="103">
          <cell r="W103">
            <v>104</v>
          </cell>
          <cell r="X103" t="str">
            <v>104BPE0450</v>
          </cell>
        </row>
        <row r="104">
          <cell r="W104">
            <v>104</v>
          </cell>
          <cell r="X104" t="str">
            <v>104BPE0450</v>
          </cell>
        </row>
        <row r="105">
          <cell r="W105">
            <v>104</v>
          </cell>
          <cell r="X105" t="str">
            <v>104BPE0450</v>
          </cell>
        </row>
        <row r="106">
          <cell r="W106">
            <v>75</v>
          </cell>
          <cell r="X106" t="str">
            <v>104BPE0450</v>
          </cell>
        </row>
        <row r="107">
          <cell r="W107">
            <v>75</v>
          </cell>
          <cell r="X107" t="str">
            <v>104BPE0450</v>
          </cell>
        </row>
        <row r="108">
          <cell r="W108">
            <v>75</v>
          </cell>
          <cell r="X108" t="str">
            <v>104BPE0450</v>
          </cell>
        </row>
        <row r="109">
          <cell r="W109">
            <v>200</v>
          </cell>
          <cell r="X109" t="str">
            <v>104BPE0450</v>
          </cell>
        </row>
        <row r="110">
          <cell r="W110">
            <v>200</v>
          </cell>
          <cell r="X110" t="str">
            <v>104BPE0450</v>
          </cell>
        </row>
        <row r="111">
          <cell r="W111">
            <v>200</v>
          </cell>
          <cell r="X111" t="str">
            <v>104BPE0450</v>
          </cell>
        </row>
        <row r="112">
          <cell r="W112">
            <v>21</v>
          </cell>
          <cell r="X112" t="str">
            <v>104BPE0470</v>
          </cell>
        </row>
        <row r="113">
          <cell r="W113">
            <v>21</v>
          </cell>
          <cell r="X113" t="str">
            <v>104BPE0470</v>
          </cell>
        </row>
        <row r="114">
          <cell r="W114">
            <v>21</v>
          </cell>
          <cell r="X114" t="str">
            <v>104BPE0470</v>
          </cell>
        </row>
        <row r="115">
          <cell r="W115">
            <v>113</v>
          </cell>
          <cell r="X115" t="str">
            <v>104BPE0470</v>
          </cell>
        </row>
        <row r="116">
          <cell r="W116">
            <v>113</v>
          </cell>
          <cell r="X116" t="str">
            <v>104BPE0470</v>
          </cell>
        </row>
        <row r="117">
          <cell r="W117">
            <v>113</v>
          </cell>
          <cell r="X117" t="str">
            <v>104BPE0470</v>
          </cell>
        </row>
        <row r="118">
          <cell r="W118">
            <v>84</v>
          </cell>
          <cell r="X118" t="str">
            <v>104BPE0470</v>
          </cell>
        </row>
        <row r="119">
          <cell r="W119">
            <v>84</v>
          </cell>
          <cell r="X119" t="str">
            <v>104BPE0470</v>
          </cell>
        </row>
        <row r="120">
          <cell r="W120">
            <v>84</v>
          </cell>
          <cell r="X120" t="str">
            <v>104BPE0470</v>
          </cell>
        </row>
        <row r="121">
          <cell r="W121">
            <v>66</v>
          </cell>
          <cell r="X121" t="str">
            <v>104BPE0490</v>
          </cell>
        </row>
        <row r="122">
          <cell r="W122">
            <v>66</v>
          </cell>
          <cell r="X122" t="str">
            <v>104BPE0490</v>
          </cell>
        </row>
        <row r="123">
          <cell r="W123">
            <v>66</v>
          </cell>
          <cell r="X123" t="str">
            <v>104BPE0490</v>
          </cell>
        </row>
        <row r="124">
          <cell r="W124">
            <v>33</v>
          </cell>
          <cell r="X124" t="str">
            <v>104BPE0490</v>
          </cell>
        </row>
        <row r="125">
          <cell r="W125">
            <v>33</v>
          </cell>
          <cell r="X125" t="str">
            <v>104BPE0490</v>
          </cell>
        </row>
        <row r="126">
          <cell r="W126">
            <v>33</v>
          </cell>
          <cell r="X126" t="str">
            <v>104BPE0490</v>
          </cell>
        </row>
        <row r="127">
          <cell r="W127">
            <v>14</v>
          </cell>
          <cell r="X127" t="str">
            <v>104BPE0490</v>
          </cell>
        </row>
        <row r="128">
          <cell r="W128">
            <v>14</v>
          </cell>
          <cell r="X128" t="str">
            <v>104BPE0490</v>
          </cell>
        </row>
        <row r="129">
          <cell r="W129">
            <v>14</v>
          </cell>
          <cell r="X129" t="str">
            <v>104BPE0490</v>
          </cell>
        </row>
        <row r="130">
          <cell r="W130">
            <v>57</v>
          </cell>
          <cell r="X130" t="str">
            <v>104BPE0490</v>
          </cell>
        </row>
        <row r="131">
          <cell r="W131">
            <v>57</v>
          </cell>
          <cell r="X131" t="str">
            <v>104BPE0490</v>
          </cell>
        </row>
        <row r="132">
          <cell r="W132">
            <v>57</v>
          </cell>
          <cell r="X132" t="str">
            <v>104BPE0490</v>
          </cell>
        </row>
        <row r="133">
          <cell r="W133">
            <v>4</v>
          </cell>
          <cell r="X133" t="str">
            <v>104BPE0490</v>
          </cell>
        </row>
        <row r="134">
          <cell r="W134">
            <v>4</v>
          </cell>
          <cell r="X134" t="str">
            <v>104BPE0490</v>
          </cell>
        </row>
        <row r="135">
          <cell r="W135">
            <v>4</v>
          </cell>
          <cell r="X135" t="str">
            <v>104BPE0490</v>
          </cell>
        </row>
        <row r="136">
          <cell r="W136">
            <v>58</v>
          </cell>
          <cell r="X136" t="str">
            <v>104BPE0490</v>
          </cell>
        </row>
        <row r="137">
          <cell r="W137">
            <v>58</v>
          </cell>
          <cell r="X137" t="str">
            <v>104BPE0490</v>
          </cell>
        </row>
        <row r="138">
          <cell r="W138">
            <v>58</v>
          </cell>
          <cell r="X138" t="str">
            <v>104BPE0490</v>
          </cell>
        </row>
        <row r="139">
          <cell r="W139">
            <v>75</v>
          </cell>
          <cell r="X139" t="str">
            <v>104BPE0490</v>
          </cell>
        </row>
        <row r="140">
          <cell r="W140">
            <v>75</v>
          </cell>
          <cell r="X140" t="str">
            <v>104BPE0490</v>
          </cell>
        </row>
        <row r="141">
          <cell r="W141">
            <v>75</v>
          </cell>
          <cell r="X141" t="str">
            <v>104BPE0490</v>
          </cell>
        </row>
        <row r="142">
          <cell r="W142">
            <v>4</v>
          </cell>
          <cell r="X142" t="str">
            <v>104BPE0490</v>
          </cell>
        </row>
        <row r="143">
          <cell r="W143">
            <v>4</v>
          </cell>
          <cell r="X143" t="str">
            <v>104BPE0490</v>
          </cell>
        </row>
        <row r="144">
          <cell r="W144">
            <v>4</v>
          </cell>
          <cell r="X144" t="str">
            <v>104BPE0490</v>
          </cell>
        </row>
        <row r="145">
          <cell r="W145">
            <v>57</v>
          </cell>
          <cell r="X145" t="str">
            <v>104BPE0490</v>
          </cell>
        </row>
        <row r="146">
          <cell r="W146">
            <v>57</v>
          </cell>
          <cell r="X146" t="str">
            <v>104BPE0490</v>
          </cell>
        </row>
        <row r="147">
          <cell r="W147">
            <v>57</v>
          </cell>
          <cell r="X147" t="str">
            <v>104BPE0490</v>
          </cell>
        </row>
        <row r="148">
          <cell r="W148">
            <v>67</v>
          </cell>
          <cell r="X148" t="str">
            <v>104BPE0490</v>
          </cell>
        </row>
        <row r="149">
          <cell r="W149">
            <v>67</v>
          </cell>
          <cell r="X149" t="str">
            <v>104BPE0490</v>
          </cell>
        </row>
        <row r="150">
          <cell r="W150">
            <v>67</v>
          </cell>
          <cell r="X150" t="str">
            <v>104BPE0490</v>
          </cell>
        </row>
        <row r="151">
          <cell r="W151">
            <v>75</v>
          </cell>
          <cell r="X151" t="str">
            <v>104BPE0490</v>
          </cell>
        </row>
        <row r="152">
          <cell r="W152">
            <v>75</v>
          </cell>
          <cell r="X152" t="str">
            <v>104BPE0490</v>
          </cell>
        </row>
        <row r="153">
          <cell r="W153">
            <v>75</v>
          </cell>
          <cell r="X153" t="str">
            <v>104BPE0490</v>
          </cell>
        </row>
        <row r="154">
          <cell r="W154">
            <v>32</v>
          </cell>
          <cell r="X154" t="str">
            <v>104BPE0490</v>
          </cell>
        </row>
        <row r="155">
          <cell r="W155">
            <v>32</v>
          </cell>
          <cell r="X155" t="str">
            <v>104BPE0490</v>
          </cell>
        </row>
        <row r="156">
          <cell r="W156">
            <v>32</v>
          </cell>
          <cell r="X156" t="str">
            <v>104BPE0490</v>
          </cell>
        </row>
        <row r="157">
          <cell r="W157">
            <v>21</v>
          </cell>
          <cell r="X157" t="str">
            <v>104BPE0490</v>
          </cell>
        </row>
        <row r="158">
          <cell r="W158">
            <v>21</v>
          </cell>
          <cell r="X158" t="str">
            <v>104BPE0490</v>
          </cell>
        </row>
        <row r="159">
          <cell r="W159">
            <v>21</v>
          </cell>
          <cell r="X159" t="str">
            <v>104BPE0490</v>
          </cell>
        </row>
        <row r="160">
          <cell r="W160">
            <v>121</v>
          </cell>
          <cell r="X160" t="str">
            <v>104BPE0490</v>
          </cell>
        </row>
        <row r="161">
          <cell r="W161">
            <v>121</v>
          </cell>
          <cell r="X161" t="str">
            <v>104BPE0490</v>
          </cell>
        </row>
        <row r="162">
          <cell r="W162">
            <v>121</v>
          </cell>
          <cell r="X162" t="str">
            <v>104BPE0490</v>
          </cell>
        </row>
        <row r="163">
          <cell r="W163">
            <v>37</v>
          </cell>
          <cell r="X163" t="str">
            <v>104BPE0490</v>
          </cell>
        </row>
        <row r="164">
          <cell r="W164">
            <v>37</v>
          </cell>
          <cell r="X164" t="str">
            <v>104BPE0490</v>
          </cell>
        </row>
        <row r="165">
          <cell r="W165">
            <v>37</v>
          </cell>
          <cell r="X165" t="str">
            <v>104BPE0490</v>
          </cell>
        </row>
        <row r="166">
          <cell r="W166">
            <v>13</v>
          </cell>
          <cell r="X166" t="str">
            <v>104BPE0490</v>
          </cell>
        </row>
        <row r="167">
          <cell r="W167">
            <v>13</v>
          </cell>
          <cell r="X167" t="str">
            <v>104BPE0490</v>
          </cell>
        </row>
        <row r="168">
          <cell r="W168">
            <v>13</v>
          </cell>
          <cell r="X168" t="str">
            <v>104BPE0490</v>
          </cell>
        </row>
        <row r="169">
          <cell r="W169">
            <v>28</v>
          </cell>
          <cell r="X169" t="str">
            <v>104BPE0490</v>
          </cell>
        </row>
        <row r="170">
          <cell r="W170">
            <v>28</v>
          </cell>
          <cell r="X170" t="str">
            <v>104BPE0490</v>
          </cell>
        </row>
        <row r="171">
          <cell r="W171">
            <v>28</v>
          </cell>
          <cell r="X171" t="str">
            <v>104BPE0490</v>
          </cell>
        </row>
        <row r="172">
          <cell r="W172">
            <v>5</v>
          </cell>
          <cell r="X172" t="str">
            <v>104BPE0490</v>
          </cell>
        </row>
        <row r="173">
          <cell r="W173">
            <v>5</v>
          </cell>
          <cell r="X173" t="str">
            <v>104BPE0490</v>
          </cell>
        </row>
        <row r="174">
          <cell r="W174">
            <v>5</v>
          </cell>
          <cell r="X174" t="str">
            <v>104BPE0490</v>
          </cell>
        </row>
        <row r="175">
          <cell r="W175">
            <v>23</v>
          </cell>
          <cell r="X175" t="str">
            <v>104BPE0490</v>
          </cell>
        </row>
        <row r="176">
          <cell r="W176">
            <v>23</v>
          </cell>
          <cell r="X176" t="str">
            <v>104BPE0490</v>
          </cell>
        </row>
        <row r="177">
          <cell r="W177">
            <v>23</v>
          </cell>
          <cell r="X177" t="str">
            <v>104BPE0490</v>
          </cell>
        </row>
        <row r="178">
          <cell r="W178">
            <v>57</v>
          </cell>
          <cell r="X178" t="str">
            <v>104BPE0490</v>
          </cell>
        </row>
        <row r="179">
          <cell r="W179">
            <v>57</v>
          </cell>
          <cell r="X179" t="str">
            <v>104BPE0490</v>
          </cell>
        </row>
        <row r="180">
          <cell r="W180">
            <v>57</v>
          </cell>
          <cell r="X180" t="str">
            <v>104BPE0490</v>
          </cell>
        </row>
        <row r="181">
          <cell r="W181">
            <v>46</v>
          </cell>
          <cell r="X181" t="str">
            <v>104BPE0490</v>
          </cell>
        </row>
        <row r="182">
          <cell r="W182">
            <v>46</v>
          </cell>
          <cell r="X182" t="str">
            <v>104BPE0490</v>
          </cell>
        </row>
        <row r="183">
          <cell r="W183">
            <v>46</v>
          </cell>
          <cell r="X183" t="str">
            <v>104BPE0490</v>
          </cell>
        </row>
        <row r="184">
          <cell r="W184">
            <v>11</v>
          </cell>
          <cell r="X184" t="str">
            <v>104BPE0490</v>
          </cell>
        </row>
        <row r="185">
          <cell r="W185">
            <v>11</v>
          </cell>
          <cell r="X185" t="str">
            <v>104BPE0490</v>
          </cell>
        </row>
        <row r="186">
          <cell r="W186">
            <v>11</v>
          </cell>
          <cell r="X186" t="str">
            <v>104BPE0490</v>
          </cell>
        </row>
        <row r="187">
          <cell r="W187">
            <v>26</v>
          </cell>
          <cell r="X187" t="str">
            <v>104BPE0490</v>
          </cell>
        </row>
        <row r="188">
          <cell r="W188">
            <v>26</v>
          </cell>
          <cell r="X188" t="str">
            <v>104BPE0490</v>
          </cell>
        </row>
        <row r="189">
          <cell r="W189">
            <v>26</v>
          </cell>
          <cell r="X189" t="str">
            <v>104BPE0490</v>
          </cell>
        </row>
        <row r="190">
          <cell r="W190">
            <v>80</v>
          </cell>
          <cell r="X190" t="str">
            <v>104BPE0490</v>
          </cell>
        </row>
        <row r="191">
          <cell r="W191">
            <v>80</v>
          </cell>
          <cell r="X191" t="str">
            <v>104BPE0490</v>
          </cell>
        </row>
        <row r="192">
          <cell r="W192">
            <v>80</v>
          </cell>
          <cell r="X192" t="str">
            <v>104BPE0490</v>
          </cell>
        </row>
        <row r="193">
          <cell r="W193">
            <v>20</v>
          </cell>
          <cell r="X193" t="str">
            <v>104BPE0490</v>
          </cell>
        </row>
        <row r="194">
          <cell r="W194">
            <v>20</v>
          </cell>
          <cell r="X194" t="str">
            <v>104BPE0490</v>
          </cell>
        </row>
        <row r="195">
          <cell r="W195">
            <v>20</v>
          </cell>
          <cell r="X195" t="str">
            <v>104BPE0490</v>
          </cell>
        </row>
        <row r="196">
          <cell r="W196">
            <v>6</v>
          </cell>
          <cell r="X196" t="str">
            <v>104BPE0490</v>
          </cell>
        </row>
        <row r="197">
          <cell r="W197">
            <v>6</v>
          </cell>
          <cell r="X197" t="str">
            <v>104BPE0490</v>
          </cell>
        </row>
        <row r="198">
          <cell r="W198">
            <v>6</v>
          </cell>
          <cell r="X198" t="str">
            <v>104BPE0490</v>
          </cell>
        </row>
        <row r="199">
          <cell r="W199">
            <v>76</v>
          </cell>
          <cell r="X199" t="str">
            <v>104BPE0490</v>
          </cell>
        </row>
        <row r="200">
          <cell r="W200">
            <v>76</v>
          </cell>
          <cell r="X200" t="str">
            <v>104BPE0490</v>
          </cell>
        </row>
        <row r="201">
          <cell r="W201">
            <v>76</v>
          </cell>
          <cell r="X201" t="str">
            <v>104BPE0490</v>
          </cell>
        </row>
        <row r="202">
          <cell r="W202">
            <v>33</v>
          </cell>
          <cell r="X202" t="str">
            <v>104BPE0490</v>
          </cell>
        </row>
        <row r="203">
          <cell r="W203">
            <v>33</v>
          </cell>
          <cell r="X203" t="str">
            <v>104BPE0490</v>
          </cell>
        </row>
        <row r="204">
          <cell r="W204">
            <v>33</v>
          </cell>
          <cell r="X204" t="str">
            <v>104BPE0490</v>
          </cell>
        </row>
        <row r="205">
          <cell r="W205">
            <v>46</v>
          </cell>
          <cell r="X205" t="str">
            <v>104BPE0490</v>
          </cell>
        </row>
        <row r="206">
          <cell r="W206">
            <v>46</v>
          </cell>
          <cell r="X206" t="str">
            <v>104BPE0490</v>
          </cell>
        </row>
        <row r="207">
          <cell r="W207">
            <v>46</v>
          </cell>
          <cell r="X207" t="str">
            <v>104BPE0490</v>
          </cell>
        </row>
        <row r="208">
          <cell r="W208">
            <v>53</v>
          </cell>
          <cell r="X208" t="str">
            <v>104BPE0490</v>
          </cell>
        </row>
        <row r="209">
          <cell r="W209">
            <v>53</v>
          </cell>
          <cell r="X209" t="str">
            <v>104BPE0490</v>
          </cell>
        </row>
        <row r="210">
          <cell r="W210">
            <v>53</v>
          </cell>
          <cell r="X210" t="str">
            <v>104BPE0490</v>
          </cell>
        </row>
        <row r="211">
          <cell r="W211">
            <v>83</v>
          </cell>
          <cell r="X211" t="str">
            <v>104BPE0490</v>
          </cell>
        </row>
        <row r="212">
          <cell r="W212">
            <v>83</v>
          </cell>
          <cell r="X212" t="str">
            <v>104BPE0490</v>
          </cell>
        </row>
        <row r="213">
          <cell r="W213">
            <v>83</v>
          </cell>
          <cell r="X213" t="str">
            <v>104BPE0490</v>
          </cell>
        </row>
        <row r="214">
          <cell r="W214">
            <v>16</v>
          </cell>
          <cell r="X214" t="str">
            <v>104BPE0490</v>
          </cell>
        </row>
        <row r="215">
          <cell r="W215">
            <v>16</v>
          </cell>
          <cell r="X215" t="str">
            <v>104BPE0490</v>
          </cell>
        </row>
        <row r="216">
          <cell r="W216">
            <v>16</v>
          </cell>
          <cell r="X216" t="str">
            <v>104BPE0490</v>
          </cell>
        </row>
        <row r="217">
          <cell r="W217">
            <v>123</v>
          </cell>
          <cell r="X217" t="str">
            <v>104BPE0490</v>
          </cell>
        </row>
        <row r="218">
          <cell r="W218">
            <v>123</v>
          </cell>
          <cell r="X218" t="str">
            <v>104BPE0490</v>
          </cell>
        </row>
        <row r="219">
          <cell r="W219">
            <v>123</v>
          </cell>
          <cell r="X219" t="str">
            <v>104BPE0490</v>
          </cell>
        </row>
        <row r="220">
          <cell r="W220">
            <v>75</v>
          </cell>
          <cell r="X220" t="str">
            <v>104BPE0490</v>
          </cell>
        </row>
        <row r="221">
          <cell r="W221">
            <v>75</v>
          </cell>
          <cell r="X221" t="str">
            <v>104BPE0490</v>
          </cell>
        </row>
        <row r="222">
          <cell r="W222">
            <v>75</v>
          </cell>
          <cell r="X222" t="str">
            <v>104BPE0490</v>
          </cell>
        </row>
        <row r="223">
          <cell r="W223">
            <v>54</v>
          </cell>
          <cell r="X223" t="str">
            <v>104BPE0490</v>
          </cell>
        </row>
        <row r="224">
          <cell r="W224">
            <v>54</v>
          </cell>
          <cell r="X224" t="str">
            <v>104BPE0490</v>
          </cell>
        </row>
        <row r="225">
          <cell r="W225">
            <v>54</v>
          </cell>
          <cell r="X225" t="str">
            <v>104BPE0490</v>
          </cell>
        </row>
        <row r="226">
          <cell r="W226">
            <v>28</v>
          </cell>
          <cell r="X226" t="str">
            <v>104BPE0510</v>
          </cell>
        </row>
        <row r="227">
          <cell r="W227">
            <v>28</v>
          </cell>
          <cell r="X227" t="str">
            <v>104BPE0510</v>
          </cell>
        </row>
        <row r="228">
          <cell r="W228">
            <v>28</v>
          </cell>
          <cell r="X228" t="str">
            <v>104BPE0510</v>
          </cell>
        </row>
        <row r="229">
          <cell r="W229">
            <v>44</v>
          </cell>
          <cell r="X229" t="str">
            <v>104BPE0510</v>
          </cell>
        </row>
        <row r="230">
          <cell r="W230">
            <v>44</v>
          </cell>
          <cell r="X230" t="str">
            <v>104BPE0510</v>
          </cell>
        </row>
        <row r="231">
          <cell r="W231">
            <v>44</v>
          </cell>
          <cell r="X231" t="str">
            <v>104BPE0510</v>
          </cell>
        </row>
        <row r="232">
          <cell r="W232">
            <v>8</v>
          </cell>
          <cell r="X232" t="str">
            <v>104BPE0510</v>
          </cell>
        </row>
        <row r="233">
          <cell r="W233">
            <v>8</v>
          </cell>
          <cell r="X233" t="str">
            <v>104BPE0510</v>
          </cell>
        </row>
        <row r="234">
          <cell r="W234">
            <v>8</v>
          </cell>
          <cell r="X234" t="str">
            <v>104BPE0510</v>
          </cell>
        </row>
        <row r="235">
          <cell r="W235">
            <v>41</v>
          </cell>
          <cell r="X235" t="str">
            <v>104BPE0510</v>
          </cell>
        </row>
        <row r="236">
          <cell r="W236">
            <v>41</v>
          </cell>
          <cell r="X236" t="str">
            <v>104BPE0510</v>
          </cell>
        </row>
        <row r="237">
          <cell r="W237">
            <v>41</v>
          </cell>
          <cell r="X237" t="str">
            <v>104BPE0510</v>
          </cell>
        </row>
        <row r="238">
          <cell r="W238">
            <v>8</v>
          </cell>
          <cell r="X238" t="str">
            <v>104BPE0510</v>
          </cell>
        </row>
        <row r="239">
          <cell r="W239">
            <v>8</v>
          </cell>
          <cell r="X239" t="str">
            <v>104BPE0510</v>
          </cell>
        </row>
        <row r="240">
          <cell r="W240">
            <v>8</v>
          </cell>
          <cell r="X240" t="str">
            <v>104BPE0510</v>
          </cell>
        </row>
        <row r="241">
          <cell r="W241">
            <v>49</v>
          </cell>
          <cell r="X241" t="str">
            <v>104BPE0510</v>
          </cell>
        </row>
        <row r="242">
          <cell r="W242">
            <v>49</v>
          </cell>
          <cell r="X242" t="str">
            <v>104BPE0510</v>
          </cell>
        </row>
        <row r="243">
          <cell r="W243">
            <v>49</v>
          </cell>
          <cell r="X243" t="str">
            <v>104BPE0510</v>
          </cell>
        </row>
        <row r="244">
          <cell r="W244">
            <v>26</v>
          </cell>
          <cell r="X244" t="str">
            <v>104BPE0510</v>
          </cell>
        </row>
        <row r="245">
          <cell r="W245">
            <v>26</v>
          </cell>
          <cell r="X245" t="str">
            <v>104BPE0510</v>
          </cell>
        </row>
        <row r="246">
          <cell r="W246">
            <v>26</v>
          </cell>
          <cell r="X246" t="str">
            <v>104BPE0510</v>
          </cell>
        </row>
        <row r="247">
          <cell r="W247">
            <v>58</v>
          </cell>
          <cell r="X247" t="str">
            <v>104BPE0510</v>
          </cell>
        </row>
        <row r="248">
          <cell r="W248">
            <v>58</v>
          </cell>
          <cell r="X248" t="str">
            <v>104BPE0510</v>
          </cell>
        </row>
        <row r="249">
          <cell r="W249">
            <v>58</v>
          </cell>
          <cell r="X249" t="str">
            <v>104BPE0510</v>
          </cell>
        </row>
        <row r="250">
          <cell r="W250">
            <v>15</v>
          </cell>
          <cell r="X250" t="str">
            <v>104BPE0510</v>
          </cell>
        </row>
        <row r="251">
          <cell r="W251">
            <v>15</v>
          </cell>
          <cell r="X251" t="str">
            <v>104BPE0510</v>
          </cell>
        </row>
        <row r="252">
          <cell r="W252">
            <v>15</v>
          </cell>
          <cell r="X252" t="str">
            <v>104BPE0510</v>
          </cell>
        </row>
        <row r="253">
          <cell r="W253">
            <v>25</v>
          </cell>
          <cell r="X253" t="str">
            <v>104BPE0510</v>
          </cell>
        </row>
        <row r="254">
          <cell r="W254">
            <v>25</v>
          </cell>
          <cell r="X254" t="str">
            <v>104BPE0510</v>
          </cell>
        </row>
        <row r="255">
          <cell r="W255">
            <v>25</v>
          </cell>
          <cell r="X255" t="str">
            <v>104BPE0510</v>
          </cell>
        </row>
        <row r="256">
          <cell r="W256">
            <v>27</v>
          </cell>
          <cell r="X256" t="str">
            <v>104BPE0510</v>
          </cell>
        </row>
        <row r="257">
          <cell r="W257">
            <v>27</v>
          </cell>
          <cell r="X257" t="str">
            <v>104BPE0510</v>
          </cell>
        </row>
        <row r="258">
          <cell r="W258">
            <v>27</v>
          </cell>
          <cell r="X258" t="str">
            <v>104BPE0510</v>
          </cell>
        </row>
        <row r="259">
          <cell r="W259">
            <v>20</v>
          </cell>
          <cell r="X259" t="str">
            <v>104BPE0510</v>
          </cell>
        </row>
        <row r="260">
          <cell r="W260">
            <v>20</v>
          </cell>
          <cell r="X260" t="str">
            <v>104BPE0510</v>
          </cell>
        </row>
        <row r="261">
          <cell r="W261">
            <v>20</v>
          </cell>
          <cell r="X261" t="str">
            <v>104BPE0510</v>
          </cell>
        </row>
        <row r="262">
          <cell r="W262">
            <v>72</v>
          </cell>
          <cell r="X262" t="str">
            <v>104BPE0510</v>
          </cell>
        </row>
        <row r="263">
          <cell r="W263">
            <v>72</v>
          </cell>
          <cell r="X263" t="str">
            <v>104BPE0510</v>
          </cell>
        </row>
        <row r="264">
          <cell r="W264">
            <v>72</v>
          </cell>
          <cell r="X264" t="str">
            <v>104BPE0510</v>
          </cell>
        </row>
        <row r="265">
          <cell r="W265">
            <v>75</v>
          </cell>
          <cell r="X265" t="str">
            <v>104BPE0510</v>
          </cell>
        </row>
        <row r="266">
          <cell r="W266">
            <v>75</v>
          </cell>
          <cell r="X266" t="str">
            <v>104BPE0510</v>
          </cell>
        </row>
        <row r="267">
          <cell r="W267">
            <v>75</v>
          </cell>
          <cell r="X267" t="str">
            <v>104BPE0510</v>
          </cell>
        </row>
        <row r="268">
          <cell r="W268">
            <v>5</v>
          </cell>
          <cell r="X268" t="str">
            <v>104BPE0510</v>
          </cell>
        </row>
        <row r="269">
          <cell r="W269">
            <v>5</v>
          </cell>
          <cell r="X269" t="str">
            <v>104BPE0510</v>
          </cell>
        </row>
        <row r="270">
          <cell r="W270">
            <v>5</v>
          </cell>
          <cell r="X270" t="str">
            <v>104BPE0510</v>
          </cell>
        </row>
        <row r="271">
          <cell r="W271">
            <v>66</v>
          </cell>
          <cell r="X271" t="str">
            <v>104BPE0510</v>
          </cell>
        </row>
        <row r="272">
          <cell r="W272">
            <v>66</v>
          </cell>
          <cell r="X272" t="str">
            <v>104BPE0510</v>
          </cell>
        </row>
        <row r="273">
          <cell r="W273">
            <v>66</v>
          </cell>
          <cell r="X273" t="str">
            <v>104BPE0510</v>
          </cell>
        </row>
        <row r="274">
          <cell r="W274">
            <v>30</v>
          </cell>
          <cell r="X274" t="str">
            <v>104BPE0510</v>
          </cell>
        </row>
        <row r="275">
          <cell r="W275">
            <v>30</v>
          </cell>
          <cell r="X275" t="str">
            <v>104BPE0510</v>
          </cell>
        </row>
        <row r="276">
          <cell r="W276">
            <v>30</v>
          </cell>
          <cell r="X276" t="str">
            <v>104BPE0510</v>
          </cell>
        </row>
        <row r="277">
          <cell r="W277">
            <v>75</v>
          </cell>
          <cell r="X277" t="str">
            <v>104BPE0510</v>
          </cell>
        </row>
        <row r="278">
          <cell r="W278">
            <v>75</v>
          </cell>
          <cell r="X278" t="str">
            <v>104BPE0510</v>
          </cell>
        </row>
        <row r="279">
          <cell r="W279">
            <v>75</v>
          </cell>
          <cell r="X279" t="str">
            <v>104BPE0510</v>
          </cell>
        </row>
        <row r="280">
          <cell r="W280">
            <v>20</v>
          </cell>
          <cell r="X280" t="str">
            <v>104BPE0510</v>
          </cell>
        </row>
        <row r="281">
          <cell r="W281">
            <v>20</v>
          </cell>
          <cell r="X281" t="str">
            <v>104BPE0510</v>
          </cell>
        </row>
        <row r="282">
          <cell r="W282">
            <v>20</v>
          </cell>
          <cell r="X282" t="str">
            <v>104BPE0510</v>
          </cell>
        </row>
        <row r="283">
          <cell r="W283">
            <v>26</v>
          </cell>
          <cell r="X283" t="str">
            <v>104BPE0510</v>
          </cell>
        </row>
        <row r="284">
          <cell r="W284">
            <v>26</v>
          </cell>
          <cell r="X284" t="str">
            <v>104BPE0510</v>
          </cell>
        </row>
        <row r="285">
          <cell r="W285">
            <v>26</v>
          </cell>
          <cell r="X285" t="str">
            <v>104BPE0510</v>
          </cell>
        </row>
        <row r="286">
          <cell r="W286">
            <v>73</v>
          </cell>
          <cell r="X286" t="str">
            <v>104BPE0510</v>
          </cell>
        </row>
        <row r="287">
          <cell r="W287">
            <v>73</v>
          </cell>
          <cell r="X287" t="str">
            <v>104BPE0510</v>
          </cell>
        </row>
        <row r="288">
          <cell r="W288">
            <v>73</v>
          </cell>
          <cell r="X288" t="str">
            <v>104BPE0510</v>
          </cell>
        </row>
        <row r="289">
          <cell r="W289">
            <v>16</v>
          </cell>
          <cell r="X289" t="str">
            <v>104BPE0510</v>
          </cell>
        </row>
        <row r="290">
          <cell r="W290">
            <v>16</v>
          </cell>
          <cell r="X290" t="str">
            <v>104BPE0510</v>
          </cell>
        </row>
        <row r="291">
          <cell r="W291">
            <v>16</v>
          </cell>
          <cell r="X291" t="str">
            <v>104BPE0510</v>
          </cell>
        </row>
        <row r="292">
          <cell r="W292">
            <v>33</v>
          </cell>
          <cell r="X292" t="str">
            <v>104BPE0510</v>
          </cell>
        </row>
        <row r="293">
          <cell r="W293">
            <v>33</v>
          </cell>
          <cell r="X293" t="str">
            <v>104BPE0510</v>
          </cell>
        </row>
        <row r="294">
          <cell r="W294">
            <v>33</v>
          </cell>
          <cell r="X294" t="str">
            <v>104BPE0510</v>
          </cell>
        </row>
        <row r="295">
          <cell r="W295">
            <v>37</v>
          </cell>
          <cell r="X295" t="str">
            <v>104BPE0510</v>
          </cell>
        </row>
        <row r="296">
          <cell r="W296">
            <v>37</v>
          </cell>
          <cell r="X296" t="str">
            <v>104BPE0510</v>
          </cell>
        </row>
        <row r="297">
          <cell r="W297">
            <v>37</v>
          </cell>
          <cell r="X297" t="str">
            <v>104BPE0510</v>
          </cell>
        </row>
        <row r="298">
          <cell r="W298">
            <v>26</v>
          </cell>
          <cell r="X298" t="str">
            <v>104BPE0510</v>
          </cell>
        </row>
        <row r="299">
          <cell r="W299">
            <v>26</v>
          </cell>
          <cell r="X299" t="str">
            <v>104BPE0510</v>
          </cell>
        </row>
        <row r="300">
          <cell r="W300">
            <v>26</v>
          </cell>
          <cell r="X300" t="str">
            <v>104BPE0510</v>
          </cell>
        </row>
        <row r="301">
          <cell r="W301">
            <v>62</v>
          </cell>
          <cell r="X301" t="str">
            <v>104BPE0510</v>
          </cell>
        </row>
        <row r="302">
          <cell r="W302">
            <v>62</v>
          </cell>
          <cell r="X302" t="str">
            <v>104BPE0510</v>
          </cell>
        </row>
        <row r="303">
          <cell r="W303">
            <v>62</v>
          </cell>
          <cell r="X303" t="str">
            <v>104BPE0510</v>
          </cell>
        </row>
        <row r="304">
          <cell r="W304">
            <v>14</v>
          </cell>
          <cell r="X304" t="str">
            <v>104BPE0510</v>
          </cell>
        </row>
        <row r="305">
          <cell r="W305">
            <v>14</v>
          </cell>
          <cell r="X305" t="str">
            <v>104BPE0510</v>
          </cell>
        </row>
        <row r="306">
          <cell r="W306">
            <v>14</v>
          </cell>
          <cell r="X306" t="str">
            <v>104BPE0510</v>
          </cell>
        </row>
        <row r="307">
          <cell r="W307">
            <v>8</v>
          </cell>
          <cell r="X307" t="str">
            <v>104BPE0520</v>
          </cell>
        </row>
        <row r="308">
          <cell r="W308">
            <v>8</v>
          </cell>
          <cell r="X308" t="str">
            <v>104BPE0520</v>
          </cell>
        </row>
        <row r="309">
          <cell r="W309">
            <v>8</v>
          </cell>
          <cell r="X309" t="str">
            <v>104BPE0520</v>
          </cell>
        </row>
        <row r="310">
          <cell r="W310">
            <v>4</v>
          </cell>
          <cell r="X310" t="str">
            <v>104BPE0520</v>
          </cell>
        </row>
        <row r="311">
          <cell r="W311">
            <v>4</v>
          </cell>
          <cell r="X311" t="str">
            <v>104BPE0520</v>
          </cell>
        </row>
        <row r="312">
          <cell r="W312">
            <v>4</v>
          </cell>
          <cell r="X312" t="str">
            <v>104BPE0520</v>
          </cell>
        </row>
        <row r="313">
          <cell r="W313">
            <v>4</v>
          </cell>
          <cell r="X313" t="str">
            <v>104BPE0520</v>
          </cell>
        </row>
        <row r="314">
          <cell r="W314">
            <v>4</v>
          </cell>
          <cell r="X314" t="str">
            <v>104BPE0520</v>
          </cell>
        </row>
        <row r="315">
          <cell r="W315">
            <v>4</v>
          </cell>
          <cell r="X315" t="str">
            <v>104BPE0520</v>
          </cell>
        </row>
        <row r="316">
          <cell r="W316">
            <v>24</v>
          </cell>
          <cell r="X316" t="str">
            <v>104BPE0520</v>
          </cell>
        </row>
        <row r="317">
          <cell r="W317">
            <v>24</v>
          </cell>
          <cell r="X317" t="str">
            <v>104BPE0520</v>
          </cell>
        </row>
        <row r="318">
          <cell r="W318">
            <v>24</v>
          </cell>
          <cell r="X318" t="str">
            <v>104BPE0520</v>
          </cell>
        </row>
        <row r="319">
          <cell r="W319">
            <v>31</v>
          </cell>
          <cell r="X319" t="str">
            <v>104BPE0520</v>
          </cell>
        </row>
        <row r="320">
          <cell r="W320">
            <v>31</v>
          </cell>
          <cell r="X320" t="str">
            <v>104BPE0520</v>
          </cell>
        </row>
        <row r="321">
          <cell r="W321">
            <v>31</v>
          </cell>
          <cell r="X321" t="str">
            <v>104BPE0520</v>
          </cell>
        </row>
        <row r="322">
          <cell r="W322">
            <v>96</v>
          </cell>
          <cell r="X322" t="str">
            <v>104BPE0520</v>
          </cell>
        </row>
        <row r="323">
          <cell r="W323">
            <v>96</v>
          </cell>
          <cell r="X323" t="str">
            <v>104BPE0520</v>
          </cell>
        </row>
        <row r="324">
          <cell r="W324">
            <v>96</v>
          </cell>
          <cell r="X324" t="str">
            <v>104BPE0520</v>
          </cell>
        </row>
        <row r="325">
          <cell r="W325">
            <v>20</v>
          </cell>
          <cell r="X325" t="str">
            <v>104BPE0520</v>
          </cell>
        </row>
        <row r="326">
          <cell r="W326">
            <v>20</v>
          </cell>
          <cell r="X326" t="str">
            <v>104BPE0520</v>
          </cell>
        </row>
        <row r="327">
          <cell r="W327">
            <v>20</v>
          </cell>
          <cell r="X327" t="str">
            <v>104BPE0520</v>
          </cell>
        </row>
        <row r="328">
          <cell r="W328">
            <v>17</v>
          </cell>
          <cell r="X328" t="str">
            <v>104BPE0520</v>
          </cell>
        </row>
        <row r="329">
          <cell r="W329">
            <v>17</v>
          </cell>
          <cell r="X329" t="str">
            <v>104BPE0520</v>
          </cell>
        </row>
        <row r="330">
          <cell r="W330">
            <v>17</v>
          </cell>
          <cell r="X330" t="str">
            <v>104BPE0520</v>
          </cell>
        </row>
        <row r="331">
          <cell r="W331">
            <v>38</v>
          </cell>
          <cell r="X331" t="str">
            <v>104BPE0520</v>
          </cell>
        </row>
        <row r="332">
          <cell r="W332">
            <v>38</v>
          </cell>
          <cell r="X332" t="str">
            <v>104BPE0520</v>
          </cell>
        </row>
        <row r="333">
          <cell r="W333">
            <v>38</v>
          </cell>
          <cell r="X333" t="str">
            <v>104BPE0520</v>
          </cell>
        </row>
        <row r="334">
          <cell r="W334">
            <v>17</v>
          </cell>
          <cell r="X334" t="str">
            <v>104BPE0520</v>
          </cell>
        </row>
        <row r="335">
          <cell r="W335">
            <v>17</v>
          </cell>
          <cell r="X335" t="str">
            <v>104BPE0520</v>
          </cell>
        </row>
        <row r="336">
          <cell r="W336">
            <v>17</v>
          </cell>
          <cell r="X336" t="str">
            <v>104BPE0520</v>
          </cell>
        </row>
        <row r="337">
          <cell r="W337">
            <v>50</v>
          </cell>
          <cell r="X337" t="str">
            <v>104BPE0520</v>
          </cell>
        </row>
        <row r="338">
          <cell r="W338">
            <v>50</v>
          </cell>
          <cell r="X338" t="str">
            <v>104BPE0520</v>
          </cell>
        </row>
        <row r="339">
          <cell r="W339">
            <v>50</v>
          </cell>
          <cell r="X339" t="str">
            <v>104BPE0520</v>
          </cell>
        </row>
        <row r="340">
          <cell r="W340">
            <v>29</v>
          </cell>
          <cell r="X340" t="str">
            <v>104BPE0520</v>
          </cell>
        </row>
        <row r="341">
          <cell r="W341">
            <v>29</v>
          </cell>
          <cell r="X341" t="str">
            <v>104BPE0520</v>
          </cell>
        </row>
        <row r="342">
          <cell r="W342">
            <v>29</v>
          </cell>
          <cell r="X342" t="str">
            <v>104BPE0520</v>
          </cell>
        </row>
        <row r="343">
          <cell r="W343">
            <v>31</v>
          </cell>
          <cell r="X343" t="str">
            <v>104BPE0520</v>
          </cell>
        </row>
        <row r="344">
          <cell r="W344">
            <v>31</v>
          </cell>
          <cell r="X344" t="str">
            <v>104BPE0520</v>
          </cell>
        </row>
        <row r="345">
          <cell r="W345">
            <v>31</v>
          </cell>
          <cell r="X345" t="str">
            <v>104BPE0520</v>
          </cell>
        </row>
        <row r="346">
          <cell r="W346">
            <v>28</v>
          </cell>
          <cell r="X346" t="str">
            <v>104BPE0520</v>
          </cell>
        </row>
        <row r="347">
          <cell r="W347">
            <v>28</v>
          </cell>
          <cell r="X347" t="str">
            <v>104BPE0520</v>
          </cell>
        </row>
        <row r="348">
          <cell r="W348">
            <v>28</v>
          </cell>
          <cell r="X348" t="str">
            <v>104BPE0520</v>
          </cell>
        </row>
        <row r="349">
          <cell r="W349">
            <v>47</v>
          </cell>
          <cell r="X349" t="str">
            <v>104BPE0520</v>
          </cell>
        </row>
        <row r="350">
          <cell r="W350">
            <v>47</v>
          </cell>
          <cell r="X350" t="str">
            <v>104BPE0520</v>
          </cell>
        </row>
        <row r="351">
          <cell r="W351">
            <v>47</v>
          </cell>
          <cell r="X351" t="str">
            <v>104BPE0520</v>
          </cell>
        </row>
        <row r="352">
          <cell r="W352">
            <v>13</v>
          </cell>
          <cell r="X352" t="str">
            <v>104BPE0520</v>
          </cell>
        </row>
        <row r="353">
          <cell r="W353">
            <v>13</v>
          </cell>
          <cell r="X353" t="str">
            <v>104BPE0520</v>
          </cell>
        </row>
        <row r="354">
          <cell r="W354">
            <v>13</v>
          </cell>
          <cell r="X354" t="str">
            <v>104BPE0520</v>
          </cell>
        </row>
        <row r="355">
          <cell r="W355">
            <v>19</v>
          </cell>
          <cell r="X355" t="str">
            <v>104BPE0520</v>
          </cell>
        </row>
        <row r="356">
          <cell r="W356">
            <v>19</v>
          </cell>
          <cell r="X356" t="str">
            <v>104BPE0520</v>
          </cell>
        </row>
        <row r="357">
          <cell r="W357">
            <v>19</v>
          </cell>
          <cell r="X357" t="str">
            <v>104BPE0520</v>
          </cell>
        </row>
        <row r="358">
          <cell r="W358">
            <v>27</v>
          </cell>
          <cell r="X358" t="str">
            <v>104BPE0520</v>
          </cell>
        </row>
        <row r="359">
          <cell r="W359">
            <v>27</v>
          </cell>
          <cell r="X359" t="str">
            <v>104BPE0520</v>
          </cell>
        </row>
        <row r="360">
          <cell r="W360">
            <v>27</v>
          </cell>
          <cell r="X360" t="str">
            <v>104BPE0520</v>
          </cell>
        </row>
        <row r="361">
          <cell r="W361">
            <v>29</v>
          </cell>
          <cell r="X361" t="str">
            <v>104BPE0520</v>
          </cell>
        </row>
        <row r="362">
          <cell r="W362">
            <v>29</v>
          </cell>
          <cell r="X362" t="str">
            <v>104BPE0520</v>
          </cell>
        </row>
        <row r="363">
          <cell r="W363">
            <v>29</v>
          </cell>
          <cell r="X363" t="str">
            <v>104BPE0520</v>
          </cell>
        </row>
        <row r="364">
          <cell r="W364">
            <v>3</v>
          </cell>
          <cell r="X364" t="str">
            <v>104BPE0520</v>
          </cell>
        </row>
        <row r="365">
          <cell r="W365">
            <v>3</v>
          </cell>
          <cell r="X365" t="str">
            <v>104BPE0520</v>
          </cell>
        </row>
        <row r="366">
          <cell r="W366">
            <v>3</v>
          </cell>
          <cell r="X366" t="str">
            <v>104BPE0520</v>
          </cell>
        </row>
        <row r="367">
          <cell r="W367">
            <v>32</v>
          </cell>
          <cell r="X367" t="str">
            <v>104BPE0520</v>
          </cell>
        </row>
        <row r="368">
          <cell r="W368">
            <v>32</v>
          </cell>
          <cell r="X368" t="str">
            <v>104BPE0520</v>
          </cell>
        </row>
        <row r="369">
          <cell r="W369">
            <v>32</v>
          </cell>
          <cell r="X369" t="str">
            <v>104BPE0520</v>
          </cell>
        </row>
        <row r="370">
          <cell r="W370">
            <v>32</v>
          </cell>
          <cell r="X370" t="str">
            <v>104BPE0520</v>
          </cell>
        </row>
        <row r="371">
          <cell r="W371">
            <v>32</v>
          </cell>
          <cell r="X371" t="str">
            <v>104BPE0520</v>
          </cell>
        </row>
        <row r="372">
          <cell r="W372">
            <v>32</v>
          </cell>
          <cell r="X372" t="str">
            <v>104BPE0520</v>
          </cell>
        </row>
        <row r="373">
          <cell r="W373">
            <v>38</v>
          </cell>
          <cell r="X373" t="str">
            <v>104BPE0520</v>
          </cell>
        </row>
        <row r="374">
          <cell r="W374">
            <v>38</v>
          </cell>
          <cell r="X374" t="str">
            <v>104BPE0520</v>
          </cell>
        </row>
        <row r="375">
          <cell r="W375">
            <v>38</v>
          </cell>
          <cell r="X375" t="str">
            <v>104BPE0520</v>
          </cell>
        </row>
        <row r="376">
          <cell r="W376">
            <v>14</v>
          </cell>
          <cell r="X376" t="str">
            <v>104BPE0520</v>
          </cell>
        </row>
        <row r="377">
          <cell r="W377">
            <v>14</v>
          </cell>
          <cell r="X377" t="str">
            <v>104BPE0520</v>
          </cell>
        </row>
        <row r="378">
          <cell r="W378">
            <v>14</v>
          </cell>
          <cell r="X378" t="str">
            <v>104BPE0520</v>
          </cell>
        </row>
        <row r="379">
          <cell r="W379">
            <v>33</v>
          </cell>
          <cell r="X379" t="str">
            <v>104BPE0520</v>
          </cell>
        </row>
        <row r="380">
          <cell r="W380">
            <v>33</v>
          </cell>
          <cell r="X380" t="str">
            <v>104BPE0520</v>
          </cell>
        </row>
        <row r="381">
          <cell r="W381">
            <v>33</v>
          </cell>
          <cell r="X381" t="str">
            <v>104BPE0520</v>
          </cell>
        </row>
        <row r="382">
          <cell r="W382">
            <v>16</v>
          </cell>
          <cell r="X382" t="str">
            <v>104BPE0520</v>
          </cell>
        </row>
        <row r="383">
          <cell r="W383">
            <v>16</v>
          </cell>
          <cell r="X383" t="str">
            <v>104BPE0520</v>
          </cell>
        </row>
        <row r="384">
          <cell r="W384">
            <v>16</v>
          </cell>
          <cell r="X384" t="str">
            <v>104BPE0520</v>
          </cell>
        </row>
        <row r="385">
          <cell r="W385">
            <v>14</v>
          </cell>
          <cell r="X385" t="str">
            <v>104BPE0520</v>
          </cell>
        </row>
        <row r="386">
          <cell r="W386">
            <v>14</v>
          </cell>
          <cell r="X386" t="str">
            <v>104BPE0520</v>
          </cell>
        </row>
        <row r="387">
          <cell r="W387">
            <v>14</v>
          </cell>
          <cell r="X387" t="str">
            <v>104BPE0520</v>
          </cell>
        </row>
        <row r="388">
          <cell r="W388">
            <v>4</v>
          </cell>
          <cell r="X388" t="str">
            <v>104BPE0520</v>
          </cell>
        </row>
        <row r="389">
          <cell r="W389">
            <v>4</v>
          </cell>
          <cell r="X389" t="str">
            <v>104BPE0520</v>
          </cell>
        </row>
        <row r="390">
          <cell r="W390">
            <v>4</v>
          </cell>
          <cell r="X390" t="str">
            <v>104BPE0520</v>
          </cell>
        </row>
        <row r="391">
          <cell r="W391">
            <v>8</v>
          </cell>
          <cell r="X391" t="str">
            <v>104BPE0520</v>
          </cell>
        </row>
        <row r="392">
          <cell r="W392">
            <v>8</v>
          </cell>
          <cell r="X392" t="str">
            <v>104BPE0520</v>
          </cell>
        </row>
        <row r="393">
          <cell r="W393">
            <v>8</v>
          </cell>
          <cell r="X393" t="str">
            <v>104BPE0520</v>
          </cell>
        </row>
        <row r="394">
          <cell r="W394">
            <v>12</v>
          </cell>
          <cell r="X394" t="str">
            <v>104BPE0520</v>
          </cell>
        </row>
        <row r="395">
          <cell r="W395">
            <v>12</v>
          </cell>
          <cell r="X395" t="str">
            <v>104BPE0520</v>
          </cell>
        </row>
        <row r="396">
          <cell r="W396">
            <v>12</v>
          </cell>
          <cell r="X396" t="str">
            <v>104BPE0520</v>
          </cell>
        </row>
        <row r="397">
          <cell r="W397">
            <v>33</v>
          </cell>
          <cell r="X397" t="str">
            <v>104BPE0520</v>
          </cell>
        </row>
        <row r="398">
          <cell r="W398">
            <v>33</v>
          </cell>
          <cell r="X398" t="str">
            <v>104BPE0520</v>
          </cell>
        </row>
        <row r="399">
          <cell r="W399">
            <v>33</v>
          </cell>
          <cell r="X399" t="str">
            <v>104BPE0520</v>
          </cell>
        </row>
        <row r="400">
          <cell r="W400">
            <v>13</v>
          </cell>
          <cell r="X400" t="str">
            <v>104BPE0520</v>
          </cell>
        </row>
        <row r="401">
          <cell r="W401">
            <v>13</v>
          </cell>
          <cell r="X401" t="str">
            <v>104BPE0520</v>
          </cell>
        </row>
        <row r="402">
          <cell r="W402">
            <v>13</v>
          </cell>
          <cell r="X402" t="str">
            <v>104BPE0520</v>
          </cell>
        </row>
        <row r="403">
          <cell r="W403">
            <v>18</v>
          </cell>
          <cell r="X403" t="str">
            <v>104BPE0520</v>
          </cell>
        </row>
        <row r="404">
          <cell r="W404">
            <v>18</v>
          </cell>
          <cell r="X404" t="str">
            <v>104BPE0520</v>
          </cell>
        </row>
        <row r="405">
          <cell r="W405">
            <v>18</v>
          </cell>
          <cell r="X405" t="str">
            <v>104BPE0520</v>
          </cell>
        </row>
        <row r="406">
          <cell r="W406">
            <v>5</v>
          </cell>
          <cell r="X406" t="str">
            <v>104BPE0520</v>
          </cell>
        </row>
        <row r="407">
          <cell r="W407">
            <v>5</v>
          </cell>
          <cell r="X407" t="str">
            <v>104BPE0520</v>
          </cell>
        </row>
        <row r="408">
          <cell r="W408">
            <v>5</v>
          </cell>
          <cell r="X408" t="str">
            <v>104BPE0520</v>
          </cell>
        </row>
        <row r="409">
          <cell r="W409">
            <v>48</v>
          </cell>
          <cell r="X409" t="str">
            <v>104BPE0520</v>
          </cell>
        </row>
        <row r="410">
          <cell r="W410">
            <v>48</v>
          </cell>
          <cell r="X410" t="str">
            <v>104BPE0520</v>
          </cell>
        </row>
        <row r="411">
          <cell r="W411">
            <v>48</v>
          </cell>
          <cell r="X411" t="str">
            <v>104BPE0520</v>
          </cell>
        </row>
        <row r="412">
          <cell r="W412">
            <v>15</v>
          </cell>
          <cell r="X412" t="str">
            <v>104BPE0520</v>
          </cell>
        </row>
        <row r="413">
          <cell r="W413">
            <v>15</v>
          </cell>
          <cell r="X413" t="str">
            <v>104BPE0520</v>
          </cell>
        </row>
        <row r="414">
          <cell r="W414">
            <v>15</v>
          </cell>
          <cell r="X414" t="str">
            <v>104BPE0520</v>
          </cell>
        </row>
        <row r="415">
          <cell r="W415">
            <v>39</v>
          </cell>
          <cell r="X415" t="str">
            <v>104BPE0520</v>
          </cell>
        </row>
        <row r="416">
          <cell r="W416">
            <v>39</v>
          </cell>
          <cell r="X416" t="str">
            <v>104BPE0520</v>
          </cell>
        </row>
        <row r="417">
          <cell r="W417">
            <v>39</v>
          </cell>
          <cell r="X417" t="str">
            <v>104BPE0520</v>
          </cell>
        </row>
        <row r="418">
          <cell r="W418">
            <v>27</v>
          </cell>
          <cell r="X418" t="str">
            <v>104BPE0520</v>
          </cell>
        </row>
        <row r="419">
          <cell r="W419">
            <v>27</v>
          </cell>
          <cell r="X419" t="str">
            <v>104BPE0520</v>
          </cell>
        </row>
        <row r="420">
          <cell r="W420">
            <v>27</v>
          </cell>
          <cell r="X420" t="str">
            <v>104BPE0520</v>
          </cell>
        </row>
        <row r="421">
          <cell r="W421">
            <v>32</v>
          </cell>
          <cell r="X421" t="str">
            <v>104BPE0520</v>
          </cell>
        </row>
        <row r="422">
          <cell r="W422">
            <v>32</v>
          </cell>
          <cell r="X422" t="str">
            <v>104BPE0520</v>
          </cell>
        </row>
        <row r="423">
          <cell r="W423">
            <v>32</v>
          </cell>
          <cell r="X423" t="str">
            <v>104BPE0520</v>
          </cell>
        </row>
        <row r="424">
          <cell r="W424">
            <v>67</v>
          </cell>
          <cell r="X424" t="str">
            <v>104BPE0520</v>
          </cell>
        </row>
        <row r="425">
          <cell r="W425">
            <v>67</v>
          </cell>
          <cell r="X425" t="str">
            <v>104BPE0520</v>
          </cell>
        </row>
        <row r="426">
          <cell r="W426">
            <v>67</v>
          </cell>
          <cell r="X426" t="str">
            <v>104BPE0520</v>
          </cell>
        </row>
        <row r="427">
          <cell r="W427">
            <v>31</v>
          </cell>
          <cell r="X427" t="str">
            <v>104BPE0520</v>
          </cell>
        </row>
        <row r="428">
          <cell r="W428">
            <v>31</v>
          </cell>
          <cell r="X428" t="str">
            <v>104BPE0520</v>
          </cell>
        </row>
        <row r="429">
          <cell r="W429">
            <v>31</v>
          </cell>
          <cell r="X429" t="str">
            <v>104BPE0520</v>
          </cell>
        </row>
        <row r="430">
          <cell r="W430">
            <v>3</v>
          </cell>
          <cell r="X430" t="str">
            <v>104BPE0520</v>
          </cell>
        </row>
        <row r="431">
          <cell r="W431">
            <v>3</v>
          </cell>
          <cell r="X431" t="str">
            <v>104BPE0520</v>
          </cell>
        </row>
        <row r="432">
          <cell r="W432">
            <v>3</v>
          </cell>
          <cell r="X432" t="str">
            <v>104BPE0520</v>
          </cell>
        </row>
        <row r="433">
          <cell r="W433">
            <v>22</v>
          </cell>
          <cell r="X433" t="str">
            <v>104BPE0520</v>
          </cell>
        </row>
        <row r="434">
          <cell r="W434">
            <v>22</v>
          </cell>
          <cell r="X434" t="str">
            <v>104BPE0520</v>
          </cell>
        </row>
        <row r="435">
          <cell r="W435">
            <v>22</v>
          </cell>
          <cell r="X435" t="str">
            <v>104BPE0520</v>
          </cell>
        </row>
        <row r="436">
          <cell r="W436">
            <v>12</v>
          </cell>
          <cell r="X436" t="str">
            <v>104BPE0520</v>
          </cell>
        </row>
        <row r="437">
          <cell r="W437">
            <v>12</v>
          </cell>
          <cell r="X437" t="str">
            <v>104BPE0520</v>
          </cell>
        </row>
        <row r="438">
          <cell r="W438">
            <v>12</v>
          </cell>
          <cell r="X438" t="str">
            <v>104BPE0520</v>
          </cell>
        </row>
        <row r="439">
          <cell r="W439">
            <v>41</v>
          </cell>
          <cell r="X439" t="str">
            <v>104BPE0520</v>
          </cell>
        </row>
        <row r="440">
          <cell r="W440">
            <v>41</v>
          </cell>
          <cell r="X440" t="str">
            <v>104BPE0520</v>
          </cell>
        </row>
        <row r="441">
          <cell r="W441">
            <v>41</v>
          </cell>
          <cell r="X441" t="str">
            <v>104BPE0520</v>
          </cell>
        </row>
        <row r="442">
          <cell r="W442">
            <v>8</v>
          </cell>
          <cell r="X442" t="str">
            <v>104BPE0520</v>
          </cell>
        </row>
        <row r="443">
          <cell r="W443">
            <v>8</v>
          </cell>
          <cell r="X443" t="str">
            <v>104BPE0520</v>
          </cell>
        </row>
        <row r="444">
          <cell r="W444">
            <v>8</v>
          </cell>
          <cell r="X444" t="str">
            <v>104BPE0520</v>
          </cell>
        </row>
        <row r="445">
          <cell r="W445">
            <v>22</v>
          </cell>
          <cell r="X445" t="str">
            <v>104BPE0520</v>
          </cell>
        </row>
        <row r="446">
          <cell r="W446">
            <v>22</v>
          </cell>
          <cell r="X446" t="str">
            <v>104BPE0520</v>
          </cell>
        </row>
        <row r="447">
          <cell r="W447">
            <v>22</v>
          </cell>
          <cell r="X447" t="str">
            <v>104BPE0520</v>
          </cell>
        </row>
        <row r="448">
          <cell r="W448">
            <v>1</v>
          </cell>
          <cell r="X448" t="str">
            <v>104BPE0520</v>
          </cell>
        </row>
        <row r="449">
          <cell r="W449">
            <v>1</v>
          </cell>
          <cell r="X449" t="str">
            <v>104BPE0520</v>
          </cell>
        </row>
        <row r="450">
          <cell r="W450">
            <v>1</v>
          </cell>
          <cell r="X450" t="str">
            <v>104BPE0520</v>
          </cell>
        </row>
        <row r="451">
          <cell r="W451">
            <v>18</v>
          </cell>
          <cell r="X451" t="str">
            <v>104BPE0520</v>
          </cell>
        </row>
        <row r="452">
          <cell r="W452">
            <v>18</v>
          </cell>
          <cell r="X452" t="str">
            <v>104BPE0520</v>
          </cell>
        </row>
        <row r="453">
          <cell r="W453">
            <v>18</v>
          </cell>
          <cell r="X453" t="str">
            <v>104BPE0520</v>
          </cell>
        </row>
        <row r="454">
          <cell r="W454">
            <v>18</v>
          </cell>
          <cell r="X454" t="str">
            <v>104BPE0520</v>
          </cell>
        </row>
        <row r="455">
          <cell r="W455">
            <v>18</v>
          </cell>
          <cell r="X455" t="str">
            <v>104BPE0520</v>
          </cell>
        </row>
        <row r="456">
          <cell r="W456">
            <v>18</v>
          </cell>
          <cell r="X456" t="str">
            <v>104BPE0520</v>
          </cell>
        </row>
        <row r="457">
          <cell r="W457">
            <v>31</v>
          </cell>
          <cell r="X457" t="str">
            <v>104BPE0520</v>
          </cell>
        </row>
        <row r="458">
          <cell r="W458">
            <v>31</v>
          </cell>
          <cell r="X458" t="str">
            <v>104BPE0520</v>
          </cell>
        </row>
        <row r="459">
          <cell r="W459">
            <v>31</v>
          </cell>
          <cell r="X459" t="str">
            <v>104BPE0520</v>
          </cell>
        </row>
        <row r="460">
          <cell r="W460">
            <v>4</v>
          </cell>
          <cell r="X460" t="str">
            <v>104BPE0520</v>
          </cell>
        </row>
        <row r="461">
          <cell r="W461">
            <v>4</v>
          </cell>
          <cell r="X461" t="str">
            <v>104BPE0520</v>
          </cell>
        </row>
        <row r="462">
          <cell r="W462">
            <v>4</v>
          </cell>
          <cell r="X462" t="str">
            <v>104BPE0520</v>
          </cell>
        </row>
        <row r="463">
          <cell r="W463">
            <v>29</v>
          </cell>
          <cell r="X463" t="str">
            <v>104BPE0520</v>
          </cell>
        </row>
        <row r="464">
          <cell r="W464">
            <v>29</v>
          </cell>
          <cell r="X464" t="str">
            <v>104BPE0520</v>
          </cell>
        </row>
        <row r="465">
          <cell r="W465">
            <v>29</v>
          </cell>
          <cell r="X465" t="str">
            <v>104BPE0520</v>
          </cell>
        </row>
        <row r="466">
          <cell r="W466">
            <v>8</v>
          </cell>
          <cell r="X466" t="str">
            <v>104BPE0520</v>
          </cell>
        </row>
        <row r="467">
          <cell r="W467">
            <v>8</v>
          </cell>
          <cell r="X467" t="str">
            <v>104BPE0520</v>
          </cell>
        </row>
        <row r="468">
          <cell r="W468">
            <v>8</v>
          </cell>
          <cell r="X468" t="str">
            <v>104BPE0520</v>
          </cell>
        </row>
        <row r="469">
          <cell r="W469">
            <v>32</v>
          </cell>
          <cell r="X469" t="str">
            <v>104BPE0520</v>
          </cell>
        </row>
        <row r="470">
          <cell r="W470">
            <v>32</v>
          </cell>
          <cell r="X470" t="str">
            <v>104BPE0520</v>
          </cell>
        </row>
        <row r="471">
          <cell r="W471">
            <v>32</v>
          </cell>
          <cell r="X471" t="str">
            <v>104BPE0520</v>
          </cell>
        </row>
        <row r="472">
          <cell r="W472">
            <v>8</v>
          </cell>
          <cell r="X472" t="str">
            <v>104BPE0520</v>
          </cell>
        </row>
        <row r="473">
          <cell r="W473">
            <v>8</v>
          </cell>
          <cell r="X473" t="str">
            <v>104BPE0520</v>
          </cell>
        </row>
        <row r="474">
          <cell r="W474">
            <v>8</v>
          </cell>
          <cell r="X474" t="str">
            <v>104BPE0520</v>
          </cell>
        </row>
        <row r="475">
          <cell r="W475">
            <v>35</v>
          </cell>
          <cell r="X475" t="str">
            <v>104BPE0520</v>
          </cell>
        </row>
        <row r="476">
          <cell r="W476">
            <v>35</v>
          </cell>
          <cell r="X476" t="str">
            <v>104BPE0520</v>
          </cell>
        </row>
        <row r="477">
          <cell r="W477">
            <v>35</v>
          </cell>
          <cell r="X477" t="str">
            <v>104BPE0520</v>
          </cell>
        </row>
        <row r="478">
          <cell r="W478">
            <v>31</v>
          </cell>
          <cell r="X478" t="str">
            <v>104BPE0520</v>
          </cell>
        </row>
        <row r="479">
          <cell r="W479">
            <v>31</v>
          </cell>
          <cell r="X479" t="str">
            <v>104BPE0520</v>
          </cell>
        </row>
        <row r="480">
          <cell r="W480">
            <v>31</v>
          </cell>
          <cell r="X480" t="str">
            <v>104BPE0520</v>
          </cell>
        </row>
        <row r="481">
          <cell r="W481">
            <v>29</v>
          </cell>
          <cell r="X481" t="str">
            <v>104BPE0520</v>
          </cell>
        </row>
        <row r="482">
          <cell r="W482">
            <v>29</v>
          </cell>
          <cell r="X482" t="str">
            <v>104BPE0520</v>
          </cell>
        </row>
        <row r="483">
          <cell r="W483">
            <v>29</v>
          </cell>
          <cell r="X483" t="str">
            <v>104BPE0520</v>
          </cell>
        </row>
        <row r="484">
          <cell r="W484">
            <v>28</v>
          </cell>
          <cell r="X484" t="str">
            <v>104BPE0520</v>
          </cell>
        </row>
        <row r="485">
          <cell r="W485">
            <v>28</v>
          </cell>
          <cell r="X485" t="str">
            <v>104BPE0520</v>
          </cell>
        </row>
        <row r="486">
          <cell r="W486">
            <v>28</v>
          </cell>
          <cell r="X486" t="str">
            <v>104BPE0520</v>
          </cell>
        </row>
        <row r="487">
          <cell r="W487">
            <v>40</v>
          </cell>
          <cell r="X487" t="str">
            <v>104BPE0520</v>
          </cell>
        </row>
        <row r="488">
          <cell r="W488">
            <v>40</v>
          </cell>
          <cell r="X488" t="str">
            <v>104BPE0520</v>
          </cell>
        </row>
        <row r="489">
          <cell r="W489">
            <v>40</v>
          </cell>
          <cell r="X489" t="str">
            <v>104BPE0520</v>
          </cell>
        </row>
        <row r="490">
          <cell r="W490">
            <v>4</v>
          </cell>
          <cell r="X490" t="str">
            <v>104BPE0520</v>
          </cell>
        </row>
        <row r="491">
          <cell r="W491">
            <v>4</v>
          </cell>
          <cell r="X491" t="str">
            <v>104BPE0520</v>
          </cell>
        </row>
        <row r="492">
          <cell r="W492">
            <v>4</v>
          </cell>
          <cell r="X492" t="str">
            <v>104BPE0520</v>
          </cell>
        </row>
        <row r="493">
          <cell r="W493">
            <v>38</v>
          </cell>
          <cell r="X493" t="str">
            <v>104BPE0520</v>
          </cell>
        </row>
        <row r="494">
          <cell r="W494">
            <v>38</v>
          </cell>
          <cell r="X494" t="str">
            <v>104BPE0520</v>
          </cell>
        </row>
        <row r="495">
          <cell r="W495">
            <v>38</v>
          </cell>
          <cell r="X495" t="str">
            <v>104BPE0520</v>
          </cell>
        </row>
        <row r="496">
          <cell r="W496">
            <v>25</v>
          </cell>
          <cell r="X496" t="str">
            <v>104BPE0520</v>
          </cell>
        </row>
        <row r="497">
          <cell r="W497">
            <v>25</v>
          </cell>
          <cell r="X497" t="str">
            <v>104BPE0520</v>
          </cell>
        </row>
        <row r="498">
          <cell r="W498">
            <v>25</v>
          </cell>
          <cell r="X498" t="str">
            <v>104BPE0520</v>
          </cell>
        </row>
        <row r="499">
          <cell r="W499">
            <v>25</v>
          </cell>
          <cell r="X499" t="str">
            <v>104BPE0520</v>
          </cell>
        </row>
        <row r="500">
          <cell r="W500">
            <v>25</v>
          </cell>
          <cell r="X500" t="str">
            <v>104BPE0520</v>
          </cell>
        </row>
        <row r="501">
          <cell r="W501">
            <v>25</v>
          </cell>
          <cell r="X501" t="str">
            <v>104BPE0520</v>
          </cell>
        </row>
        <row r="502">
          <cell r="W502">
            <v>66</v>
          </cell>
          <cell r="X502" t="str">
            <v>104BPE0520</v>
          </cell>
        </row>
        <row r="503">
          <cell r="W503">
            <v>66</v>
          </cell>
          <cell r="X503" t="str">
            <v>104BPE0520</v>
          </cell>
        </row>
        <row r="504">
          <cell r="W504">
            <v>66</v>
          </cell>
          <cell r="X504" t="str">
            <v>104BPE0520</v>
          </cell>
        </row>
        <row r="505">
          <cell r="W505">
            <v>25</v>
          </cell>
          <cell r="X505" t="str">
            <v>104BPE0520</v>
          </cell>
        </row>
        <row r="506">
          <cell r="W506">
            <v>25</v>
          </cell>
          <cell r="X506" t="str">
            <v>104BPE0520</v>
          </cell>
        </row>
        <row r="507">
          <cell r="W507">
            <v>25</v>
          </cell>
          <cell r="X507" t="str">
            <v>104BPE0520</v>
          </cell>
        </row>
        <row r="508">
          <cell r="W508">
            <v>7</v>
          </cell>
          <cell r="X508" t="str">
            <v>104BPE0520</v>
          </cell>
        </row>
        <row r="509">
          <cell r="W509">
            <v>7</v>
          </cell>
          <cell r="X509" t="str">
            <v>104BPE0520</v>
          </cell>
        </row>
        <row r="510">
          <cell r="W510">
            <v>7</v>
          </cell>
          <cell r="X510" t="str">
            <v>104BPE0520</v>
          </cell>
        </row>
        <row r="511">
          <cell r="W511">
            <v>13</v>
          </cell>
          <cell r="X511" t="str">
            <v>104BPE0520</v>
          </cell>
        </row>
        <row r="512">
          <cell r="W512">
            <v>13</v>
          </cell>
          <cell r="X512" t="str">
            <v>104BPE0520</v>
          </cell>
        </row>
        <row r="513">
          <cell r="W513">
            <v>13</v>
          </cell>
          <cell r="X513" t="str">
            <v>104BPE0520</v>
          </cell>
        </row>
        <row r="514">
          <cell r="W514">
            <v>11</v>
          </cell>
          <cell r="X514" t="str">
            <v>104BPE0520</v>
          </cell>
        </row>
        <row r="515">
          <cell r="W515">
            <v>11</v>
          </cell>
          <cell r="X515" t="str">
            <v>104BPE0520</v>
          </cell>
        </row>
        <row r="516">
          <cell r="W516">
            <v>11</v>
          </cell>
          <cell r="X516" t="str">
            <v>104BPE0520</v>
          </cell>
        </row>
        <row r="517">
          <cell r="W517">
            <v>21</v>
          </cell>
          <cell r="X517" t="str">
            <v>104BPE0520</v>
          </cell>
        </row>
        <row r="518">
          <cell r="W518">
            <v>21</v>
          </cell>
          <cell r="X518" t="str">
            <v>104BPE0520</v>
          </cell>
        </row>
        <row r="519">
          <cell r="W519">
            <v>21</v>
          </cell>
          <cell r="X519" t="str">
            <v>104BPE0520</v>
          </cell>
        </row>
        <row r="520">
          <cell r="W520">
            <v>11</v>
          </cell>
          <cell r="X520" t="str">
            <v>104BPE0520</v>
          </cell>
        </row>
        <row r="521">
          <cell r="W521">
            <v>11</v>
          </cell>
          <cell r="X521" t="str">
            <v>104BPE0520</v>
          </cell>
        </row>
        <row r="522">
          <cell r="W522">
            <v>11</v>
          </cell>
          <cell r="X522" t="str">
            <v>104BPE0520</v>
          </cell>
        </row>
        <row r="523">
          <cell r="W523">
            <v>12</v>
          </cell>
          <cell r="X523" t="str">
            <v>104BPE0530</v>
          </cell>
        </row>
        <row r="524">
          <cell r="W524">
            <v>12</v>
          </cell>
          <cell r="X524" t="str">
            <v>104BPE0530</v>
          </cell>
        </row>
        <row r="525">
          <cell r="W525">
            <v>12</v>
          </cell>
          <cell r="X525" t="str">
            <v>104BPE0530</v>
          </cell>
        </row>
        <row r="526">
          <cell r="W526">
            <v>8</v>
          </cell>
          <cell r="X526" t="str">
            <v>104BPE0530</v>
          </cell>
        </row>
        <row r="527">
          <cell r="W527">
            <v>8</v>
          </cell>
          <cell r="X527" t="str">
            <v>104BPE0530</v>
          </cell>
        </row>
        <row r="528">
          <cell r="W528">
            <v>8</v>
          </cell>
          <cell r="X528" t="str">
            <v>104BPE0530</v>
          </cell>
        </row>
        <row r="529">
          <cell r="W529">
            <v>25</v>
          </cell>
          <cell r="X529" t="str">
            <v>104BPE0530</v>
          </cell>
        </row>
        <row r="530">
          <cell r="W530">
            <v>25</v>
          </cell>
          <cell r="X530" t="str">
            <v>104BPE0530</v>
          </cell>
        </row>
        <row r="531">
          <cell r="W531">
            <v>25</v>
          </cell>
          <cell r="X531" t="str">
            <v>104BPE0530</v>
          </cell>
        </row>
        <row r="532">
          <cell r="W532">
            <v>10</v>
          </cell>
          <cell r="X532" t="str">
            <v>104BPE0530</v>
          </cell>
        </row>
        <row r="533">
          <cell r="W533">
            <v>10</v>
          </cell>
          <cell r="X533" t="str">
            <v>104BPE0530</v>
          </cell>
        </row>
        <row r="534">
          <cell r="W534">
            <v>10</v>
          </cell>
          <cell r="X534" t="str">
            <v>104BPE0530</v>
          </cell>
        </row>
        <row r="535">
          <cell r="W535">
            <v>25</v>
          </cell>
          <cell r="X535" t="str">
            <v>104BPE0530</v>
          </cell>
        </row>
        <row r="536">
          <cell r="W536">
            <v>25</v>
          </cell>
          <cell r="X536" t="str">
            <v>104BPE0530</v>
          </cell>
        </row>
        <row r="537">
          <cell r="W537">
            <v>25</v>
          </cell>
          <cell r="X537" t="str">
            <v>104BPE0530</v>
          </cell>
        </row>
        <row r="538">
          <cell r="W538">
            <v>71</v>
          </cell>
          <cell r="X538" t="str">
            <v>104BPE0530</v>
          </cell>
        </row>
        <row r="539">
          <cell r="W539">
            <v>71</v>
          </cell>
          <cell r="X539" t="str">
            <v>104BPE0530</v>
          </cell>
        </row>
        <row r="540">
          <cell r="W540">
            <v>71</v>
          </cell>
          <cell r="X540" t="str">
            <v>104BPE0530</v>
          </cell>
        </row>
        <row r="541">
          <cell r="W541">
            <v>5</v>
          </cell>
          <cell r="X541" t="str">
            <v>104BPE0530</v>
          </cell>
        </row>
        <row r="542">
          <cell r="W542">
            <v>5</v>
          </cell>
          <cell r="X542" t="str">
            <v>104BPE0530</v>
          </cell>
        </row>
        <row r="543">
          <cell r="W543">
            <v>5</v>
          </cell>
          <cell r="X543" t="str">
            <v>104BPE0530</v>
          </cell>
        </row>
        <row r="544">
          <cell r="W544">
            <v>14</v>
          </cell>
          <cell r="X544" t="str">
            <v>104BPE0530</v>
          </cell>
        </row>
        <row r="545">
          <cell r="W545">
            <v>14</v>
          </cell>
          <cell r="X545" t="str">
            <v>104BPE0530</v>
          </cell>
        </row>
        <row r="546">
          <cell r="W546">
            <v>14</v>
          </cell>
          <cell r="X546" t="str">
            <v>104BPE0530</v>
          </cell>
        </row>
        <row r="547">
          <cell r="W547">
            <v>6</v>
          </cell>
          <cell r="X547" t="str">
            <v>104BPE0530</v>
          </cell>
        </row>
        <row r="548">
          <cell r="W548">
            <v>6</v>
          </cell>
          <cell r="X548" t="str">
            <v>104BPE0530</v>
          </cell>
        </row>
        <row r="549">
          <cell r="W549">
            <v>6</v>
          </cell>
          <cell r="X549" t="str">
            <v>104BPE0530</v>
          </cell>
        </row>
        <row r="550">
          <cell r="W550">
            <v>10</v>
          </cell>
          <cell r="X550" t="str">
            <v>104BPE0530</v>
          </cell>
        </row>
        <row r="551">
          <cell r="W551">
            <v>10</v>
          </cell>
          <cell r="X551" t="str">
            <v>104BPE0530</v>
          </cell>
        </row>
        <row r="552">
          <cell r="W552">
            <v>10</v>
          </cell>
          <cell r="X552" t="str">
            <v>104BPE0530</v>
          </cell>
        </row>
        <row r="553">
          <cell r="W553">
            <v>4</v>
          </cell>
          <cell r="X553" t="str">
            <v>104BPE0530</v>
          </cell>
        </row>
        <row r="554">
          <cell r="W554">
            <v>4</v>
          </cell>
          <cell r="X554" t="str">
            <v>104BPE0530</v>
          </cell>
        </row>
        <row r="555">
          <cell r="W555">
            <v>4</v>
          </cell>
          <cell r="X555" t="str">
            <v>104BPE0530</v>
          </cell>
        </row>
        <row r="556">
          <cell r="W556">
            <v>17</v>
          </cell>
          <cell r="X556" t="str">
            <v>104BPE0530</v>
          </cell>
        </row>
        <row r="557">
          <cell r="W557">
            <v>17</v>
          </cell>
          <cell r="X557" t="str">
            <v>104BPE0530</v>
          </cell>
        </row>
        <row r="558">
          <cell r="W558">
            <v>17</v>
          </cell>
          <cell r="X558" t="str">
            <v>104BPE0530</v>
          </cell>
        </row>
        <row r="559">
          <cell r="W559">
            <v>11</v>
          </cell>
          <cell r="X559" t="str">
            <v>104BPE0530</v>
          </cell>
        </row>
        <row r="560">
          <cell r="W560">
            <v>11</v>
          </cell>
          <cell r="X560" t="str">
            <v>104BPE0530</v>
          </cell>
        </row>
        <row r="561">
          <cell r="W561">
            <v>11</v>
          </cell>
          <cell r="X561" t="str">
            <v>104BPE0530</v>
          </cell>
        </row>
        <row r="562">
          <cell r="W562">
            <v>17</v>
          </cell>
          <cell r="X562" t="str">
            <v>104BPE0530</v>
          </cell>
        </row>
        <row r="563">
          <cell r="W563">
            <v>17</v>
          </cell>
          <cell r="X563" t="str">
            <v>104BPE0530</v>
          </cell>
        </row>
        <row r="564">
          <cell r="W564">
            <v>17</v>
          </cell>
          <cell r="X564" t="str">
            <v>104BPE0530</v>
          </cell>
        </row>
        <row r="565">
          <cell r="W565">
            <v>2</v>
          </cell>
          <cell r="X565" t="str">
            <v>104BPE0530</v>
          </cell>
        </row>
        <row r="566">
          <cell r="W566">
            <v>2</v>
          </cell>
          <cell r="X566" t="str">
            <v>104BPE0530</v>
          </cell>
        </row>
        <row r="567">
          <cell r="W567">
            <v>2</v>
          </cell>
          <cell r="X567" t="str">
            <v>104BPE0530</v>
          </cell>
        </row>
        <row r="568">
          <cell r="W568">
            <v>20</v>
          </cell>
          <cell r="X568" t="str">
            <v>104BPE0530</v>
          </cell>
        </row>
        <row r="569">
          <cell r="W569">
            <v>20</v>
          </cell>
          <cell r="X569" t="str">
            <v>104BPE0530</v>
          </cell>
        </row>
        <row r="570">
          <cell r="W570">
            <v>20</v>
          </cell>
          <cell r="X570" t="str">
            <v>104BPE0530</v>
          </cell>
        </row>
        <row r="571">
          <cell r="W571">
            <v>5</v>
          </cell>
          <cell r="X571" t="str">
            <v>104BPE0530</v>
          </cell>
        </row>
        <row r="572">
          <cell r="W572">
            <v>5</v>
          </cell>
          <cell r="X572" t="str">
            <v>104BPE0530</v>
          </cell>
        </row>
        <row r="573">
          <cell r="W573">
            <v>5</v>
          </cell>
          <cell r="X573" t="str">
            <v>104BPE0530</v>
          </cell>
        </row>
        <row r="574">
          <cell r="W574">
            <v>25</v>
          </cell>
          <cell r="X574" t="str">
            <v>104BPE0530</v>
          </cell>
        </row>
        <row r="575">
          <cell r="W575">
            <v>25</v>
          </cell>
          <cell r="X575" t="str">
            <v>104BPE0530</v>
          </cell>
        </row>
        <row r="576">
          <cell r="W576">
            <v>25</v>
          </cell>
          <cell r="X576" t="str">
            <v>104BPE0530</v>
          </cell>
        </row>
        <row r="577">
          <cell r="W577">
            <v>2</v>
          </cell>
          <cell r="X577" t="str">
            <v>104BPE0530</v>
          </cell>
        </row>
        <row r="578">
          <cell r="W578">
            <v>2</v>
          </cell>
          <cell r="X578" t="str">
            <v>104BPE0530</v>
          </cell>
        </row>
        <row r="579">
          <cell r="W579">
            <v>2</v>
          </cell>
          <cell r="X579" t="str">
            <v>104BPE0530</v>
          </cell>
        </row>
        <row r="580">
          <cell r="W580">
            <v>17</v>
          </cell>
          <cell r="X580" t="str">
            <v>104BPE0530</v>
          </cell>
        </row>
        <row r="581">
          <cell r="W581">
            <v>17</v>
          </cell>
          <cell r="X581" t="str">
            <v>104BPE0530</v>
          </cell>
        </row>
        <row r="582">
          <cell r="W582">
            <v>17</v>
          </cell>
          <cell r="X582" t="str">
            <v>104BPE0530</v>
          </cell>
        </row>
        <row r="583">
          <cell r="W583">
            <v>10</v>
          </cell>
          <cell r="X583" t="str">
            <v>104BPE0530</v>
          </cell>
        </row>
        <row r="584">
          <cell r="W584">
            <v>10</v>
          </cell>
          <cell r="X584" t="str">
            <v>104BPE0530</v>
          </cell>
        </row>
        <row r="585">
          <cell r="W585">
            <v>10</v>
          </cell>
          <cell r="X585" t="str">
            <v>104BPE0530</v>
          </cell>
        </row>
        <row r="586">
          <cell r="W586">
            <v>23</v>
          </cell>
          <cell r="X586" t="str">
            <v>104BPE0530</v>
          </cell>
        </row>
        <row r="587">
          <cell r="W587">
            <v>23</v>
          </cell>
          <cell r="X587" t="str">
            <v>104BPE0530</v>
          </cell>
        </row>
        <row r="588">
          <cell r="W588">
            <v>23</v>
          </cell>
          <cell r="X588" t="str">
            <v>104BPE0530</v>
          </cell>
        </row>
        <row r="589">
          <cell r="W589">
            <v>23</v>
          </cell>
          <cell r="X589" t="str">
            <v>104BPE0530</v>
          </cell>
        </row>
        <row r="590">
          <cell r="W590">
            <v>23</v>
          </cell>
          <cell r="X590" t="str">
            <v>104BPE0530</v>
          </cell>
        </row>
        <row r="591">
          <cell r="W591">
            <v>23</v>
          </cell>
          <cell r="X591" t="str">
            <v>104BPE0530</v>
          </cell>
        </row>
        <row r="592">
          <cell r="W592">
            <v>12</v>
          </cell>
          <cell r="X592" t="str">
            <v>104BPE0530</v>
          </cell>
        </row>
        <row r="593">
          <cell r="W593">
            <v>12</v>
          </cell>
          <cell r="X593" t="str">
            <v>104BPE0530</v>
          </cell>
        </row>
        <row r="594">
          <cell r="W594">
            <v>12</v>
          </cell>
          <cell r="X594" t="str">
            <v>104BPE0530</v>
          </cell>
        </row>
        <row r="595">
          <cell r="W595">
            <v>27</v>
          </cell>
          <cell r="X595" t="str">
            <v>104BPE0530</v>
          </cell>
        </row>
        <row r="596">
          <cell r="W596">
            <v>27</v>
          </cell>
          <cell r="X596" t="str">
            <v>104BPE0530</v>
          </cell>
        </row>
        <row r="597">
          <cell r="W597">
            <v>27</v>
          </cell>
          <cell r="X597" t="str">
            <v>104BPE0530</v>
          </cell>
        </row>
        <row r="598">
          <cell r="W598">
            <v>41</v>
          </cell>
          <cell r="X598" t="str">
            <v>104BPE0530</v>
          </cell>
        </row>
        <row r="599">
          <cell r="W599">
            <v>41</v>
          </cell>
          <cell r="X599" t="str">
            <v>104BPE0530</v>
          </cell>
        </row>
        <row r="600">
          <cell r="W600">
            <v>41</v>
          </cell>
          <cell r="X600" t="str">
            <v>104BPE0530</v>
          </cell>
        </row>
        <row r="601">
          <cell r="W601">
            <v>15</v>
          </cell>
          <cell r="X601" t="str">
            <v>104BPE0530</v>
          </cell>
        </row>
        <row r="602">
          <cell r="W602">
            <v>15</v>
          </cell>
          <cell r="X602" t="str">
            <v>104BPE0530</v>
          </cell>
        </row>
        <row r="603">
          <cell r="W603">
            <v>15</v>
          </cell>
          <cell r="X603" t="str">
            <v>104BPE0530</v>
          </cell>
        </row>
        <row r="604">
          <cell r="W604">
            <v>78</v>
          </cell>
          <cell r="X604" t="str">
            <v>104BPE0550</v>
          </cell>
        </row>
        <row r="605">
          <cell r="W605">
            <v>78</v>
          </cell>
          <cell r="X605" t="str">
            <v>104BPE0550</v>
          </cell>
        </row>
        <row r="606">
          <cell r="W606">
            <v>78</v>
          </cell>
          <cell r="X606" t="str">
            <v>104BPE0550</v>
          </cell>
        </row>
        <row r="607">
          <cell r="W607">
            <v>20</v>
          </cell>
          <cell r="X607" t="str">
            <v>104BPE0550</v>
          </cell>
        </row>
        <row r="608">
          <cell r="W608">
            <v>20</v>
          </cell>
          <cell r="X608" t="str">
            <v>104BPE0550</v>
          </cell>
        </row>
        <row r="609">
          <cell r="W609">
            <v>20</v>
          </cell>
          <cell r="X609" t="str">
            <v>104BPE0550</v>
          </cell>
        </row>
        <row r="610">
          <cell r="W610">
            <v>3</v>
          </cell>
          <cell r="X610" t="str">
            <v>104BPE0550</v>
          </cell>
        </row>
        <row r="611">
          <cell r="W611">
            <v>3</v>
          </cell>
          <cell r="X611" t="str">
            <v>104BPE0550</v>
          </cell>
        </row>
        <row r="612">
          <cell r="W612">
            <v>3</v>
          </cell>
          <cell r="X612" t="str">
            <v>104BPE0550</v>
          </cell>
        </row>
        <row r="613">
          <cell r="W613">
            <v>18</v>
          </cell>
          <cell r="X613" t="str">
            <v>104BPE0550</v>
          </cell>
        </row>
        <row r="614">
          <cell r="W614">
            <v>18</v>
          </cell>
          <cell r="X614" t="str">
            <v>104BPE0550</v>
          </cell>
        </row>
        <row r="615">
          <cell r="W615">
            <v>18</v>
          </cell>
          <cell r="X615" t="str">
            <v>104BPE0550</v>
          </cell>
        </row>
        <row r="616">
          <cell r="W616">
            <v>14</v>
          </cell>
          <cell r="X616" t="str">
            <v>104BPE0550</v>
          </cell>
        </row>
        <row r="617">
          <cell r="W617">
            <v>14</v>
          </cell>
          <cell r="X617" t="str">
            <v>104BPE0550</v>
          </cell>
        </row>
        <row r="618">
          <cell r="W618">
            <v>14</v>
          </cell>
          <cell r="X618" t="str">
            <v>104BPE0550</v>
          </cell>
        </row>
        <row r="619">
          <cell r="W619">
            <v>22</v>
          </cell>
          <cell r="X619" t="str">
            <v>104BPE0550</v>
          </cell>
        </row>
        <row r="620">
          <cell r="W620">
            <v>22</v>
          </cell>
          <cell r="X620" t="str">
            <v>104BPE0550</v>
          </cell>
        </row>
        <row r="621">
          <cell r="W621">
            <v>22</v>
          </cell>
          <cell r="X621" t="str">
            <v>104BPE0550</v>
          </cell>
        </row>
        <row r="622">
          <cell r="W622">
            <v>5</v>
          </cell>
          <cell r="X622" t="str">
            <v>104BPE0550</v>
          </cell>
        </row>
        <row r="623">
          <cell r="W623">
            <v>5</v>
          </cell>
          <cell r="X623" t="str">
            <v>104BPE0550</v>
          </cell>
        </row>
        <row r="624">
          <cell r="W624">
            <v>5</v>
          </cell>
          <cell r="X624" t="str">
            <v>104BPE0550</v>
          </cell>
        </row>
        <row r="625">
          <cell r="W625">
            <v>12</v>
          </cell>
          <cell r="X625" t="str">
            <v>104BPE0550</v>
          </cell>
        </row>
        <row r="626">
          <cell r="W626">
            <v>12</v>
          </cell>
          <cell r="X626" t="str">
            <v>104BPE0550</v>
          </cell>
        </row>
        <row r="627">
          <cell r="W627">
            <v>12</v>
          </cell>
          <cell r="X627" t="str">
            <v>104BPE0550</v>
          </cell>
        </row>
        <row r="628">
          <cell r="W628">
            <v>10</v>
          </cell>
          <cell r="X628" t="str">
            <v>104BPE0550</v>
          </cell>
        </row>
        <row r="629">
          <cell r="W629">
            <v>10</v>
          </cell>
          <cell r="X629" t="str">
            <v>104BPE0550</v>
          </cell>
        </row>
        <row r="630">
          <cell r="W630">
            <v>10</v>
          </cell>
          <cell r="X630" t="str">
            <v>104BPE0550</v>
          </cell>
        </row>
        <row r="631">
          <cell r="W631">
            <v>29</v>
          </cell>
          <cell r="X631" t="str">
            <v>104BPE0550</v>
          </cell>
        </row>
        <row r="632">
          <cell r="W632">
            <v>29</v>
          </cell>
          <cell r="X632" t="str">
            <v>104BPE0550</v>
          </cell>
        </row>
        <row r="633">
          <cell r="W633">
            <v>29</v>
          </cell>
          <cell r="X633" t="str">
            <v>104BPE0550</v>
          </cell>
        </row>
        <row r="634">
          <cell r="W634">
            <v>7</v>
          </cell>
          <cell r="X634" t="str">
            <v>104BPE0550</v>
          </cell>
        </row>
        <row r="635">
          <cell r="W635">
            <v>7</v>
          </cell>
          <cell r="X635" t="str">
            <v>104BPE0550</v>
          </cell>
        </row>
        <row r="636">
          <cell r="W636">
            <v>7</v>
          </cell>
          <cell r="X636" t="str">
            <v>104BPE0550</v>
          </cell>
        </row>
        <row r="637">
          <cell r="W637">
            <v>18</v>
          </cell>
          <cell r="X637" t="str">
            <v>104BPE0550</v>
          </cell>
        </row>
        <row r="638">
          <cell r="W638">
            <v>18</v>
          </cell>
          <cell r="X638" t="str">
            <v>104BPE0550</v>
          </cell>
        </row>
        <row r="639">
          <cell r="W639">
            <v>18</v>
          </cell>
          <cell r="X639" t="str">
            <v>104BPE0550</v>
          </cell>
        </row>
        <row r="640">
          <cell r="W640">
            <v>5</v>
          </cell>
          <cell r="X640" t="str">
            <v>104BPE0550</v>
          </cell>
        </row>
        <row r="641">
          <cell r="W641">
            <v>5</v>
          </cell>
          <cell r="X641" t="str">
            <v>104BPE0550</v>
          </cell>
        </row>
        <row r="642">
          <cell r="W642">
            <v>5</v>
          </cell>
          <cell r="X642" t="str">
            <v>104BPE0550</v>
          </cell>
        </row>
        <row r="643">
          <cell r="W643">
            <v>15</v>
          </cell>
          <cell r="X643" t="str">
            <v>104BPE0550</v>
          </cell>
        </row>
        <row r="644">
          <cell r="W644">
            <v>15</v>
          </cell>
          <cell r="X644" t="str">
            <v>104BPE0550</v>
          </cell>
        </row>
        <row r="645">
          <cell r="W645">
            <v>15</v>
          </cell>
          <cell r="X645" t="str">
            <v>104BPE0550</v>
          </cell>
        </row>
        <row r="646">
          <cell r="W646">
            <v>54</v>
          </cell>
          <cell r="X646" t="str">
            <v>104BPE0550</v>
          </cell>
        </row>
        <row r="647">
          <cell r="W647">
            <v>54</v>
          </cell>
          <cell r="X647" t="str">
            <v>104BPE0550</v>
          </cell>
        </row>
        <row r="648">
          <cell r="W648">
            <v>54</v>
          </cell>
          <cell r="X648" t="str">
            <v>104BPE0550</v>
          </cell>
        </row>
        <row r="649">
          <cell r="W649">
            <v>39</v>
          </cell>
          <cell r="X649" t="str">
            <v>104BPE0550</v>
          </cell>
        </row>
        <row r="650">
          <cell r="W650">
            <v>39</v>
          </cell>
          <cell r="X650" t="str">
            <v>104BPE0550</v>
          </cell>
        </row>
        <row r="651">
          <cell r="W651">
            <v>39</v>
          </cell>
          <cell r="X651" t="str">
            <v>104BPE0550</v>
          </cell>
        </row>
        <row r="652">
          <cell r="W652">
            <v>11</v>
          </cell>
          <cell r="X652" t="str">
            <v>104BPE0550</v>
          </cell>
        </row>
        <row r="653">
          <cell r="W653">
            <v>11</v>
          </cell>
          <cell r="X653" t="str">
            <v>104BPE0550</v>
          </cell>
        </row>
        <row r="654">
          <cell r="W654">
            <v>11</v>
          </cell>
          <cell r="X654" t="str">
            <v>104BPE0550</v>
          </cell>
        </row>
        <row r="655">
          <cell r="W655">
            <v>37</v>
          </cell>
          <cell r="X655" t="str">
            <v>104BPE0550</v>
          </cell>
        </row>
        <row r="656">
          <cell r="W656">
            <v>37</v>
          </cell>
          <cell r="X656" t="str">
            <v>104BPE0550</v>
          </cell>
        </row>
        <row r="657">
          <cell r="W657">
            <v>37</v>
          </cell>
          <cell r="X657" t="str">
            <v>104BPE0550</v>
          </cell>
        </row>
        <row r="658">
          <cell r="W658">
            <v>5</v>
          </cell>
          <cell r="X658" t="str">
            <v>104BPE0550</v>
          </cell>
        </row>
        <row r="659">
          <cell r="W659">
            <v>5</v>
          </cell>
          <cell r="X659" t="str">
            <v>104BPE0550</v>
          </cell>
        </row>
        <row r="660">
          <cell r="W660">
            <v>5</v>
          </cell>
          <cell r="X660" t="str">
            <v>104BPE0550</v>
          </cell>
        </row>
        <row r="661">
          <cell r="W661">
            <v>30</v>
          </cell>
          <cell r="X661" t="str">
            <v>104BPE0550</v>
          </cell>
        </row>
        <row r="662">
          <cell r="W662">
            <v>30</v>
          </cell>
          <cell r="X662" t="str">
            <v>104BPE0550</v>
          </cell>
        </row>
        <row r="663">
          <cell r="W663">
            <v>30</v>
          </cell>
          <cell r="X663" t="str">
            <v>104BPE0550</v>
          </cell>
        </row>
        <row r="664">
          <cell r="W664">
            <v>10</v>
          </cell>
          <cell r="X664" t="str">
            <v>104BPE0550</v>
          </cell>
        </row>
        <row r="665">
          <cell r="W665">
            <v>10</v>
          </cell>
          <cell r="X665" t="str">
            <v>104BPE0550</v>
          </cell>
        </row>
        <row r="666">
          <cell r="W666">
            <v>10</v>
          </cell>
          <cell r="X666" t="str">
            <v>104BPE0550</v>
          </cell>
        </row>
        <row r="667">
          <cell r="W667">
            <v>18</v>
          </cell>
          <cell r="X667" t="str">
            <v>104BPE0550</v>
          </cell>
        </row>
        <row r="668">
          <cell r="W668">
            <v>18</v>
          </cell>
          <cell r="X668" t="str">
            <v>104BPE0550</v>
          </cell>
        </row>
        <row r="669">
          <cell r="W669">
            <v>18</v>
          </cell>
          <cell r="X669" t="str">
            <v>104BPE0550</v>
          </cell>
        </row>
        <row r="670">
          <cell r="W670">
            <v>1</v>
          </cell>
          <cell r="X670" t="str">
            <v>104BPE0550</v>
          </cell>
        </row>
        <row r="671">
          <cell r="W671">
            <v>1</v>
          </cell>
          <cell r="X671" t="str">
            <v>104BPE0550</v>
          </cell>
        </row>
        <row r="672">
          <cell r="W672">
            <v>1</v>
          </cell>
          <cell r="X672" t="str">
            <v>104BPE0550</v>
          </cell>
        </row>
        <row r="673">
          <cell r="W673">
            <v>41</v>
          </cell>
          <cell r="X673" t="str">
            <v>104BPE0550</v>
          </cell>
        </row>
        <row r="674">
          <cell r="W674">
            <v>41</v>
          </cell>
          <cell r="X674" t="str">
            <v>104BPE0550</v>
          </cell>
        </row>
        <row r="675">
          <cell r="W675">
            <v>41</v>
          </cell>
          <cell r="X675" t="str">
            <v>104BPE0550</v>
          </cell>
        </row>
        <row r="676">
          <cell r="W676">
            <v>8</v>
          </cell>
          <cell r="X676" t="str">
            <v>104BPE0550</v>
          </cell>
        </row>
        <row r="677">
          <cell r="W677">
            <v>8</v>
          </cell>
          <cell r="X677" t="str">
            <v>104BPE0550</v>
          </cell>
        </row>
        <row r="678">
          <cell r="W678">
            <v>8</v>
          </cell>
          <cell r="X678" t="str">
            <v>104BPE0550</v>
          </cell>
        </row>
        <row r="679">
          <cell r="W679">
            <v>22</v>
          </cell>
          <cell r="X679" t="str">
            <v>104BPE0550</v>
          </cell>
        </row>
        <row r="680">
          <cell r="W680">
            <v>22</v>
          </cell>
          <cell r="X680" t="str">
            <v>104BPE0550</v>
          </cell>
        </row>
        <row r="681">
          <cell r="W681">
            <v>22</v>
          </cell>
          <cell r="X681" t="str">
            <v>104BPE0550</v>
          </cell>
        </row>
        <row r="682">
          <cell r="W682">
            <v>20</v>
          </cell>
          <cell r="X682" t="str">
            <v>104BPE0550</v>
          </cell>
        </row>
        <row r="683">
          <cell r="W683">
            <v>20</v>
          </cell>
          <cell r="X683" t="str">
            <v>104BPE0550</v>
          </cell>
        </row>
        <row r="684">
          <cell r="W684">
            <v>20</v>
          </cell>
          <cell r="X684" t="str">
            <v>104BPE0550</v>
          </cell>
        </row>
        <row r="685">
          <cell r="W685">
            <v>36</v>
          </cell>
          <cell r="X685" t="str">
            <v>104BPE0550</v>
          </cell>
        </row>
        <row r="686">
          <cell r="W686">
            <v>36</v>
          </cell>
          <cell r="X686" t="str">
            <v>104BPE0550</v>
          </cell>
        </row>
        <row r="687">
          <cell r="W687">
            <v>36</v>
          </cell>
          <cell r="X687" t="str">
            <v>104BPE0550</v>
          </cell>
        </row>
        <row r="688">
          <cell r="W688">
            <v>43</v>
          </cell>
          <cell r="X688" t="str">
            <v>104BPE0550</v>
          </cell>
        </row>
        <row r="689">
          <cell r="W689">
            <v>43</v>
          </cell>
          <cell r="X689" t="str">
            <v>104BPE0550</v>
          </cell>
        </row>
        <row r="690">
          <cell r="W690">
            <v>43</v>
          </cell>
          <cell r="X690" t="str">
            <v>104BPE0550</v>
          </cell>
        </row>
        <row r="691">
          <cell r="W691">
            <v>60</v>
          </cell>
          <cell r="X691" t="str">
            <v>104BPE0550</v>
          </cell>
        </row>
        <row r="692">
          <cell r="W692">
            <v>60</v>
          </cell>
          <cell r="X692" t="str">
            <v>104BPE0550</v>
          </cell>
        </row>
        <row r="693">
          <cell r="W693">
            <v>60</v>
          </cell>
          <cell r="X693" t="str">
            <v>104BPE0550</v>
          </cell>
        </row>
        <row r="694">
          <cell r="W694">
            <v>11</v>
          </cell>
          <cell r="X694" t="str">
            <v>104BPE0550</v>
          </cell>
        </row>
        <row r="695">
          <cell r="W695">
            <v>11</v>
          </cell>
          <cell r="X695" t="str">
            <v>104BPE0550</v>
          </cell>
        </row>
        <row r="696">
          <cell r="W696">
            <v>11</v>
          </cell>
          <cell r="X696" t="str">
            <v>104BPE0550</v>
          </cell>
        </row>
        <row r="697">
          <cell r="W697">
            <v>45</v>
          </cell>
          <cell r="X697" t="str">
            <v>104BPE0550</v>
          </cell>
        </row>
        <row r="698">
          <cell r="W698">
            <v>45</v>
          </cell>
          <cell r="X698" t="str">
            <v>104BPE0550</v>
          </cell>
        </row>
        <row r="699">
          <cell r="W699">
            <v>45</v>
          </cell>
          <cell r="X699" t="str">
            <v>104BPE0550</v>
          </cell>
        </row>
        <row r="700">
          <cell r="W700">
            <v>14</v>
          </cell>
          <cell r="X700" t="str">
            <v>104BPE0550</v>
          </cell>
        </row>
        <row r="701">
          <cell r="W701">
            <v>14</v>
          </cell>
          <cell r="X701" t="str">
            <v>104BPE0550</v>
          </cell>
        </row>
        <row r="702">
          <cell r="W702">
            <v>14</v>
          </cell>
          <cell r="X702" t="str">
            <v>104BPE0550</v>
          </cell>
        </row>
        <row r="703">
          <cell r="W703">
            <v>31</v>
          </cell>
          <cell r="X703" t="str">
            <v>104BPE0550</v>
          </cell>
        </row>
        <row r="704">
          <cell r="W704">
            <v>31</v>
          </cell>
          <cell r="X704" t="str">
            <v>104BPE0550</v>
          </cell>
        </row>
        <row r="705">
          <cell r="W705">
            <v>31</v>
          </cell>
          <cell r="X705" t="str">
            <v>104BPE0550</v>
          </cell>
        </row>
        <row r="706">
          <cell r="W706">
            <v>18</v>
          </cell>
          <cell r="X706" t="str">
            <v>104BPE0550</v>
          </cell>
        </row>
        <row r="707">
          <cell r="W707">
            <v>18</v>
          </cell>
          <cell r="X707" t="str">
            <v>104BPE0550</v>
          </cell>
        </row>
        <row r="708">
          <cell r="W708">
            <v>18</v>
          </cell>
          <cell r="X708" t="str">
            <v>104BPE0550</v>
          </cell>
        </row>
      </sheetData>
      <sheetData sheetId="38">
        <row r="13">
          <cell r="V13">
            <v>45</v>
          </cell>
          <cell r="X13" t="str">
            <v>104BPE0470</v>
          </cell>
        </row>
        <row r="14">
          <cell r="V14">
            <v>45</v>
          </cell>
          <cell r="X14" t="str">
            <v>104BPE0470</v>
          </cell>
        </row>
        <row r="15">
          <cell r="V15">
            <v>70</v>
          </cell>
          <cell r="X15" t="str">
            <v>104BPE0470</v>
          </cell>
        </row>
        <row r="16">
          <cell r="V16">
            <v>50</v>
          </cell>
          <cell r="X16" t="str">
            <v>104BPE0490</v>
          </cell>
        </row>
        <row r="17">
          <cell r="W17">
            <v>40</v>
          </cell>
          <cell r="X17" t="str">
            <v>104BPE0470</v>
          </cell>
        </row>
        <row r="18">
          <cell r="W18">
            <v>40</v>
          </cell>
          <cell r="X18" t="str">
            <v>104BPE0470</v>
          </cell>
        </row>
        <row r="19">
          <cell r="V19">
            <v>70</v>
          </cell>
          <cell r="X19" t="str">
            <v>104BPE0470</v>
          </cell>
        </row>
        <row r="20">
          <cell r="V20">
            <v>70</v>
          </cell>
          <cell r="X20" t="str">
            <v>104BPE0470</v>
          </cell>
        </row>
        <row r="21">
          <cell r="V21">
            <v>70</v>
          </cell>
          <cell r="X21" t="str">
            <v>104BPE0470</v>
          </cell>
        </row>
      </sheetData>
      <sheetData sheetId="39">
        <row r="13">
          <cell r="V13">
            <v>38</v>
          </cell>
          <cell r="X13" t="str">
            <v>104BPE0510</v>
          </cell>
        </row>
        <row r="14">
          <cell r="V14">
            <v>38</v>
          </cell>
          <cell r="X14" t="str">
            <v>104BPE0510</v>
          </cell>
        </row>
        <row r="15">
          <cell r="W15">
            <v>60</v>
          </cell>
          <cell r="X15" t="str">
            <v>104BPE0510</v>
          </cell>
        </row>
        <row r="16">
          <cell r="W16">
            <v>60</v>
          </cell>
          <cell r="X16" t="str">
            <v>104BPE0510</v>
          </cell>
        </row>
        <row r="17">
          <cell r="V17">
            <v>25</v>
          </cell>
          <cell r="X17" t="str">
            <v>104BPE0510</v>
          </cell>
        </row>
        <row r="18">
          <cell r="V18">
            <v>32</v>
          </cell>
          <cell r="X18" t="str">
            <v>104BPE0510</v>
          </cell>
        </row>
        <row r="19">
          <cell r="V19">
            <v>32</v>
          </cell>
          <cell r="X19" t="str">
            <v>104BPE0550</v>
          </cell>
        </row>
        <row r="20">
          <cell r="V20">
            <v>38</v>
          </cell>
          <cell r="X20" t="str">
            <v>104BPE0510</v>
          </cell>
        </row>
        <row r="21">
          <cell r="W21">
            <v>40</v>
          </cell>
          <cell r="X21" t="str">
            <v>104BPE0490</v>
          </cell>
        </row>
        <row r="22">
          <cell r="W22">
            <v>32</v>
          </cell>
          <cell r="X22" t="str">
            <v>104BPE0510</v>
          </cell>
        </row>
        <row r="23">
          <cell r="V23">
            <v>30</v>
          </cell>
          <cell r="X23" t="str">
            <v>104BPE0510</v>
          </cell>
        </row>
        <row r="24">
          <cell r="V24">
            <v>30</v>
          </cell>
          <cell r="X24" t="str">
            <v>104BPE0510</v>
          </cell>
        </row>
      </sheetData>
      <sheetData sheetId="40">
        <row r="13">
          <cell r="V13">
            <v>100</v>
          </cell>
          <cell r="X13" t="str">
            <v>104BPE0330</v>
          </cell>
        </row>
        <row r="14">
          <cell r="W14">
            <v>40</v>
          </cell>
          <cell r="X14" t="str">
            <v>104BPE0530</v>
          </cell>
        </row>
        <row r="15">
          <cell r="V15">
            <v>50</v>
          </cell>
          <cell r="X15" t="str">
            <v>104BPE0330</v>
          </cell>
        </row>
        <row r="16">
          <cell r="W16">
            <v>40</v>
          </cell>
          <cell r="X16" t="str">
            <v>104BPE0530</v>
          </cell>
        </row>
        <row r="17">
          <cell r="V17">
            <v>40</v>
          </cell>
          <cell r="X17" t="str">
            <v>104BPE0530</v>
          </cell>
        </row>
        <row r="18">
          <cell r="W18">
            <v>40</v>
          </cell>
          <cell r="X18" t="str">
            <v>104BPE0330</v>
          </cell>
        </row>
        <row r="19">
          <cell r="V19">
            <v>53</v>
          </cell>
          <cell r="X19" t="str">
            <v>104BPE0530</v>
          </cell>
        </row>
      </sheetData>
      <sheetData sheetId="41">
        <row r="13">
          <cell r="V13">
            <v>100</v>
          </cell>
          <cell r="X13" t="str">
            <v>104BPE0330</v>
          </cell>
        </row>
        <row r="14">
          <cell r="W14">
            <v>40</v>
          </cell>
          <cell r="X14" t="str">
            <v>104BPE0520</v>
          </cell>
        </row>
        <row r="15">
          <cell r="V15">
            <v>100</v>
          </cell>
          <cell r="X15" t="str">
            <v>104BPE0330</v>
          </cell>
        </row>
        <row r="16">
          <cell r="W16">
            <v>70</v>
          </cell>
          <cell r="X16" t="str">
            <v>104BPE0520</v>
          </cell>
        </row>
        <row r="17">
          <cell r="W17">
            <v>24</v>
          </cell>
          <cell r="X17" t="str">
            <v>104BPE0520</v>
          </cell>
        </row>
        <row r="18">
          <cell r="W18">
            <v>100</v>
          </cell>
          <cell r="X18" t="str">
            <v>104BPE0330</v>
          </cell>
        </row>
        <row r="19">
          <cell r="W19">
            <v>44</v>
          </cell>
          <cell r="X19" t="str">
            <v>104BPE0330</v>
          </cell>
        </row>
        <row r="20">
          <cell r="W20">
            <v>44</v>
          </cell>
          <cell r="X20" t="str">
            <v>104BPE0330</v>
          </cell>
        </row>
        <row r="21">
          <cell r="W21">
            <v>65</v>
          </cell>
          <cell r="X21" t="str">
            <v>104BPE0330</v>
          </cell>
        </row>
      </sheetData>
      <sheetData sheetId="42">
        <row r="13">
          <cell r="V13">
            <v>53</v>
          </cell>
          <cell r="X13" t="str">
            <v>104BPE0450</v>
          </cell>
        </row>
        <row r="14">
          <cell r="V14">
            <v>53</v>
          </cell>
          <cell r="X14" t="str">
            <v>104BPE0450</v>
          </cell>
        </row>
        <row r="15">
          <cell r="V15">
            <v>40</v>
          </cell>
          <cell r="X15" t="str">
            <v>104BPE0450</v>
          </cell>
        </row>
        <row r="16">
          <cell r="V16">
            <v>40</v>
          </cell>
          <cell r="X16" t="str">
            <v>104BPE0450</v>
          </cell>
        </row>
        <row r="17">
          <cell r="W17">
            <v>23</v>
          </cell>
          <cell r="X17" t="str">
            <v>104BPE0450</v>
          </cell>
        </row>
        <row r="18">
          <cell r="W18">
            <v>23</v>
          </cell>
          <cell r="X18" t="str">
            <v>104BPE0450</v>
          </cell>
        </row>
        <row r="19">
          <cell r="V19">
            <v>23</v>
          </cell>
          <cell r="X19" t="str">
            <v>104BPE0450</v>
          </cell>
        </row>
        <row r="20">
          <cell r="V20">
            <v>30</v>
          </cell>
          <cell r="X20" t="str">
            <v>104BPE0450</v>
          </cell>
        </row>
        <row r="21">
          <cell r="V21">
            <v>30</v>
          </cell>
          <cell r="X21" t="str">
            <v>104BPE0450</v>
          </cell>
        </row>
        <row r="22">
          <cell r="V22">
            <v>30</v>
          </cell>
          <cell r="X22" t="str">
            <v>104BPE0450</v>
          </cell>
        </row>
      </sheetData>
      <sheetData sheetId="43">
        <row r="13">
          <cell r="O13">
            <v>80</v>
          </cell>
        </row>
      </sheetData>
      <sheetData sheetId="44">
        <row r="13">
          <cell r="Q13">
            <v>15</v>
          </cell>
          <cell r="AC13" t="str">
            <v>NÃO</v>
          </cell>
          <cell r="AD13" t="str">
            <v>104BPE0450</v>
          </cell>
        </row>
        <row r="14">
          <cell r="Q14">
            <v>50</v>
          </cell>
          <cell r="AC14" t="str">
            <v>NÃO</v>
          </cell>
          <cell r="AD14" t="str">
            <v>104BPE0450</v>
          </cell>
        </row>
        <row r="15">
          <cell r="Q15">
            <v>50</v>
          </cell>
          <cell r="AC15" t="str">
            <v>NÃO</v>
          </cell>
          <cell r="AD15" t="str">
            <v>104BPE0450</v>
          </cell>
        </row>
        <row r="16">
          <cell r="Q16">
            <v>85</v>
          </cell>
          <cell r="AC16" t="str">
            <v>NÃO</v>
          </cell>
          <cell r="AD16" t="str">
            <v>104BPE0450</v>
          </cell>
        </row>
        <row r="17">
          <cell r="Q17">
            <v>35</v>
          </cell>
          <cell r="AC17" t="str">
            <v>NÃO</v>
          </cell>
          <cell r="AD17" t="str">
            <v>104BPE0450</v>
          </cell>
        </row>
        <row r="18">
          <cell r="Q18">
            <v>35</v>
          </cell>
          <cell r="AC18" t="str">
            <v>NÃO</v>
          </cell>
          <cell r="AD18" t="str">
            <v>104BPE0450</v>
          </cell>
        </row>
        <row r="19">
          <cell r="Q19">
            <v>25</v>
          </cell>
          <cell r="AC19" t="str">
            <v>NÃO</v>
          </cell>
          <cell r="AD19" t="str">
            <v>104BPE0450</v>
          </cell>
        </row>
        <row r="20">
          <cell r="Q20">
            <v>25</v>
          </cell>
          <cell r="AC20" t="str">
            <v>NÃO</v>
          </cell>
          <cell r="AD20" t="str">
            <v>104BPE0450</v>
          </cell>
        </row>
        <row r="21">
          <cell r="Q21">
            <v>45</v>
          </cell>
          <cell r="AC21" t="str">
            <v>NÃO</v>
          </cell>
          <cell r="AD21" t="str">
            <v>104BPE0450</v>
          </cell>
        </row>
        <row r="22">
          <cell r="Q22">
            <v>40</v>
          </cell>
          <cell r="AC22" t="str">
            <v>NÃO</v>
          </cell>
          <cell r="AD22" t="str">
            <v>104BPE0450</v>
          </cell>
        </row>
        <row r="23">
          <cell r="Q23">
            <v>10</v>
          </cell>
          <cell r="AC23" t="str">
            <v>NÃO</v>
          </cell>
          <cell r="AD23" t="str">
            <v>104BPE0450</v>
          </cell>
        </row>
        <row r="24">
          <cell r="Q24">
            <v>25</v>
          </cell>
          <cell r="AC24" t="str">
            <v>NÃO</v>
          </cell>
          <cell r="AD24" t="str">
            <v>104BPE0450</v>
          </cell>
        </row>
        <row r="25">
          <cell r="Q25">
            <v>30</v>
          </cell>
          <cell r="AC25" t="str">
            <v>NÃO</v>
          </cell>
          <cell r="AD25" t="str">
            <v>104BPE0450</v>
          </cell>
        </row>
        <row r="26">
          <cell r="Q26">
            <v>50</v>
          </cell>
          <cell r="AC26" t="str">
            <v>NÃO</v>
          </cell>
          <cell r="AD26" t="str">
            <v>104BPE0450</v>
          </cell>
        </row>
        <row r="27">
          <cell r="Q27">
            <v>50</v>
          </cell>
          <cell r="AC27" t="str">
            <v>NÃO</v>
          </cell>
          <cell r="AD27" t="str">
            <v>104BPE0450</v>
          </cell>
        </row>
        <row r="28">
          <cell r="Q28">
            <v>60</v>
          </cell>
          <cell r="AC28" t="str">
            <v>NÃO</v>
          </cell>
          <cell r="AD28" t="str">
            <v>104BPE0450</v>
          </cell>
        </row>
        <row r="29">
          <cell r="Q29">
            <v>35</v>
          </cell>
          <cell r="AC29" t="str">
            <v>NÃO</v>
          </cell>
          <cell r="AD29" t="str">
            <v>104BPE0450</v>
          </cell>
        </row>
        <row r="30">
          <cell r="Q30">
            <v>100</v>
          </cell>
          <cell r="AC30" t="str">
            <v>NÃO</v>
          </cell>
          <cell r="AD30" t="str">
            <v>104BPE0450</v>
          </cell>
        </row>
        <row r="31">
          <cell r="Q31">
            <v>15</v>
          </cell>
          <cell r="AC31" t="str">
            <v>NÃO</v>
          </cell>
          <cell r="AD31" t="str">
            <v>104BPE0450</v>
          </cell>
        </row>
        <row r="32">
          <cell r="Q32">
            <v>70</v>
          </cell>
          <cell r="AC32" t="str">
            <v>NÃO</v>
          </cell>
          <cell r="AD32" t="str">
            <v>104BPE0490</v>
          </cell>
        </row>
        <row r="33">
          <cell r="Q33">
            <v>50</v>
          </cell>
          <cell r="AC33" t="str">
            <v>NÃO</v>
          </cell>
          <cell r="AD33" t="str">
            <v>104BPE0490</v>
          </cell>
        </row>
        <row r="34">
          <cell r="Q34">
            <v>70</v>
          </cell>
          <cell r="AC34" t="str">
            <v>NÃO</v>
          </cell>
          <cell r="AD34" t="str">
            <v>104BPE0490</v>
          </cell>
        </row>
        <row r="35">
          <cell r="Q35">
            <v>45</v>
          </cell>
          <cell r="AC35" t="str">
            <v>NÃO</v>
          </cell>
          <cell r="AD35" t="str">
            <v>104BPE0490</v>
          </cell>
        </row>
        <row r="36">
          <cell r="Q36">
            <v>60</v>
          </cell>
          <cell r="AC36" t="str">
            <v>NÃO</v>
          </cell>
          <cell r="AD36" t="str">
            <v>104BPE0490</v>
          </cell>
        </row>
        <row r="37">
          <cell r="Q37">
            <v>110</v>
          </cell>
          <cell r="AC37" t="str">
            <v>NÃO</v>
          </cell>
          <cell r="AD37" t="str">
            <v>104BPE0490</v>
          </cell>
        </row>
        <row r="38">
          <cell r="Q38">
            <v>40</v>
          </cell>
          <cell r="AC38" t="str">
            <v>NÃO</v>
          </cell>
          <cell r="AD38" t="str">
            <v>104BPE0490</v>
          </cell>
        </row>
        <row r="39">
          <cell r="Q39">
            <v>95</v>
          </cell>
          <cell r="AC39" t="str">
            <v>NÃO</v>
          </cell>
          <cell r="AD39" t="str">
            <v>104BPE0490</v>
          </cell>
        </row>
        <row r="40">
          <cell r="Q40">
            <v>40</v>
          </cell>
          <cell r="AC40" t="str">
            <v>NÃO</v>
          </cell>
          <cell r="AD40" t="str">
            <v>104BPE0490</v>
          </cell>
        </row>
        <row r="41">
          <cell r="Q41">
            <v>30</v>
          </cell>
          <cell r="AC41" t="str">
            <v>NÃO</v>
          </cell>
          <cell r="AD41" t="str">
            <v>104BPE0490</v>
          </cell>
        </row>
        <row r="42">
          <cell r="Q42">
            <v>30</v>
          </cell>
          <cell r="AC42" t="str">
            <v>NÃO</v>
          </cell>
          <cell r="AD42" t="str">
            <v>104BPE0490</v>
          </cell>
        </row>
        <row r="43">
          <cell r="Q43">
            <v>38</v>
          </cell>
          <cell r="AC43" t="str">
            <v>NÃO</v>
          </cell>
          <cell r="AD43" t="str">
            <v>104BPE0490</v>
          </cell>
        </row>
        <row r="44">
          <cell r="Q44">
            <v>45</v>
          </cell>
          <cell r="AC44" t="str">
            <v>NÃO</v>
          </cell>
          <cell r="AD44" t="str">
            <v>104BPE0490</v>
          </cell>
        </row>
        <row r="45">
          <cell r="Q45">
            <v>70</v>
          </cell>
          <cell r="AC45" t="str">
            <v>NÃO</v>
          </cell>
          <cell r="AD45" t="str">
            <v>104BPE0510</v>
          </cell>
        </row>
        <row r="46">
          <cell r="Q46">
            <v>80</v>
          </cell>
          <cell r="AC46" t="str">
            <v>NÃO</v>
          </cell>
          <cell r="AD46" t="str">
            <v>104BPE0510</v>
          </cell>
        </row>
        <row r="47">
          <cell r="Q47">
            <v>25</v>
          </cell>
          <cell r="AC47" t="str">
            <v>NÃO</v>
          </cell>
          <cell r="AD47" t="str">
            <v>104BPE0510</v>
          </cell>
        </row>
        <row r="48">
          <cell r="Q48">
            <v>25</v>
          </cell>
          <cell r="AC48" t="str">
            <v>NÃO</v>
          </cell>
          <cell r="AD48" t="str">
            <v>104BPE0510</v>
          </cell>
        </row>
        <row r="49">
          <cell r="Q49">
            <v>35</v>
          </cell>
          <cell r="AC49" t="str">
            <v>NÃO</v>
          </cell>
          <cell r="AD49" t="str">
            <v>104BPE0510</v>
          </cell>
        </row>
        <row r="50">
          <cell r="Q50">
            <v>25</v>
          </cell>
          <cell r="AC50" t="str">
            <v>NÃO</v>
          </cell>
          <cell r="AD50" t="str">
            <v>104BPE0510</v>
          </cell>
        </row>
        <row r="51">
          <cell r="Q51">
            <v>40</v>
          </cell>
          <cell r="AC51" t="str">
            <v>NÃO</v>
          </cell>
          <cell r="AD51" t="str">
            <v>104BPE0510</v>
          </cell>
        </row>
        <row r="52">
          <cell r="Q52">
            <v>65</v>
          </cell>
          <cell r="AC52" t="str">
            <v>NÃO</v>
          </cell>
          <cell r="AD52" t="str">
            <v>104BPE0510</v>
          </cell>
        </row>
        <row r="53">
          <cell r="Q53">
            <v>20</v>
          </cell>
          <cell r="AC53" t="str">
            <v>NÃO</v>
          </cell>
          <cell r="AD53" t="str">
            <v>104BPE0510</v>
          </cell>
        </row>
        <row r="54">
          <cell r="Q54">
            <v>85</v>
          </cell>
          <cell r="AC54" t="str">
            <v>NÃO</v>
          </cell>
          <cell r="AD54" t="str">
            <v>104BPE0510</v>
          </cell>
        </row>
        <row r="55">
          <cell r="Q55">
            <v>20</v>
          </cell>
          <cell r="AC55" t="str">
            <v>NÃO</v>
          </cell>
          <cell r="AD55" t="str">
            <v>104BPE0510</v>
          </cell>
        </row>
        <row r="56">
          <cell r="Q56">
            <v>35</v>
          </cell>
          <cell r="AC56" t="str">
            <v>NÃO</v>
          </cell>
          <cell r="AD56" t="str">
            <v>104BPE0510</v>
          </cell>
        </row>
        <row r="57">
          <cell r="Q57">
            <v>15</v>
          </cell>
          <cell r="AC57" t="str">
            <v>NÃO</v>
          </cell>
          <cell r="AD57" t="str">
            <v>104BPE0510</v>
          </cell>
        </row>
        <row r="58">
          <cell r="Q58">
            <v>15</v>
          </cell>
          <cell r="AC58" t="str">
            <v>NÃO</v>
          </cell>
          <cell r="AD58" t="str">
            <v>104BPE0510</v>
          </cell>
        </row>
        <row r="59">
          <cell r="Q59">
            <v>145</v>
          </cell>
          <cell r="AC59" t="str">
            <v>NÃO</v>
          </cell>
          <cell r="AD59" t="str">
            <v>104BPE0520</v>
          </cell>
        </row>
        <row r="60">
          <cell r="Q60">
            <v>155</v>
          </cell>
          <cell r="AC60" t="str">
            <v>NÃO</v>
          </cell>
          <cell r="AD60" t="str">
            <v>104BPE0520</v>
          </cell>
        </row>
        <row r="61">
          <cell r="Q61">
            <v>50</v>
          </cell>
          <cell r="AC61" t="str">
            <v>NÃO</v>
          </cell>
          <cell r="AD61" t="str">
            <v>104BPE0520</v>
          </cell>
        </row>
        <row r="62">
          <cell r="Q62">
            <v>85</v>
          </cell>
          <cell r="AC62" t="str">
            <v>NÃO</v>
          </cell>
          <cell r="AD62" t="str">
            <v>104BPE0520</v>
          </cell>
        </row>
        <row r="63">
          <cell r="Q63">
            <v>30</v>
          </cell>
          <cell r="AC63" t="str">
            <v>NÃO</v>
          </cell>
          <cell r="AD63" t="str">
            <v>104BPE0520</v>
          </cell>
        </row>
        <row r="64">
          <cell r="Q64">
            <v>75</v>
          </cell>
          <cell r="AC64" t="str">
            <v>NÃO</v>
          </cell>
          <cell r="AD64" t="str">
            <v>104BPE0520</v>
          </cell>
        </row>
        <row r="65">
          <cell r="Q65">
            <v>40</v>
          </cell>
          <cell r="AC65" t="str">
            <v>NÃO</v>
          </cell>
          <cell r="AD65" t="str">
            <v>104BPE0520</v>
          </cell>
        </row>
        <row r="66">
          <cell r="Q66">
            <v>40</v>
          </cell>
          <cell r="AC66" t="str">
            <v>SIM</v>
          </cell>
          <cell r="AD66" t="str">
            <v>104BPE0520</v>
          </cell>
        </row>
        <row r="67">
          <cell r="Q67">
            <v>60</v>
          </cell>
          <cell r="AC67" t="str">
            <v>NÃO</v>
          </cell>
          <cell r="AD67" t="str">
            <v>104BPE0520</v>
          </cell>
        </row>
        <row r="68">
          <cell r="Q68">
            <v>40</v>
          </cell>
          <cell r="AC68" t="str">
            <v>NÃO</v>
          </cell>
          <cell r="AD68" t="str">
            <v>104BPE0520</v>
          </cell>
        </row>
        <row r="69">
          <cell r="Q69">
            <v>60</v>
          </cell>
          <cell r="AC69" t="str">
            <v>NÃO</v>
          </cell>
          <cell r="AD69" t="str">
            <v>104BPE0520</v>
          </cell>
        </row>
        <row r="70">
          <cell r="Q70">
            <v>90</v>
          </cell>
          <cell r="AC70" t="str">
            <v>NÃO</v>
          </cell>
          <cell r="AD70" t="str">
            <v>104BPE0520</v>
          </cell>
        </row>
        <row r="71">
          <cell r="Q71">
            <v>30</v>
          </cell>
          <cell r="AC71" t="str">
            <v>NÃO</v>
          </cell>
          <cell r="AD71" t="str">
            <v>104BPE0520</v>
          </cell>
        </row>
        <row r="72">
          <cell r="Q72">
            <v>100</v>
          </cell>
          <cell r="AC72" t="str">
            <v>NÃO</v>
          </cell>
          <cell r="AD72" t="str">
            <v>104BPE0520</v>
          </cell>
        </row>
        <row r="73">
          <cell r="Q73">
            <v>45</v>
          </cell>
          <cell r="AC73" t="str">
            <v>NÃO</v>
          </cell>
          <cell r="AD73" t="str">
            <v>104BPE0520</v>
          </cell>
        </row>
        <row r="74">
          <cell r="Q74">
            <v>60</v>
          </cell>
          <cell r="AC74" t="str">
            <v>NÃO</v>
          </cell>
          <cell r="AD74" t="str">
            <v>104BPE0520</v>
          </cell>
        </row>
        <row r="75">
          <cell r="Q75">
            <v>15</v>
          </cell>
          <cell r="AC75" t="str">
            <v>NÃO</v>
          </cell>
          <cell r="AD75" t="str">
            <v>104BPE0530</v>
          </cell>
        </row>
        <row r="76">
          <cell r="Q76">
            <v>75</v>
          </cell>
          <cell r="AC76" t="str">
            <v>NÃO</v>
          </cell>
          <cell r="AD76" t="str">
            <v>104BPE0530</v>
          </cell>
        </row>
        <row r="77">
          <cell r="Q77">
            <v>25</v>
          </cell>
          <cell r="AC77" t="str">
            <v>NÃO</v>
          </cell>
          <cell r="AD77" t="str">
            <v>104BPE0530</v>
          </cell>
        </row>
        <row r="78">
          <cell r="Q78">
            <v>70</v>
          </cell>
          <cell r="AC78" t="str">
            <v>NÃO</v>
          </cell>
          <cell r="AD78" t="str">
            <v>104BPE0530</v>
          </cell>
        </row>
        <row r="79">
          <cell r="Q79">
            <v>30</v>
          </cell>
          <cell r="AC79" t="str">
            <v>NÃO</v>
          </cell>
          <cell r="AD79" t="str">
            <v>104BPE0530</v>
          </cell>
        </row>
        <row r="80">
          <cell r="Q80">
            <v>45</v>
          </cell>
          <cell r="AC80" t="str">
            <v>SIM</v>
          </cell>
          <cell r="AD80" t="str">
            <v>104BPE0550</v>
          </cell>
        </row>
        <row r="81">
          <cell r="Q81">
            <v>15</v>
          </cell>
          <cell r="AC81" t="str">
            <v>NÃO</v>
          </cell>
          <cell r="AD81" t="str">
            <v>104BPE0550</v>
          </cell>
        </row>
        <row r="82">
          <cell r="Q82">
            <v>25</v>
          </cell>
          <cell r="AC82" t="str">
            <v>NÃO</v>
          </cell>
          <cell r="AD82" t="str">
            <v>104BPE0550</v>
          </cell>
        </row>
        <row r="83">
          <cell r="Q83">
            <v>10</v>
          </cell>
          <cell r="AC83" t="str">
            <v>NÃO</v>
          </cell>
          <cell r="AD83" t="str">
            <v>104BPE0550</v>
          </cell>
        </row>
        <row r="84">
          <cell r="Q84">
            <v>60</v>
          </cell>
          <cell r="AC84" t="str">
            <v>NÃO</v>
          </cell>
          <cell r="AD84" t="str">
            <v>104BPE0550</v>
          </cell>
        </row>
        <row r="85">
          <cell r="Q85">
            <v>80</v>
          </cell>
          <cell r="AC85" t="str">
            <v>NÃO</v>
          </cell>
          <cell r="AD85" t="str">
            <v>104BPE0550</v>
          </cell>
        </row>
        <row r="86">
          <cell r="Q86">
            <v>20</v>
          </cell>
          <cell r="AC86" t="str">
            <v>NÃO</v>
          </cell>
          <cell r="AD86" t="str">
            <v>104BPE0550</v>
          </cell>
        </row>
        <row r="87">
          <cell r="Q87">
            <v>25</v>
          </cell>
          <cell r="AC87" t="str">
            <v>NÃO</v>
          </cell>
          <cell r="AD87" t="str">
            <v>104BPE0550</v>
          </cell>
        </row>
        <row r="88">
          <cell r="Q88">
            <v>75</v>
          </cell>
          <cell r="AC88" t="str">
            <v>NÃO</v>
          </cell>
          <cell r="AD88" t="str">
            <v>104BPE0550</v>
          </cell>
        </row>
        <row r="89">
          <cell r="Q89">
            <v>65</v>
          </cell>
          <cell r="AC89" t="str">
            <v>NÃO</v>
          </cell>
          <cell r="AD89" t="str">
            <v>104BPE0550</v>
          </cell>
        </row>
        <row r="90">
          <cell r="Q90">
            <v>10</v>
          </cell>
          <cell r="AC90" t="str">
            <v>NÃO</v>
          </cell>
          <cell r="AD90" t="str">
            <v>104BPE0550</v>
          </cell>
        </row>
        <row r="91">
          <cell r="Q91">
            <v>20</v>
          </cell>
          <cell r="AC91" t="str">
            <v>NÃO</v>
          </cell>
          <cell r="AD91" t="str">
            <v>104BPE0550</v>
          </cell>
        </row>
        <row r="92">
          <cell r="Q92">
            <v>40</v>
          </cell>
          <cell r="AC92" t="str">
            <v>NÃO</v>
          </cell>
          <cell r="AD92" t="str">
            <v>104BPE0550</v>
          </cell>
        </row>
        <row r="93">
          <cell r="Q93">
            <v>270</v>
          </cell>
          <cell r="AC93" t="str">
            <v>NÃO</v>
          </cell>
          <cell r="AD93" t="str">
            <v>104BPE0550</v>
          </cell>
        </row>
        <row r="94">
          <cell r="Q94">
            <v>25</v>
          </cell>
          <cell r="AC94" t="str">
            <v>NÃO</v>
          </cell>
          <cell r="AD94" t="str">
            <v>104BPE0550</v>
          </cell>
        </row>
        <row r="95">
          <cell r="Q95">
            <v>265</v>
          </cell>
          <cell r="AC95" t="str">
            <v>NÃO</v>
          </cell>
          <cell r="AD95" t="str">
            <v>104BPE0550</v>
          </cell>
        </row>
        <row r="96">
          <cell r="Q96">
            <v>30</v>
          </cell>
          <cell r="AC96" t="str">
            <v>NÃO</v>
          </cell>
          <cell r="AD96" t="str">
            <v>104BPE0550</v>
          </cell>
        </row>
        <row r="97">
          <cell r="Q97">
            <v>20</v>
          </cell>
          <cell r="AC97" t="str">
            <v>NÃO</v>
          </cell>
          <cell r="AD97" t="str">
            <v>104BPE0550</v>
          </cell>
        </row>
        <row r="98">
          <cell r="Q98">
            <v>180</v>
          </cell>
          <cell r="AC98" t="str">
            <v>NÃO</v>
          </cell>
          <cell r="AD98" t="str">
            <v>104BPE0550</v>
          </cell>
        </row>
        <row r="99">
          <cell r="Q99">
            <v>40</v>
          </cell>
          <cell r="AC99" t="str">
            <v>NÃO</v>
          </cell>
          <cell r="AD99" t="str">
            <v>104BPE0550</v>
          </cell>
        </row>
      </sheetData>
      <sheetData sheetId="45"/>
      <sheetData sheetId="46"/>
      <sheetData sheetId="47"/>
      <sheetData sheetId="48"/>
      <sheetData sheetId="49"/>
      <sheetData sheetId="50"/>
      <sheetData sheetId="51">
        <row r="14">
          <cell r="H14" t="str">
            <v>PÓRTICO</v>
          </cell>
          <cell r="I14">
            <v>1</v>
          </cell>
          <cell r="L14">
            <v>56</v>
          </cell>
          <cell r="O14" t="str">
            <v>IMPLANTAÇÃO</v>
          </cell>
          <cell r="P14" t="str">
            <v>104BPE0330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104BPE0330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104BPE0330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104BPE0330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104BPE0330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104BPE0330</v>
          </cell>
        </row>
        <row r="20">
          <cell r="H20" t="str">
            <v>SEMI-PÓRTICO</v>
          </cell>
          <cell r="I20">
            <v>1</v>
          </cell>
          <cell r="L20">
            <v>28</v>
          </cell>
          <cell r="O20" t="str">
            <v>IMPLANTAÇÃO</v>
          </cell>
          <cell r="P20" t="str">
            <v>104BPE0330</v>
          </cell>
        </row>
        <row r="21">
          <cell r="H21" t="str">
            <v>SEMI-PÓRTICO</v>
          </cell>
          <cell r="I21">
            <v>1</v>
          </cell>
          <cell r="L21">
            <v>28</v>
          </cell>
          <cell r="O21" t="str">
            <v>IMPLANTAÇÃO</v>
          </cell>
          <cell r="P21" t="str">
            <v>104BPE0350</v>
          </cell>
        </row>
        <row r="22">
          <cell r="H22" t="str">
            <v>SEMI-PÓRTICO</v>
          </cell>
          <cell r="I22">
            <v>1</v>
          </cell>
          <cell r="L22">
            <v>28</v>
          </cell>
          <cell r="O22" t="str">
            <v>IMPLANTAÇÃO</v>
          </cell>
          <cell r="P22" t="str">
            <v>104BPE0350</v>
          </cell>
        </row>
      </sheetData>
      <sheetData sheetId="52">
        <row r="14">
          <cell r="H14" t="str">
            <v>SEMI-PÓRTICO</v>
          </cell>
          <cell r="I14">
            <v>1</v>
          </cell>
          <cell r="L14">
            <v>28</v>
          </cell>
          <cell r="O14" t="str">
            <v>IMPLANTAÇÃO</v>
          </cell>
          <cell r="P14" t="str">
            <v>104BPE0450</v>
          </cell>
        </row>
        <row r="15">
          <cell r="H15" t="str">
            <v>SEMI-PÓRTICO</v>
          </cell>
          <cell r="I15">
            <v>1</v>
          </cell>
          <cell r="L15">
            <v>28</v>
          </cell>
          <cell r="O15" t="str">
            <v>IMPLANTAÇÃO</v>
          </cell>
          <cell r="P15" t="str">
            <v>104BPE0450</v>
          </cell>
        </row>
        <row r="16">
          <cell r="H16" t="str">
            <v>SEMI-PÓRTICO</v>
          </cell>
          <cell r="I16">
            <v>1</v>
          </cell>
          <cell r="L16">
            <v>28</v>
          </cell>
          <cell r="O16" t="str">
            <v>IMPLANTAÇÃO</v>
          </cell>
          <cell r="P16" t="str">
            <v>104BPE0450</v>
          </cell>
        </row>
        <row r="17">
          <cell r="H17" t="str">
            <v>SEMI-PÓRTICO</v>
          </cell>
          <cell r="I17">
            <v>1</v>
          </cell>
          <cell r="L17">
            <v>28</v>
          </cell>
          <cell r="O17" t="str">
            <v>IMPLANTAÇÃO</v>
          </cell>
          <cell r="P17" t="str">
            <v>104BPE0450</v>
          </cell>
        </row>
        <row r="18">
          <cell r="H18" t="str">
            <v>SEMI-PÓRTICO</v>
          </cell>
          <cell r="I18">
            <v>1</v>
          </cell>
          <cell r="L18">
            <v>28</v>
          </cell>
          <cell r="O18" t="str">
            <v>IMPLANTAÇÃO</v>
          </cell>
          <cell r="P18" t="str">
            <v>104BPE0470</v>
          </cell>
        </row>
        <row r="19">
          <cell r="H19" t="str">
            <v>SEMI-PÓRTICO</v>
          </cell>
          <cell r="I19">
            <v>1</v>
          </cell>
          <cell r="L19">
            <v>28</v>
          </cell>
          <cell r="O19" t="str">
            <v>IMPLANTAÇÃO</v>
          </cell>
          <cell r="P19" t="str">
            <v>104BPE0470</v>
          </cell>
        </row>
        <row r="20">
          <cell r="H20" t="str">
            <v>SEMI-PÓRTICO</v>
          </cell>
          <cell r="I20">
            <v>1</v>
          </cell>
          <cell r="L20">
            <v>28</v>
          </cell>
          <cell r="O20" t="str">
            <v>IMPLANTAÇÃO</v>
          </cell>
          <cell r="P20" t="str">
            <v>104BPE0550</v>
          </cell>
        </row>
        <row r="21">
          <cell r="H21" t="str">
            <v>PÓRTICO</v>
          </cell>
          <cell r="I21">
            <v>1</v>
          </cell>
          <cell r="L21">
            <v>56</v>
          </cell>
          <cell r="O21" t="str">
            <v>IMPLANTAÇÃO</v>
          </cell>
          <cell r="P21" t="str">
            <v>104BPE0550</v>
          </cell>
        </row>
      </sheetData>
      <sheetData sheetId="53">
        <row r="13">
          <cell r="E13" t="str">
            <v>PÓRTICO</v>
          </cell>
          <cell r="J13">
            <v>1</v>
          </cell>
          <cell r="L13" t="str">
            <v>104BPE0550</v>
          </cell>
        </row>
      </sheetData>
      <sheetData sheetId="54"/>
      <sheetData sheetId="55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NV"/>
      <sheetName val="VDM"/>
      <sheetName val="INFO"/>
      <sheetName val="PRANCHA"/>
      <sheetName val="LEGENDAS"/>
      <sheetName val="CREMA"/>
      <sheetName val="DG"/>
      <sheetName val="PERFIS_MT"/>
      <sheetName val="CLASSE"/>
      <sheetName val="caracteristicas_segmento"/>
      <sheetName val="sin_hor_inventario"/>
      <sheetName val="legendas_cadastro"/>
      <sheetName val="tachas_cadastro"/>
      <sheetName val="sin_vertical_inventario"/>
      <sheetName val="OAE_inventário"/>
      <sheetName val="tabela de curvas existentes"/>
      <sheetName val="faixa_de_dominio_invent."/>
      <sheetName val="curvas_tratamento"/>
      <sheetName val="sin_hor_necessidades_mec"/>
      <sheetName val="sin_hor_necessidades_man"/>
      <sheetName val="tachas_necessidades"/>
      <sheetName val="Plan2"/>
      <sheetName val="Plan1"/>
      <sheetName val="Defensas_inventario"/>
      <sheetName val="Defensas_necessidades"/>
      <sheetName val="porticos_semi-porticos_invent."/>
      <sheetName val="sin_vertical_necessidades"/>
      <sheetName val="quantitativos_por_SNV"/>
      <sheetName val="CRITÉRIO DE PAGAMENTO"/>
    </sheetNames>
    <sheetDataSet>
      <sheetData sheetId="0">
        <row r="1">
          <cell r="A1">
            <v>1E-4</v>
          </cell>
        </row>
      </sheetData>
      <sheetData sheetId="1">
        <row r="2">
          <cell r="A2">
            <v>1E-4</v>
          </cell>
        </row>
      </sheetData>
      <sheetData sheetId="2" refreshError="1"/>
      <sheetData sheetId="3">
        <row r="2">
          <cell r="A2">
            <v>1E-4</v>
          </cell>
        </row>
      </sheetData>
      <sheetData sheetId="4" refreshError="1"/>
      <sheetData sheetId="5" refreshError="1"/>
      <sheetData sheetId="6" refreshError="1"/>
      <sheetData sheetId="7">
        <row r="2">
          <cell r="A2" t="str">
            <v>MT-C150 X 4.0M</v>
          </cell>
        </row>
      </sheetData>
      <sheetData sheetId="8">
        <row r="20">
          <cell r="L20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2">
          <cell r="L12" t="str">
            <v>EM-276/2000</v>
          </cell>
        </row>
      </sheetData>
      <sheetData sheetId="19">
        <row r="12">
          <cell r="G12" t="str">
            <v>EM-276/2000</v>
          </cell>
        </row>
      </sheetData>
      <sheetData sheetId="20">
        <row r="13">
          <cell r="T13" t="str">
            <v>222BPI0250</v>
          </cell>
        </row>
      </sheetData>
      <sheetData sheetId="21" refreshError="1"/>
      <sheetData sheetId="22" refreshError="1"/>
      <sheetData sheetId="23">
        <row r="10">
          <cell r="X10" t="str">
            <v>222BPI0275</v>
          </cell>
        </row>
      </sheetData>
      <sheetData sheetId="24">
        <row r="12">
          <cell r="T12" t="str">
            <v>NÃO</v>
          </cell>
        </row>
      </sheetData>
      <sheetData sheetId="25">
        <row r="12">
          <cell r="E12" t="str">
            <v>PRT</v>
          </cell>
        </row>
      </sheetData>
      <sheetData sheetId="26">
        <row r="12">
          <cell r="H12" t="str">
            <v>MD</v>
          </cell>
        </row>
      </sheetData>
      <sheetData sheetId="27" refreshError="1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ROTEIRO DE UTILIZAÇÃO"/>
      <sheetName val="Auxiliar Serviç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 CONSERVAÇÃO"/>
      <sheetName val="TRANS OBRAS COMPLEMENTARES"/>
      <sheetName val="PLANILHA ORÇAMENTÁRIA"/>
      <sheetName val="CRONOGRAMA"/>
      <sheetName val="CROQUI PESQUISADAS"/>
      <sheetName val="CROQUI ADOTADAS"/>
      <sheetName val="ESTUDO ECONÔMICO USINA"/>
      <sheetName val="mobilizaçao"/>
      <sheetName val="COMP.SERVIÇOS"/>
      <sheetName val="COMP.AUTOMÓVEL"/>
      <sheetName val="inst.cant.obra"/>
      <sheetName val="LAY OUT CANTEIRO DE OBRAS"/>
      <sheetName val="DECLARAÇÕES"/>
      <sheetName val="MEMÓRIA CONSERVAÇÃO"/>
      <sheetName val="MEMÓRIA CONS MAT BET CONS"/>
      <sheetName val="SOLICITAÇÕES DE ORÇAMENTO"/>
      <sheetName val="justif. veículo sugestão"/>
      <sheetName val="VERIFICAÇÕES"/>
      <sheetName val="INSUMOS"/>
      <sheetName val="CADASTRO"/>
      <sheetName val="Quantidades e Preços - Lote 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2">
          <cell r="G32">
            <v>10.199999999999999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2 - CRONOGRAMA"/>
      <sheetName val="7. CROQUI PESQUISADAS"/>
      <sheetName val="7.1 CROQUI ADOTADAS"/>
      <sheetName val="7.2 - PESQ. BRITA-AREIA"/>
      <sheetName val="8.0 - CROQUI REFIN."/>
      <sheetName val="8.1 - PESQ. MAT. BETUM."/>
      <sheetName val="11 - TRANSPORTES"/>
      <sheetName val="11 - TRANSPORTES Auxiliar"/>
      <sheetName val="Preço de transp. SICRO"/>
      <sheetName val="FATORES"/>
      <sheetName val="INSUMOS"/>
      <sheetName val="CROQUI ADOTADAS"/>
      <sheetName val="CADASTRO"/>
      <sheetName val="procedi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RODOVIA:</v>
          </cell>
        </row>
      </sheetData>
      <sheetData sheetId="7"/>
      <sheetData sheetId="8" refreshError="1"/>
      <sheetData sheetId="9">
        <row r="36">
          <cell r="A36" t="str">
            <v>Jazida - Britagem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cedimentos"/>
      <sheetName val="medição "/>
      <sheetName val="ficha medição"/>
      <sheetName val="memória quantitativa"/>
      <sheetName val="Transportes"/>
      <sheetName val="ind. físicos"/>
      <sheetName val="pluviometria"/>
      <sheetName val="rel. mensal "/>
      <sheetName val="ISSQN - BR-293"/>
      <sheetName val="Declaração 978 TCU"/>
      <sheetName val="Novo Boletim"/>
      <sheetName val="Gráfico"/>
      <sheetName val="Plan1"/>
    </sheetNames>
    <sheetDataSet>
      <sheetData sheetId="0" refreshError="1">
        <row r="4">
          <cell r="A4" t="str">
            <v xml:space="preserve">DNIT </v>
          </cell>
        </row>
        <row r="16">
          <cell r="A16">
            <v>40816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EX por Rodovia"/>
      <sheetName val="OPEX"/>
      <sheetName val="PER"/>
      <sheetName val="CAPEX CONSOLIDADO"/>
      <sheetName val="C-1964_Quadro PER Valores 01"/>
      <sheetName val="market"/>
    </sheetNames>
    <definedNames>
      <definedName name="Header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TB"/>
      <sheetName val="TB _BG_"/>
      <sheetName val="RemProf"/>
      <sheetName val="B - Captação_Elevação 1a Etapa "/>
      <sheetName val="Plan1"/>
      <sheetName val="geral"/>
      <sheetName val="FV-D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INSUMOS"/>
      <sheetName val="CADASTRO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DMT MEDI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P A T O  D"/>
      <sheetName val="IDENTIFICAÇÃO"/>
      <sheetName val="Edital"/>
      <sheetName val="Teor"/>
      <sheetName val="DADOS"/>
      <sheetName val="IDENTIFIC. EMPRESA - Q1"/>
      <sheetName val="Calendário da Família"/>
      <sheetName val="61M_CBMI"/>
      <sheetName val="Relação de Equipamentos"/>
      <sheetName val="sid_ni_5"/>
      <sheetName val="Tabelas de Pre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Edital"/>
      <sheetName val="Página 16"/>
      <sheetName val="P A T O  D"/>
      <sheetName val="Plan1"/>
      <sheetName val="PROD.PRIM."/>
      <sheetName val="PROJETO"/>
      <sheetName val="Transporte"/>
      <sheetName val="Instalação e manutenção de cant"/>
      <sheetName val="Dados"/>
      <sheetName val="Lançamentos"/>
      <sheetName val="Tipo Despesa"/>
      <sheetName val="B.D.I."/>
      <sheetName val="PROJ.C.BET.USIN"/>
      <sheetName val="CR LOTE 02"/>
      <sheetName val="C_U"/>
      <sheetName val="RELATÓRIO"/>
      <sheetName val="Lanç. Materiais"/>
      <sheetName val="BDI (GERAL)"/>
      <sheetName val="BDI (MAT BETUM)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99997"/>
      <sheetName val="99999"/>
      <sheetName val="PREÇOS MAT BETUM"/>
      <sheetName val="compos1"/>
      <sheetName val="Plan"/>
      <sheetName val="anual"/>
      <sheetName val="cadastro"/>
      <sheetName val="materiais betuminosos"/>
      <sheetName val="450"/>
      <sheetName val="equipamentos"/>
      <sheetName val="custo zona sul"/>
      <sheetName val="resumo financeiro"/>
      <sheetName val="recuperação da pista"/>
      <sheetName val="feriados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composições"/>
      <sheetName val="mão de obra,leis e bdi"/>
      <sheetName val="Entrada"/>
      <sheetName val="RP-1 SB (3)"/>
      <sheetName val="Resumo-SIS"/>
      <sheetName val="2.6-Diárias"/>
      <sheetName val="Equi-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3"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P A T O 98 D"/>
      <sheetName val="P A T O 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TB _BG_"/>
      <sheetName val="Rosto"/>
      <sheetName val="Desemp_"/>
      <sheetName val="Ind_Fís_"/>
      <sheetName val="Pluvio"/>
      <sheetName val="Ficha"/>
      <sheetName val="M_P_"/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Cor_Def"/>
      <sheetName val="Plan1"/>
      <sheetName val="RemProf"/>
      <sheetName val="R_Mec_Barreira"/>
      <sheetName val="RemProf _3_"/>
      <sheetName val="RemProf _2_"/>
      <sheetName val="CONCRETO"/>
      <sheetName val="AÇO"/>
      <sheetName val="FORMA"/>
      <sheetName val="LIMPE SARJ E MF"/>
      <sheetName val="Hidrosemeadura"/>
      <sheetName val="Sinalizacao"/>
      <sheetName val="caiação"/>
      <sheetName val="RemProf _BG_"/>
      <sheetName val="Roçada Manual"/>
      <sheetName val="LIMP VALA"/>
      <sheetName val="LIMP BUEIRO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Croqui"/>
      <sheetName val="LOCALIZAÇÃO"/>
      <sheetName val="RL_1C"/>
      <sheetName val="PROJE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ORÇAMENTO"/>
      <sheetName val="ROSTO"/>
      <sheetName val="Desemp_"/>
      <sheetName val="Ind_Fís_"/>
      <sheetName val="PLUVIOMETRIA"/>
      <sheetName val="Ficha"/>
      <sheetName val="M_P_"/>
      <sheetName val="MOBILIZAÇÃO"/>
      <sheetName val="CANTEIRO"/>
      <sheetName val="Rec_Cam_Pav"/>
      <sheetName val="Imp_"/>
      <sheetName val="Solo"/>
      <sheetName val="Lama Grossa"/>
      <sheetName val="P_Lig_"/>
      <sheetName val="RemPav_"/>
      <sheetName val="Peneiramento"/>
      <sheetName val="REC REV"/>
      <sheetName val="MBUQ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Sinalização"/>
      <sheetName val="CONCRETO"/>
      <sheetName val="AÇO"/>
      <sheetName val="LIMPE SARJ E MF"/>
      <sheetName val="Hidrosemeadura"/>
      <sheetName val="LIMP VALA"/>
      <sheetName val="Limp_Ponte"/>
      <sheetName val="caiação"/>
      <sheetName val="RemProf _BG_"/>
      <sheetName val="Roçada Manual"/>
      <sheetName val="LIMP BUEIRO"/>
      <sheetName val="FORMA"/>
      <sheetName val="RecAterr"/>
      <sheetName val="Sinalizacao horiz"/>
      <sheetName val="TransBasc5m³"/>
      <sheetName val="TransRem_"/>
      <sheetName val="Trans Carroc 4 t"/>
      <sheetName val="RM_1C"/>
      <sheetName val="RR_1C TB"/>
      <sheetName val="RR_1C pintura"/>
      <sheetName val="CM_30"/>
      <sheetName val="Sinalização_exec"/>
      <sheetName val="GRÁFICO"/>
      <sheetName val="RL_1C"/>
      <sheetName val="B - Captação_Elevação 1a Etapa 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emp_"/>
      <sheetName val="M_P_"/>
      <sheetName val="TB"/>
      <sheetName val="TB _BG_"/>
      <sheetName val="Roçada Manual não va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INDIRETO"/>
      <sheetName val="CRG"/>
      <sheetName val="DIS"/>
      <sheetName val="DOC"/>
      <sheetName val="SEM"/>
      <sheetName val="CUSTO INDIRETO APRE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61M_CBMI"/>
      <sheetName val="CRONFISFIN_"/>
      <sheetName val="Capa Resumo"/>
      <sheetName val="Capa Anexo II"/>
      <sheetName val="Capa Anexo III"/>
      <sheetName val="Capa Anexo IV"/>
      <sheetName val="DESMATAMENTO"/>
      <sheetName val="Capa Memória de Calc"/>
      <sheetName val="Capa Apres"/>
      <sheetName val="Capa Documentação"/>
      <sheetName val="Capa Anexo I"/>
      <sheetName val="Capa Mapa"/>
      <sheetName val="Capa Premissas"/>
      <sheetName val="Capa Caract. Seg."/>
      <sheetName val="P A T O 98 D"/>
      <sheetName val="DEQ"/>
      <sheetName val="Pato PRRTN - BR153"/>
      <sheetName val="Teor"/>
      <sheetName val="Edital"/>
      <sheetName val="P A T O"/>
      <sheetName val="DADOS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apa (2)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Unitari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Teor"/>
      <sheetName val="Carimbo de Nota"/>
      <sheetName val="P A T O  D"/>
      <sheetName val="pro-08"/>
      <sheetName val="P A T O 98 D"/>
      <sheetName val="compos1"/>
      <sheetName val="DADOS"/>
      <sheetName val="IDENTIFIC. EMPRESA - Q1"/>
      <sheetName val="ETIQUETA"/>
      <sheetName val="61M_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"/>
      <sheetName val="OAE"/>
      <sheetName val="Capa Memória de Calc"/>
      <sheetName val="Características 1"/>
      <sheetName val="Percentual 1"/>
      <sheetName val="M2 1"/>
      <sheetName val="Características 2"/>
      <sheetName val="Percentual 2"/>
      <sheetName val="M2 2"/>
      <sheetName val="BASE_Características total"/>
      <sheetName val="BASE_Percentual total"/>
      <sheetName val="BASE_M2 tot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Orçamento por SOLUÇÃO"/>
      <sheetName val="Crono. Financ. (kmf)"/>
      <sheetName val="BASE_Orçamento por Kmf"/>
      <sheetName val="BASE_Crono. Financ. (kmf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C_U"/>
      <sheetName val="Plan1"/>
      <sheetName val="bdi (sol nascente)"/>
      <sheetName val="BR-230 POMBAL-S.GONÇALO"/>
      <sheetName val="DADOS"/>
      <sheetName val="IDENTIFIC. EMPRESA - Q1"/>
      <sheetName val="PRO-08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>
        <row r="47">
          <cell r="E47" t="str">
            <v>ANEXO I - Levantamento Visual Contínuo (LVC)</v>
          </cell>
        </row>
      </sheetData>
      <sheetData sheetId="40" refreshError="1"/>
      <sheetData sheetId="41" refreshError="1">
        <row r="47">
          <cell r="E47" t="str">
            <v>ANEXO II - Avaliação Objetiva de Superfície (IGG)</v>
          </cell>
        </row>
      </sheetData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MEDIÇÃO.XLS"/>
      <sheetName val="FICHA.XLS"/>
      <sheetName val="CONTROLE MEDIÇÕES"/>
    </sheetNames>
    <sheetDataSet>
      <sheetData sheetId="0"/>
      <sheetData sheetId="1"/>
      <sheetData sheetId="2"/>
      <sheetData sheetId="3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DESMATAMENTO"/>
      <sheetName val="P A T O 98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 "/>
      <sheetName val="Resumo  Transporte"/>
      <sheetName val="Planilha em Croqui Pedreira"/>
      <sheetName val="P A T O 98 D"/>
      <sheetName val="P A T O 99 B"/>
      <sheetName val="DESMA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  <sheetName val="P A T O 98 D"/>
      <sheetName val="PATO BR-476 E BR-153 Final 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P A T O"/>
      <sheetName val="MP32"/>
      <sheetName val="Edital"/>
      <sheetName val="P A T O 98 D"/>
      <sheetName val="Fresagem e Remendos profundos"/>
      <sheetName val="Produto 09"/>
      <sheetName val="Prod. 03A CREMA-CIB"/>
      <sheetName val="P A T O 99 B"/>
      <sheetName val="Banco de Dados"/>
      <sheetName val="Base"/>
      <sheetName val="Sub-base"/>
      <sheetName val="ququant"/>
      <sheetName val="Colonião-163"/>
      <sheetName val="LIMP E REC PLACA"/>
      <sheetName val="CARRO"/>
      <sheetName val="TB-163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apa Resumo"/>
      <sheetName val="Capa Anexo II"/>
      <sheetName val="Capa Anexo III"/>
      <sheetName val="Capa Anexo IV"/>
      <sheetName val="CRONFISFIN_"/>
      <sheetName val="Teor"/>
      <sheetName val=" PIPEWORK 1  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Preços"/>
      <sheetName val="Medição (2"/>
      <sheetName val="Medição Completa"/>
      <sheetName val="ficha medição"/>
      <sheetName val="procedimentos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P A T O"/>
      <sheetName val="DG"/>
      <sheetName val="p a t o 99 b"/>
      <sheetName val="SINALIZAÇÃO VERTICAL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s_VDF"/>
      <sheetName val="MODEL"/>
      <sheetName val="INTERIM"/>
      <sheetName val="GBD"/>
      <sheetName val="statistic"/>
      <sheetName val="HIST"/>
      <sheetName val="COLT"/>
      <sheetName val="Composições"/>
      <sheetName val="Insumos"/>
      <sheetName val="Serviços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"/>
      <sheetName val="INTERIM"/>
      <sheetName val="GBD"/>
      <sheetName val="statistic"/>
      <sheetName val="Forecasts_VDF"/>
      <sheetName val="HIST"/>
      <sheetName val="COLT"/>
      <sheetName val="Composições"/>
      <sheetName val="Insumos"/>
      <sheetName val="Serviços"/>
      <sheetName val="market"/>
      <sheetName val="orçamento- adutora  sao jo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orçamento_global"/>
      <sheetName val="Estudo"/>
      <sheetName val="points"/>
      <sheetName val="ACOPL ENG"/>
      <sheetName val="henfel"/>
      <sheetName val="Voith"/>
      <sheetName val="450"/>
      <sheetName val="Medição (2"/>
      <sheetName val="Medição Completa"/>
      <sheetName val="P A T O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P A T O 98 D"/>
      <sheetName val="DG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EDIÇÃO.XLS"/>
      <sheetName val="FICHA.XLS"/>
      <sheetName val="CONTROLE MEDI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FLUXO - EXECUÇÃO PRÓPRIA"/>
      <sheetName val="Medição (2"/>
      <sheetName val="Medição Completa"/>
      <sheetName val="recursos"/>
      <sheetName val="P A T O 99 B"/>
      <sheetName val="Recmecater"/>
      <sheetName val="RECREV"/>
      <sheetName val="P A T O"/>
      <sheetName val="P A T O 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  <sheetName val="Equipamentos"/>
      <sheetName val="FLUXO - EXECUÇÃO PRÓPRIA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ROJETO"/>
      <sheetName val="PATO"/>
      <sheetName val="PQ"/>
      <sheetName val="PSCEGERAL"/>
      <sheetName val="Planilha"/>
      <sheetName val="Mão de Obra"/>
      <sheetName val="PACAJUS"/>
      <sheetName val="P A T O"/>
      <sheetName val="alphaville"/>
      <sheetName val="qorcamentodnerL1"/>
      <sheetName val="8ª MP_BR_459"/>
      <sheetName val="Page 1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INDICES"/>
      <sheetName val="TCB5"/>
      <sheetName val="sid_ni_5"/>
      <sheetName val="Fresagem e Remendos profundos"/>
      <sheetName val="Hora Máquina1"/>
      <sheetName val="REAJU"/>
      <sheetName val="Plan1"/>
      <sheetName val="RELATÓRIO"/>
      <sheetName val="p a t o 99 b"/>
      <sheetName val="eq"/>
      <sheetName val="mo"/>
      <sheetName val="planilha contratual"/>
      <sheetName val="Assumptions"/>
      <sheetName val="Recmecater"/>
      <sheetName val="RECREV"/>
      <sheetName val="CHE"/>
      <sheetName val="Taludes"/>
      <sheetName val="Trecho"/>
      <sheetName val="transporte dupl pr151"/>
      <sheetName val="plmuseu"/>
      <sheetName val="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P A T O"/>
      <sheetName val="Equipamentos"/>
      <sheetName val="FLUXO - EXECUÇÃO PRÓPRIA"/>
      <sheetName val="PROJET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KREBS (original)"/>
      <sheetName val="Betim JT"/>
      <sheetName val="FLUXO - EXECUÇÃO PRÓPRIA"/>
      <sheetName val="Índices de Reajustamento"/>
      <sheetName val="Nível de Esforço"/>
      <sheetName val="Medição (2"/>
      <sheetName val="Plan1"/>
      <sheetName val="ETIQUETA"/>
      <sheetName val="Equipamentos"/>
      <sheetName val="P A T O"/>
      <sheetName val="Calendar"/>
      <sheetName val="projeto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essoal CVRD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 a t o 99 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Índices de Reajustamento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 Anexo IV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Capa Anexo V"/>
      <sheetName val="Capa Anexo VI"/>
      <sheetName val="BDI"/>
      <sheetName val="FIT"/>
      <sheetName val="Formatação de Algarismos"/>
      <sheetName val="     Canteiro"/>
      <sheetName val="0903808"/>
      <sheetName val="3713608"/>
      <sheetName val="5502986"/>
      <sheetName val="0903845"/>
      <sheetName val="5502985"/>
      <sheetName val="4011211"/>
      <sheetName val="4816096"/>
      <sheetName val="4011209"/>
      <sheetName val="0919012"/>
      <sheetName val="0407819&quot;"/>
      <sheetName val="0407740"/>
      <sheetName val="1106057"/>
      <sheetName val="4805751"/>
      <sheetName val="3107997"/>
      <sheetName val="0903848"/>
      <sheetName val="2009619"/>
      <sheetName val="1109697"/>
      <sheetName val="0909620"/>
      <sheetName val="0909615"/>
      <sheetName val="1109622"/>
      <sheetName val="4805754"/>
      <sheetName val="4915671"/>
      <sheetName val="0903810"/>
      <sheetName val="0919013"/>
      <sheetName val="3807864"/>
      <sheetName val="0919079"/>
      <sheetName val="0903860"/>
      <sheetName val="0903818"/>
      <sheetName val="0903788"/>
      <sheetName val="1109669"/>
      <sheetName val="0903789"/>
      <sheetName val="1109675"/>
      <sheetName val="0909617"/>
      <sheetName val="0919002"/>
      <sheetName val="0919113"/>
      <sheetName val="0919247"/>
      <sheetName val="2408149"/>
      <sheetName val="1408173"/>
      <sheetName val="2408058"/>
      <sheetName val="0919250"/>
      <sheetName val="0919016"/>
      <sheetName val="0919101"/>
      <sheetName val="0919210"/>
      <sheetName val="      Pista e Acostamento"/>
      <sheetName val="4011479"/>
      <sheetName val="4011480"/>
      <sheetName val="4915667"/>
      <sheetName val="4011406"/>
      <sheetName val="4011351"/>
      <sheetName val="4011352"/>
      <sheetName val="4011353"/>
      <sheetName val="4011354"/>
      <sheetName val="4011463"/>
      <sheetName val="6416078"/>
      <sheetName val="4011410"/>
      <sheetName val="4011370"/>
      <sheetName val="4011358"/>
      <sheetName val="4011376"/>
      <sheetName val="4011459"/>
      <sheetName val="6416143"/>
      <sheetName val="4011466"/>
      <sheetName val="6416248"/>
      <sheetName val="REP"/>
      <sheetName val="REP_USI"/>
      <sheetName val="4011481"/>
      <sheetName val="4011484"/>
      <sheetName val="4011482"/>
      <sheetName val="4011486"/>
      <sheetName val="4011346"/>
      <sheetName val="4011342"/>
      <sheetName val="4011341"/>
      <sheetName val="4915669"/>
      <sheetName val="4011219"/>
      <sheetName val="4011278"/>
      <sheetName val="6416042"/>
      <sheetName val="      Obras Complementares"/>
      <sheetName val="4915721"/>
      <sheetName val="4816118"/>
      <sheetName val="4915774"/>
      <sheetName val="4413905"/>
      <sheetName val="4413996"/>
      <sheetName val="4413995"/>
      <sheetName val="4413200"/>
      <sheetName val="5502978"/>
      <sheetName val="      Sinalização"/>
      <sheetName val="5214001"/>
      <sheetName val="5213408"/>
      <sheetName val="5213360"/>
      <sheetName val="5213362"/>
      <sheetName val="5212560"/>
      <sheetName val="5219546"/>
      <sheetName val="2408057"/>
      <sheetName val="1419543"/>
      <sheetName val="5212557"/>
      <sheetName val="5213416"/>
      <sheetName val="5212552"/>
      <sheetName val="5213843"/>
      <sheetName val="5213835"/>
      <sheetName val="5213838"/>
      <sheetName val="5213848"/>
      <sheetName val="5213850"/>
      <sheetName val="      Manutenção"/>
      <sheetName val="CCP02"/>
      <sheetName val="4915801"/>
      <sheetName val="4915746"/>
      <sheetName val="4900001"/>
      <sheetName val="4011276"/>
      <sheetName val="6416040"/>
      <sheetName val="CCP01"/>
      <sheetName val="4915776"/>
      <sheetName val="4919547"/>
      <sheetName val="4915742"/>
      <sheetName val="4915744"/>
      <sheetName val="5501702"/>
      <sheetName val="4915743"/>
      <sheetName val="4915723"/>
      <sheetName val="4915712"/>
      <sheetName val="4915713"/>
      <sheetName val="4915733"/>
      <sheetName val="4016007"/>
      <sheetName val="4915735"/>
      <sheetName val="4915736"/>
      <sheetName val="1107892m"/>
      <sheetName val="3713621"/>
      <sheetName val="0407819"/>
      <sheetName val="1110000"/>
      <sheetName val="3107967"/>
      <sheetName val="4915708"/>
      <sheetName val="4915711"/>
      <sheetName val="4915709"/>
      <sheetName val="4915672"/>
      <sheetName val="4915718"/>
      <sheetName val="4915719"/>
      <sheetName val="        Drenagem"/>
      <sheetName val="2003369"/>
      <sheetName val="2003375"/>
      <sheetName val="2003377"/>
      <sheetName val="2003842"/>
      <sheetName val="1107892"/>
      <sheetName val="3103302"/>
      <sheetName val="2003319"/>
      <sheetName val="2003321"/>
      <sheetName val="2003323"/>
      <sheetName val="2003343"/>
      <sheetName val="3108018"/>
      <sheetName val="3108022"/>
      <sheetName val="3108023"/>
      <sheetName val="4805755"/>
      <sheetName val="2003355"/>
      <sheetName val="2003361"/>
      <sheetName val="1107896"/>
      <sheetName val="2003389"/>
      <sheetName val="2003391"/>
      <sheetName val="2003393"/>
      <sheetName val="2003405"/>
      <sheetName val="0407820"/>
      <sheetName val="2003449"/>
      <sheetName val="2003451"/>
      <sheetName val="2003385"/>
      <sheetName val="2003387"/>
      <sheetName val="2003557"/>
      <sheetName val="2003310"/>
      <sheetName val="2003304"/>
      <sheetName val="2003313"/>
      <sheetName val="2003307"/>
      <sheetName val="2003561"/>
      <sheetName val="4816100"/>
      <sheetName val="2003853"/>
      <sheetName val="2003915"/>
      <sheetName val="4805765"/>
      <sheetName val="5519542"/>
      <sheetName val="2003599"/>
      <sheetName val="2003613"/>
      <sheetName val="0705169"/>
      <sheetName val="0705225"/>
      <sheetName val="0705183"/>
      <sheetName val="0705233"/>
      <sheetName val="0705197"/>
      <sheetName val="0705241"/>
      <sheetName val="0705211"/>
      <sheetName val="0705249"/>
      <sheetName val="3105605"/>
      <sheetName val="3108005"/>
      <sheetName val="3106121"/>
      <sheetName val="4805757"/>
      <sheetName val="      Tempo Fixo"/>
      <sheetName val="5914333"/>
      <sheetName val="5914354"/>
      <sheetName val="5915362"/>
      <sheetName val="5915404"/>
      <sheetName val="5915403"/>
      <sheetName val="5915015"/>
      <sheetName val="5915373"/>
      <sheetName val="5909007"/>
      <sheetName val="5919535"/>
      <sheetName val="5919534"/>
      <sheetName val="5919533"/>
      <sheetName val="5914352"/>
      <sheetName val="5915440"/>
      <sheetName val="5915471"/>
      <sheetName val="5915414"/>
      <sheetName val="5914652"/>
      <sheetName val="5914341"/>
      <sheetName val="5915433"/>
      <sheetName val="5914675"/>
      <sheetName val="5914650"/>
      <sheetName val="5914358"/>
      <sheetName val="5915421"/>
      <sheetName val="5914328"/>
      <sheetName val="5914649"/>
      <sheetName val="5914643"/>
      <sheetName val="5915417"/>
      <sheetName val="5915411"/>
      <sheetName val="5915456"/>
      <sheetName val="5914651"/>
      <sheetName val="5914645"/>
      <sheetName val="5914648"/>
      <sheetName val="5915407"/>
      <sheetName val="5914647"/>
      <sheetName val="5915409"/>
      <sheetName val="5915454"/>
      <sheetName val="5914642"/>
      <sheetName val="5914641"/>
      <sheetName val="5915399"/>
      <sheetName val="5915465"/>
      <sheetName val="5915476"/>
      <sheetName val="5915363"/>
      <sheetName val="5914351"/>
      <sheetName val="5915405"/>
      <sheetName val="5914653"/>
      <sheetName val="5914657"/>
      <sheetName val="5914339"/>
      <sheetName val="5914655"/>
      <sheetName val="5914654"/>
      <sheetName val="5915474"/>
      <sheetName val="      Transporte"/>
      <sheetName val="5914389&quot;"/>
      <sheetName val="5914344&quot;"/>
      <sheetName val="5915013"/>
      <sheetName val="5914613"/>
      <sheetName val="5914622"/>
      <sheetName val="5914621"/>
      <sheetName val="5914620"/>
      <sheetName val="5914335"/>
      <sheetName val="5914334"/>
      <sheetName val="5914640"/>
      <sheetName val="5914637"/>
      <sheetName val="5914639"/>
      <sheetName val="5914636"/>
      <sheetName val="5914638"/>
      <sheetName val="5914635"/>
      <sheetName val="5915014"/>
      <sheetName val="5914614"/>
      <sheetName val="5914599"/>
      <sheetName val="5915012"/>
      <sheetName val="5914584"/>
      <sheetName val="5914569"/>
      <sheetName val="5914554"/>
      <sheetName val="5914539"/>
      <sheetName val="5914479"/>
      <sheetName val="5914434"/>
      <sheetName val="5915324"/>
      <sheetName val="5914464"/>
      <sheetName val="5914419"/>
      <sheetName val="5915323"/>
      <sheetName val="5914449"/>
      <sheetName val="5914404"/>
      <sheetName val="5915322"/>
      <sheetName val="5915321"/>
      <sheetName val="5914389"/>
      <sheetName val="5914348"/>
      <sheetName val="5914344"/>
      <sheetName val="5915320"/>
      <sheetName val="5914374"/>
      <sheetName val="5914347"/>
      <sheetName val="5914329"/>
      <sheetName val="5915319"/>
      <sheetName val="5914359"/>
      <sheetName val="5914346"/>
      <sheetName val="5914314"/>
      <sheetName val="     RETIRAR"/>
      <sheetName val="4915637"/>
      <sheetName val="4915740"/>
      <sheetName val="2003850 "/>
      <sheetName val="4413990"/>
      <sheetName val="4805750"/>
      <sheetName val="1600896"/>
      <sheetName val="1600989"/>
      <sheetName val="3713828"/>
      <sheetName val="3713824"/>
      <sheetName val="4915757"/>
      <sheetName val="4915695"/>
      <sheetName val="4816119"/>
      <sheetName val="BRASIL"/>
      <sheetName val="Vínculo"/>
      <sheetName val="BDI Memo.Ciru.nº21_2016"/>
      <sheetName val="RESUMO CUSTO MB"/>
      <sheetName val="CTR"/>
      <sheetName val="MATERIAIS"/>
      <sheetName val="EQUIPAMENTOS"/>
      <sheetName val="MAODEOBRA"/>
      <sheetName val="EQUIPAMENTOS COM DES"/>
      <sheetName val="MAODEOBRA COM DES"/>
      <sheetName val="TRANSPORTE"/>
      <sheetName val="FIC"/>
      <sheetName val="MODELO COMP."/>
      <sheetName val="Decomposição C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7">
          <cell r="H57">
            <v>6.9999999999999999E-4</v>
          </cell>
        </row>
      </sheetData>
      <sheetData sheetId="64">
        <row r="45">
          <cell r="H45">
            <v>1.1999999999999999E-3</v>
          </cell>
        </row>
      </sheetData>
      <sheetData sheetId="65">
        <row r="45">
          <cell r="H45">
            <v>1.2999999999999999E-3</v>
          </cell>
        </row>
      </sheetData>
      <sheetData sheetId="66">
        <row r="45">
          <cell r="H45">
            <v>4.4999999999999999E-4</v>
          </cell>
        </row>
      </sheetData>
      <sheetData sheetId="67"/>
      <sheetData sheetId="68">
        <row r="44">
          <cell r="H44">
            <v>5.7731999999999999E-2</v>
          </cell>
        </row>
      </sheetData>
      <sheetData sheetId="69"/>
      <sheetData sheetId="70">
        <row r="53">
          <cell r="H53">
            <v>3.2000000000000002E-3</v>
          </cell>
        </row>
      </sheetData>
      <sheetData sheetId="71">
        <row r="54">
          <cell r="H54">
            <v>3.5000000000000001E-3</v>
          </cell>
        </row>
      </sheetData>
      <sheetData sheetId="72">
        <row r="49">
          <cell r="H49">
            <v>1.4E-3</v>
          </cell>
        </row>
      </sheetData>
      <sheetData sheetId="73">
        <row r="54">
          <cell r="H54">
            <v>3.5000000000000001E-3</v>
          </cell>
        </row>
      </sheetData>
      <sheetData sheetId="74">
        <row r="44">
          <cell r="H44">
            <v>5.7731999999999999E-2</v>
          </cell>
        </row>
      </sheetData>
      <sheetData sheetId="75"/>
      <sheetData sheetId="76">
        <row r="45">
          <cell r="H45">
            <v>5.7731999999999999E-2</v>
          </cell>
        </row>
      </sheetData>
      <sheetData sheetId="77"/>
      <sheetData sheetId="78">
        <row r="45">
          <cell r="H45">
            <v>6.1199999999999997E-2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52">
          <cell r="H52">
            <v>2.7167999999999998E-2</v>
          </cell>
        </row>
      </sheetData>
      <sheetData sheetId="121"/>
      <sheetData sheetId="122"/>
      <sheetData sheetId="123"/>
      <sheetData sheetId="124">
        <row r="44">
          <cell r="H44">
            <v>1E-3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52">
          <cell r="H52">
            <v>1.9000000000000001E-4</v>
          </cell>
        </row>
      </sheetData>
      <sheetData sheetId="168">
        <row r="49">
          <cell r="H49">
            <v>1.6000000000000001E-4</v>
          </cell>
        </row>
      </sheetData>
      <sheetData sheetId="169">
        <row r="50">
          <cell r="H50">
            <v>1.3999999999999999E-4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>
        <row r="50">
          <cell r="H50">
            <v>0.13583999999999999</v>
          </cell>
        </row>
      </sheetData>
      <sheetData sheetId="307"/>
      <sheetData sheetId="308"/>
      <sheetData sheetId="309">
        <row r="1">
          <cell r="C1" t="str">
            <v>Estado</v>
          </cell>
        </row>
        <row r="2">
          <cell r="B2" t="str">
            <v>AC</v>
          </cell>
        </row>
        <row r="3">
          <cell r="B3" t="str">
            <v>AL</v>
          </cell>
        </row>
        <row r="4">
          <cell r="B4" t="str">
            <v>AP</v>
          </cell>
        </row>
        <row r="5">
          <cell r="B5" t="str">
            <v>AM</v>
          </cell>
        </row>
        <row r="6">
          <cell r="B6" t="str">
            <v>BA</v>
          </cell>
        </row>
        <row r="7">
          <cell r="B7" t="str">
            <v>CE</v>
          </cell>
        </row>
        <row r="8">
          <cell r="B8" t="str">
            <v>DF</v>
          </cell>
        </row>
        <row r="9">
          <cell r="B9" t="str">
            <v>ES</v>
          </cell>
        </row>
        <row r="10">
          <cell r="B10" t="str">
            <v>GO</v>
          </cell>
        </row>
        <row r="11">
          <cell r="B11" t="str">
            <v>MA</v>
          </cell>
        </row>
        <row r="12">
          <cell r="B12" t="str">
            <v>MT</v>
          </cell>
        </row>
        <row r="13">
          <cell r="B13" t="str">
            <v>MS</v>
          </cell>
        </row>
        <row r="14">
          <cell r="B14" t="str">
            <v>MG</v>
          </cell>
        </row>
        <row r="15">
          <cell r="B15" t="str">
            <v>PA</v>
          </cell>
        </row>
        <row r="16">
          <cell r="B16" t="str">
            <v>PB</v>
          </cell>
        </row>
        <row r="17">
          <cell r="B17" t="str">
            <v>PR</v>
          </cell>
        </row>
        <row r="18">
          <cell r="B18" t="str">
            <v>PE</v>
          </cell>
        </row>
        <row r="19">
          <cell r="B19" t="str">
            <v>PI</v>
          </cell>
        </row>
        <row r="20">
          <cell r="B20" t="str">
            <v>RJ</v>
          </cell>
        </row>
        <row r="21">
          <cell r="B21" t="str">
            <v>RN</v>
          </cell>
        </row>
        <row r="22">
          <cell r="B22" t="str">
            <v>RS</v>
          </cell>
        </row>
        <row r="23">
          <cell r="B23" t="str">
            <v>RO</v>
          </cell>
        </row>
        <row r="24">
          <cell r="B24" t="str">
            <v>RR</v>
          </cell>
        </row>
        <row r="25">
          <cell r="B25" t="str">
            <v>SC</v>
          </cell>
        </row>
        <row r="26">
          <cell r="B26" t="str">
            <v>SP</v>
          </cell>
        </row>
        <row r="27">
          <cell r="B27" t="str">
            <v>SP</v>
          </cell>
        </row>
        <row r="28">
          <cell r="B28" t="str">
            <v>SE</v>
          </cell>
        </row>
        <row r="29">
          <cell r="B29" t="str">
            <v>TO</v>
          </cell>
        </row>
      </sheetData>
      <sheetData sheetId="310">
        <row r="1">
          <cell r="R1" t="str">
            <v>Jan.2019/RN</v>
          </cell>
        </row>
        <row r="2">
          <cell r="AB2" t="str">
            <v>CAP 50 70</v>
          </cell>
        </row>
        <row r="3">
          <cell r="AB3" t="str">
            <v>CAP 30 45</v>
          </cell>
        </row>
        <row r="4">
          <cell r="AB4" t="str">
            <v>CM 30</v>
          </cell>
        </row>
        <row r="5">
          <cell r="AB5" t="str">
            <v>RR 1C</v>
          </cell>
        </row>
        <row r="6">
          <cell r="AB6" t="str">
            <v>RR 2C</v>
          </cell>
        </row>
        <row r="7">
          <cell r="AB7" t="str">
            <v>RM 1C</v>
          </cell>
        </row>
        <row r="8">
          <cell r="AB8" t="str">
            <v>RM 2C</v>
          </cell>
        </row>
        <row r="9">
          <cell r="AB9" t="str">
            <v>RL 1C</v>
          </cell>
        </row>
        <row r="10">
          <cell r="AB10" t="str">
            <v>RC 1C - E</v>
          </cell>
        </row>
        <row r="11">
          <cell r="AB11" t="str">
            <v>RR 2C - E</v>
          </cell>
        </row>
        <row r="12">
          <cell r="AB12" t="str">
            <v>SBS 55 75</v>
          </cell>
        </row>
        <row r="13">
          <cell r="AB13" t="str">
            <v>SBS 60 85</v>
          </cell>
        </row>
        <row r="14">
          <cell r="AB14" t="str">
            <v>SBS 65 90</v>
          </cell>
        </row>
        <row r="15">
          <cell r="AB15" t="str">
            <v>RR 1C - E</v>
          </cell>
        </row>
        <row r="16">
          <cell r="AB16" t="str">
            <v>CR 250</v>
          </cell>
        </row>
        <row r="17">
          <cell r="AB17" t="str">
            <v>LA - E</v>
          </cell>
        </row>
        <row r="18">
          <cell r="AB18" t="str">
            <v>RL 1C - E</v>
          </cell>
        </row>
        <row r="19">
          <cell r="AB19" t="str">
            <v>EAI</v>
          </cell>
        </row>
        <row r="20">
          <cell r="AB20" t="str">
            <v>AB 8</v>
          </cell>
        </row>
      </sheetData>
      <sheetData sheetId="311"/>
      <sheetData sheetId="312">
        <row r="4">
          <cell r="B4" t="str">
            <v>Aquisição CAP 50 70</v>
          </cell>
        </row>
      </sheetData>
      <sheetData sheetId="313">
        <row r="2">
          <cell r="D2" t="str">
            <v>MÊS REFERÊNCIA:</v>
          </cell>
        </row>
      </sheetData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Índices de Reajustamento"/>
      <sheetName val="Resumo"/>
      <sheetName val="Lançamentos"/>
      <sheetName val="Tipo Despesa"/>
      <sheetName val="CUSTO LARANJEIRA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2.7"/>
      <sheetName val="Plan1"/>
      <sheetName val="Plan2"/>
      <sheetName val="Plan3"/>
      <sheetName val="Planilha Original"/>
      <sheetName val="Plan 2_7"/>
      <sheetName val="Planilha Serviços"/>
      <sheetName val="C.U"/>
      <sheetName val="Orçamento"/>
      <sheetName val="MEMORANDO"/>
      <sheetName val="PROJETO"/>
      <sheetName val="Capa Memória de Calc"/>
      <sheetName val="Capa Resumo"/>
      <sheetName val="Capa Anexo II"/>
      <sheetName val="Capa Anexo III"/>
      <sheetName val="Capa Anexo IV"/>
      <sheetName val="Carimbo de Nota"/>
      <sheetName val="P A T O"/>
      <sheetName val="Índices de Reajustamento"/>
      <sheetName val="resumo financeiro"/>
      <sheetName val="MCBR"/>
    </sheetNames>
    <sheetDataSet>
      <sheetData sheetId="0" refreshError="1">
        <row r="4">
          <cell r="A4" t="str">
            <v>DESCRIÇÃO</v>
          </cell>
          <cell r="B4" t="str">
            <v>TAG</v>
          </cell>
          <cell r="C4" t="str">
            <v>UN</v>
          </cell>
          <cell r="D4" t="str">
            <v>QTD</v>
          </cell>
          <cell r="E4" t="str">
            <v>UN (Kg)</v>
          </cell>
          <cell r="F4" t="str">
            <v>TOT (Kg)</v>
          </cell>
          <cell r="G4" t="str">
            <v>HH/Quant</v>
          </cell>
          <cell r="H4" t="str">
            <v>HH CALC</v>
          </cell>
          <cell r="I4" t="str">
            <v>COD</v>
          </cell>
          <cell r="J4" t="str">
            <v>HH/Kg</v>
          </cell>
          <cell r="K4" t="str">
            <v>HH/Ton</v>
          </cell>
          <cell r="N4" t="str">
            <v>CODSEC</v>
          </cell>
          <cell r="P4" t="str">
            <v>PRINC</v>
          </cell>
          <cell r="Q4" t="str">
            <v>SECUND</v>
          </cell>
          <cell r="R4" t="str">
            <v>GRAUTEAVEIS</v>
          </cell>
        </row>
        <row r="5">
          <cell r="M5">
            <v>0</v>
          </cell>
          <cell r="R5" t="str">
            <v>peso graute =====»»»</v>
          </cell>
        </row>
        <row r="6">
          <cell r="A6" t="str">
            <v>DECLARAÇÃO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3559055.010000003</v>
          </cell>
          <cell r="H6">
            <v>338459.96000000014</v>
          </cell>
        </row>
        <row r="7">
          <cell r="A7" t="str">
            <v>MECÂNICA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J7" t="str">
            <v>Lado esquerdo</v>
          </cell>
          <cell r="K7">
            <v>0</v>
          </cell>
          <cell r="N7" t="str">
            <v>Lado direito</v>
          </cell>
          <cell r="O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 t="str">
            <v>Municipio</v>
          </cell>
          <cell r="H8" t="str">
            <v>Alíquota</v>
          </cell>
          <cell r="I8" t="str">
            <v>Total</v>
          </cell>
          <cell r="J8" t="str">
            <v>km inicial</v>
          </cell>
          <cell r="K8" t="str">
            <v>km final</v>
          </cell>
          <cell r="L8" t="str">
            <v>extensão</v>
          </cell>
          <cell r="M8" t="str">
            <v>EQUIV.</v>
          </cell>
          <cell r="N8" t="str">
            <v>km inicial</v>
          </cell>
          <cell r="O8" t="str">
            <v>km final</v>
          </cell>
          <cell r="P8" t="str">
            <v>extensão</v>
          </cell>
          <cell r="Q8" t="str">
            <v>EQUIV.</v>
          </cell>
          <cell r="R8" t="str">
            <v>MEDIÇÃO</v>
          </cell>
        </row>
        <row r="9">
          <cell r="A9" t="str">
            <v>ÁREA - PENEIRAMENTO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 t="str">
            <v>BENTO GONÇALVES</v>
          </cell>
          <cell r="H9">
            <v>0.03</v>
          </cell>
          <cell r="I9">
            <v>7.2195999999999996E-2</v>
          </cell>
          <cell r="J9">
            <v>210000</v>
          </cell>
          <cell r="K9">
            <v>220880</v>
          </cell>
          <cell r="L9">
            <v>10880</v>
          </cell>
          <cell r="M9">
            <v>7.2195999999999996E-2</v>
          </cell>
          <cell r="N9">
            <v>210000</v>
          </cell>
          <cell r="O9">
            <v>220880</v>
          </cell>
          <cell r="P9">
            <v>10880</v>
          </cell>
          <cell r="Q9">
            <v>7.2195999999999996E-2</v>
          </cell>
          <cell r="R9">
            <v>36543.902110000003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 t="str">
            <v>GARIBALDI</v>
          </cell>
          <cell r="H10">
            <v>0.03</v>
          </cell>
          <cell r="I10">
            <v>6.4963999999999994E-2</v>
          </cell>
          <cell r="J10">
            <v>220880</v>
          </cell>
          <cell r="K10">
            <v>230670</v>
          </cell>
          <cell r="L10">
            <v>9790</v>
          </cell>
          <cell r="M10">
            <v>6.4963999999999994E-2</v>
          </cell>
          <cell r="N10">
            <v>220880</v>
          </cell>
          <cell r="O10">
            <v>230670</v>
          </cell>
          <cell r="P10">
            <v>9790</v>
          </cell>
          <cell r="Q10">
            <v>6.4963999999999994E-2</v>
          </cell>
          <cell r="R10">
            <v>32882.794269999999</v>
          </cell>
        </row>
        <row r="11">
          <cell r="A11" t="str">
            <v>Alimentadores de Correia Horizontais das Peneiras Primárias 510-PE-01/02</v>
          </cell>
          <cell r="B11" t="str">
            <v>510-AL-01/02</v>
          </cell>
          <cell r="C11" t="str">
            <v>CJ</v>
          </cell>
          <cell r="D11">
            <v>2</v>
          </cell>
          <cell r="E11">
            <v>17500</v>
          </cell>
          <cell r="F11">
            <v>35000</v>
          </cell>
          <cell r="G11" t="str">
            <v>CARLOS BARBOSA</v>
          </cell>
          <cell r="H11">
            <v>1750</v>
          </cell>
          <cell r="I11" t="str">
            <v>TRA</v>
          </cell>
          <cell r="J11">
            <v>230670</v>
          </cell>
          <cell r="K11">
            <v>50</v>
          </cell>
          <cell r="L11">
            <v>9940</v>
          </cell>
          <cell r="M11">
            <v>6.5959000000000004E-2</v>
          </cell>
          <cell r="N11">
            <v>230670</v>
          </cell>
          <cell r="O11">
            <v>240610</v>
          </cell>
          <cell r="P11">
            <v>875</v>
          </cell>
          <cell r="Q11">
            <v>6.5959000000000004E-2</v>
          </cell>
          <cell r="R11">
            <v>35000</v>
          </cell>
        </row>
        <row r="12">
          <cell r="A12" t="str">
            <v xml:space="preserve">      Potência 2 x 30 cv 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 t="str">
            <v>BARÃO</v>
          </cell>
          <cell r="H12">
            <v>0</v>
          </cell>
          <cell r="I12">
            <v>6.9343000000000002E-2</v>
          </cell>
          <cell r="J12">
            <v>240610</v>
          </cell>
          <cell r="K12">
            <v>251060</v>
          </cell>
          <cell r="L12">
            <v>10450</v>
          </cell>
          <cell r="M12">
            <v>6.9343000000000002E-2</v>
          </cell>
          <cell r="N12">
            <v>240610</v>
          </cell>
          <cell r="O12">
            <v>251060</v>
          </cell>
          <cell r="P12">
            <v>0</v>
          </cell>
          <cell r="Q12">
            <v>6.9343000000000002E-2</v>
          </cell>
          <cell r="R12">
            <v>35099.611860999998</v>
          </cell>
        </row>
        <row r="13">
          <cell r="A13" t="str">
            <v xml:space="preserve">      Peso aproximado 2 x 17,5 t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 t="str">
            <v>SÃO PEDRO DA SERRA</v>
          </cell>
          <cell r="H13">
            <v>0</v>
          </cell>
          <cell r="I13">
            <v>2.6609000000000001E-2</v>
          </cell>
          <cell r="J13">
            <v>251060</v>
          </cell>
          <cell r="K13">
            <v>255070</v>
          </cell>
          <cell r="L13">
            <v>4010</v>
          </cell>
          <cell r="M13">
            <v>2.6609000000000001E-2</v>
          </cell>
          <cell r="N13">
            <v>251060</v>
          </cell>
          <cell r="O13">
            <v>255070</v>
          </cell>
          <cell r="P13">
            <v>0</v>
          </cell>
          <cell r="Q13">
            <v>2.6609000000000001E-2</v>
          </cell>
          <cell r="R13">
            <v>13468.846274</v>
          </cell>
        </row>
        <row r="14">
          <cell r="A14" t="str">
            <v>RODOVIA</v>
          </cell>
          <cell r="B14" t="str">
            <v>MUNICÍPIO</v>
          </cell>
          <cell r="C14" t="str">
            <v>PERCENTUAL MEDIDO</v>
          </cell>
          <cell r="D14" t="str">
            <v>ALÍQUOTA</v>
          </cell>
          <cell r="E14" t="str">
            <v>BASE DE CÁLCULO</v>
          </cell>
          <cell r="F14">
            <v>0</v>
          </cell>
          <cell r="G14" t="str">
            <v>SALVADOR DO SUL</v>
          </cell>
          <cell r="H14">
            <v>0</v>
          </cell>
          <cell r="I14">
            <v>6.2773999999999996E-2</v>
          </cell>
          <cell r="J14">
            <v>255070</v>
          </cell>
          <cell r="K14">
            <v>264530</v>
          </cell>
          <cell r="L14">
            <v>9460</v>
          </cell>
          <cell r="M14">
            <v>6.2773999999999996E-2</v>
          </cell>
          <cell r="N14">
            <v>255070</v>
          </cell>
          <cell r="O14">
            <v>264530</v>
          </cell>
          <cell r="P14">
            <v>0</v>
          </cell>
          <cell r="Q14">
            <v>6.2773999999999996E-2</v>
          </cell>
          <cell r="R14">
            <v>31774.385473999999</v>
          </cell>
        </row>
        <row r="15">
          <cell r="A15" t="str">
            <v>Amostrador Automático, tipo Linear, para "Lump Ore"</v>
          </cell>
          <cell r="B15" t="str">
            <v>510-AM-01</v>
          </cell>
          <cell r="C15" t="str">
            <v>CJ</v>
          </cell>
          <cell r="D15">
            <v>1</v>
          </cell>
          <cell r="E15">
            <v>3000</v>
          </cell>
          <cell r="F15">
            <v>3000</v>
          </cell>
          <cell r="G15" t="str">
            <v>SÃO JOSÉ DO SUL</v>
          </cell>
          <cell r="H15">
            <v>180</v>
          </cell>
          <cell r="I15" t="str">
            <v>M</v>
          </cell>
          <cell r="J15">
            <v>264530</v>
          </cell>
          <cell r="K15">
            <v>60</v>
          </cell>
          <cell r="L15">
            <v>17665</v>
          </cell>
          <cell r="M15">
            <v>0.11722</v>
          </cell>
          <cell r="N15">
            <v>264530</v>
          </cell>
          <cell r="O15">
            <v>282195</v>
          </cell>
          <cell r="P15">
            <v>180</v>
          </cell>
          <cell r="Q15">
            <v>0.11722</v>
          </cell>
          <cell r="R15">
            <v>59333.458710999999</v>
          </cell>
        </row>
        <row r="16">
          <cell r="A16" t="str">
            <v xml:space="preserve">      Potência 1 cv</v>
          </cell>
          <cell r="B16" t="str">
            <v>BENTO GONÇALVES</v>
          </cell>
          <cell r="C16">
            <v>7.2195999999999996E-2</v>
          </cell>
          <cell r="D16">
            <v>0.03</v>
          </cell>
          <cell r="E16">
            <v>36543.902110000003</v>
          </cell>
          <cell r="F16">
            <v>0</v>
          </cell>
          <cell r="G16" t="str">
            <v>MONTENEGRO</v>
          </cell>
          <cell r="H16">
            <v>0</v>
          </cell>
          <cell r="I16">
            <v>0.15653600000000001</v>
          </cell>
          <cell r="J16">
            <v>282195</v>
          </cell>
          <cell r="K16">
            <v>305785</v>
          </cell>
          <cell r="L16">
            <v>23590</v>
          </cell>
          <cell r="M16">
            <v>0.15653600000000001</v>
          </cell>
          <cell r="N16">
            <v>282195</v>
          </cell>
          <cell r="O16">
            <v>305785</v>
          </cell>
          <cell r="P16">
            <v>0</v>
          </cell>
          <cell r="Q16">
            <v>0.15653600000000001</v>
          </cell>
          <cell r="R16">
            <v>79234.434813999993</v>
          </cell>
        </row>
        <row r="17">
          <cell r="A17" t="str">
            <v xml:space="preserve">      Peso aproximado 3 t</v>
          </cell>
          <cell r="B17" t="str">
            <v>GARIBALDI</v>
          </cell>
          <cell r="C17">
            <v>6.4963999999999994E-2</v>
          </cell>
          <cell r="D17">
            <v>0.03</v>
          </cell>
          <cell r="E17">
            <v>32882.794269999999</v>
          </cell>
          <cell r="F17">
            <v>0</v>
          </cell>
          <cell r="G17" t="str">
            <v>TRIUNFO</v>
          </cell>
          <cell r="H17">
            <v>0</v>
          </cell>
          <cell r="I17">
            <v>0.23102200000000001</v>
          </cell>
          <cell r="J17">
            <v>305785</v>
          </cell>
          <cell r="K17">
            <v>340600</v>
          </cell>
          <cell r="L17">
            <v>34815</v>
          </cell>
          <cell r="M17">
            <v>0.23102200000000001</v>
          </cell>
          <cell r="N17">
            <v>305785</v>
          </cell>
          <cell r="O17">
            <v>340600</v>
          </cell>
          <cell r="P17">
            <v>0</v>
          </cell>
          <cell r="Q17">
            <v>0.23102200000000001</v>
          </cell>
          <cell r="R17">
            <v>116937.12793800001</v>
          </cell>
        </row>
        <row r="18">
          <cell r="A18" t="str">
            <v>BR-470/RS</v>
          </cell>
          <cell r="B18" t="str">
            <v>CARLOS BARBOSA</v>
          </cell>
          <cell r="C18">
            <v>6.5959000000000004E-2</v>
          </cell>
          <cell r="D18">
            <v>0.05</v>
          </cell>
          <cell r="E18">
            <v>33386.616450000001</v>
          </cell>
          <cell r="F18">
            <v>0</v>
          </cell>
          <cell r="G18" t="str">
            <v>SÃO JERONIMO</v>
          </cell>
          <cell r="H18">
            <v>0</v>
          </cell>
          <cell r="I18">
            <v>0.133378</v>
          </cell>
          <cell r="J18">
            <v>340600</v>
          </cell>
          <cell r="K18">
            <v>360700</v>
          </cell>
          <cell r="L18">
            <v>20100</v>
          </cell>
          <cell r="M18">
            <v>0.133378</v>
          </cell>
          <cell r="N18">
            <v>340600</v>
          </cell>
          <cell r="O18">
            <v>360700</v>
          </cell>
          <cell r="P18">
            <v>0</v>
          </cell>
          <cell r="Q18">
            <v>0.133378</v>
          </cell>
          <cell r="R18">
            <v>67512.172097000002</v>
          </cell>
        </row>
        <row r="19">
          <cell r="A19" t="str">
            <v>Amostrador Automático, tipo Linear, para Hematitinha</v>
          </cell>
          <cell r="B19" t="str">
            <v>510-AM-02</v>
          </cell>
          <cell r="C19" t="str">
            <v>CJ</v>
          </cell>
          <cell r="D19">
            <v>1</v>
          </cell>
          <cell r="E19">
            <v>3000</v>
          </cell>
          <cell r="F19">
            <v>3000</v>
          </cell>
          <cell r="H19">
            <v>180</v>
          </cell>
          <cell r="I19" t="str">
            <v>M</v>
          </cell>
          <cell r="K19">
            <v>60</v>
          </cell>
          <cell r="L19">
            <v>150700</v>
          </cell>
          <cell r="M19">
            <v>1</v>
          </cell>
          <cell r="P19">
            <v>180</v>
          </cell>
          <cell r="Q19">
            <v>1</v>
          </cell>
          <cell r="R19">
            <v>506173.35</v>
          </cell>
        </row>
        <row r="20">
          <cell r="A20" t="str">
            <v xml:space="preserve">      Potência 1 cv</v>
          </cell>
          <cell r="B20" t="str">
            <v>SÃO PEDRO DA SERRA</v>
          </cell>
          <cell r="C20">
            <v>2.6609000000000001E-2</v>
          </cell>
          <cell r="D20">
            <v>2.5000000000000001E-2</v>
          </cell>
          <cell r="E20">
            <v>13468.846274</v>
          </cell>
          <cell r="F20">
            <v>0</v>
          </cell>
          <cell r="H20">
            <v>0</v>
          </cell>
          <cell r="J20">
            <v>0</v>
          </cell>
          <cell r="N20">
            <v>0</v>
          </cell>
          <cell r="P20">
            <v>0</v>
          </cell>
        </row>
        <row r="21">
          <cell r="A21" t="str">
            <v xml:space="preserve">      Peso aproximado 3 t</v>
          </cell>
          <cell r="B21" t="str">
            <v>SALVADOR DO SUL</v>
          </cell>
          <cell r="C21">
            <v>6.2773999999999996E-2</v>
          </cell>
          <cell r="D21">
            <v>0.02</v>
          </cell>
          <cell r="E21">
            <v>31774.385473999999</v>
          </cell>
          <cell r="F21">
            <v>0</v>
          </cell>
          <cell r="H21">
            <v>0</v>
          </cell>
          <cell r="I21">
            <v>0</v>
          </cell>
          <cell r="J21">
            <v>0</v>
          </cell>
          <cell r="N21">
            <v>0</v>
          </cell>
          <cell r="P21">
            <v>0</v>
          </cell>
        </row>
        <row r="22">
          <cell r="A22" t="str">
            <v>BR-470/RS</v>
          </cell>
          <cell r="B22" t="str">
            <v>SÃO JOSÉ DO SUL</v>
          </cell>
          <cell r="C22">
            <v>0.11722</v>
          </cell>
          <cell r="D22">
            <v>0.03</v>
          </cell>
          <cell r="E22">
            <v>59333.458710999999</v>
          </cell>
          <cell r="F22">
            <v>0</v>
          </cell>
          <cell r="H22">
            <v>0</v>
          </cell>
          <cell r="J22">
            <v>0</v>
          </cell>
          <cell r="N22">
            <v>0</v>
          </cell>
          <cell r="P22">
            <v>0</v>
          </cell>
        </row>
        <row r="23">
          <cell r="A23" t="str">
            <v>Amostrador Automático, tipo Linear, para "Sinter Feed"</v>
          </cell>
          <cell r="B23" t="str">
            <v>510-AM-03</v>
          </cell>
          <cell r="C23" t="str">
            <v>CJ</v>
          </cell>
          <cell r="D23">
            <v>1</v>
          </cell>
          <cell r="E23">
            <v>3000</v>
          </cell>
          <cell r="F23">
            <v>3000</v>
          </cell>
          <cell r="H23">
            <v>180</v>
          </cell>
          <cell r="I23" t="str">
            <v>M</v>
          </cell>
          <cell r="J23">
            <v>0</v>
          </cell>
          <cell r="K23">
            <v>60</v>
          </cell>
          <cell r="N23">
            <v>0</v>
          </cell>
          <cell r="P23">
            <v>180</v>
          </cell>
        </row>
        <row r="24">
          <cell r="A24" t="str">
            <v xml:space="preserve">      Potência 1 cv</v>
          </cell>
          <cell r="B24" t="str">
            <v>TRIUNFO</v>
          </cell>
          <cell r="C24">
            <v>0.23102200000000001</v>
          </cell>
          <cell r="D24">
            <v>0.05</v>
          </cell>
          <cell r="E24">
            <v>116937.12793800001</v>
          </cell>
          <cell r="F24">
            <v>0</v>
          </cell>
          <cell r="H24">
            <v>0</v>
          </cell>
          <cell r="J24">
            <v>0</v>
          </cell>
          <cell r="N24">
            <v>0</v>
          </cell>
          <cell r="P24">
            <v>0</v>
          </cell>
        </row>
        <row r="25">
          <cell r="A25" t="str">
            <v xml:space="preserve">      Peso aproximado 3 t</v>
          </cell>
          <cell r="B25" t="str">
            <v>SÃO JERONIMO</v>
          </cell>
          <cell r="C25">
            <v>0.133378</v>
          </cell>
          <cell r="D25">
            <v>0.03</v>
          </cell>
          <cell r="E25">
            <v>67512.172097000002</v>
          </cell>
          <cell r="F25">
            <v>0</v>
          </cell>
          <cell r="H25">
            <v>0</v>
          </cell>
          <cell r="J25">
            <v>0</v>
          </cell>
          <cell r="N25">
            <v>0</v>
          </cell>
          <cell r="P25">
            <v>0</v>
          </cell>
        </row>
        <row r="26">
          <cell r="A26">
            <v>0</v>
          </cell>
          <cell r="B26" t="str">
            <v>SOMA</v>
          </cell>
          <cell r="C26">
            <v>1</v>
          </cell>
          <cell r="D26">
            <v>0</v>
          </cell>
          <cell r="E26">
            <v>0</v>
          </cell>
          <cell r="F26">
            <v>0</v>
          </cell>
          <cell r="H26">
            <v>0</v>
          </cell>
          <cell r="J26">
            <v>0</v>
          </cell>
          <cell r="N26">
            <v>0</v>
          </cell>
          <cell r="P26">
            <v>0</v>
          </cell>
        </row>
        <row r="27">
          <cell r="A27" t="str">
            <v>Amostrador Automático, tipo Linear, para Underflow da Ciclonagem Primária</v>
          </cell>
          <cell r="B27" t="str">
            <v>510-AM-04</v>
          </cell>
          <cell r="C27" t="str">
            <v>CJ</v>
          </cell>
          <cell r="D27">
            <v>1</v>
          </cell>
          <cell r="E27">
            <v>330</v>
          </cell>
          <cell r="F27">
            <v>330</v>
          </cell>
          <cell r="H27">
            <v>33</v>
          </cell>
          <cell r="I27" t="str">
            <v>M</v>
          </cell>
          <cell r="J27">
            <v>0</v>
          </cell>
          <cell r="K27">
            <v>100</v>
          </cell>
          <cell r="N27">
            <v>0</v>
          </cell>
          <cell r="P27">
            <v>33</v>
          </cell>
        </row>
        <row r="28">
          <cell r="A28" t="str">
            <v xml:space="preserve">      Potência 1 cv</v>
          </cell>
          <cell r="B28">
            <v>0</v>
          </cell>
          <cell r="C28">
            <v>0</v>
          </cell>
          <cell r="D28" t="str">
            <v>Vacaria, 02 de Outubro de 2015</v>
          </cell>
          <cell r="E28">
            <v>0</v>
          </cell>
          <cell r="F28">
            <v>0</v>
          </cell>
          <cell r="H28">
            <v>0</v>
          </cell>
          <cell r="P28">
            <v>0</v>
          </cell>
        </row>
        <row r="29">
          <cell r="A29" t="str">
            <v xml:space="preserve">      Peso aproximado 0,33 t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H29">
            <v>0</v>
          </cell>
          <cell r="P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H30">
            <v>0</v>
          </cell>
          <cell r="P30">
            <v>0</v>
          </cell>
        </row>
        <row r="31">
          <cell r="A31" t="str">
            <v>Amostrador Pneumático tipo Mangote para Overflow da Ciclonagem Primária</v>
          </cell>
          <cell r="B31" t="str">
            <v>510-AM-05</v>
          </cell>
          <cell r="C31" t="str">
            <v>CJ</v>
          </cell>
          <cell r="D31">
            <v>1</v>
          </cell>
          <cell r="E31">
            <v>330</v>
          </cell>
          <cell r="F31">
            <v>330</v>
          </cell>
          <cell r="H31">
            <v>33</v>
          </cell>
          <cell r="I31" t="str">
            <v>M</v>
          </cell>
          <cell r="K31">
            <v>100</v>
          </cell>
          <cell r="P31">
            <v>33</v>
          </cell>
        </row>
        <row r="32">
          <cell r="A32" t="str">
            <v xml:space="preserve">      Peso aproximado 0,33 t</v>
          </cell>
          <cell r="B32" t="str">
            <v>ANALISTA INFRA-ESTRUTURA DE TRANSPORTES</v>
          </cell>
          <cell r="C32">
            <v>0</v>
          </cell>
          <cell r="D32">
            <v>0</v>
          </cell>
          <cell r="F32">
            <v>0</v>
          </cell>
          <cell r="H32">
            <v>0</v>
          </cell>
          <cell r="P32">
            <v>0</v>
          </cell>
        </row>
        <row r="33">
          <cell r="B33" t="str">
            <v>FISCAL DO CONTRATO</v>
          </cell>
          <cell r="C33">
            <v>0</v>
          </cell>
          <cell r="D33">
            <v>0</v>
          </cell>
          <cell r="F33">
            <v>0</v>
          </cell>
          <cell r="H33">
            <v>0</v>
          </cell>
          <cell r="P33">
            <v>0</v>
          </cell>
        </row>
        <row r="34">
          <cell r="A34" t="str">
            <v>Amostrador Pneumático tipo Mangote para Alimentação da Deslamagem</v>
          </cell>
          <cell r="B34" t="str">
            <v>510-AM-06</v>
          </cell>
          <cell r="C34" t="str">
            <v>CJ</v>
          </cell>
          <cell r="D34">
            <v>1</v>
          </cell>
          <cell r="E34">
            <v>330</v>
          </cell>
          <cell r="F34">
            <v>330</v>
          </cell>
          <cell r="H34">
            <v>33</v>
          </cell>
          <cell r="I34" t="str">
            <v>M</v>
          </cell>
          <cell r="K34">
            <v>100</v>
          </cell>
          <cell r="P34">
            <v>33</v>
          </cell>
        </row>
        <row r="35">
          <cell r="A35" t="str">
            <v xml:space="preserve">      Peso aproximado 0,33 t</v>
          </cell>
          <cell r="F35">
            <v>0</v>
          </cell>
          <cell r="H35">
            <v>0</v>
          </cell>
          <cell r="P35">
            <v>0</v>
          </cell>
        </row>
        <row r="36">
          <cell r="F36">
            <v>0</v>
          </cell>
          <cell r="H36">
            <v>0</v>
          </cell>
          <cell r="P36">
            <v>0</v>
          </cell>
        </row>
        <row r="37">
          <cell r="A37" t="str">
            <v>Amostrador Pneumático tipo Mangote para Alimentação do Circuito de Espirais</v>
          </cell>
          <cell r="B37" t="str">
            <v>510-AM-15</v>
          </cell>
          <cell r="C37" t="str">
            <v>CJ</v>
          </cell>
          <cell r="D37">
            <v>1</v>
          </cell>
          <cell r="E37">
            <v>330</v>
          </cell>
          <cell r="F37">
            <v>330</v>
          </cell>
          <cell r="H37">
            <v>33</v>
          </cell>
          <cell r="I37" t="str">
            <v>M</v>
          </cell>
          <cell r="K37">
            <v>100</v>
          </cell>
          <cell r="P37">
            <v>33</v>
          </cell>
        </row>
        <row r="38">
          <cell r="A38" t="str">
            <v xml:space="preserve">      Peso aproximado 0,33 t</v>
          </cell>
          <cell r="F38">
            <v>0</v>
          </cell>
          <cell r="H38">
            <v>0</v>
          </cell>
          <cell r="P38">
            <v>0</v>
          </cell>
        </row>
        <row r="39">
          <cell r="F39">
            <v>0</v>
          </cell>
          <cell r="H39">
            <v>0</v>
          </cell>
          <cell r="P39">
            <v>0</v>
          </cell>
        </row>
        <row r="40">
          <cell r="A40" t="str">
            <v>Amostrador Pneumático tipo Mangote para Rejeito do Circuito de Espirais</v>
          </cell>
          <cell r="B40" t="str">
            <v>510-AM-16</v>
          </cell>
          <cell r="C40" t="str">
            <v>CJ</v>
          </cell>
          <cell r="D40">
            <v>1</v>
          </cell>
          <cell r="E40">
            <v>330</v>
          </cell>
          <cell r="F40">
            <v>330</v>
          </cell>
          <cell r="H40">
            <v>33</v>
          </cell>
          <cell r="I40" t="str">
            <v>M</v>
          </cell>
          <cell r="K40">
            <v>100</v>
          </cell>
          <cell r="P40">
            <v>33</v>
          </cell>
        </row>
        <row r="41">
          <cell r="A41" t="str">
            <v xml:space="preserve">      Peso aproximado 0,33 t</v>
          </cell>
          <cell r="F41">
            <v>0</v>
          </cell>
          <cell r="H41">
            <v>0</v>
          </cell>
          <cell r="P41">
            <v>0</v>
          </cell>
        </row>
        <row r="42">
          <cell r="F42">
            <v>0</v>
          </cell>
          <cell r="H42">
            <v>0</v>
          </cell>
          <cell r="P42">
            <v>0</v>
          </cell>
        </row>
        <row r="43">
          <cell r="A43" t="str">
            <v>Amostrador Pneumático tipo Mangote para Concentrado do Circuito de Espirais</v>
          </cell>
          <cell r="B43" t="str">
            <v>510-AM-17</v>
          </cell>
          <cell r="C43" t="str">
            <v>CJ</v>
          </cell>
          <cell r="D43">
            <v>1</v>
          </cell>
          <cell r="E43">
            <v>330</v>
          </cell>
          <cell r="F43">
            <v>330</v>
          </cell>
          <cell r="H43">
            <v>33</v>
          </cell>
          <cell r="I43" t="str">
            <v>M</v>
          </cell>
          <cell r="K43">
            <v>100</v>
          </cell>
          <cell r="P43">
            <v>33</v>
          </cell>
        </row>
        <row r="44">
          <cell r="A44" t="str">
            <v xml:space="preserve">      Peso aproximado 0,33 t</v>
          </cell>
          <cell r="F44">
            <v>0</v>
          </cell>
          <cell r="H44">
            <v>0</v>
          </cell>
          <cell r="P44">
            <v>0</v>
          </cell>
        </row>
        <row r="45">
          <cell r="F45">
            <v>0</v>
          </cell>
          <cell r="H45">
            <v>0</v>
          </cell>
          <cell r="P45">
            <v>0</v>
          </cell>
        </row>
        <row r="46">
          <cell r="A46" t="str">
            <v>Bombas de Polpa de Alimentação da Ciclonagem Primária, 510-HC-01</v>
          </cell>
          <cell r="B46" t="str">
            <v>510-BP-01A/01B/01R</v>
          </cell>
          <cell r="C46" t="str">
            <v>CJ</v>
          </cell>
          <cell r="D46">
            <v>3</v>
          </cell>
          <cell r="E46">
            <v>5000</v>
          </cell>
          <cell r="F46">
            <v>15000</v>
          </cell>
          <cell r="H46">
            <v>900</v>
          </cell>
          <cell r="I46" t="str">
            <v>M</v>
          </cell>
          <cell r="K46">
            <v>60</v>
          </cell>
          <cell r="P46">
            <v>300</v>
          </cell>
          <cell r="R46">
            <v>15000</v>
          </cell>
        </row>
        <row r="47">
          <cell r="A47" t="str">
            <v xml:space="preserve">      Potência 3 x 350 cv (4 polos)</v>
          </cell>
          <cell r="F47">
            <v>0</v>
          </cell>
          <cell r="H47">
            <v>0</v>
          </cell>
          <cell r="P47">
            <v>0</v>
          </cell>
        </row>
        <row r="48">
          <cell r="A48" t="str">
            <v xml:space="preserve">      Peso aproximado 3 x 5 t</v>
          </cell>
          <cell r="F48">
            <v>0</v>
          </cell>
          <cell r="H48">
            <v>0</v>
          </cell>
          <cell r="P48">
            <v>0</v>
          </cell>
        </row>
        <row r="49">
          <cell r="F49">
            <v>0</v>
          </cell>
          <cell r="H49">
            <v>0</v>
          </cell>
          <cell r="P49">
            <v>0</v>
          </cell>
        </row>
        <row r="50">
          <cell r="A50" t="str">
            <v>Bombas de Polpa de Alimentação da Deslamagem Primária, 510-HC-02</v>
          </cell>
          <cell r="B50" t="str">
            <v>510-BP-02/02R</v>
          </cell>
          <cell r="C50" t="str">
            <v>CJ</v>
          </cell>
          <cell r="D50">
            <v>2</v>
          </cell>
          <cell r="E50">
            <v>6000</v>
          </cell>
          <cell r="F50">
            <v>12000</v>
          </cell>
          <cell r="H50">
            <v>720</v>
          </cell>
          <cell r="I50" t="str">
            <v>M</v>
          </cell>
          <cell r="K50">
            <v>60</v>
          </cell>
          <cell r="P50">
            <v>360</v>
          </cell>
          <cell r="R50">
            <v>12000</v>
          </cell>
        </row>
        <row r="51">
          <cell r="A51" t="str">
            <v xml:space="preserve">      Potência 2 x 350 cv (6 polos)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P51">
            <v>0</v>
          </cell>
        </row>
        <row r="52">
          <cell r="A52" t="str">
            <v xml:space="preserve">      Peso aproximado 2 x 6 t</v>
          </cell>
          <cell r="F52">
            <v>0</v>
          </cell>
          <cell r="H52">
            <v>0</v>
          </cell>
          <cell r="P52">
            <v>0</v>
          </cell>
        </row>
        <row r="53">
          <cell r="F53">
            <v>0</v>
          </cell>
          <cell r="H53">
            <v>0</v>
          </cell>
          <cell r="P53">
            <v>0</v>
          </cell>
        </row>
        <row r="54">
          <cell r="A54" t="str">
            <v>Bomba Vertical de Drenagem da Área de Peneiramento</v>
          </cell>
          <cell r="B54" t="str">
            <v>510-BP-16</v>
          </cell>
          <cell r="C54" t="str">
            <v>CJ</v>
          </cell>
          <cell r="D54">
            <v>1</v>
          </cell>
          <cell r="E54">
            <v>2000</v>
          </cell>
          <cell r="F54">
            <v>2000</v>
          </cell>
          <cell r="H54">
            <v>120</v>
          </cell>
          <cell r="I54" t="str">
            <v>M</v>
          </cell>
          <cell r="K54">
            <v>60</v>
          </cell>
          <cell r="P54">
            <v>120</v>
          </cell>
        </row>
        <row r="55">
          <cell r="A55" t="str">
            <v xml:space="preserve">      Potência 50 cv</v>
          </cell>
          <cell r="F55">
            <v>0</v>
          </cell>
          <cell r="H55">
            <v>0</v>
          </cell>
          <cell r="P55">
            <v>0</v>
          </cell>
        </row>
        <row r="56">
          <cell r="A56" t="str">
            <v xml:space="preserve">      Peso aproximado 2 t</v>
          </cell>
          <cell r="F56">
            <v>0</v>
          </cell>
          <cell r="H56">
            <v>0</v>
          </cell>
          <cell r="P56">
            <v>0</v>
          </cell>
        </row>
        <row r="57">
          <cell r="F57">
            <v>0</v>
          </cell>
          <cell r="H57">
            <v>0</v>
          </cell>
          <cell r="P57">
            <v>0</v>
          </cell>
        </row>
        <row r="58">
          <cell r="A58" t="str">
            <v>Bomba de Transferência de Água Recuperada para o Peneiramento</v>
          </cell>
          <cell r="B58" t="str">
            <v>510-BU-01A/01B/01R</v>
          </cell>
          <cell r="C58" t="str">
            <v>CJ</v>
          </cell>
          <cell r="D58">
            <v>3</v>
          </cell>
          <cell r="E58">
            <v>2000</v>
          </cell>
          <cell r="F58">
            <v>6000</v>
          </cell>
          <cell r="H58">
            <v>360</v>
          </cell>
          <cell r="I58" t="str">
            <v>M</v>
          </cell>
          <cell r="K58">
            <v>60</v>
          </cell>
          <cell r="P58">
            <v>120</v>
          </cell>
          <cell r="R58">
            <v>6000</v>
          </cell>
        </row>
        <row r="59">
          <cell r="A59" t="str">
            <v xml:space="preserve">      Potência 3 x 175 cv</v>
          </cell>
          <cell r="F59">
            <v>0</v>
          </cell>
          <cell r="H59">
            <v>0</v>
          </cell>
          <cell r="P59">
            <v>0</v>
          </cell>
        </row>
        <row r="60">
          <cell r="A60" t="str">
            <v xml:space="preserve">      Peso aproximado 3 x 2 t</v>
          </cell>
          <cell r="F60">
            <v>0</v>
          </cell>
          <cell r="H60">
            <v>0</v>
          </cell>
          <cell r="P60">
            <v>0</v>
          </cell>
        </row>
        <row r="61">
          <cell r="F61">
            <v>0</v>
          </cell>
          <cell r="H61">
            <v>0</v>
          </cell>
          <cell r="P61">
            <v>0</v>
          </cell>
        </row>
        <row r="62">
          <cell r="A62" t="str">
            <v>Bomba "Booster" para Água de Selagem de Bombas de Polpa</v>
          </cell>
          <cell r="B62" t="str">
            <v>510-BU-03A/03R</v>
          </cell>
          <cell r="C62" t="str">
            <v>CJ</v>
          </cell>
          <cell r="D62">
            <v>2</v>
          </cell>
          <cell r="E62">
            <v>200</v>
          </cell>
          <cell r="F62">
            <v>400</v>
          </cell>
          <cell r="H62">
            <v>60</v>
          </cell>
          <cell r="I62" t="str">
            <v>M</v>
          </cell>
          <cell r="K62">
            <v>150</v>
          </cell>
          <cell r="P62">
            <v>30</v>
          </cell>
          <cell r="R62">
            <v>400</v>
          </cell>
        </row>
        <row r="63">
          <cell r="A63" t="str">
            <v xml:space="preserve">      Potência 2 x 10 cv </v>
          </cell>
          <cell r="F63">
            <v>0</v>
          </cell>
          <cell r="H63">
            <v>0</v>
          </cell>
          <cell r="P63">
            <v>0</v>
          </cell>
        </row>
        <row r="64">
          <cell r="A64" t="str">
            <v xml:space="preserve">      Peso aproximado 2 x 0,2 t</v>
          </cell>
          <cell r="F64">
            <v>0</v>
          </cell>
          <cell r="H64">
            <v>0</v>
          </cell>
          <cell r="P64">
            <v>0</v>
          </cell>
        </row>
        <row r="65">
          <cell r="F65">
            <v>0</v>
          </cell>
          <cell r="H65">
            <v>0</v>
          </cell>
          <cell r="P65">
            <v>0</v>
          </cell>
        </row>
        <row r="66">
          <cell r="A66" t="str">
            <v>Empilhadeira Móvel de Lança Basculável para "Lump Ore"</v>
          </cell>
          <cell r="B66" t="str">
            <v>510-EM-01</v>
          </cell>
          <cell r="C66" t="str">
            <v>CJ</v>
          </cell>
          <cell r="D66">
            <v>1</v>
          </cell>
          <cell r="E66">
            <v>153500</v>
          </cell>
          <cell r="F66">
            <v>153500</v>
          </cell>
          <cell r="H66">
            <v>7675</v>
          </cell>
          <cell r="I66" t="str">
            <v>M</v>
          </cell>
          <cell r="K66">
            <v>50</v>
          </cell>
          <cell r="P66">
            <v>7675</v>
          </cell>
        </row>
        <row r="67">
          <cell r="A67" t="str">
            <v xml:space="preserve">      Potência (55+8x5,5+5,5+2,5+1,5+0,37) kW </v>
          </cell>
          <cell r="F67">
            <v>0</v>
          </cell>
          <cell r="H67">
            <v>0</v>
          </cell>
          <cell r="P67">
            <v>0</v>
          </cell>
        </row>
        <row r="68">
          <cell r="A68" t="str">
            <v xml:space="preserve">      Peso aproximado 153,5 t</v>
          </cell>
          <cell r="F68">
            <v>0</v>
          </cell>
          <cell r="H68">
            <v>0</v>
          </cell>
          <cell r="P68">
            <v>0</v>
          </cell>
        </row>
        <row r="69">
          <cell r="F69">
            <v>0</v>
          </cell>
          <cell r="H69">
            <v>0</v>
          </cell>
          <cell r="P69">
            <v>0</v>
          </cell>
        </row>
        <row r="70">
          <cell r="A70" t="str">
            <v>Empilhadeira Móvel de Lança Giratória para "Sinter Feed"</v>
          </cell>
          <cell r="B70" t="str">
            <v>510-EM-02</v>
          </cell>
          <cell r="C70" t="str">
            <v>CJ</v>
          </cell>
          <cell r="D70">
            <v>1</v>
          </cell>
          <cell r="E70">
            <v>140000</v>
          </cell>
          <cell r="F70">
            <v>140000</v>
          </cell>
          <cell r="H70">
            <v>7000</v>
          </cell>
          <cell r="I70" t="str">
            <v>M</v>
          </cell>
          <cell r="K70">
            <v>50</v>
          </cell>
          <cell r="P70">
            <v>7000</v>
          </cell>
        </row>
        <row r="71">
          <cell r="A71" t="str">
            <v xml:space="preserve">      Potência (44+2x1,68+3x6,1+2x0,4+1,2+2x1,2) kW</v>
          </cell>
          <cell r="F71">
            <v>0</v>
          </cell>
          <cell r="H71">
            <v>0</v>
          </cell>
          <cell r="P71">
            <v>0</v>
          </cell>
        </row>
        <row r="72">
          <cell r="A72" t="str">
            <v xml:space="preserve">      Peso aproximado 140 t</v>
          </cell>
          <cell r="F72">
            <v>0</v>
          </cell>
          <cell r="H72">
            <v>0</v>
          </cell>
          <cell r="P72">
            <v>0</v>
          </cell>
        </row>
        <row r="73">
          <cell r="F73">
            <v>0</v>
          </cell>
          <cell r="H73">
            <v>0</v>
          </cell>
          <cell r="P73">
            <v>0</v>
          </cell>
        </row>
        <row r="74">
          <cell r="A74" t="str">
            <v>Bateria de Ciclones Primários</v>
          </cell>
          <cell r="B74" t="str">
            <v>510-HC-01</v>
          </cell>
          <cell r="C74" t="str">
            <v>CJ</v>
          </cell>
          <cell r="D74">
            <v>1</v>
          </cell>
          <cell r="E74">
            <v>12500</v>
          </cell>
          <cell r="F74">
            <v>12500</v>
          </cell>
          <cell r="H74">
            <v>750</v>
          </cell>
          <cell r="I74" t="str">
            <v>M</v>
          </cell>
          <cell r="K74">
            <v>60</v>
          </cell>
          <cell r="P74">
            <v>750</v>
          </cell>
        </row>
        <row r="75">
          <cell r="A75" t="str">
            <v xml:space="preserve">      Peso aproximado 12,5 t</v>
          </cell>
          <cell r="F75">
            <v>0</v>
          </cell>
          <cell r="H75">
            <v>0</v>
          </cell>
          <cell r="P75">
            <v>0</v>
          </cell>
        </row>
        <row r="76">
          <cell r="F76">
            <v>0</v>
          </cell>
          <cell r="H76">
            <v>0</v>
          </cell>
          <cell r="P76">
            <v>0</v>
          </cell>
        </row>
        <row r="77">
          <cell r="A77" t="str">
            <v>Bateria de Ciclones Desaguadores de Concentrado Final do Circuito de Espirais</v>
          </cell>
          <cell r="B77" t="str">
            <v>510-HC-04</v>
          </cell>
          <cell r="C77" t="str">
            <v>CJ</v>
          </cell>
          <cell r="D77">
            <v>1</v>
          </cell>
          <cell r="E77">
            <v>2500</v>
          </cell>
          <cell r="F77">
            <v>2500</v>
          </cell>
          <cell r="H77">
            <v>200</v>
          </cell>
          <cell r="I77" t="str">
            <v>M</v>
          </cell>
          <cell r="K77">
            <v>80</v>
          </cell>
          <cell r="P77">
            <v>200</v>
          </cell>
        </row>
        <row r="78">
          <cell r="A78" t="str">
            <v xml:space="preserve">      Peso aproximado 2,5 t</v>
          </cell>
          <cell r="F78">
            <v>0</v>
          </cell>
          <cell r="H78">
            <v>0</v>
          </cell>
          <cell r="P78">
            <v>0</v>
          </cell>
        </row>
        <row r="79">
          <cell r="F79">
            <v>0</v>
          </cell>
          <cell r="H79">
            <v>0</v>
          </cell>
          <cell r="P79">
            <v>0</v>
          </cell>
        </row>
        <row r="80">
          <cell r="A80" t="str">
            <v>Ciclone Desaguador de Rejeito Final do Circuito de Espirais</v>
          </cell>
          <cell r="B80" t="str">
            <v>510-HC-05</v>
          </cell>
          <cell r="C80" t="str">
            <v>CJ</v>
          </cell>
          <cell r="D80">
            <v>1</v>
          </cell>
          <cell r="E80">
            <v>3000</v>
          </cell>
          <cell r="F80">
            <v>3000</v>
          </cell>
          <cell r="H80">
            <v>240</v>
          </cell>
          <cell r="I80" t="str">
            <v>M</v>
          </cell>
          <cell r="K80">
            <v>80</v>
          </cell>
          <cell r="P80">
            <v>240</v>
          </cell>
        </row>
        <row r="81">
          <cell r="A81" t="str">
            <v xml:space="preserve">      Peso aproximado 3 t</v>
          </cell>
          <cell r="F81">
            <v>0</v>
          </cell>
          <cell r="H81">
            <v>0</v>
          </cell>
          <cell r="P81">
            <v>0</v>
          </cell>
        </row>
        <row r="82">
          <cell r="F82">
            <v>0</v>
          </cell>
          <cell r="H82">
            <v>0</v>
          </cell>
          <cell r="P82">
            <v>0</v>
          </cell>
        </row>
        <row r="83">
          <cell r="A83" t="str">
            <v>Peneiras Desaguadoras do Underflow da Bateria de Hidrociclones 510-HC-01</v>
          </cell>
          <cell r="B83" t="str">
            <v>510-PD-01/02</v>
          </cell>
          <cell r="C83" t="str">
            <v>CJ</v>
          </cell>
          <cell r="D83">
            <v>1</v>
          </cell>
          <cell r="E83">
            <v>3500</v>
          </cell>
          <cell r="F83">
            <v>3500</v>
          </cell>
          <cell r="H83">
            <v>210</v>
          </cell>
          <cell r="I83" t="str">
            <v>M</v>
          </cell>
          <cell r="K83">
            <v>60</v>
          </cell>
          <cell r="P83">
            <v>210</v>
          </cell>
          <cell r="R83">
            <v>3500</v>
          </cell>
        </row>
        <row r="84">
          <cell r="A84" t="str">
            <v xml:space="preserve">      Potência 2 x (2x10) cv</v>
          </cell>
          <cell r="F84">
            <v>0</v>
          </cell>
          <cell r="H84">
            <v>0</v>
          </cell>
          <cell r="P84">
            <v>0</v>
          </cell>
        </row>
        <row r="85">
          <cell r="A85" t="str">
            <v xml:space="preserve">      Peso aproximado 2 x 3,5 t</v>
          </cell>
          <cell r="F85">
            <v>0</v>
          </cell>
          <cell r="H85">
            <v>0</v>
          </cell>
          <cell r="P85">
            <v>0</v>
          </cell>
        </row>
        <row r="86">
          <cell r="F86">
            <v>0</v>
          </cell>
          <cell r="H86">
            <v>0</v>
          </cell>
          <cell r="P86">
            <v>0</v>
          </cell>
        </row>
        <row r="87">
          <cell r="A87" t="str">
            <v>Peneiras Vibratórias Inclinadas para Classificação Primária</v>
          </cell>
          <cell r="B87" t="str">
            <v>510-PE-01/02</v>
          </cell>
          <cell r="F87">
            <v>0</v>
          </cell>
          <cell r="H87">
            <v>0</v>
          </cell>
          <cell r="P87">
            <v>0</v>
          </cell>
          <cell r="R87">
            <v>0</v>
          </cell>
        </row>
        <row r="88">
          <cell r="A88" t="str">
            <v xml:space="preserve">      Potência 2 x (40+0,25) cv </v>
          </cell>
          <cell r="C88" t="str">
            <v>CJ</v>
          </cell>
          <cell r="D88">
            <v>2</v>
          </cell>
          <cell r="E88">
            <v>10000</v>
          </cell>
          <cell r="F88">
            <v>20000</v>
          </cell>
          <cell r="H88">
            <v>1000</v>
          </cell>
          <cell r="I88" t="str">
            <v>M</v>
          </cell>
          <cell r="K88">
            <v>50</v>
          </cell>
          <cell r="P88">
            <v>500</v>
          </cell>
          <cell r="R88">
            <v>20000</v>
          </cell>
        </row>
        <row r="89">
          <cell r="A89" t="str">
            <v xml:space="preserve">      Peso aproximado 2 x 10 t</v>
          </cell>
          <cell r="F89">
            <v>0</v>
          </cell>
          <cell r="H89">
            <v>0</v>
          </cell>
          <cell r="P89">
            <v>0</v>
          </cell>
        </row>
        <row r="90">
          <cell r="F90">
            <v>0</v>
          </cell>
          <cell r="H90">
            <v>0</v>
          </cell>
          <cell r="P90">
            <v>0</v>
          </cell>
        </row>
        <row r="91">
          <cell r="A91" t="str">
            <v>Peneira Vibratória Horizontal para Relavagem de "Lump Ore"</v>
          </cell>
          <cell r="B91" t="str">
            <v>510-PE-03</v>
          </cell>
          <cell r="F91">
            <v>0</v>
          </cell>
          <cell r="H91">
            <v>0</v>
          </cell>
          <cell r="P91">
            <v>0</v>
          </cell>
        </row>
        <row r="92">
          <cell r="A92" t="str">
            <v>( OS das peneiras 510-PE-01/02)</v>
          </cell>
          <cell r="C92" t="str">
            <v>CJ</v>
          </cell>
          <cell r="D92">
            <v>2</v>
          </cell>
          <cell r="E92">
            <v>12500</v>
          </cell>
          <cell r="F92">
            <v>25000</v>
          </cell>
          <cell r="H92">
            <v>1250</v>
          </cell>
          <cell r="I92" t="str">
            <v>M</v>
          </cell>
          <cell r="K92">
            <v>50</v>
          </cell>
          <cell r="P92">
            <v>625</v>
          </cell>
          <cell r="R92">
            <v>25000</v>
          </cell>
        </row>
        <row r="93">
          <cell r="A93" t="str">
            <v xml:space="preserve">      Potência (2 x 20) cv </v>
          </cell>
          <cell r="F93">
            <v>0</v>
          </cell>
          <cell r="H93">
            <v>0</v>
          </cell>
          <cell r="P93">
            <v>0</v>
          </cell>
        </row>
        <row r="94">
          <cell r="A94" t="str">
            <v xml:space="preserve">      Peso aproximado 12,5 t</v>
          </cell>
          <cell r="F94">
            <v>0</v>
          </cell>
          <cell r="H94">
            <v>0</v>
          </cell>
          <cell r="P94">
            <v>0</v>
          </cell>
        </row>
        <row r="95">
          <cell r="F95">
            <v>0</v>
          </cell>
          <cell r="H95">
            <v>0</v>
          </cell>
          <cell r="P95">
            <v>0</v>
          </cell>
        </row>
        <row r="96">
          <cell r="A96" t="str">
            <v>Peneiras Vibratórias Horizontais para Desaguamento do "Sinter Feed"</v>
          </cell>
          <cell r="B96" t="str">
            <v>510-PE-04/05</v>
          </cell>
          <cell r="C96" t="str">
            <v>CJ</v>
          </cell>
          <cell r="D96">
            <v>1</v>
          </cell>
          <cell r="E96">
            <v>12500</v>
          </cell>
          <cell r="F96">
            <v>12500</v>
          </cell>
          <cell r="H96">
            <v>625</v>
          </cell>
          <cell r="I96" t="str">
            <v>M</v>
          </cell>
          <cell r="K96">
            <v>50</v>
          </cell>
          <cell r="P96">
            <v>625</v>
          </cell>
          <cell r="R96">
            <v>12500</v>
          </cell>
        </row>
        <row r="97">
          <cell r="A97" t="str">
            <v xml:space="preserve"> (US peneiras 510-PE-01/02)</v>
          </cell>
          <cell r="F97">
            <v>0</v>
          </cell>
          <cell r="H97">
            <v>0</v>
          </cell>
          <cell r="P97">
            <v>0</v>
          </cell>
        </row>
        <row r="98">
          <cell r="A98" t="str">
            <v xml:space="preserve">      Potência 2 x (2x20) cv </v>
          </cell>
          <cell r="F98">
            <v>0</v>
          </cell>
          <cell r="H98">
            <v>0</v>
          </cell>
          <cell r="P98">
            <v>0</v>
          </cell>
        </row>
        <row r="99">
          <cell r="A99" t="str">
            <v xml:space="preserve">      Peso aproximado 2 x 12,5 t</v>
          </cell>
          <cell r="F99">
            <v>0</v>
          </cell>
          <cell r="H99">
            <v>0</v>
          </cell>
          <cell r="P99">
            <v>0</v>
          </cell>
        </row>
        <row r="100">
          <cell r="F100">
            <v>0</v>
          </cell>
          <cell r="H100">
            <v>0</v>
          </cell>
          <cell r="P100">
            <v>0</v>
          </cell>
        </row>
        <row r="101">
          <cell r="A101" t="str">
            <v>Ponte Rolante Área de Peneiramento</v>
          </cell>
          <cell r="B101" t="str">
            <v>510-PR-01</v>
          </cell>
          <cell r="C101" t="str">
            <v>CJ</v>
          </cell>
          <cell r="D101">
            <v>1</v>
          </cell>
          <cell r="E101">
            <v>12000</v>
          </cell>
          <cell r="F101">
            <v>12000</v>
          </cell>
          <cell r="H101">
            <v>480</v>
          </cell>
          <cell r="I101" t="str">
            <v>M</v>
          </cell>
          <cell r="K101">
            <v>40</v>
          </cell>
          <cell r="P101">
            <v>480</v>
          </cell>
        </row>
        <row r="102">
          <cell r="A102" t="str">
            <v xml:space="preserve">      Potência 40 + 20 + 5 + 15 (cv)</v>
          </cell>
          <cell r="F102">
            <v>0</v>
          </cell>
          <cell r="H102">
            <v>0</v>
          </cell>
          <cell r="P102">
            <v>0</v>
          </cell>
        </row>
        <row r="103">
          <cell r="A103" t="str">
            <v xml:space="preserve">      Capacidade 18/4,5 t</v>
          </cell>
          <cell r="F103">
            <v>0</v>
          </cell>
          <cell r="H103">
            <v>0</v>
          </cell>
          <cell r="P103">
            <v>0</v>
          </cell>
        </row>
        <row r="104">
          <cell r="A104" t="str">
            <v xml:space="preserve">      Peso aproximado 12 t</v>
          </cell>
          <cell r="F104">
            <v>0</v>
          </cell>
          <cell r="H104">
            <v>0</v>
          </cell>
          <cell r="P104">
            <v>0</v>
          </cell>
        </row>
        <row r="105">
          <cell r="F105">
            <v>0</v>
          </cell>
          <cell r="H105">
            <v>0</v>
          </cell>
          <cell r="P105">
            <v>0</v>
          </cell>
        </row>
        <row r="106">
          <cell r="A106" t="str">
            <v>Transportador de Correia Horizontal, para "By Pass" da Relavagem de "Lump Ore" - 800 mm</v>
          </cell>
          <cell r="B106" t="str">
            <v>510-TC-01</v>
          </cell>
          <cell r="C106" t="str">
            <v>CJ</v>
          </cell>
          <cell r="D106">
            <v>1</v>
          </cell>
          <cell r="E106">
            <v>9902</v>
          </cell>
          <cell r="F106">
            <v>9902</v>
          </cell>
          <cell r="H106">
            <v>594.12</v>
          </cell>
          <cell r="I106" t="str">
            <v>TRA</v>
          </cell>
          <cell r="K106">
            <v>60</v>
          </cell>
          <cell r="P106">
            <v>594.12</v>
          </cell>
          <cell r="R106">
            <v>9902</v>
          </cell>
        </row>
        <row r="107">
          <cell r="A107" t="str">
            <v xml:space="preserve">      Potência 20 cv </v>
          </cell>
          <cell r="F107">
            <v>0</v>
          </cell>
          <cell r="H107">
            <v>0</v>
          </cell>
          <cell r="P107">
            <v>0</v>
          </cell>
        </row>
        <row r="108">
          <cell r="A108" t="str">
            <v xml:space="preserve">      Comprimento 14,5 m</v>
          </cell>
          <cell r="F108">
            <v>0</v>
          </cell>
          <cell r="H108">
            <v>0</v>
          </cell>
          <cell r="P108">
            <v>0</v>
          </cell>
        </row>
        <row r="109">
          <cell r="A109" t="str">
            <v xml:space="preserve">      Peso aproximado 9,902 t</v>
          </cell>
          <cell r="F109">
            <v>0</v>
          </cell>
          <cell r="H109">
            <v>0</v>
          </cell>
          <cell r="P109">
            <v>0</v>
          </cell>
        </row>
        <row r="110">
          <cell r="F110">
            <v>0</v>
          </cell>
          <cell r="H110">
            <v>0</v>
          </cell>
          <cell r="P110">
            <v>0</v>
          </cell>
        </row>
        <row r="111">
          <cell r="A111" t="str">
            <v>Transportador de Correia de "By Pass" para Relavagem de "Lump Ore" - 800 mm</v>
          </cell>
          <cell r="B111" t="str">
            <v>510-TC-02</v>
          </cell>
          <cell r="C111" t="str">
            <v>CJ</v>
          </cell>
          <cell r="D111">
            <v>1</v>
          </cell>
          <cell r="E111">
            <v>8477</v>
          </cell>
          <cell r="F111">
            <v>8477</v>
          </cell>
          <cell r="H111">
            <v>508.62</v>
          </cell>
          <cell r="I111" t="str">
            <v>TRA</v>
          </cell>
          <cell r="K111">
            <v>60</v>
          </cell>
          <cell r="P111">
            <v>508.62</v>
          </cell>
          <cell r="R111">
            <v>8477</v>
          </cell>
        </row>
        <row r="112">
          <cell r="A112" t="str">
            <v xml:space="preserve">      Potência 15 cv</v>
          </cell>
          <cell r="F112">
            <v>0</v>
          </cell>
          <cell r="H112">
            <v>0</v>
          </cell>
          <cell r="P112">
            <v>0</v>
          </cell>
        </row>
        <row r="113">
          <cell r="A113" t="str">
            <v xml:space="preserve">      Comprimento 13 m</v>
          </cell>
          <cell r="F113">
            <v>0</v>
          </cell>
          <cell r="H113">
            <v>0</v>
          </cell>
          <cell r="P113">
            <v>0</v>
          </cell>
        </row>
        <row r="114">
          <cell r="A114" t="str">
            <v xml:space="preserve">      Peso aproximado 8,477 t</v>
          </cell>
          <cell r="F114">
            <v>0</v>
          </cell>
          <cell r="H114">
            <v>0</v>
          </cell>
          <cell r="P114">
            <v>0</v>
          </cell>
        </row>
        <row r="115">
          <cell r="F115">
            <v>0</v>
          </cell>
          <cell r="H115">
            <v>0</v>
          </cell>
          <cell r="P115">
            <v>0</v>
          </cell>
        </row>
        <row r="116">
          <cell r="A116" t="str">
            <v>Transportador de Correia de "Lump Ore" Relavado - 800 mm</v>
          </cell>
          <cell r="B116" t="str">
            <v>510-TC-03</v>
          </cell>
          <cell r="C116" t="str">
            <v>CJ</v>
          </cell>
          <cell r="D116">
            <v>1</v>
          </cell>
          <cell r="E116">
            <v>54338</v>
          </cell>
          <cell r="F116">
            <v>54338</v>
          </cell>
          <cell r="H116">
            <v>3260.28</v>
          </cell>
          <cell r="I116" t="str">
            <v>TRA</v>
          </cell>
          <cell r="K116">
            <v>60</v>
          </cell>
          <cell r="P116">
            <v>3260.28</v>
          </cell>
          <cell r="R116">
            <v>54338</v>
          </cell>
        </row>
        <row r="117">
          <cell r="A117" t="str">
            <v xml:space="preserve">      Potência 50 cv</v>
          </cell>
          <cell r="F117">
            <v>0</v>
          </cell>
          <cell r="H117">
            <v>0</v>
          </cell>
          <cell r="P117">
            <v>0</v>
          </cell>
        </row>
        <row r="118">
          <cell r="A118" t="str">
            <v xml:space="preserve">      Comprimento 149,5 m</v>
          </cell>
          <cell r="F118">
            <v>0</v>
          </cell>
          <cell r="H118">
            <v>0</v>
          </cell>
          <cell r="P118">
            <v>0</v>
          </cell>
        </row>
        <row r="119">
          <cell r="A119" t="str">
            <v xml:space="preserve">      Peso aproximado 54,388 t</v>
          </cell>
          <cell r="F119">
            <v>0</v>
          </cell>
          <cell r="H119">
            <v>0</v>
          </cell>
          <cell r="P119">
            <v>0</v>
          </cell>
        </row>
        <row r="120">
          <cell r="F120">
            <v>0</v>
          </cell>
          <cell r="H120">
            <v>0</v>
          </cell>
          <cell r="P120">
            <v>0</v>
          </cell>
        </row>
        <row r="121">
          <cell r="A121" t="str">
            <v>Transportador de Correia para Empilhamento de "Lump Ore"  -  800 mm</v>
          </cell>
          <cell r="B121" t="str">
            <v>510-TC-04</v>
          </cell>
          <cell r="C121" t="str">
            <v>CJ</v>
          </cell>
          <cell r="D121">
            <v>1</v>
          </cell>
          <cell r="E121">
            <v>60434</v>
          </cell>
          <cell r="F121">
            <v>60434</v>
          </cell>
          <cell r="H121">
            <v>3021.7</v>
          </cell>
          <cell r="I121" t="str">
            <v>TRA</v>
          </cell>
          <cell r="K121">
            <v>50</v>
          </cell>
          <cell r="P121">
            <v>3021.7</v>
          </cell>
          <cell r="R121">
            <v>60434</v>
          </cell>
        </row>
        <row r="122">
          <cell r="A122" t="str">
            <v xml:space="preserve">      Potência 150 cv</v>
          </cell>
          <cell r="F122">
            <v>0</v>
          </cell>
          <cell r="H122">
            <v>0</v>
          </cell>
          <cell r="P122">
            <v>0</v>
          </cell>
        </row>
        <row r="123">
          <cell r="A123" t="str">
            <v xml:space="preserve">      Comprimento 336,5 m</v>
          </cell>
          <cell r="F123">
            <v>0</v>
          </cell>
          <cell r="H123">
            <v>0</v>
          </cell>
          <cell r="P123">
            <v>0</v>
          </cell>
        </row>
        <row r="124">
          <cell r="A124" t="str">
            <v xml:space="preserve">      Peso aproximado 60,434 t</v>
          </cell>
          <cell r="F124">
            <v>0</v>
          </cell>
          <cell r="H124">
            <v>0</v>
          </cell>
          <cell r="P124">
            <v>0</v>
          </cell>
        </row>
        <row r="125">
          <cell r="F125">
            <v>0</v>
          </cell>
          <cell r="H125">
            <v>0</v>
          </cell>
          <cell r="P125">
            <v>0</v>
          </cell>
        </row>
        <row r="126">
          <cell r="A126" t="str">
            <v>Transportador de Correia Horizontal de Hematitinha  -  800 mm</v>
          </cell>
          <cell r="B126" t="str">
            <v>510-TC-05</v>
          </cell>
          <cell r="C126" t="str">
            <v>CJ</v>
          </cell>
          <cell r="D126">
            <v>1</v>
          </cell>
          <cell r="E126">
            <v>22893</v>
          </cell>
          <cell r="F126">
            <v>22893</v>
          </cell>
          <cell r="H126">
            <v>1373.58</v>
          </cell>
          <cell r="I126" t="str">
            <v>TRA</v>
          </cell>
          <cell r="K126">
            <v>60</v>
          </cell>
          <cell r="P126">
            <v>1373.58</v>
          </cell>
          <cell r="R126">
            <v>22893</v>
          </cell>
        </row>
        <row r="127">
          <cell r="A127" t="str">
            <v xml:space="preserve">      Potência 15 cv</v>
          </cell>
          <cell r="F127">
            <v>0</v>
          </cell>
          <cell r="H127">
            <v>0</v>
          </cell>
          <cell r="P127">
            <v>0</v>
          </cell>
        </row>
        <row r="128">
          <cell r="A128" t="str">
            <v xml:space="preserve">      Comprimento 37 m</v>
          </cell>
          <cell r="F128">
            <v>0</v>
          </cell>
          <cell r="H128">
            <v>0</v>
          </cell>
          <cell r="P128">
            <v>0</v>
          </cell>
        </row>
        <row r="129">
          <cell r="A129" t="str">
            <v xml:space="preserve">      Peso aproximado 22,893 t</v>
          </cell>
          <cell r="F129">
            <v>0</v>
          </cell>
          <cell r="H129">
            <v>0</v>
          </cell>
          <cell r="P129">
            <v>0</v>
          </cell>
        </row>
        <row r="130">
          <cell r="F130">
            <v>0</v>
          </cell>
          <cell r="H130">
            <v>0</v>
          </cell>
          <cell r="P130">
            <v>0</v>
          </cell>
        </row>
        <row r="131">
          <cell r="A131" t="str">
            <v>Transportador de Correia de Empilhamento de Hematitinha  -  800 mm</v>
          </cell>
          <cell r="B131" t="str">
            <v>510-TC-06</v>
          </cell>
          <cell r="C131" t="str">
            <v>CJ</v>
          </cell>
          <cell r="D131">
            <v>1</v>
          </cell>
          <cell r="E131">
            <v>46766</v>
          </cell>
          <cell r="F131">
            <v>46766</v>
          </cell>
          <cell r="H131">
            <v>2805.96</v>
          </cell>
          <cell r="I131" t="str">
            <v>TRA</v>
          </cell>
          <cell r="K131">
            <v>60</v>
          </cell>
          <cell r="P131">
            <v>2805.96</v>
          </cell>
          <cell r="R131">
            <v>46766</v>
          </cell>
        </row>
        <row r="132">
          <cell r="A132" t="str">
            <v xml:space="preserve">      Potência 50 cv</v>
          </cell>
          <cell r="F132">
            <v>0</v>
          </cell>
          <cell r="H132">
            <v>0</v>
          </cell>
          <cell r="P132">
            <v>0</v>
          </cell>
        </row>
        <row r="133">
          <cell r="A133" t="str">
            <v xml:space="preserve">      Comprimento 69 m</v>
          </cell>
          <cell r="F133">
            <v>0</v>
          </cell>
          <cell r="H133">
            <v>0</v>
          </cell>
          <cell r="P133">
            <v>0</v>
          </cell>
        </row>
        <row r="134">
          <cell r="A134" t="str">
            <v xml:space="preserve">      Peso aproximado 46,766 t</v>
          </cell>
          <cell r="F134">
            <v>0</v>
          </cell>
          <cell r="H134">
            <v>0</v>
          </cell>
          <cell r="P134">
            <v>0</v>
          </cell>
        </row>
        <row r="135">
          <cell r="F135">
            <v>0</v>
          </cell>
          <cell r="H135">
            <v>0</v>
          </cell>
          <cell r="P135">
            <v>0</v>
          </cell>
        </row>
        <row r="136">
          <cell r="A136" t="str">
            <v>Transportador de Correia de Oversize das Peneiras Desaguadoras 510-PD-01/02 - 800 mm</v>
          </cell>
          <cell r="B136" t="str">
            <v>510-TC-07</v>
          </cell>
          <cell r="C136" t="str">
            <v>CJ</v>
          </cell>
          <cell r="D136">
            <v>1</v>
          </cell>
          <cell r="E136">
            <v>11839</v>
          </cell>
          <cell r="F136">
            <v>11839</v>
          </cell>
          <cell r="H136">
            <v>710.34</v>
          </cell>
          <cell r="I136" t="str">
            <v>TRA</v>
          </cell>
          <cell r="K136">
            <v>60</v>
          </cell>
          <cell r="P136">
            <v>710.34</v>
          </cell>
          <cell r="R136">
            <v>11839</v>
          </cell>
        </row>
        <row r="137">
          <cell r="A137" t="str">
            <v xml:space="preserve"> ("Sinter Feed" ou FRP)</v>
          </cell>
          <cell r="F137">
            <v>0</v>
          </cell>
          <cell r="H137">
            <v>0</v>
          </cell>
          <cell r="P137">
            <v>0</v>
          </cell>
        </row>
        <row r="138">
          <cell r="A138" t="str">
            <v xml:space="preserve">      Potência 15 cv</v>
          </cell>
          <cell r="F138">
            <v>0</v>
          </cell>
          <cell r="H138">
            <v>0</v>
          </cell>
          <cell r="P138">
            <v>0</v>
          </cell>
        </row>
        <row r="139">
          <cell r="A139" t="str">
            <v xml:space="preserve">      Comprimento 19,5 m</v>
          </cell>
          <cell r="F139">
            <v>0</v>
          </cell>
          <cell r="H139">
            <v>0</v>
          </cell>
          <cell r="P139">
            <v>0</v>
          </cell>
        </row>
        <row r="140">
          <cell r="A140" t="str">
            <v xml:space="preserve">      Peso aproximado 11,839 t</v>
          </cell>
          <cell r="F140">
            <v>0</v>
          </cell>
          <cell r="H140">
            <v>0</v>
          </cell>
          <cell r="P140">
            <v>0</v>
          </cell>
        </row>
        <row r="141">
          <cell r="F141">
            <v>0</v>
          </cell>
          <cell r="H141">
            <v>0</v>
          </cell>
          <cell r="P141">
            <v>0</v>
          </cell>
        </row>
        <row r="142">
          <cell r="A142" t="str">
            <v>Transportador de Correia Horizontal para "Sinter Feed"  -  800 mm</v>
          </cell>
          <cell r="B142" t="str">
            <v>510-TC-08</v>
          </cell>
          <cell r="C142" t="str">
            <v>CJ</v>
          </cell>
          <cell r="D142">
            <v>1</v>
          </cell>
          <cell r="E142">
            <v>25736</v>
          </cell>
          <cell r="F142">
            <v>25736</v>
          </cell>
          <cell r="H142">
            <v>1544.16</v>
          </cell>
          <cell r="I142" t="str">
            <v>TRA</v>
          </cell>
          <cell r="K142">
            <v>60</v>
          </cell>
          <cell r="P142">
            <v>1544.16</v>
          </cell>
          <cell r="R142">
            <v>25736</v>
          </cell>
        </row>
        <row r="143">
          <cell r="A143" t="str">
            <v xml:space="preserve">      Potência 25 cv</v>
          </cell>
          <cell r="F143">
            <v>0</v>
          </cell>
          <cell r="H143">
            <v>0</v>
          </cell>
          <cell r="P143">
            <v>0</v>
          </cell>
        </row>
        <row r="144">
          <cell r="A144" t="str">
            <v xml:space="preserve">      Comprimento 42 m</v>
          </cell>
          <cell r="F144">
            <v>0</v>
          </cell>
          <cell r="H144">
            <v>0</v>
          </cell>
          <cell r="P144">
            <v>0</v>
          </cell>
        </row>
        <row r="145">
          <cell r="A145" t="str">
            <v xml:space="preserve">      Peso aproximado 25,736 t</v>
          </cell>
          <cell r="F145">
            <v>0</v>
          </cell>
          <cell r="H145">
            <v>0</v>
          </cell>
          <cell r="P145">
            <v>0</v>
          </cell>
        </row>
        <row r="146">
          <cell r="F146">
            <v>0</v>
          </cell>
          <cell r="H146">
            <v>0</v>
          </cell>
          <cell r="P146">
            <v>0</v>
          </cell>
        </row>
        <row r="147">
          <cell r="A147" t="str">
            <v>Transportador de Correia para Empilhamento de "Sinter Feed"  -  800 mm</v>
          </cell>
          <cell r="B147" t="str">
            <v>510-TC-09</v>
          </cell>
          <cell r="C147" t="str">
            <v>CJ</v>
          </cell>
          <cell r="D147">
            <v>1</v>
          </cell>
          <cell r="E147">
            <v>60325</v>
          </cell>
          <cell r="F147">
            <v>60325</v>
          </cell>
          <cell r="H147">
            <v>3016.25</v>
          </cell>
          <cell r="I147" t="str">
            <v>TRA</v>
          </cell>
          <cell r="K147">
            <v>50</v>
          </cell>
          <cell r="P147">
            <v>3016.25</v>
          </cell>
          <cell r="R147">
            <v>60325</v>
          </cell>
        </row>
        <row r="148">
          <cell r="A148" t="str">
            <v xml:space="preserve">      Potência 125 cv</v>
          </cell>
          <cell r="F148">
            <v>0</v>
          </cell>
          <cell r="H148">
            <v>0</v>
          </cell>
          <cell r="P148">
            <v>0</v>
          </cell>
        </row>
        <row r="149">
          <cell r="A149" t="str">
            <v xml:space="preserve">      Comprimento 339 m</v>
          </cell>
          <cell r="F149">
            <v>0</v>
          </cell>
          <cell r="H149">
            <v>0</v>
          </cell>
          <cell r="P149">
            <v>0</v>
          </cell>
        </row>
        <row r="150">
          <cell r="A150" t="str">
            <v xml:space="preserve">      Peso aproximado 60,325 t</v>
          </cell>
          <cell r="F150">
            <v>0</v>
          </cell>
          <cell r="H150">
            <v>0</v>
          </cell>
          <cell r="P150">
            <v>0</v>
          </cell>
        </row>
        <row r="151">
          <cell r="F151">
            <v>0</v>
          </cell>
          <cell r="H151">
            <v>0</v>
          </cell>
          <cell r="P151">
            <v>0</v>
          </cell>
        </row>
        <row r="152">
          <cell r="A152" t="str">
            <v>Transportador de Correia  -  1200 mm</v>
          </cell>
          <cell r="B152" t="str">
            <v>410-TC-02</v>
          </cell>
          <cell r="C152" t="str">
            <v>CJ</v>
          </cell>
          <cell r="D152">
            <v>1</v>
          </cell>
          <cell r="E152">
            <v>98415</v>
          </cell>
          <cell r="F152">
            <v>98415</v>
          </cell>
          <cell r="H152">
            <v>4920.75</v>
          </cell>
          <cell r="I152" t="str">
            <v>TRA</v>
          </cell>
          <cell r="K152">
            <v>50</v>
          </cell>
          <cell r="P152">
            <v>4920.75</v>
          </cell>
          <cell r="R152">
            <v>98415</v>
          </cell>
        </row>
        <row r="153">
          <cell r="A153" t="str">
            <v xml:space="preserve">      Potência 250 cv  (4 polos)</v>
          </cell>
          <cell r="F153">
            <v>0</v>
          </cell>
          <cell r="H153">
            <v>0</v>
          </cell>
          <cell r="P153">
            <v>0</v>
          </cell>
        </row>
        <row r="154">
          <cell r="A154" t="str">
            <v xml:space="preserve">      Comprimento 115,5 m</v>
          </cell>
          <cell r="F154">
            <v>0</v>
          </cell>
          <cell r="H154">
            <v>0</v>
          </cell>
          <cell r="P154">
            <v>0</v>
          </cell>
        </row>
        <row r="155">
          <cell r="A155" t="str">
            <v xml:space="preserve">      Peso aproximado 98,415 t</v>
          </cell>
          <cell r="F155">
            <v>0</v>
          </cell>
          <cell r="H155">
            <v>0</v>
          </cell>
          <cell r="P155">
            <v>0</v>
          </cell>
        </row>
        <row r="156">
          <cell r="F156">
            <v>0</v>
          </cell>
          <cell r="H156">
            <v>0</v>
          </cell>
          <cell r="P156">
            <v>0</v>
          </cell>
        </row>
        <row r="157">
          <cell r="A157" t="str">
            <v>Transportador de Correia Horizontal Móvel para Alimentação do Silo 510-SL-01  -  1600   mm</v>
          </cell>
          <cell r="B157" t="str">
            <v>410-TC-03</v>
          </cell>
          <cell r="C157" t="str">
            <v>CJ</v>
          </cell>
          <cell r="D157">
            <v>1</v>
          </cell>
          <cell r="E157">
            <v>17377</v>
          </cell>
          <cell r="F157">
            <v>17377</v>
          </cell>
          <cell r="H157">
            <v>868.85</v>
          </cell>
          <cell r="I157" t="str">
            <v>TRA</v>
          </cell>
          <cell r="K157">
            <v>50</v>
          </cell>
          <cell r="P157">
            <v>868.85</v>
          </cell>
          <cell r="R157">
            <v>17377</v>
          </cell>
        </row>
        <row r="158">
          <cell r="A158" t="str">
            <v xml:space="preserve">      Potência 40 + 2 x 0,75 cv</v>
          </cell>
          <cell r="F158">
            <v>0</v>
          </cell>
          <cell r="H158">
            <v>0</v>
          </cell>
          <cell r="P158">
            <v>0</v>
          </cell>
        </row>
        <row r="159">
          <cell r="A159" t="str">
            <v xml:space="preserve">      Comprimento 8,5 m</v>
          </cell>
          <cell r="F159">
            <v>0</v>
          </cell>
          <cell r="H159">
            <v>0</v>
          </cell>
          <cell r="P159">
            <v>0</v>
          </cell>
        </row>
        <row r="160">
          <cell r="A160" t="str">
            <v xml:space="preserve">      Peso aproximado 17,377 t</v>
          </cell>
          <cell r="F160">
            <v>0</v>
          </cell>
          <cell r="H160">
            <v>0</v>
          </cell>
          <cell r="P160">
            <v>0</v>
          </cell>
        </row>
        <row r="161">
          <cell r="F161">
            <v>0</v>
          </cell>
          <cell r="H161">
            <v>0</v>
          </cell>
          <cell r="P161">
            <v>0</v>
          </cell>
        </row>
        <row r="162">
          <cell r="A162" t="str">
            <v>Talha Elétrica de Manutenção da Motorização do Transportador 410-TC-02/03</v>
          </cell>
          <cell r="B162" t="str">
            <v>510-TE-01</v>
          </cell>
          <cell r="C162" t="str">
            <v>CJ</v>
          </cell>
          <cell r="D162">
            <v>1</v>
          </cell>
          <cell r="E162">
            <v>1500</v>
          </cell>
          <cell r="F162">
            <v>1500</v>
          </cell>
          <cell r="H162">
            <v>75</v>
          </cell>
          <cell r="I162" t="str">
            <v>M</v>
          </cell>
          <cell r="K162">
            <v>50</v>
          </cell>
          <cell r="P162">
            <v>75</v>
          </cell>
        </row>
        <row r="163">
          <cell r="A163" t="str">
            <v xml:space="preserve">      Potência 15/2 + 0,5 (cv)</v>
          </cell>
          <cell r="F163">
            <v>0</v>
          </cell>
          <cell r="H163">
            <v>0</v>
          </cell>
          <cell r="P163">
            <v>0</v>
          </cell>
        </row>
        <row r="164">
          <cell r="A164" t="str">
            <v xml:space="preserve">      Peso aproximado 1,5 t</v>
          </cell>
          <cell r="F164">
            <v>0</v>
          </cell>
          <cell r="H164">
            <v>0</v>
          </cell>
          <cell r="P164">
            <v>0</v>
          </cell>
        </row>
        <row r="165">
          <cell r="F165">
            <v>0</v>
          </cell>
          <cell r="H165">
            <v>0</v>
          </cell>
          <cell r="P165">
            <v>0</v>
          </cell>
        </row>
        <row r="166">
          <cell r="A166" t="str">
            <v>Talha Elétrica de Manutenção da Motorização dos Transportadores 510-TC-05/08</v>
          </cell>
          <cell r="B166" t="str">
            <v>510-TE-02</v>
          </cell>
          <cell r="C166" t="str">
            <v>CJ</v>
          </cell>
          <cell r="D166">
            <v>1</v>
          </cell>
          <cell r="E166">
            <v>500</v>
          </cell>
          <cell r="F166">
            <v>500</v>
          </cell>
          <cell r="H166">
            <v>30</v>
          </cell>
          <cell r="I166" t="str">
            <v>M</v>
          </cell>
          <cell r="K166">
            <v>60</v>
          </cell>
          <cell r="P166">
            <v>30</v>
          </cell>
        </row>
        <row r="167">
          <cell r="A167" t="str">
            <v xml:space="preserve">      Potência 3/0,5 + 0,25 (cv)</v>
          </cell>
          <cell r="F167">
            <v>0</v>
          </cell>
          <cell r="H167">
            <v>0</v>
          </cell>
          <cell r="P167">
            <v>0</v>
          </cell>
        </row>
        <row r="168">
          <cell r="A168" t="str">
            <v xml:space="preserve">      Peso aproximado 0,5 t</v>
          </cell>
          <cell r="F168">
            <v>0</v>
          </cell>
          <cell r="H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P169">
            <v>0</v>
          </cell>
        </row>
        <row r="170">
          <cell r="A170" t="str">
            <v>Talha Elétrica de Manutenção da Bateria de Ciclones 510-HC-01</v>
          </cell>
          <cell r="B170" t="str">
            <v>510-TE-03</v>
          </cell>
          <cell r="C170" t="str">
            <v>CJ</v>
          </cell>
          <cell r="D170">
            <v>1</v>
          </cell>
          <cell r="E170">
            <v>1000</v>
          </cell>
          <cell r="F170">
            <v>1000</v>
          </cell>
          <cell r="H170">
            <v>50</v>
          </cell>
          <cell r="I170" t="str">
            <v>M</v>
          </cell>
          <cell r="K170">
            <v>50</v>
          </cell>
          <cell r="P170">
            <v>50</v>
          </cell>
        </row>
        <row r="171">
          <cell r="A171" t="str">
            <v xml:space="preserve">      Potência 6/1 + 0,5 (cv)</v>
          </cell>
          <cell r="F171">
            <v>0</v>
          </cell>
          <cell r="H171">
            <v>0</v>
          </cell>
          <cell r="P171">
            <v>0</v>
          </cell>
        </row>
        <row r="172">
          <cell r="A172" t="str">
            <v xml:space="preserve">      Peso aproximado 1 t</v>
          </cell>
          <cell r="F172">
            <v>0</v>
          </cell>
          <cell r="H172">
            <v>0</v>
          </cell>
          <cell r="P172">
            <v>0</v>
          </cell>
        </row>
        <row r="173">
          <cell r="F173">
            <v>0</v>
          </cell>
          <cell r="H173">
            <v>0</v>
          </cell>
          <cell r="P173">
            <v>0</v>
          </cell>
        </row>
        <row r="174">
          <cell r="A174" t="str">
            <v>Talha Elétrica de Manutenção da Peneira Desaguadora 510-PD-01/02</v>
          </cell>
          <cell r="B174" t="str">
            <v>510-TE-04</v>
          </cell>
          <cell r="C174" t="str">
            <v>CJ</v>
          </cell>
          <cell r="D174">
            <v>1</v>
          </cell>
          <cell r="E174">
            <v>1000</v>
          </cell>
          <cell r="F174">
            <v>1000</v>
          </cell>
          <cell r="H174">
            <v>50</v>
          </cell>
          <cell r="I174" t="str">
            <v>M</v>
          </cell>
          <cell r="K174">
            <v>50</v>
          </cell>
          <cell r="P174">
            <v>50</v>
          </cell>
        </row>
        <row r="175">
          <cell r="A175" t="str">
            <v xml:space="preserve">      Potência 6/1 + 0,5 (cv)</v>
          </cell>
          <cell r="F175">
            <v>0</v>
          </cell>
          <cell r="H175">
            <v>0</v>
          </cell>
          <cell r="P175">
            <v>0</v>
          </cell>
        </row>
        <row r="176">
          <cell r="A176" t="str">
            <v xml:space="preserve">      Peso aproximado 1 t</v>
          </cell>
          <cell r="F176">
            <v>0</v>
          </cell>
          <cell r="H176">
            <v>0</v>
          </cell>
          <cell r="P176">
            <v>0</v>
          </cell>
        </row>
        <row r="177">
          <cell r="F177">
            <v>0</v>
          </cell>
          <cell r="H177">
            <v>0</v>
          </cell>
          <cell r="P177">
            <v>0</v>
          </cell>
        </row>
        <row r="178">
          <cell r="A178" t="str">
            <v>Caldeiraria:</v>
          </cell>
          <cell r="F178">
            <v>0</v>
          </cell>
          <cell r="H178">
            <v>0</v>
          </cell>
          <cell r="P178">
            <v>0</v>
          </cell>
        </row>
        <row r="179">
          <cell r="F179">
            <v>0</v>
          </cell>
          <cell r="H179">
            <v>0</v>
          </cell>
          <cell r="P179">
            <v>0</v>
          </cell>
        </row>
        <row r="180">
          <cell r="A180" t="str">
            <v xml:space="preserve">                  Chaparia </v>
          </cell>
          <cell r="C180" t="str">
            <v>kg</v>
          </cell>
          <cell r="D180">
            <v>43600</v>
          </cell>
          <cell r="E180">
            <v>1</v>
          </cell>
          <cell r="F180">
            <v>43600</v>
          </cell>
          <cell r="H180">
            <v>5232</v>
          </cell>
          <cell r="I180" t="str">
            <v>CD</v>
          </cell>
          <cell r="K180">
            <v>120</v>
          </cell>
          <cell r="P180">
            <v>0.12</v>
          </cell>
        </row>
        <row r="181">
          <cell r="F181">
            <v>0</v>
          </cell>
          <cell r="H181">
            <v>0</v>
          </cell>
          <cell r="P181">
            <v>0</v>
          </cell>
        </row>
        <row r="182">
          <cell r="A182" t="str">
            <v xml:space="preserve">                  Chapa de desgaste</v>
          </cell>
          <cell r="C182" t="str">
            <v>kg</v>
          </cell>
          <cell r="D182">
            <v>91600</v>
          </cell>
          <cell r="E182">
            <v>1</v>
          </cell>
          <cell r="F182">
            <v>91600</v>
          </cell>
          <cell r="H182">
            <v>5496</v>
          </cell>
          <cell r="I182" t="str">
            <v>CM</v>
          </cell>
          <cell r="K182">
            <v>60</v>
          </cell>
          <cell r="P182">
            <v>0.06</v>
          </cell>
        </row>
        <row r="183">
          <cell r="F183">
            <v>0</v>
          </cell>
          <cell r="H183">
            <v>0</v>
          </cell>
          <cell r="P183">
            <v>0</v>
          </cell>
        </row>
        <row r="184">
          <cell r="A184" t="str">
            <v>Revestimento dos silos (Montagem)</v>
          </cell>
          <cell r="F184">
            <v>0</v>
          </cell>
          <cell r="H184">
            <v>0</v>
          </cell>
          <cell r="P184">
            <v>0</v>
          </cell>
        </row>
        <row r="185">
          <cell r="A185" t="str">
            <v xml:space="preserve">     Trilho TR-57 x 5.000 mm</v>
          </cell>
          <cell r="C185" t="str">
            <v>PC</v>
          </cell>
          <cell r="D185">
            <v>144</v>
          </cell>
          <cell r="E185">
            <v>285</v>
          </cell>
          <cell r="F185">
            <v>41040</v>
          </cell>
          <cell r="H185">
            <v>2462.4</v>
          </cell>
          <cell r="I185" t="str">
            <v>CD</v>
          </cell>
          <cell r="K185">
            <v>60</v>
          </cell>
          <cell r="P185">
            <v>17.100000000000001</v>
          </cell>
        </row>
        <row r="186">
          <cell r="A186" t="str">
            <v xml:space="preserve">     Trilho TR-57 x 3.300 mm</v>
          </cell>
          <cell r="C186" t="str">
            <v>PC</v>
          </cell>
          <cell r="D186">
            <v>8</v>
          </cell>
          <cell r="E186">
            <v>188.1</v>
          </cell>
          <cell r="F186">
            <v>1504.8</v>
          </cell>
          <cell r="H186">
            <v>90.29</v>
          </cell>
          <cell r="I186" t="str">
            <v>CD</v>
          </cell>
          <cell r="K186">
            <v>60</v>
          </cell>
          <cell r="P186">
            <v>11.286250000000001</v>
          </cell>
        </row>
        <row r="187">
          <cell r="F187">
            <v>0</v>
          </cell>
          <cell r="H187">
            <v>0</v>
          </cell>
          <cell r="P187">
            <v>0</v>
          </cell>
        </row>
        <row r="188">
          <cell r="A188" t="str">
            <v>ÁREA - CICLONAGEM E FILTRAGEM</v>
          </cell>
          <cell r="F188">
            <v>0</v>
          </cell>
          <cell r="H188">
            <v>0</v>
          </cell>
          <cell r="P188">
            <v>0</v>
          </cell>
        </row>
        <row r="189">
          <cell r="A189" t="str">
            <v>Agitador de Polpa para Tanque  de Regularização de Alimentação da Filtragem</v>
          </cell>
          <cell r="B189" t="str">
            <v>510-AG-03</v>
          </cell>
          <cell r="C189" t="str">
            <v>CJ</v>
          </cell>
          <cell r="D189">
            <v>1</v>
          </cell>
          <cell r="E189">
            <v>5500</v>
          </cell>
          <cell r="F189">
            <v>5500</v>
          </cell>
          <cell r="H189">
            <v>330</v>
          </cell>
          <cell r="I189" t="str">
            <v>M</v>
          </cell>
          <cell r="K189">
            <v>60</v>
          </cell>
          <cell r="P189">
            <v>330</v>
          </cell>
        </row>
        <row r="190">
          <cell r="A190" t="str">
            <v xml:space="preserve">       Potência 150 cv</v>
          </cell>
          <cell r="F190">
            <v>0</v>
          </cell>
          <cell r="H190">
            <v>0</v>
          </cell>
          <cell r="P190">
            <v>0</v>
          </cell>
        </row>
        <row r="191">
          <cell r="A191" t="str">
            <v xml:space="preserve">       Peso aproximado 5,5 t</v>
          </cell>
          <cell r="F191">
            <v>0</v>
          </cell>
          <cell r="H191">
            <v>0</v>
          </cell>
          <cell r="P191">
            <v>0</v>
          </cell>
        </row>
        <row r="192">
          <cell r="F192">
            <v>0</v>
          </cell>
          <cell r="H192">
            <v>0</v>
          </cell>
          <cell r="P192">
            <v>0</v>
          </cell>
        </row>
        <row r="193">
          <cell r="A193" t="str">
            <v>Amostrador Pneumático tipo Mangote para Overflow da Deslamagem Secundária</v>
          </cell>
          <cell r="B193" t="str">
            <v>510-AM-07</v>
          </cell>
          <cell r="C193" t="str">
            <v>CJ</v>
          </cell>
          <cell r="D193">
            <v>1</v>
          </cell>
          <cell r="E193">
            <v>330</v>
          </cell>
          <cell r="F193">
            <v>330</v>
          </cell>
          <cell r="H193">
            <v>33</v>
          </cell>
          <cell r="I193" t="str">
            <v>M</v>
          </cell>
          <cell r="K193">
            <v>100</v>
          </cell>
          <cell r="P193">
            <v>33</v>
          </cell>
        </row>
        <row r="194">
          <cell r="A194" t="str">
            <v xml:space="preserve">       Peso aproximado 0,33 t</v>
          </cell>
          <cell r="F194">
            <v>0</v>
          </cell>
          <cell r="H194">
            <v>0</v>
          </cell>
          <cell r="P194">
            <v>0</v>
          </cell>
        </row>
        <row r="195">
          <cell r="F195">
            <v>0</v>
          </cell>
          <cell r="H195">
            <v>0</v>
          </cell>
          <cell r="P195">
            <v>0</v>
          </cell>
        </row>
        <row r="196">
          <cell r="A196" t="str">
            <v>Amostrador Pneumático tipo Mangote para Underflow do Espessador de Lamas</v>
          </cell>
          <cell r="B196" t="str">
            <v>510-AM-08</v>
          </cell>
          <cell r="C196" t="str">
            <v>CJ</v>
          </cell>
          <cell r="D196">
            <v>1</v>
          </cell>
          <cell r="E196">
            <v>330</v>
          </cell>
          <cell r="F196">
            <v>330</v>
          </cell>
          <cell r="H196">
            <v>33</v>
          </cell>
          <cell r="I196" t="str">
            <v>M</v>
          </cell>
          <cell r="K196">
            <v>100</v>
          </cell>
          <cell r="P196">
            <v>33</v>
          </cell>
        </row>
        <row r="197">
          <cell r="A197" t="str">
            <v xml:space="preserve">       Peso aproximado 0,33 t</v>
          </cell>
          <cell r="F197">
            <v>0</v>
          </cell>
          <cell r="H197">
            <v>0</v>
          </cell>
          <cell r="P197">
            <v>0</v>
          </cell>
        </row>
        <row r="198">
          <cell r="F198">
            <v>0</v>
          </cell>
          <cell r="H198">
            <v>0</v>
          </cell>
          <cell r="P198">
            <v>0</v>
          </cell>
        </row>
        <row r="199">
          <cell r="A199" t="str">
            <v>Amostrador Automático, tipo linear, para PFF</v>
          </cell>
          <cell r="B199" t="str">
            <v>510-AM-14</v>
          </cell>
          <cell r="C199" t="str">
            <v>CJ</v>
          </cell>
          <cell r="D199">
            <v>1</v>
          </cell>
          <cell r="E199">
            <v>3000</v>
          </cell>
          <cell r="F199">
            <v>3000</v>
          </cell>
          <cell r="H199">
            <v>180</v>
          </cell>
          <cell r="I199" t="str">
            <v>M</v>
          </cell>
          <cell r="K199">
            <v>60</v>
          </cell>
          <cell r="P199">
            <v>180</v>
          </cell>
        </row>
        <row r="200">
          <cell r="A200" t="str">
            <v xml:space="preserve">       Potência 1 cv</v>
          </cell>
          <cell r="F200">
            <v>0</v>
          </cell>
          <cell r="H200">
            <v>0</v>
          </cell>
          <cell r="P200">
            <v>0</v>
          </cell>
        </row>
        <row r="201">
          <cell r="A201" t="str">
            <v xml:space="preserve">       Peso aproximado 3 t</v>
          </cell>
          <cell r="F201">
            <v>0</v>
          </cell>
          <cell r="H201">
            <v>0</v>
          </cell>
          <cell r="P201">
            <v>0</v>
          </cell>
        </row>
        <row r="202">
          <cell r="F202">
            <v>0</v>
          </cell>
          <cell r="H202">
            <v>0</v>
          </cell>
          <cell r="P202">
            <v>0</v>
          </cell>
        </row>
        <row r="203">
          <cell r="A203" t="str">
            <v>Bomba de Polpa de Alimentação da Deslamagem Secundária</v>
          </cell>
          <cell r="B203" t="str">
            <v>510-BP-03/03R</v>
          </cell>
          <cell r="C203" t="str">
            <v>CJ</v>
          </cell>
          <cell r="D203">
            <v>2</v>
          </cell>
          <cell r="E203">
            <v>6000</v>
          </cell>
          <cell r="F203">
            <v>12000</v>
          </cell>
          <cell r="H203">
            <v>720</v>
          </cell>
          <cell r="I203" t="str">
            <v>M</v>
          </cell>
          <cell r="K203">
            <v>60</v>
          </cell>
          <cell r="P203">
            <v>360</v>
          </cell>
          <cell r="R203">
            <v>12000</v>
          </cell>
        </row>
        <row r="204">
          <cell r="A204" t="str">
            <v xml:space="preserve">       Potência 2 x 350 (6 polos) cv</v>
          </cell>
          <cell r="F204">
            <v>0</v>
          </cell>
          <cell r="H204">
            <v>0</v>
          </cell>
          <cell r="P204">
            <v>0</v>
          </cell>
        </row>
        <row r="205">
          <cell r="A205" t="str">
            <v xml:space="preserve">       Peso aproximado 2 x 6 t</v>
          </cell>
          <cell r="F205">
            <v>0</v>
          </cell>
          <cell r="H205">
            <v>0</v>
          </cell>
          <cell r="P205">
            <v>0</v>
          </cell>
        </row>
        <row r="206">
          <cell r="F206">
            <v>0</v>
          </cell>
          <cell r="H206">
            <v>0</v>
          </cell>
          <cell r="P206">
            <v>0</v>
          </cell>
        </row>
        <row r="207">
          <cell r="A207" t="str">
            <v xml:space="preserve">Bomba de Polpa de Transferência de "Underflow" do Espessador 510-EP-02 para </v>
          </cell>
          <cell r="B207" t="str">
            <v>510-BP-04/04R</v>
          </cell>
          <cell r="C207" t="str">
            <v>CJ</v>
          </cell>
          <cell r="D207">
            <v>2</v>
          </cell>
          <cell r="E207">
            <v>2000</v>
          </cell>
          <cell r="F207">
            <v>4000</v>
          </cell>
          <cell r="H207">
            <v>240</v>
          </cell>
          <cell r="I207" t="str">
            <v>M</v>
          </cell>
          <cell r="K207">
            <v>60</v>
          </cell>
          <cell r="P207">
            <v>120</v>
          </cell>
        </row>
        <row r="208">
          <cell r="A208" t="str">
            <v>barragem VGR</v>
          </cell>
          <cell r="F208">
            <v>0</v>
          </cell>
          <cell r="H208">
            <v>0</v>
          </cell>
          <cell r="P208">
            <v>0</v>
          </cell>
        </row>
        <row r="209">
          <cell r="A209" t="str">
            <v xml:space="preserve">       Potência 2 x 75 cv</v>
          </cell>
          <cell r="F209">
            <v>0</v>
          </cell>
          <cell r="H209">
            <v>0</v>
          </cell>
          <cell r="P209">
            <v>0</v>
          </cell>
        </row>
        <row r="210">
          <cell r="A210" t="str">
            <v xml:space="preserve">       Peso aproximado 2 x 2 t</v>
          </cell>
          <cell r="F210">
            <v>0</v>
          </cell>
          <cell r="H210">
            <v>0</v>
          </cell>
          <cell r="P210">
            <v>0</v>
          </cell>
        </row>
        <row r="211">
          <cell r="F211">
            <v>0</v>
          </cell>
          <cell r="H211">
            <v>0</v>
          </cell>
          <cell r="P211">
            <v>0</v>
          </cell>
        </row>
        <row r="212">
          <cell r="A212" t="str">
            <v>Bomba de Polpa de Alimentação da Filtragem</v>
          </cell>
          <cell r="B212" t="str">
            <v>510-BP-12/12R</v>
          </cell>
          <cell r="C212" t="str">
            <v>CJ</v>
          </cell>
          <cell r="D212">
            <v>2</v>
          </cell>
          <cell r="E212">
            <v>1000</v>
          </cell>
          <cell r="F212">
            <v>2000</v>
          </cell>
          <cell r="H212">
            <v>120</v>
          </cell>
          <cell r="I212" t="str">
            <v>M</v>
          </cell>
          <cell r="K212">
            <v>60</v>
          </cell>
          <cell r="P212">
            <v>60</v>
          </cell>
          <cell r="R212">
            <v>2000</v>
          </cell>
        </row>
        <row r="213">
          <cell r="A213" t="str">
            <v xml:space="preserve">       Potência 2 x 50 cv</v>
          </cell>
          <cell r="F213">
            <v>0</v>
          </cell>
          <cell r="H213">
            <v>0</v>
          </cell>
          <cell r="P213">
            <v>0</v>
          </cell>
        </row>
        <row r="214">
          <cell r="A214" t="str">
            <v xml:space="preserve">       Peso aproximado 2 x 1 t</v>
          </cell>
          <cell r="F214">
            <v>0</v>
          </cell>
          <cell r="H214">
            <v>0</v>
          </cell>
          <cell r="P214">
            <v>0</v>
          </cell>
        </row>
        <row r="215">
          <cell r="F215">
            <v>0</v>
          </cell>
          <cell r="H215">
            <v>0</v>
          </cell>
          <cell r="P215">
            <v>0</v>
          </cell>
        </row>
        <row r="216">
          <cell r="A216" t="str">
            <v xml:space="preserve">Bomba Vertical de Polpa de Transferência do Filtrado para o espessador 510-EP-03 </v>
          </cell>
          <cell r="B216" t="str">
            <v>510-BP-19/19R</v>
          </cell>
          <cell r="C216" t="str">
            <v>CJ</v>
          </cell>
          <cell r="D216">
            <v>2</v>
          </cell>
          <cell r="E216">
            <v>2000</v>
          </cell>
          <cell r="F216">
            <v>4000</v>
          </cell>
          <cell r="H216">
            <v>240</v>
          </cell>
          <cell r="I216" t="str">
            <v>M</v>
          </cell>
          <cell r="K216">
            <v>60</v>
          </cell>
          <cell r="P216">
            <v>120</v>
          </cell>
          <cell r="R216">
            <v>4000</v>
          </cell>
        </row>
        <row r="217">
          <cell r="A217" t="str">
            <v>e drenagem das áreas de espirais e filtragem</v>
          </cell>
          <cell r="F217">
            <v>0</v>
          </cell>
          <cell r="H217">
            <v>0</v>
          </cell>
          <cell r="P217">
            <v>0</v>
          </cell>
        </row>
        <row r="218">
          <cell r="A218" t="str">
            <v xml:space="preserve">       Potência 2 x 40 cv</v>
          </cell>
          <cell r="F218">
            <v>0</v>
          </cell>
          <cell r="H218">
            <v>0</v>
          </cell>
          <cell r="P218">
            <v>0</v>
          </cell>
        </row>
        <row r="219">
          <cell r="A219" t="str">
            <v xml:space="preserve">       Peso aproximado 2 x 2 t</v>
          </cell>
          <cell r="F219">
            <v>0</v>
          </cell>
          <cell r="H219">
            <v>0</v>
          </cell>
          <cell r="P219">
            <v>0</v>
          </cell>
        </row>
        <row r="220">
          <cell r="F220">
            <v>0</v>
          </cell>
          <cell r="H220">
            <v>0</v>
          </cell>
          <cell r="P220">
            <v>0</v>
          </cell>
        </row>
        <row r="221">
          <cell r="A221" t="str">
            <v xml:space="preserve">Bomba Vertical de Polpa de Transferência de Água de Selagem e Resfriamento das </v>
          </cell>
          <cell r="B221" t="str">
            <v>510-BP-20/20R</v>
          </cell>
          <cell r="C221" t="str">
            <v>CJ</v>
          </cell>
          <cell r="D221">
            <v>2</v>
          </cell>
          <cell r="E221">
            <v>2000</v>
          </cell>
          <cell r="F221">
            <v>4000</v>
          </cell>
          <cell r="H221">
            <v>240</v>
          </cell>
          <cell r="I221" t="str">
            <v>M</v>
          </cell>
          <cell r="K221">
            <v>60</v>
          </cell>
          <cell r="P221">
            <v>120</v>
          </cell>
          <cell r="R221">
            <v>4000</v>
          </cell>
        </row>
        <row r="222">
          <cell r="A222" t="str">
            <v>bombas de Vácuo para 510-EP-01</v>
          </cell>
          <cell r="F222">
            <v>0</v>
          </cell>
          <cell r="H222">
            <v>0</v>
          </cell>
          <cell r="P222">
            <v>0</v>
          </cell>
        </row>
        <row r="223">
          <cell r="A223" t="str">
            <v xml:space="preserve">       Potência 2 x 60 cv</v>
          </cell>
          <cell r="F223">
            <v>0</v>
          </cell>
          <cell r="H223">
            <v>0</v>
          </cell>
          <cell r="P223">
            <v>0</v>
          </cell>
        </row>
        <row r="224">
          <cell r="A224" t="str">
            <v xml:space="preserve">       Peso aproximado 2 x 2 t</v>
          </cell>
          <cell r="F224">
            <v>0</v>
          </cell>
          <cell r="H224">
            <v>0</v>
          </cell>
          <cell r="P224">
            <v>0</v>
          </cell>
        </row>
        <row r="225">
          <cell r="F225">
            <v>0</v>
          </cell>
          <cell r="H225">
            <v>0</v>
          </cell>
          <cell r="P225">
            <v>0</v>
          </cell>
        </row>
        <row r="226">
          <cell r="A226" t="str">
            <v>Bombas de Vácuo</v>
          </cell>
          <cell r="B226" t="str">
            <v>510-BV-01@4</v>
          </cell>
          <cell r="C226" t="str">
            <v>CJ</v>
          </cell>
          <cell r="D226">
            <v>4</v>
          </cell>
          <cell r="E226">
            <v>10000</v>
          </cell>
          <cell r="F226">
            <v>40000</v>
          </cell>
          <cell r="H226">
            <v>2400</v>
          </cell>
          <cell r="I226" t="str">
            <v>M</v>
          </cell>
          <cell r="K226">
            <v>60</v>
          </cell>
          <cell r="P226">
            <v>600</v>
          </cell>
          <cell r="R226">
            <v>40000</v>
          </cell>
        </row>
        <row r="227">
          <cell r="A227" t="str">
            <v xml:space="preserve">       Potência 4 x 600 cv</v>
          </cell>
          <cell r="F227">
            <v>0</v>
          </cell>
          <cell r="H227">
            <v>0</v>
          </cell>
          <cell r="P227">
            <v>0</v>
          </cell>
        </row>
        <row r="228">
          <cell r="A228" t="str">
            <v xml:space="preserve">       Peso aproximado 4 x 10 t</v>
          </cell>
          <cell r="F228">
            <v>0</v>
          </cell>
          <cell r="H228">
            <v>0</v>
          </cell>
          <cell r="P228">
            <v>0</v>
          </cell>
        </row>
        <row r="229">
          <cell r="F229">
            <v>0</v>
          </cell>
          <cell r="H229">
            <v>0</v>
          </cell>
          <cell r="P229">
            <v>0</v>
          </cell>
        </row>
        <row r="230">
          <cell r="A230" t="str">
            <v>Empilhadeira Móvel de Lança Giratória para Empilhamento de PFF</v>
          </cell>
          <cell r="B230" t="str">
            <v>510-EM-03</v>
          </cell>
          <cell r="C230" t="str">
            <v>CJ</v>
          </cell>
          <cell r="D230">
            <v>1</v>
          </cell>
          <cell r="E230">
            <v>140000</v>
          </cell>
          <cell r="F230">
            <v>140000</v>
          </cell>
          <cell r="H230">
            <v>7000</v>
          </cell>
          <cell r="I230" t="str">
            <v>M</v>
          </cell>
          <cell r="K230">
            <v>50</v>
          </cell>
          <cell r="P230">
            <v>7000</v>
          </cell>
        </row>
        <row r="231">
          <cell r="A231" t="str">
            <v xml:space="preserve">       Potência 44 + 2 x 1,68 + 3 x 6,1 + 2 x 0,4 + 1,2 + 2 x 1,2  (kW)</v>
          </cell>
          <cell r="F231">
            <v>0</v>
          </cell>
          <cell r="H231">
            <v>0</v>
          </cell>
          <cell r="P231">
            <v>0</v>
          </cell>
        </row>
        <row r="232">
          <cell r="A232" t="str">
            <v xml:space="preserve">       Peso aproximado 140 t</v>
          </cell>
          <cell r="F232">
            <v>0</v>
          </cell>
          <cell r="H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P233">
            <v>0</v>
          </cell>
        </row>
        <row r="234">
          <cell r="A234" t="str">
            <v>Espessador de Lamas</v>
          </cell>
          <cell r="B234" t="str">
            <v>510-EP-02</v>
          </cell>
          <cell r="C234" t="str">
            <v>CJ</v>
          </cell>
          <cell r="D234">
            <v>1</v>
          </cell>
          <cell r="E234">
            <v>45000</v>
          </cell>
          <cell r="F234">
            <v>45000</v>
          </cell>
          <cell r="H234">
            <v>2700</v>
          </cell>
          <cell r="I234" t="str">
            <v>M</v>
          </cell>
          <cell r="K234">
            <v>60</v>
          </cell>
          <cell r="P234">
            <v>2700</v>
          </cell>
        </row>
        <row r="235">
          <cell r="A235" t="str">
            <v xml:space="preserve">       Potência 2 x 10 + 3 cv</v>
          </cell>
          <cell r="F235">
            <v>0</v>
          </cell>
          <cell r="H235">
            <v>0</v>
          </cell>
          <cell r="P235">
            <v>0</v>
          </cell>
        </row>
        <row r="236">
          <cell r="A236" t="str">
            <v xml:space="preserve">       Peso aproximado 45 t (exclui tanque)</v>
          </cell>
          <cell r="F236">
            <v>0</v>
          </cell>
          <cell r="H236">
            <v>0</v>
          </cell>
          <cell r="P236">
            <v>0</v>
          </cell>
        </row>
        <row r="237">
          <cell r="F237">
            <v>0</v>
          </cell>
          <cell r="H237">
            <v>0</v>
          </cell>
          <cell r="P237">
            <v>0</v>
          </cell>
        </row>
        <row r="238">
          <cell r="A238" t="str">
            <v>Filtro de Mangas da Moega de Recebimento de Amido - 510-SL-02</v>
          </cell>
          <cell r="B238" t="str">
            <v>510-FL-01</v>
          </cell>
          <cell r="C238" t="str">
            <v>CJ</v>
          </cell>
          <cell r="D238">
            <v>1</v>
          </cell>
          <cell r="E238">
            <v>500</v>
          </cell>
          <cell r="F238">
            <v>500</v>
          </cell>
          <cell r="H238">
            <v>35</v>
          </cell>
          <cell r="I238" t="str">
            <v>M</v>
          </cell>
          <cell r="K238">
            <v>70</v>
          </cell>
          <cell r="P238">
            <v>35</v>
          </cell>
        </row>
        <row r="239">
          <cell r="A239" t="str">
            <v xml:space="preserve">       Peso aproximado 0,5 t</v>
          </cell>
          <cell r="F239">
            <v>0</v>
          </cell>
          <cell r="H239">
            <v>0</v>
          </cell>
          <cell r="P239">
            <v>0</v>
          </cell>
        </row>
        <row r="240">
          <cell r="F240">
            <v>0</v>
          </cell>
          <cell r="H240">
            <v>0</v>
          </cell>
          <cell r="P240">
            <v>0</v>
          </cell>
        </row>
        <row r="241">
          <cell r="A241" t="str">
            <v>Filtro de Mangas do Silo de Estocagem de Amido - 510-SL-03</v>
          </cell>
          <cell r="B241" t="str">
            <v>510-FL-02</v>
          </cell>
          <cell r="C241" t="str">
            <v>CJ</v>
          </cell>
          <cell r="D241">
            <v>1</v>
          </cell>
          <cell r="E241">
            <v>1000</v>
          </cell>
          <cell r="F241">
            <v>1000</v>
          </cell>
          <cell r="H241">
            <v>70</v>
          </cell>
          <cell r="I241" t="str">
            <v>M</v>
          </cell>
          <cell r="K241">
            <v>70</v>
          </cell>
          <cell r="P241">
            <v>70</v>
          </cell>
        </row>
        <row r="242">
          <cell r="A242" t="str">
            <v xml:space="preserve">       Peso aproximado 1 t</v>
          </cell>
          <cell r="F242">
            <v>0</v>
          </cell>
          <cell r="H242">
            <v>0</v>
          </cell>
          <cell r="P242">
            <v>0</v>
          </cell>
        </row>
        <row r="243">
          <cell r="F243">
            <v>0</v>
          </cell>
          <cell r="H243">
            <v>0</v>
          </cell>
          <cell r="P243">
            <v>0</v>
          </cell>
        </row>
        <row r="244">
          <cell r="A244" t="str">
            <v>Filtros à Disco</v>
          </cell>
          <cell r="B244" t="str">
            <v>510-FV-01/02</v>
          </cell>
          <cell r="C244" t="str">
            <v>CJ</v>
          </cell>
          <cell r="D244">
            <v>2</v>
          </cell>
          <cell r="E244">
            <v>20000</v>
          </cell>
          <cell r="F244">
            <v>40000</v>
          </cell>
          <cell r="H244">
            <v>2000</v>
          </cell>
          <cell r="I244" t="str">
            <v>M</v>
          </cell>
          <cell r="K244">
            <v>50</v>
          </cell>
          <cell r="P244">
            <v>1000</v>
          </cell>
        </row>
        <row r="245">
          <cell r="A245" t="str">
            <v xml:space="preserve">       Potência 2 x (10 + 15) cv</v>
          </cell>
          <cell r="F245">
            <v>0</v>
          </cell>
          <cell r="H245">
            <v>0</v>
          </cell>
          <cell r="P245">
            <v>0</v>
          </cell>
        </row>
        <row r="246">
          <cell r="A246" t="str">
            <v xml:space="preserve">       Peso aproximado 2 x 20 t</v>
          </cell>
          <cell r="F246">
            <v>0</v>
          </cell>
          <cell r="H246">
            <v>0</v>
          </cell>
          <cell r="P246">
            <v>0</v>
          </cell>
        </row>
        <row r="247">
          <cell r="F247">
            <v>0</v>
          </cell>
          <cell r="H247">
            <v>0</v>
          </cell>
          <cell r="P247">
            <v>0</v>
          </cell>
        </row>
        <row r="248">
          <cell r="A248" t="str">
            <v>Bateria de Ciclones Deslamagem Secundária</v>
          </cell>
          <cell r="B248" t="str">
            <v>510-HC-03</v>
          </cell>
          <cell r="C248" t="str">
            <v>CJ</v>
          </cell>
          <cell r="D248">
            <v>1</v>
          </cell>
          <cell r="E248">
            <v>7500</v>
          </cell>
          <cell r="F248">
            <v>7500</v>
          </cell>
          <cell r="H248">
            <v>450</v>
          </cell>
          <cell r="I248" t="str">
            <v>M</v>
          </cell>
          <cell r="K248">
            <v>60</v>
          </cell>
          <cell r="P248">
            <v>450</v>
          </cell>
        </row>
        <row r="249">
          <cell r="A249" t="str">
            <v xml:space="preserve">       Peso aproximado 7,5 t</v>
          </cell>
          <cell r="F249">
            <v>0</v>
          </cell>
          <cell r="H249">
            <v>0</v>
          </cell>
          <cell r="P249">
            <v>0</v>
          </cell>
        </row>
        <row r="250">
          <cell r="F250">
            <v>0</v>
          </cell>
          <cell r="H250">
            <v>0</v>
          </cell>
          <cell r="P250">
            <v>0</v>
          </cell>
        </row>
        <row r="251">
          <cell r="A251" t="str">
            <v>Ponte Rolante para Manutenção das Bombas de Vácuo</v>
          </cell>
          <cell r="B251" t="str">
            <v>510-PR-02</v>
          </cell>
          <cell r="C251" t="str">
            <v>CJ</v>
          </cell>
          <cell r="D251">
            <v>1</v>
          </cell>
          <cell r="E251">
            <v>4000</v>
          </cell>
          <cell r="F251">
            <v>4000</v>
          </cell>
          <cell r="H251">
            <v>160</v>
          </cell>
          <cell r="I251" t="str">
            <v>M</v>
          </cell>
          <cell r="K251">
            <v>40</v>
          </cell>
          <cell r="P251">
            <v>160</v>
          </cell>
        </row>
        <row r="252">
          <cell r="A252" t="str">
            <v xml:space="preserve">       Potência 15/2 + 1,5 + 2 x 2 (kW)</v>
          </cell>
          <cell r="F252">
            <v>0</v>
          </cell>
          <cell r="H252">
            <v>0</v>
          </cell>
          <cell r="P252">
            <v>0</v>
          </cell>
        </row>
        <row r="253">
          <cell r="A253" t="str">
            <v xml:space="preserve">       Capacidade 15 t</v>
          </cell>
          <cell r="F253">
            <v>0</v>
          </cell>
          <cell r="H253">
            <v>0</v>
          </cell>
          <cell r="P253">
            <v>0</v>
          </cell>
        </row>
        <row r="254">
          <cell r="A254" t="str">
            <v xml:space="preserve">       Peso aproximado 4 t</v>
          </cell>
          <cell r="F254">
            <v>0</v>
          </cell>
          <cell r="H254">
            <v>0</v>
          </cell>
          <cell r="P254">
            <v>0</v>
          </cell>
        </row>
        <row r="255">
          <cell r="F255">
            <v>0</v>
          </cell>
          <cell r="H255">
            <v>0</v>
          </cell>
          <cell r="P255">
            <v>0</v>
          </cell>
        </row>
        <row r="256">
          <cell r="A256" t="str">
            <v>Ponte Rolante para Troca de Setores dos Filtros e Manutenção Filtros e de Ciclones Deslamadores</v>
          </cell>
          <cell r="B256" t="str">
            <v>510-PR-03</v>
          </cell>
          <cell r="C256" t="str">
            <v>CJ</v>
          </cell>
          <cell r="D256">
            <v>1</v>
          </cell>
          <cell r="E256">
            <v>4000</v>
          </cell>
          <cell r="F256">
            <v>4000</v>
          </cell>
          <cell r="H256">
            <v>160</v>
          </cell>
          <cell r="I256" t="str">
            <v>M</v>
          </cell>
          <cell r="K256">
            <v>40</v>
          </cell>
          <cell r="P256">
            <v>160</v>
          </cell>
        </row>
        <row r="257">
          <cell r="A257" t="str">
            <v xml:space="preserve">       Potência 15/2 + 0,5 + 2 x 0,75 (kW)</v>
          </cell>
          <cell r="F257">
            <v>0</v>
          </cell>
          <cell r="H257">
            <v>0</v>
          </cell>
          <cell r="P257">
            <v>0</v>
          </cell>
        </row>
        <row r="258">
          <cell r="A258" t="str">
            <v xml:space="preserve">       Capacidade 5 t</v>
          </cell>
          <cell r="F258">
            <v>0</v>
          </cell>
          <cell r="H258">
            <v>0</v>
          </cell>
          <cell r="P258">
            <v>0</v>
          </cell>
        </row>
        <row r="259">
          <cell r="A259" t="str">
            <v xml:space="preserve">       Peso aproximado 4 t</v>
          </cell>
          <cell r="F259">
            <v>0</v>
          </cell>
          <cell r="H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P260">
            <v>0</v>
          </cell>
        </row>
        <row r="261">
          <cell r="A261" t="str">
            <v>Transportador de Correia Horizontal para Coleta de "Filter Cake" (PFF)  -  800 mm</v>
          </cell>
          <cell r="B261" t="str">
            <v>510-TC-10</v>
          </cell>
          <cell r="C261" t="str">
            <v>CJ</v>
          </cell>
          <cell r="D261">
            <v>1</v>
          </cell>
          <cell r="E261">
            <v>33691</v>
          </cell>
          <cell r="F261">
            <v>33691</v>
          </cell>
          <cell r="H261">
            <v>2021.46</v>
          </cell>
          <cell r="I261" t="str">
            <v>TRA</v>
          </cell>
          <cell r="K261">
            <v>60</v>
          </cell>
          <cell r="P261">
            <v>2021.46</v>
          </cell>
          <cell r="R261">
            <v>33691</v>
          </cell>
        </row>
        <row r="262">
          <cell r="A262" t="str">
            <v xml:space="preserve">       Potência 15 cv</v>
          </cell>
          <cell r="F262">
            <v>0</v>
          </cell>
          <cell r="H262">
            <v>0</v>
          </cell>
          <cell r="P262">
            <v>0</v>
          </cell>
        </row>
        <row r="263">
          <cell r="A263" t="str">
            <v xml:space="preserve">       Comprimento 66 m</v>
          </cell>
          <cell r="F263">
            <v>0</v>
          </cell>
          <cell r="H263">
            <v>0</v>
          </cell>
          <cell r="P263">
            <v>0</v>
          </cell>
        </row>
        <row r="264">
          <cell r="A264" t="str">
            <v xml:space="preserve">       Peso aproximado 33,691 t</v>
          </cell>
          <cell r="F264">
            <v>0</v>
          </cell>
          <cell r="H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P265">
            <v>0</v>
          </cell>
        </row>
        <row r="266">
          <cell r="A266" t="str">
            <v>Transportador de Correia de Empilhamento de "Filter Cake" (PFF)  -  800 mm</v>
          </cell>
          <cell r="B266" t="str">
            <v>510-TC-11</v>
          </cell>
          <cell r="C266" t="str">
            <v>CJ</v>
          </cell>
          <cell r="D266">
            <v>1</v>
          </cell>
          <cell r="E266">
            <v>33106</v>
          </cell>
          <cell r="F266">
            <v>33106</v>
          </cell>
          <cell r="H266">
            <v>1986.36</v>
          </cell>
          <cell r="I266" t="str">
            <v>TRA</v>
          </cell>
          <cell r="K266">
            <v>60</v>
          </cell>
          <cell r="P266">
            <v>1986.36</v>
          </cell>
          <cell r="R266">
            <v>33106</v>
          </cell>
        </row>
        <row r="267">
          <cell r="A267" t="str">
            <v xml:space="preserve">       Potência 50 cv</v>
          </cell>
          <cell r="F267">
            <v>0</v>
          </cell>
          <cell r="H267">
            <v>0</v>
          </cell>
          <cell r="P267">
            <v>0</v>
          </cell>
        </row>
        <row r="268">
          <cell r="A268" t="str">
            <v xml:space="preserve">       Comprimento 155,5 m</v>
          </cell>
          <cell r="F268">
            <v>0</v>
          </cell>
          <cell r="H268">
            <v>0</v>
          </cell>
          <cell r="P268">
            <v>0</v>
          </cell>
        </row>
        <row r="269">
          <cell r="A269" t="str">
            <v xml:space="preserve">       Peso aproximado  33,106 t</v>
          </cell>
          <cell r="F269">
            <v>0</v>
          </cell>
          <cell r="H269">
            <v>0</v>
          </cell>
          <cell r="P269">
            <v>0</v>
          </cell>
        </row>
        <row r="270">
          <cell r="F270">
            <v>0</v>
          </cell>
          <cell r="H270">
            <v>0</v>
          </cell>
          <cell r="P270">
            <v>0</v>
          </cell>
        </row>
        <row r="271">
          <cell r="A271" t="str">
            <v>Vaso Separador de Filtrado do 510-FV-01</v>
          </cell>
          <cell r="B271" t="str">
            <v>510-VS-01</v>
          </cell>
          <cell r="C271" t="str">
            <v>CJ</v>
          </cell>
          <cell r="D271">
            <v>1</v>
          </cell>
          <cell r="E271">
            <v>1000</v>
          </cell>
          <cell r="F271">
            <v>1000</v>
          </cell>
          <cell r="H271">
            <v>60</v>
          </cell>
          <cell r="I271" t="str">
            <v>CM</v>
          </cell>
          <cell r="K271">
            <v>60</v>
          </cell>
          <cell r="P271">
            <v>60</v>
          </cell>
        </row>
        <row r="272">
          <cell r="A272" t="str">
            <v xml:space="preserve">       Peso aproximado 1 t</v>
          </cell>
          <cell r="F272">
            <v>0</v>
          </cell>
          <cell r="H272">
            <v>0</v>
          </cell>
          <cell r="P272">
            <v>0</v>
          </cell>
        </row>
        <row r="273">
          <cell r="F273">
            <v>0</v>
          </cell>
          <cell r="H273">
            <v>0</v>
          </cell>
          <cell r="P273">
            <v>0</v>
          </cell>
        </row>
        <row r="274">
          <cell r="A274" t="str">
            <v>Vaso Separador de Filtrado do 510-FV-01</v>
          </cell>
          <cell r="B274" t="str">
            <v>510-VS-02</v>
          </cell>
          <cell r="C274" t="str">
            <v>CJ</v>
          </cell>
          <cell r="D274">
            <v>1</v>
          </cell>
          <cell r="E274">
            <v>1000</v>
          </cell>
          <cell r="F274">
            <v>1000</v>
          </cell>
          <cell r="H274">
            <v>60</v>
          </cell>
          <cell r="I274" t="str">
            <v>CM</v>
          </cell>
          <cell r="K274">
            <v>60</v>
          </cell>
          <cell r="P274">
            <v>60</v>
          </cell>
        </row>
        <row r="275">
          <cell r="A275" t="str">
            <v xml:space="preserve">       Peso aproximado 1 t</v>
          </cell>
          <cell r="F275">
            <v>0</v>
          </cell>
          <cell r="H275">
            <v>0</v>
          </cell>
          <cell r="P275">
            <v>0</v>
          </cell>
        </row>
        <row r="276">
          <cell r="F276">
            <v>0</v>
          </cell>
          <cell r="H276">
            <v>0</v>
          </cell>
          <cell r="P276">
            <v>0</v>
          </cell>
        </row>
        <row r="277">
          <cell r="A277" t="str">
            <v>Reservatório de Ar Comprimido do 510-FV-01</v>
          </cell>
          <cell r="B277" t="str">
            <v>510-VS-03</v>
          </cell>
          <cell r="C277" t="str">
            <v>CJ</v>
          </cell>
          <cell r="D277">
            <v>1</v>
          </cell>
          <cell r="F277">
            <v>0</v>
          </cell>
          <cell r="H277">
            <v>0</v>
          </cell>
          <cell r="P277">
            <v>0</v>
          </cell>
        </row>
        <row r="278">
          <cell r="A278" t="str">
            <v xml:space="preserve">       Peso incluído no 510-FV-01  ( 0,49 t)</v>
          </cell>
          <cell r="F278">
            <v>0</v>
          </cell>
          <cell r="H278">
            <v>0</v>
          </cell>
          <cell r="P278">
            <v>0</v>
          </cell>
        </row>
        <row r="279">
          <cell r="F279">
            <v>0</v>
          </cell>
          <cell r="H279">
            <v>0</v>
          </cell>
          <cell r="P279">
            <v>0</v>
          </cell>
        </row>
        <row r="280">
          <cell r="A280" t="str">
            <v>Vaso Separador de Filtrado do 510-FV-02</v>
          </cell>
          <cell r="B280" t="str">
            <v>510-VS-04</v>
          </cell>
          <cell r="C280" t="str">
            <v>CJ</v>
          </cell>
          <cell r="D280">
            <v>1</v>
          </cell>
          <cell r="E280">
            <v>1000</v>
          </cell>
          <cell r="F280">
            <v>1000</v>
          </cell>
          <cell r="H280">
            <v>60</v>
          </cell>
          <cell r="I280" t="str">
            <v>CM</v>
          </cell>
          <cell r="K280">
            <v>60</v>
          </cell>
          <cell r="P280">
            <v>60</v>
          </cell>
        </row>
        <row r="281">
          <cell r="A281" t="str">
            <v xml:space="preserve">       Peso aproximado 1 t</v>
          </cell>
          <cell r="F281">
            <v>0</v>
          </cell>
          <cell r="H281">
            <v>0</v>
          </cell>
          <cell r="P281">
            <v>0</v>
          </cell>
        </row>
        <row r="282">
          <cell r="F282">
            <v>0</v>
          </cell>
          <cell r="H282">
            <v>0</v>
          </cell>
          <cell r="P282">
            <v>0</v>
          </cell>
        </row>
        <row r="283">
          <cell r="A283" t="str">
            <v>Vaso Separador de Filtrado do 510-FV-02</v>
          </cell>
          <cell r="B283" t="str">
            <v>510-VS-05</v>
          </cell>
          <cell r="C283" t="str">
            <v>CJ</v>
          </cell>
          <cell r="D283">
            <v>1</v>
          </cell>
          <cell r="E283">
            <v>1000</v>
          </cell>
          <cell r="F283">
            <v>1000</v>
          </cell>
          <cell r="H283">
            <v>60</v>
          </cell>
          <cell r="I283" t="str">
            <v>CM</v>
          </cell>
          <cell r="K283">
            <v>60</v>
          </cell>
          <cell r="P283">
            <v>60</v>
          </cell>
        </row>
        <row r="284">
          <cell r="A284" t="str">
            <v xml:space="preserve">       Peso aproximado 1 t</v>
          </cell>
          <cell r="F284">
            <v>0</v>
          </cell>
          <cell r="H284">
            <v>0</v>
          </cell>
          <cell r="P284">
            <v>0</v>
          </cell>
        </row>
        <row r="285">
          <cell r="F285">
            <v>0</v>
          </cell>
          <cell r="H285">
            <v>0</v>
          </cell>
          <cell r="P285">
            <v>0</v>
          </cell>
        </row>
        <row r="286">
          <cell r="A286" t="str">
            <v>Reservatório de Ar Comprimido do 510-FV-02</v>
          </cell>
          <cell r="B286" t="str">
            <v>510-VS-06</v>
          </cell>
          <cell r="C286" t="str">
            <v>CJ</v>
          </cell>
          <cell r="D286">
            <v>1</v>
          </cell>
          <cell r="F286">
            <v>0</v>
          </cell>
          <cell r="H286">
            <v>0</v>
          </cell>
          <cell r="P286">
            <v>0</v>
          </cell>
        </row>
        <row r="287">
          <cell r="A287" t="str">
            <v xml:space="preserve">       Peso incluído no 510-FV-02 ( 0,49 t)</v>
          </cell>
          <cell r="F287">
            <v>0</v>
          </cell>
          <cell r="H287">
            <v>0</v>
          </cell>
          <cell r="P287">
            <v>0</v>
          </cell>
        </row>
        <row r="288">
          <cell r="F288">
            <v>0</v>
          </cell>
          <cell r="H288">
            <v>0</v>
          </cell>
          <cell r="P288">
            <v>0</v>
          </cell>
        </row>
        <row r="289">
          <cell r="A289" t="str">
            <v>Caldeiraria:</v>
          </cell>
          <cell r="F289">
            <v>0</v>
          </cell>
          <cell r="H289">
            <v>0</v>
          </cell>
          <cell r="P289">
            <v>0</v>
          </cell>
        </row>
        <row r="290">
          <cell r="F290">
            <v>0</v>
          </cell>
          <cell r="H290">
            <v>0</v>
          </cell>
          <cell r="P290">
            <v>0</v>
          </cell>
        </row>
        <row r="291">
          <cell r="A291" t="str">
            <v xml:space="preserve">                  Chaparia</v>
          </cell>
          <cell r="C291" t="str">
            <v>kg</v>
          </cell>
          <cell r="D291">
            <v>30070</v>
          </cell>
          <cell r="E291">
            <v>1</v>
          </cell>
          <cell r="F291">
            <v>30070</v>
          </cell>
          <cell r="H291">
            <v>3518.19</v>
          </cell>
          <cell r="I291" t="str">
            <v>CD</v>
          </cell>
          <cell r="K291">
            <v>117</v>
          </cell>
          <cell r="P291">
            <v>0.11700000000000001</v>
          </cell>
        </row>
        <row r="292">
          <cell r="F292">
            <v>0</v>
          </cell>
          <cell r="H292">
            <v>0</v>
          </cell>
          <cell r="P292">
            <v>0</v>
          </cell>
        </row>
        <row r="293">
          <cell r="A293" t="str">
            <v xml:space="preserve">                  Chapas de desgaste</v>
          </cell>
          <cell r="C293" t="str">
            <v>kg</v>
          </cell>
          <cell r="D293">
            <v>0</v>
          </cell>
          <cell r="E293">
            <v>1</v>
          </cell>
          <cell r="F293">
            <v>0</v>
          </cell>
          <cell r="H293">
            <v>0</v>
          </cell>
          <cell r="P293">
            <v>0</v>
          </cell>
        </row>
        <row r="294">
          <cell r="F294">
            <v>0</v>
          </cell>
          <cell r="H294">
            <v>0</v>
          </cell>
          <cell r="P294">
            <v>0</v>
          </cell>
        </row>
        <row r="295">
          <cell r="A295" t="str">
            <v>ÁREA - FLOTAÇÃO</v>
          </cell>
          <cell r="F295">
            <v>0</v>
          </cell>
          <cell r="H295">
            <v>0</v>
          </cell>
          <cell r="P295">
            <v>0</v>
          </cell>
        </row>
        <row r="296">
          <cell r="A296" t="str">
            <v>Agitador de Polpa para Tanque  de Regularização de Alimentação da Flotação</v>
          </cell>
          <cell r="B296" t="str">
            <v>510-AG-01</v>
          </cell>
          <cell r="C296" t="str">
            <v>CJ</v>
          </cell>
          <cell r="D296">
            <v>1</v>
          </cell>
          <cell r="E296">
            <v>6000</v>
          </cell>
          <cell r="F296">
            <v>6000</v>
          </cell>
          <cell r="H296">
            <v>360</v>
          </cell>
          <cell r="I296" t="str">
            <v>M</v>
          </cell>
          <cell r="K296">
            <v>60</v>
          </cell>
          <cell r="P296">
            <v>360</v>
          </cell>
        </row>
        <row r="297">
          <cell r="A297" t="str">
            <v xml:space="preserve">       Potência 150 cv</v>
          </cell>
          <cell r="F297">
            <v>0</v>
          </cell>
          <cell r="H297">
            <v>0</v>
          </cell>
          <cell r="P297">
            <v>0</v>
          </cell>
        </row>
        <row r="298">
          <cell r="A298" t="str">
            <v xml:space="preserve">       Peso aproximado 6 t</v>
          </cell>
          <cell r="F298">
            <v>0</v>
          </cell>
          <cell r="H298">
            <v>0</v>
          </cell>
          <cell r="P298">
            <v>0</v>
          </cell>
        </row>
        <row r="299">
          <cell r="F299">
            <v>0</v>
          </cell>
          <cell r="H299">
            <v>0</v>
          </cell>
          <cell r="P299">
            <v>0</v>
          </cell>
        </row>
        <row r="300">
          <cell r="A300" t="str">
            <v>Agitador de Polpa , com draft tube, para Condicionador 510-CN-01</v>
          </cell>
          <cell r="B300" t="str">
            <v>510-AG-02</v>
          </cell>
          <cell r="C300" t="str">
            <v>CJ</v>
          </cell>
          <cell r="D300">
            <v>1</v>
          </cell>
          <cell r="E300">
            <v>1000</v>
          </cell>
          <cell r="F300">
            <v>1000</v>
          </cell>
          <cell r="H300">
            <v>60</v>
          </cell>
          <cell r="I300" t="str">
            <v>M</v>
          </cell>
          <cell r="K300">
            <v>60</v>
          </cell>
          <cell r="P300">
            <v>60</v>
          </cell>
        </row>
        <row r="301">
          <cell r="A301" t="str">
            <v xml:space="preserve">       Potência 40 cv</v>
          </cell>
          <cell r="F301">
            <v>0</v>
          </cell>
          <cell r="H301">
            <v>0</v>
          </cell>
          <cell r="P301">
            <v>0</v>
          </cell>
        </row>
        <row r="302">
          <cell r="A302" t="str">
            <v xml:space="preserve">       Peso aproximado 1 t</v>
          </cell>
          <cell r="F302">
            <v>0</v>
          </cell>
          <cell r="H302">
            <v>0</v>
          </cell>
          <cell r="P302">
            <v>0</v>
          </cell>
        </row>
        <row r="303">
          <cell r="F303">
            <v>0</v>
          </cell>
          <cell r="H303">
            <v>0</v>
          </cell>
          <cell r="P303">
            <v>0</v>
          </cell>
        </row>
        <row r="304">
          <cell r="A304" t="str">
            <v>Amostrador Pneumático tipo Mangote para Alimentação da Flotação</v>
          </cell>
          <cell r="B304" t="str">
            <v>510-AM-09</v>
          </cell>
          <cell r="C304" t="str">
            <v>CJ</v>
          </cell>
          <cell r="D304">
            <v>1</v>
          </cell>
          <cell r="E304">
            <v>330</v>
          </cell>
          <cell r="F304">
            <v>330</v>
          </cell>
          <cell r="H304">
            <v>33</v>
          </cell>
          <cell r="I304" t="str">
            <v>M</v>
          </cell>
          <cell r="K304">
            <v>100</v>
          </cell>
          <cell r="P304">
            <v>33</v>
          </cell>
        </row>
        <row r="305">
          <cell r="A305" t="str">
            <v xml:space="preserve">       Peso aproximado 0,33 t</v>
          </cell>
          <cell r="F305">
            <v>0</v>
          </cell>
          <cell r="H305">
            <v>0</v>
          </cell>
          <cell r="P305">
            <v>0</v>
          </cell>
        </row>
        <row r="306">
          <cell r="F306">
            <v>0</v>
          </cell>
          <cell r="H306">
            <v>0</v>
          </cell>
          <cell r="P306">
            <v>0</v>
          </cell>
        </row>
        <row r="307">
          <cell r="A307" t="str">
            <v>Amostrador Pneumático tipo Mangote para Concentrado da Coluna Rougher</v>
          </cell>
          <cell r="B307" t="str">
            <v>510-AM-10</v>
          </cell>
          <cell r="C307" t="str">
            <v>CJ</v>
          </cell>
          <cell r="D307">
            <v>1</v>
          </cell>
          <cell r="E307">
            <v>330</v>
          </cell>
          <cell r="F307">
            <v>330</v>
          </cell>
          <cell r="H307">
            <v>33</v>
          </cell>
          <cell r="I307" t="str">
            <v>M</v>
          </cell>
          <cell r="K307">
            <v>100</v>
          </cell>
          <cell r="P307">
            <v>33</v>
          </cell>
        </row>
        <row r="308">
          <cell r="A308" t="str">
            <v xml:space="preserve">       Peso aproximado 0,33 t</v>
          </cell>
          <cell r="F308">
            <v>0</v>
          </cell>
          <cell r="H308">
            <v>0</v>
          </cell>
          <cell r="P308">
            <v>0</v>
          </cell>
        </row>
        <row r="309">
          <cell r="F309">
            <v>0</v>
          </cell>
          <cell r="H309">
            <v>0</v>
          </cell>
          <cell r="P309">
            <v>0</v>
          </cell>
        </row>
        <row r="310">
          <cell r="A310" t="str">
            <v>Amostrador Pneumático tipo Mangote para Concentrado da Coluna Scavenger</v>
          </cell>
          <cell r="B310" t="str">
            <v>510-AM-11</v>
          </cell>
          <cell r="C310" t="str">
            <v>CJ</v>
          </cell>
          <cell r="D310">
            <v>1</v>
          </cell>
          <cell r="E310">
            <v>330</v>
          </cell>
          <cell r="F310">
            <v>330</v>
          </cell>
          <cell r="H310">
            <v>33</v>
          </cell>
          <cell r="I310" t="str">
            <v>M</v>
          </cell>
          <cell r="K310">
            <v>100</v>
          </cell>
          <cell r="P310">
            <v>33</v>
          </cell>
        </row>
        <row r="311">
          <cell r="A311" t="str">
            <v xml:space="preserve">       Peso aproximado 0,33 t</v>
          </cell>
          <cell r="F311">
            <v>0</v>
          </cell>
          <cell r="H311">
            <v>0</v>
          </cell>
          <cell r="P311">
            <v>0</v>
          </cell>
        </row>
        <row r="312">
          <cell r="F312">
            <v>0</v>
          </cell>
          <cell r="H312">
            <v>0</v>
          </cell>
          <cell r="P312">
            <v>0</v>
          </cell>
        </row>
        <row r="313">
          <cell r="A313" t="str">
            <v>Amostrador Pneumático tipo Mangote para Rejeito da Flotação</v>
          </cell>
          <cell r="B313" t="str">
            <v>510-AM-12</v>
          </cell>
          <cell r="C313" t="str">
            <v>CJ</v>
          </cell>
          <cell r="D313">
            <v>1</v>
          </cell>
          <cell r="E313">
            <v>330</v>
          </cell>
          <cell r="F313">
            <v>330</v>
          </cell>
          <cell r="H313">
            <v>33</v>
          </cell>
          <cell r="I313" t="str">
            <v>M</v>
          </cell>
          <cell r="K313">
            <v>100</v>
          </cell>
          <cell r="P313">
            <v>33</v>
          </cell>
        </row>
        <row r="314">
          <cell r="A314" t="str">
            <v xml:space="preserve">       Peso aproximado 0,33 t</v>
          </cell>
          <cell r="F314">
            <v>0</v>
          </cell>
          <cell r="H314">
            <v>0</v>
          </cell>
          <cell r="P314">
            <v>0</v>
          </cell>
        </row>
        <row r="315">
          <cell r="F315">
            <v>0</v>
          </cell>
          <cell r="H315">
            <v>0</v>
          </cell>
          <cell r="P315">
            <v>0</v>
          </cell>
        </row>
        <row r="316">
          <cell r="A316" t="str">
            <v>Amostrador Pneumático tipo Mangote para Concentrado da Flotação</v>
          </cell>
          <cell r="B316" t="str">
            <v>510-AM-13</v>
          </cell>
          <cell r="C316" t="str">
            <v>CJ</v>
          </cell>
          <cell r="D316">
            <v>1</v>
          </cell>
          <cell r="E316">
            <v>330</v>
          </cell>
          <cell r="F316">
            <v>330</v>
          </cell>
          <cell r="H316">
            <v>33</v>
          </cell>
          <cell r="I316" t="str">
            <v>M</v>
          </cell>
          <cell r="K316">
            <v>100</v>
          </cell>
          <cell r="P316">
            <v>33</v>
          </cell>
        </row>
        <row r="317">
          <cell r="A317" t="str">
            <v xml:space="preserve">       Peso aproximado 0,33 t</v>
          </cell>
          <cell r="F317">
            <v>0</v>
          </cell>
          <cell r="H317">
            <v>0</v>
          </cell>
          <cell r="P317">
            <v>0</v>
          </cell>
        </row>
        <row r="318">
          <cell r="F318">
            <v>0</v>
          </cell>
          <cell r="H318">
            <v>0</v>
          </cell>
          <cell r="P318">
            <v>0</v>
          </cell>
        </row>
        <row r="319">
          <cell r="A319" t="str">
            <v>Bomba de Polpa de Descarga de "Underflow" do Espessador 510-EP-01</v>
          </cell>
          <cell r="B319" t="str">
            <v>510-BP-05/05R</v>
          </cell>
          <cell r="C319" t="str">
            <v>CJ</v>
          </cell>
          <cell r="D319">
            <v>2</v>
          </cell>
          <cell r="E319">
            <v>1500</v>
          </cell>
          <cell r="F319">
            <v>3000</v>
          </cell>
          <cell r="H319">
            <v>210</v>
          </cell>
          <cell r="I319" t="str">
            <v>M</v>
          </cell>
          <cell r="K319">
            <v>70</v>
          </cell>
          <cell r="P319">
            <v>105</v>
          </cell>
          <cell r="R319">
            <v>3000</v>
          </cell>
        </row>
        <row r="320">
          <cell r="A320" t="str">
            <v xml:space="preserve">       Potência 2 x 100 cv</v>
          </cell>
          <cell r="F320">
            <v>0</v>
          </cell>
          <cell r="H320">
            <v>0</v>
          </cell>
          <cell r="P320">
            <v>0</v>
          </cell>
        </row>
        <row r="321">
          <cell r="A321" t="str">
            <v xml:space="preserve">       Peso aproximado 2 x 1,5 t</v>
          </cell>
          <cell r="F321">
            <v>0</v>
          </cell>
          <cell r="H321">
            <v>0</v>
          </cell>
          <cell r="P321">
            <v>0</v>
          </cell>
        </row>
        <row r="322">
          <cell r="F322">
            <v>0</v>
          </cell>
          <cell r="H322">
            <v>0</v>
          </cell>
          <cell r="P322">
            <v>0</v>
          </cell>
        </row>
        <row r="323">
          <cell r="A323" t="str">
            <v>Bomba de Polpa de Descarga de "Overflow" do Espessador 510-EP-01</v>
          </cell>
          <cell r="B323" t="str">
            <v>510-BP-06/06R</v>
          </cell>
          <cell r="C323" t="str">
            <v>CJ</v>
          </cell>
          <cell r="D323">
            <v>2</v>
          </cell>
          <cell r="E323">
            <v>2000</v>
          </cell>
          <cell r="F323">
            <v>4000</v>
          </cell>
          <cell r="H323">
            <v>240</v>
          </cell>
          <cell r="I323" t="str">
            <v>M</v>
          </cell>
          <cell r="K323">
            <v>60</v>
          </cell>
          <cell r="P323">
            <v>120</v>
          </cell>
          <cell r="R323">
            <v>4000</v>
          </cell>
        </row>
        <row r="324">
          <cell r="A324" t="str">
            <v xml:space="preserve">       Potência 2 x 50 cv</v>
          </cell>
          <cell r="F324">
            <v>0</v>
          </cell>
          <cell r="H324">
            <v>0</v>
          </cell>
          <cell r="P324">
            <v>0</v>
          </cell>
        </row>
        <row r="325">
          <cell r="A325" t="str">
            <v xml:space="preserve">       Peso aproximado 2 x 2 t</v>
          </cell>
          <cell r="F325">
            <v>0</v>
          </cell>
          <cell r="H325">
            <v>0</v>
          </cell>
          <cell r="P325">
            <v>0</v>
          </cell>
        </row>
        <row r="326">
          <cell r="F326">
            <v>0</v>
          </cell>
          <cell r="H326">
            <v>0</v>
          </cell>
          <cell r="P326">
            <v>0</v>
          </cell>
        </row>
        <row r="327">
          <cell r="A327" t="str">
            <v>Bomba de Polpa de Alimentação do Condicionador</v>
          </cell>
          <cell r="B327" t="str">
            <v>510-BP-07/07R</v>
          </cell>
          <cell r="C327" t="str">
            <v>CJ</v>
          </cell>
          <cell r="D327">
            <v>2</v>
          </cell>
          <cell r="E327">
            <v>1500</v>
          </cell>
          <cell r="F327">
            <v>3000</v>
          </cell>
          <cell r="H327">
            <v>210</v>
          </cell>
          <cell r="I327" t="str">
            <v>M</v>
          </cell>
          <cell r="K327">
            <v>70</v>
          </cell>
          <cell r="P327">
            <v>105</v>
          </cell>
          <cell r="R327">
            <v>3000</v>
          </cell>
        </row>
        <row r="328">
          <cell r="A328" t="str">
            <v xml:space="preserve">       Potência 2 x 75 cv</v>
          </cell>
          <cell r="F328">
            <v>0</v>
          </cell>
          <cell r="H328">
            <v>0</v>
          </cell>
          <cell r="P328">
            <v>0</v>
          </cell>
        </row>
        <row r="329">
          <cell r="A329" t="str">
            <v xml:space="preserve">       Peso aproximado 2 x 1,5 t</v>
          </cell>
          <cell r="F329">
            <v>0</v>
          </cell>
          <cell r="H329">
            <v>0</v>
          </cell>
          <cell r="P329">
            <v>0</v>
          </cell>
        </row>
        <row r="330">
          <cell r="F330">
            <v>0</v>
          </cell>
          <cell r="H330">
            <v>0</v>
          </cell>
          <cell r="P330">
            <v>0</v>
          </cell>
        </row>
        <row r="331">
          <cell r="A331" t="str">
            <v>Bomba de Polpa de Alimentação da Coluna Cleaner</v>
          </cell>
          <cell r="B331" t="str">
            <v>510-BP-08/08R</v>
          </cell>
          <cell r="C331" t="str">
            <v>CJ</v>
          </cell>
          <cell r="D331">
            <v>2</v>
          </cell>
          <cell r="E331">
            <v>2500</v>
          </cell>
          <cell r="F331">
            <v>5000</v>
          </cell>
          <cell r="H331">
            <v>350</v>
          </cell>
          <cell r="I331" t="str">
            <v>M</v>
          </cell>
          <cell r="K331">
            <v>70</v>
          </cell>
          <cell r="P331">
            <v>175</v>
          </cell>
          <cell r="R331">
            <v>5000</v>
          </cell>
        </row>
        <row r="332">
          <cell r="A332" t="str">
            <v xml:space="preserve">       Potência 2 x 125 cv</v>
          </cell>
          <cell r="F332">
            <v>0</v>
          </cell>
          <cell r="H332">
            <v>0</v>
          </cell>
          <cell r="P332">
            <v>0</v>
          </cell>
        </row>
        <row r="333">
          <cell r="A333" t="str">
            <v xml:space="preserve">       Peso aproximado 2 x 2,5 t</v>
          </cell>
          <cell r="F333">
            <v>0</v>
          </cell>
          <cell r="H333">
            <v>0</v>
          </cell>
          <cell r="P333">
            <v>0</v>
          </cell>
        </row>
        <row r="334">
          <cell r="F334">
            <v>0</v>
          </cell>
          <cell r="H334">
            <v>0</v>
          </cell>
          <cell r="P334">
            <v>0</v>
          </cell>
        </row>
        <row r="335">
          <cell r="A335" t="str">
            <v>Bomba de Polpa de Recirculação de Concentrado da Coluna Scavenger</v>
          </cell>
          <cell r="B335" t="str">
            <v>510-BP-09/09R</v>
          </cell>
          <cell r="C335" t="str">
            <v>CJ</v>
          </cell>
          <cell r="D335">
            <v>2</v>
          </cell>
          <cell r="E335">
            <v>1000</v>
          </cell>
          <cell r="F335">
            <v>2000</v>
          </cell>
          <cell r="H335">
            <v>120</v>
          </cell>
          <cell r="I335" t="str">
            <v>M</v>
          </cell>
          <cell r="K335">
            <v>60</v>
          </cell>
          <cell r="P335">
            <v>60</v>
          </cell>
          <cell r="R335">
            <v>2000</v>
          </cell>
        </row>
        <row r="336">
          <cell r="A336" t="str">
            <v xml:space="preserve">       Potência 2 x 40 cv</v>
          </cell>
          <cell r="F336">
            <v>0</v>
          </cell>
          <cell r="H336">
            <v>0</v>
          </cell>
          <cell r="P336">
            <v>0</v>
          </cell>
        </row>
        <row r="337">
          <cell r="A337" t="str">
            <v xml:space="preserve">       Peso aproximado 2 x 1 t</v>
          </cell>
          <cell r="F337">
            <v>0</v>
          </cell>
          <cell r="H337">
            <v>0</v>
          </cell>
          <cell r="P337">
            <v>0</v>
          </cell>
        </row>
        <row r="338">
          <cell r="F338">
            <v>0</v>
          </cell>
          <cell r="H338">
            <v>0</v>
          </cell>
          <cell r="P338">
            <v>0</v>
          </cell>
        </row>
        <row r="339">
          <cell r="A339" t="str">
            <v>Bomba de Polpa de Transferência de Rejeito da Flotação para a Barragem VGR</v>
          </cell>
          <cell r="B339" t="str">
            <v>510-BP-10/10R</v>
          </cell>
          <cell r="C339" t="str">
            <v>CJ</v>
          </cell>
          <cell r="D339">
            <v>2</v>
          </cell>
          <cell r="E339">
            <v>2000</v>
          </cell>
          <cell r="F339">
            <v>4000</v>
          </cell>
          <cell r="H339">
            <v>240</v>
          </cell>
          <cell r="I339" t="str">
            <v>M</v>
          </cell>
          <cell r="K339">
            <v>60</v>
          </cell>
          <cell r="P339">
            <v>120</v>
          </cell>
          <cell r="R339">
            <v>4000</v>
          </cell>
        </row>
        <row r="340">
          <cell r="A340" t="str">
            <v xml:space="preserve">       Potência 2 x 100 cv</v>
          </cell>
          <cell r="F340">
            <v>0</v>
          </cell>
          <cell r="H340">
            <v>0</v>
          </cell>
          <cell r="P340">
            <v>0</v>
          </cell>
        </row>
        <row r="341">
          <cell r="A341" t="str">
            <v xml:space="preserve">       Peso aproximado 2 x 2 t</v>
          </cell>
          <cell r="F341">
            <v>0</v>
          </cell>
          <cell r="H341">
            <v>0</v>
          </cell>
          <cell r="P341">
            <v>0</v>
          </cell>
        </row>
        <row r="342">
          <cell r="F342">
            <v>0</v>
          </cell>
          <cell r="H342">
            <v>0</v>
          </cell>
          <cell r="P342">
            <v>0</v>
          </cell>
        </row>
        <row r="343">
          <cell r="A343" t="str">
            <v>Bomba de Polpa de Transferência de "Underflow" do Espessador de Concentrado</v>
          </cell>
          <cell r="B343" t="str">
            <v>510-BP-11/11R</v>
          </cell>
          <cell r="C343" t="str">
            <v>CJ</v>
          </cell>
          <cell r="D343">
            <v>2</v>
          </cell>
          <cell r="E343">
            <v>1000</v>
          </cell>
          <cell r="F343">
            <v>2000</v>
          </cell>
          <cell r="H343">
            <v>120</v>
          </cell>
          <cell r="I343" t="str">
            <v>M</v>
          </cell>
          <cell r="K343">
            <v>60</v>
          </cell>
          <cell r="P343">
            <v>60</v>
          </cell>
          <cell r="R343">
            <v>2000</v>
          </cell>
        </row>
        <row r="344">
          <cell r="A344" t="str">
            <v xml:space="preserve">       Potência 2 x 50 cv</v>
          </cell>
          <cell r="F344">
            <v>0</v>
          </cell>
          <cell r="H344">
            <v>0</v>
          </cell>
          <cell r="P344">
            <v>0</v>
          </cell>
        </row>
        <row r="345">
          <cell r="A345" t="str">
            <v xml:space="preserve">       Peso aproximado 2 x 1 t</v>
          </cell>
          <cell r="F345">
            <v>0</v>
          </cell>
          <cell r="H345">
            <v>0</v>
          </cell>
          <cell r="P345">
            <v>0</v>
          </cell>
        </row>
        <row r="346">
          <cell r="F346">
            <v>0</v>
          </cell>
          <cell r="H346">
            <v>0</v>
          </cell>
          <cell r="P346">
            <v>0</v>
          </cell>
        </row>
        <row r="347">
          <cell r="A347" t="str">
            <v>Bomba Vertical de Drenagem do Poço dos Espessadores 510-EP-01e03</v>
          </cell>
          <cell r="B347" t="str">
            <v>510-BP-18</v>
          </cell>
          <cell r="C347" t="str">
            <v>CJ</v>
          </cell>
          <cell r="D347">
            <v>1</v>
          </cell>
          <cell r="E347">
            <v>2000</v>
          </cell>
          <cell r="F347">
            <v>2000</v>
          </cell>
          <cell r="H347">
            <v>120</v>
          </cell>
          <cell r="I347" t="str">
            <v>M</v>
          </cell>
          <cell r="K347">
            <v>60</v>
          </cell>
          <cell r="P347">
            <v>120</v>
          </cell>
        </row>
        <row r="348">
          <cell r="A348" t="str">
            <v xml:space="preserve">       Potência 60 cv</v>
          </cell>
          <cell r="F348">
            <v>0</v>
          </cell>
          <cell r="H348">
            <v>0</v>
          </cell>
          <cell r="P348">
            <v>0</v>
          </cell>
        </row>
        <row r="349">
          <cell r="A349" t="str">
            <v xml:space="preserve">       Peso aproximado 2 t</v>
          </cell>
          <cell r="F349">
            <v>0</v>
          </cell>
          <cell r="H349">
            <v>0</v>
          </cell>
          <cell r="P349">
            <v>0</v>
          </cell>
        </row>
        <row r="350">
          <cell r="F350">
            <v>0</v>
          </cell>
          <cell r="H350">
            <v>0</v>
          </cell>
          <cell r="P350">
            <v>0</v>
          </cell>
        </row>
        <row r="351">
          <cell r="A351" t="str">
            <v>Bomba de Transferência de Água Recuperada para a Flotação</v>
          </cell>
          <cell r="B351" t="str">
            <v>510-BU-02A/02R</v>
          </cell>
          <cell r="C351" t="str">
            <v>CJ</v>
          </cell>
          <cell r="D351">
            <v>2</v>
          </cell>
          <cell r="E351">
            <v>500</v>
          </cell>
          <cell r="F351">
            <v>1000</v>
          </cell>
          <cell r="H351">
            <v>100</v>
          </cell>
          <cell r="I351" t="str">
            <v>M</v>
          </cell>
          <cell r="K351">
            <v>100</v>
          </cell>
          <cell r="P351">
            <v>50</v>
          </cell>
          <cell r="R351">
            <v>1000</v>
          </cell>
        </row>
        <row r="352">
          <cell r="A352" t="str">
            <v xml:space="preserve">       Potência 2 x 12,5 cv</v>
          </cell>
          <cell r="F352">
            <v>0</v>
          </cell>
          <cell r="H352">
            <v>0</v>
          </cell>
          <cell r="P352">
            <v>0</v>
          </cell>
        </row>
        <row r="353">
          <cell r="A353" t="str">
            <v xml:space="preserve">       Peso aproximado 2 x 0,5 t</v>
          </cell>
          <cell r="F353">
            <v>0</v>
          </cell>
          <cell r="H353">
            <v>0</v>
          </cell>
          <cell r="P353">
            <v>0</v>
          </cell>
        </row>
        <row r="354">
          <cell r="F354">
            <v>0</v>
          </cell>
          <cell r="H354">
            <v>0</v>
          </cell>
          <cell r="P354">
            <v>0</v>
          </cell>
        </row>
        <row r="355">
          <cell r="A355" t="str">
            <v>Coluna de Flotação Rougher</v>
          </cell>
          <cell r="B355" t="str">
            <v>510-CF-01</v>
          </cell>
          <cell r="C355" t="str">
            <v>CJ</v>
          </cell>
          <cell r="D355">
            <v>1</v>
          </cell>
          <cell r="E355">
            <v>20000</v>
          </cell>
          <cell r="F355">
            <v>20000</v>
          </cell>
          <cell r="H355">
            <v>800</v>
          </cell>
          <cell r="I355" t="str">
            <v>CM</v>
          </cell>
          <cell r="K355">
            <v>40</v>
          </cell>
          <cell r="P355">
            <v>800</v>
          </cell>
        </row>
        <row r="356">
          <cell r="A356" t="str">
            <v xml:space="preserve">       Peso aproximado 20 t</v>
          </cell>
          <cell r="F356">
            <v>0</v>
          </cell>
          <cell r="H356">
            <v>0</v>
          </cell>
          <cell r="P356">
            <v>0</v>
          </cell>
        </row>
        <row r="357">
          <cell r="F357">
            <v>0</v>
          </cell>
          <cell r="H357">
            <v>0</v>
          </cell>
          <cell r="P357">
            <v>0</v>
          </cell>
        </row>
        <row r="358">
          <cell r="A358" t="str">
            <v>Coluna de Flotação Cleaner</v>
          </cell>
          <cell r="B358" t="str">
            <v>510-CF-02</v>
          </cell>
          <cell r="C358" t="str">
            <v>CJ</v>
          </cell>
          <cell r="D358">
            <v>1</v>
          </cell>
          <cell r="E358">
            <v>20000</v>
          </cell>
          <cell r="F358">
            <v>20000</v>
          </cell>
          <cell r="H358">
            <v>800</v>
          </cell>
          <cell r="I358" t="str">
            <v>CM</v>
          </cell>
          <cell r="K358">
            <v>40</v>
          </cell>
          <cell r="P358">
            <v>800</v>
          </cell>
        </row>
        <row r="359">
          <cell r="A359" t="str">
            <v xml:space="preserve">       Peso aproximado 20 t</v>
          </cell>
          <cell r="F359">
            <v>0</v>
          </cell>
          <cell r="H359">
            <v>0</v>
          </cell>
          <cell r="P359">
            <v>0</v>
          </cell>
        </row>
        <row r="360">
          <cell r="F360">
            <v>0</v>
          </cell>
          <cell r="H360">
            <v>0</v>
          </cell>
          <cell r="P360">
            <v>0</v>
          </cell>
        </row>
        <row r="361">
          <cell r="A361" t="str">
            <v>Coluna de Flotação Scavenger</v>
          </cell>
          <cell r="B361" t="str">
            <v>510-CF-03</v>
          </cell>
          <cell r="C361" t="str">
            <v>CJ</v>
          </cell>
          <cell r="D361">
            <v>1</v>
          </cell>
          <cell r="E361">
            <v>15000</v>
          </cell>
          <cell r="F361">
            <v>15000</v>
          </cell>
          <cell r="H361">
            <v>600</v>
          </cell>
          <cell r="I361" t="str">
            <v>CM</v>
          </cell>
          <cell r="K361">
            <v>40</v>
          </cell>
          <cell r="P361">
            <v>600</v>
          </cell>
        </row>
        <row r="362">
          <cell r="A362" t="str">
            <v xml:space="preserve">       Peso aproximado 15 t</v>
          </cell>
          <cell r="F362">
            <v>0</v>
          </cell>
          <cell r="H362">
            <v>0</v>
          </cell>
          <cell r="P362">
            <v>0</v>
          </cell>
        </row>
        <row r="363">
          <cell r="F363">
            <v>0</v>
          </cell>
          <cell r="H363">
            <v>0</v>
          </cell>
          <cell r="P363">
            <v>0</v>
          </cell>
        </row>
        <row r="364">
          <cell r="A364" t="str">
            <v>Espessador de Alimentação da Flotação</v>
          </cell>
          <cell r="B364" t="str">
            <v>510-EP-01</v>
          </cell>
          <cell r="C364" t="str">
            <v>CJ</v>
          </cell>
          <cell r="D364">
            <v>1</v>
          </cell>
          <cell r="E364">
            <v>24000</v>
          </cell>
          <cell r="F364">
            <v>24000</v>
          </cell>
          <cell r="H364">
            <v>1440</v>
          </cell>
          <cell r="I364" t="str">
            <v>M</v>
          </cell>
          <cell r="K364">
            <v>60</v>
          </cell>
          <cell r="P364">
            <v>1440</v>
          </cell>
        </row>
        <row r="365">
          <cell r="A365" t="str">
            <v xml:space="preserve">       Potência 10 + 1,5 (cv)</v>
          </cell>
          <cell r="F365">
            <v>0</v>
          </cell>
          <cell r="H365">
            <v>0</v>
          </cell>
          <cell r="P365">
            <v>0</v>
          </cell>
        </row>
        <row r="366">
          <cell r="A366" t="str">
            <v xml:space="preserve">       Peso aproximado 24 t (exclui tanque)</v>
          </cell>
          <cell r="F366">
            <v>0</v>
          </cell>
          <cell r="H366">
            <v>0</v>
          </cell>
          <cell r="P366">
            <v>0</v>
          </cell>
        </row>
        <row r="367">
          <cell r="F367">
            <v>0</v>
          </cell>
          <cell r="H367">
            <v>0</v>
          </cell>
          <cell r="P367">
            <v>0</v>
          </cell>
        </row>
        <row r="368">
          <cell r="A368" t="str">
            <v>Espessador de Concentrado</v>
          </cell>
          <cell r="B368" t="str">
            <v>510-EP-03</v>
          </cell>
          <cell r="C368" t="str">
            <v>CJ</v>
          </cell>
          <cell r="D368">
            <v>1</v>
          </cell>
          <cell r="E368">
            <v>24000</v>
          </cell>
          <cell r="F368">
            <v>24000</v>
          </cell>
          <cell r="H368">
            <v>1440</v>
          </cell>
          <cell r="I368" t="str">
            <v>M</v>
          </cell>
          <cell r="K368">
            <v>60</v>
          </cell>
          <cell r="P368">
            <v>1440</v>
          </cell>
        </row>
        <row r="369">
          <cell r="A369" t="str">
            <v xml:space="preserve">       Potência 15 + 1,5 (cv)</v>
          </cell>
          <cell r="F369">
            <v>0</v>
          </cell>
          <cell r="H369">
            <v>0</v>
          </cell>
          <cell r="P369">
            <v>0</v>
          </cell>
        </row>
        <row r="370">
          <cell r="A370" t="str">
            <v xml:space="preserve">       Peso aproximado 24 t (exclui tanque)</v>
          </cell>
          <cell r="F370">
            <v>0</v>
          </cell>
          <cell r="H370">
            <v>0</v>
          </cell>
          <cell r="P370">
            <v>0</v>
          </cell>
        </row>
        <row r="371">
          <cell r="F371">
            <v>0</v>
          </cell>
          <cell r="H371">
            <v>0</v>
          </cell>
          <cell r="P371">
            <v>0</v>
          </cell>
        </row>
        <row r="372">
          <cell r="A372" t="str">
            <v>Caldeiraria:</v>
          </cell>
          <cell r="F372">
            <v>0</v>
          </cell>
          <cell r="H372">
            <v>0</v>
          </cell>
          <cell r="P372">
            <v>0</v>
          </cell>
        </row>
        <row r="373">
          <cell r="A373" t="str">
            <v>Chutes:</v>
          </cell>
          <cell r="F373">
            <v>0</v>
          </cell>
          <cell r="H373">
            <v>0</v>
          </cell>
          <cell r="P373">
            <v>0</v>
          </cell>
        </row>
        <row r="374">
          <cell r="A374" t="str">
            <v xml:space="preserve">                  Chaparia</v>
          </cell>
          <cell r="C374" t="str">
            <v>kg</v>
          </cell>
          <cell r="D374">
            <v>44300</v>
          </cell>
          <cell r="E374">
            <v>1</v>
          </cell>
          <cell r="F374">
            <v>44300</v>
          </cell>
          <cell r="H374">
            <v>5316</v>
          </cell>
          <cell r="I374" t="str">
            <v>CD</v>
          </cell>
          <cell r="K374">
            <v>120</v>
          </cell>
          <cell r="P374">
            <v>0.12</v>
          </cell>
        </row>
        <row r="375">
          <cell r="F375">
            <v>0</v>
          </cell>
          <cell r="H375">
            <v>0</v>
          </cell>
          <cell r="P375">
            <v>0</v>
          </cell>
        </row>
        <row r="376">
          <cell r="A376" t="str">
            <v xml:space="preserve">                   Chapas  de desgaste</v>
          </cell>
          <cell r="C376" t="str">
            <v>kg</v>
          </cell>
          <cell r="D376">
            <v>0</v>
          </cell>
          <cell r="F376">
            <v>0</v>
          </cell>
          <cell r="H376">
            <v>0</v>
          </cell>
          <cell r="P376">
            <v>0</v>
          </cell>
        </row>
        <row r="377">
          <cell r="F377">
            <v>0</v>
          </cell>
          <cell r="H377">
            <v>0</v>
          </cell>
          <cell r="P377">
            <v>0</v>
          </cell>
        </row>
        <row r="378">
          <cell r="A378" t="str">
            <v>ÁREA - CONCENTRAÇÃO DE GROSSOS</v>
          </cell>
          <cell r="F378">
            <v>0</v>
          </cell>
          <cell r="H378">
            <v>0</v>
          </cell>
          <cell r="P378">
            <v>0</v>
          </cell>
        </row>
        <row r="379">
          <cell r="A379" t="str">
            <v>Bombas de Polpa de Alimentação dos Bancos de Espirais, 510-ER-01 à 06</v>
          </cell>
          <cell r="B379" t="str">
            <v>510-BP-13/13R</v>
          </cell>
          <cell r="C379" t="str">
            <v>CJ</v>
          </cell>
          <cell r="D379">
            <v>2</v>
          </cell>
          <cell r="E379">
            <v>2650</v>
          </cell>
          <cell r="F379">
            <v>5300</v>
          </cell>
          <cell r="H379">
            <v>318</v>
          </cell>
          <cell r="I379" t="str">
            <v>M</v>
          </cell>
          <cell r="K379">
            <v>60</v>
          </cell>
          <cell r="P379">
            <v>159</v>
          </cell>
          <cell r="R379">
            <v>5300</v>
          </cell>
        </row>
        <row r="380">
          <cell r="A380" t="str">
            <v xml:space="preserve">      Potência 2 x 150 cv</v>
          </cell>
          <cell r="F380">
            <v>0</v>
          </cell>
          <cell r="H380">
            <v>0</v>
          </cell>
          <cell r="P380">
            <v>0</v>
          </cell>
        </row>
        <row r="381">
          <cell r="A381" t="str">
            <v xml:space="preserve">      Peso aproximado 2 x 2,65 t</v>
          </cell>
          <cell r="F381">
            <v>0</v>
          </cell>
          <cell r="H381">
            <v>0</v>
          </cell>
          <cell r="P381">
            <v>0</v>
          </cell>
        </row>
        <row r="382">
          <cell r="F382">
            <v>0</v>
          </cell>
          <cell r="H382">
            <v>0</v>
          </cell>
          <cell r="P382">
            <v>0</v>
          </cell>
        </row>
        <row r="383">
          <cell r="A383" t="str">
            <v>Bombas de Polpa de Rejeitos dos Bancos de Espirais, 510-ER-01 à 06</v>
          </cell>
          <cell r="B383" t="str">
            <v>510-BP-14/14R</v>
          </cell>
          <cell r="C383" t="str">
            <v>CJ</v>
          </cell>
          <cell r="D383">
            <v>2</v>
          </cell>
          <cell r="E383">
            <v>1650</v>
          </cell>
          <cell r="F383">
            <v>3300</v>
          </cell>
          <cell r="H383">
            <v>231</v>
          </cell>
          <cell r="I383" t="str">
            <v>M</v>
          </cell>
          <cell r="K383">
            <v>70</v>
          </cell>
          <cell r="P383">
            <v>115.5</v>
          </cell>
          <cell r="R383">
            <v>3300</v>
          </cell>
        </row>
        <row r="384">
          <cell r="A384" t="str">
            <v xml:space="preserve">      Potência 2 x 100 cv</v>
          </cell>
          <cell r="F384">
            <v>0</v>
          </cell>
          <cell r="H384">
            <v>0</v>
          </cell>
          <cell r="P384">
            <v>0</v>
          </cell>
        </row>
        <row r="385">
          <cell r="A385" t="str">
            <v xml:space="preserve">      Peso aproximado 2 x 1,65 t</v>
          </cell>
          <cell r="F385">
            <v>0</v>
          </cell>
          <cell r="H385">
            <v>0</v>
          </cell>
          <cell r="P385">
            <v>0</v>
          </cell>
        </row>
        <row r="386">
          <cell r="F386">
            <v>0</v>
          </cell>
          <cell r="H386">
            <v>0</v>
          </cell>
          <cell r="P386">
            <v>0</v>
          </cell>
        </row>
        <row r="387">
          <cell r="A387" t="str">
            <v xml:space="preserve">Bombas de Polpa de Concentrado dos Bancos de Espirais 510-ER-07 à 12 </v>
          </cell>
          <cell r="B387" t="str">
            <v>510-BP-15/15R</v>
          </cell>
          <cell r="C387" t="str">
            <v>CJ</v>
          </cell>
          <cell r="D387">
            <v>2</v>
          </cell>
          <cell r="E387">
            <v>1650</v>
          </cell>
          <cell r="F387">
            <v>3300</v>
          </cell>
          <cell r="H387">
            <v>231</v>
          </cell>
          <cell r="I387" t="str">
            <v>M</v>
          </cell>
          <cell r="K387">
            <v>70</v>
          </cell>
          <cell r="P387">
            <v>115.5</v>
          </cell>
          <cell r="R387">
            <v>3300</v>
          </cell>
        </row>
        <row r="388">
          <cell r="A388" t="str">
            <v>(Concentrado Final da Gravimetria)</v>
          </cell>
          <cell r="F388">
            <v>0</v>
          </cell>
          <cell r="H388">
            <v>0</v>
          </cell>
          <cell r="P388">
            <v>0</v>
          </cell>
        </row>
        <row r="389">
          <cell r="A389" t="str">
            <v xml:space="preserve">      Potência 2 x 100 cv</v>
          </cell>
          <cell r="F389">
            <v>0</v>
          </cell>
          <cell r="H389">
            <v>0</v>
          </cell>
          <cell r="P389">
            <v>0</v>
          </cell>
        </row>
        <row r="390">
          <cell r="A390" t="str">
            <v xml:space="preserve">      Peso aproximado 2 x 1,65 t</v>
          </cell>
          <cell r="F390">
            <v>0</v>
          </cell>
          <cell r="H390">
            <v>0</v>
          </cell>
          <cell r="P390">
            <v>0</v>
          </cell>
        </row>
        <row r="391">
          <cell r="F391">
            <v>0</v>
          </cell>
          <cell r="H391">
            <v>0</v>
          </cell>
          <cell r="P391">
            <v>0</v>
          </cell>
        </row>
        <row r="392">
          <cell r="A392" t="str">
            <v>Bancos de 8 Espirais Duplas de 7 voltas, com água de lavagem, etapa Rougher</v>
          </cell>
          <cell r="B392" t="str">
            <v>510-ER-01@06</v>
          </cell>
          <cell r="C392" t="str">
            <v>CJ</v>
          </cell>
          <cell r="D392">
            <v>6</v>
          </cell>
          <cell r="E392">
            <v>2500</v>
          </cell>
          <cell r="F392">
            <v>15000</v>
          </cell>
          <cell r="H392">
            <v>1200</v>
          </cell>
          <cell r="I392" t="str">
            <v>M</v>
          </cell>
          <cell r="K392">
            <v>80</v>
          </cell>
          <cell r="P392">
            <v>200</v>
          </cell>
          <cell r="R392">
            <v>15000</v>
          </cell>
        </row>
        <row r="393">
          <cell r="A393" t="str">
            <v xml:space="preserve">      Peso aproximado 6 x 2,5 t</v>
          </cell>
          <cell r="F393">
            <v>0</v>
          </cell>
          <cell r="H393">
            <v>0</v>
          </cell>
          <cell r="P393">
            <v>0</v>
          </cell>
        </row>
        <row r="394">
          <cell r="F394">
            <v>0</v>
          </cell>
          <cell r="H394">
            <v>0</v>
          </cell>
          <cell r="P394">
            <v>0</v>
          </cell>
        </row>
        <row r="395">
          <cell r="A395" t="str">
            <v>Bancos de 8 Espirais Duplas de 5 voltas, com água de lavagem, etapa Cleaner</v>
          </cell>
          <cell r="B395" t="str">
            <v>510-ER-21@26</v>
          </cell>
          <cell r="C395" t="str">
            <v>CJ</v>
          </cell>
          <cell r="D395">
            <v>6</v>
          </cell>
          <cell r="E395">
            <v>2500</v>
          </cell>
          <cell r="F395">
            <v>15000</v>
          </cell>
          <cell r="H395">
            <v>1200</v>
          </cell>
          <cell r="I395" t="str">
            <v>M</v>
          </cell>
          <cell r="K395">
            <v>80</v>
          </cell>
          <cell r="P395">
            <v>200</v>
          </cell>
          <cell r="R395">
            <v>15000</v>
          </cell>
        </row>
        <row r="396">
          <cell r="A396" t="str">
            <v xml:space="preserve">      Peso aproximado 6 x 2,5 t</v>
          </cell>
          <cell r="F396">
            <v>0</v>
          </cell>
          <cell r="H396">
            <v>0</v>
          </cell>
          <cell r="P396">
            <v>0</v>
          </cell>
        </row>
        <row r="397">
          <cell r="F397">
            <v>0</v>
          </cell>
          <cell r="H397">
            <v>0</v>
          </cell>
          <cell r="P397">
            <v>0</v>
          </cell>
        </row>
        <row r="398">
          <cell r="A398" t="str">
            <v>Caldeiraria:</v>
          </cell>
          <cell r="F398">
            <v>0</v>
          </cell>
          <cell r="H398">
            <v>0</v>
          </cell>
          <cell r="P398">
            <v>0</v>
          </cell>
        </row>
        <row r="399">
          <cell r="F399">
            <v>0</v>
          </cell>
          <cell r="H399">
            <v>0</v>
          </cell>
          <cell r="P399">
            <v>0</v>
          </cell>
        </row>
        <row r="400">
          <cell r="A400" t="str">
            <v xml:space="preserve">                 Chaparia</v>
          </cell>
          <cell r="C400" t="str">
            <v>kg</v>
          </cell>
          <cell r="D400">
            <v>8700</v>
          </cell>
          <cell r="E400">
            <v>1</v>
          </cell>
          <cell r="F400">
            <v>8700</v>
          </cell>
          <cell r="H400">
            <v>1044</v>
          </cell>
          <cell r="I400" t="str">
            <v>CD</v>
          </cell>
          <cell r="K400">
            <v>120</v>
          </cell>
          <cell r="P400">
            <v>0.12</v>
          </cell>
        </row>
        <row r="401">
          <cell r="F401">
            <v>0</v>
          </cell>
          <cell r="H401">
            <v>0</v>
          </cell>
          <cell r="P401">
            <v>0</v>
          </cell>
        </row>
        <row r="402">
          <cell r="A402" t="str">
            <v xml:space="preserve">                 Chapas de desgaste</v>
          </cell>
          <cell r="C402" t="str">
            <v>kg</v>
          </cell>
          <cell r="D402">
            <v>0</v>
          </cell>
          <cell r="F402">
            <v>0</v>
          </cell>
          <cell r="H402">
            <v>0</v>
          </cell>
          <cell r="P402">
            <v>0</v>
          </cell>
        </row>
        <row r="403">
          <cell r="F403">
            <v>0</v>
          </cell>
          <cell r="H403">
            <v>0</v>
          </cell>
          <cell r="P403">
            <v>0</v>
          </cell>
        </row>
        <row r="404">
          <cell r="A404" t="str">
            <v>ÁREA - ESTOCAGEM E PREPARAÇÃO DE REAGENTES</v>
          </cell>
          <cell r="F404">
            <v>0</v>
          </cell>
          <cell r="H404">
            <v>0</v>
          </cell>
          <cell r="P404">
            <v>0</v>
          </cell>
        </row>
        <row r="405">
          <cell r="A405" t="str">
            <v>Agitador de Solução do Tanque de Preparação de Amina</v>
          </cell>
          <cell r="B405" t="str">
            <v>510-AG-04</v>
          </cell>
          <cell r="C405" t="str">
            <v>CJ</v>
          </cell>
          <cell r="D405">
            <v>1</v>
          </cell>
          <cell r="E405">
            <v>500</v>
          </cell>
          <cell r="F405">
            <v>500</v>
          </cell>
          <cell r="H405">
            <v>40</v>
          </cell>
          <cell r="I405" t="str">
            <v>M</v>
          </cell>
          <cell r="K405">
            <v>80</v>
          </cell>
          <cell r="P405">
            <v>40</v>
          </cell>
        </row>
        <row r="406">
          <cell r="A406" t="str">
            <v xml:space="preserve">       Potência 1,5 cv</v>
          </cell>
          <cell r="F406">
            <v>0</v>
          </cell>
          <cell r="H406">
            <v>0</v>
          </cell>
          <cell r="P406">
            <v>0</v>
          </cell>
        </row>
        <row r="407">
          <cell r="A407" t="str">
            <v xml:space="preserve">       Peso aproximado 0,5 t</v>
          </cell>
          <cell r="F407">
            <v>0</v>
          </cell>
          <cell r="H407">
            <v>0</v>
          </cell>
          <cell r="P407">
            <v>0</v>
          </cell>
        </row>
        <row r="408">
          <cell r="F408">
            <v>0</v>
          </cell>
          <cell r="H408">
            <v>0</v>
          </cell>
          <cell r="P408">
            <v>0</v>
          </cell>
        </row>
        <row r="409">
          <cell r="A409" t="str">
            <v>Agitador do Tanque de Preparação de Suspensão de Amido</v>
          </cell>
          <cell r="B409" t="str">
            <v>510-AG-05</v>
          </cell>
          <cell r="C409" t="str">
            <v>CJ</v>
          </cell>
          <cell r="D409">
            <v>1</v>
          </cell>
          <cell r="E409">
            <v>500</v>
          </cell>
          <cell r="F409">
            <v>500</v>
          </cell>
          <cell r="H409">
            <v>40</v>
          </cell>
          <cell r="I409" t="str">
            <v>M</v>
          </cell>
          <cell r="K409">
            <v>80</v>
          </cell>
          <cell r="P409">
            <v>40</v>
          </cell>
        </row>
        <row r="410">
          <cell r="A410" t="str">
            <v xml:space="preserve">       Potência 5 cv</v>
          </cell>
          <cell r="F410">
            <v>0</v>
          </cell>
          <cell r="H410">
            <v>0</v>
          </cell>
          <cell r="P410">
            <v>0</v>
          </cell>
        </row>
        <row r="411">
          <cell r="A411" t="str">
            <v xml:space="preserve">       Peso aproximado 0,5 t</v>
          </cell>
          <cell r="F411">
            <v>0</v>
          </cell>
          <cell r="H411">
            <v>0</v>
          </cell>
          <cell r="P411">
            <v>0</v>
          </cell>
        </row>
        <row r="412">
          <cell r="F412">
            <v>0</v>
          </cell>
          <cell r="H412">
            <v>0</v>
          </cell>
          <cell r="P412">
            <v>0</v>
          </cell>
        </row>
        <row r="413">
          <cell r="A413" t="str">
            <v>Agitador de Solução do Tanque de Gelatinização de Amido</v>
          </cell>
          <cell r="B413" t="str">
            <v>510-AG-06</v>
          </cell>
          <cell r="C413" t="str">
            <v>CJ</v>
          </cell>
          <cell r="D413">
            <v>1</v>
          </cell>
          <cell r="E413">
            <v>500</v>
          </cell>
          <cell r="F413">
            <v>500</v>
          </cell>
          <cell r="H413">
            <v>40</v>
          </cell>
          <cell r="I413" t="str">
            <v>M</v>
          </cell>
          <cell r="K413">
            <v>80</v>
          </cell>
          <cell r="P413">
            <v>40</v>
          </cell>
        </row>
        <row r="414">
          <cell r="A414" t="str">
            <v xml:space="preserve">       Potência 5 cv</v>
          </cell>
          <cell r="F414">
            <v>0</v>
          </cell>
          <cell r="H414">
            <v>0</v>
          </cell>
          <cell r="P414">
            <v>0</v>
          </cell>
        </row>
        <row r="415">
          <cell r="A415" t="str">
            <v xml:space="preserve">       Peso aproximado 0,5 t</v>
          </cell>
          <cell r="F415">
            <v>0</v>
          </cell>
          <cell r="H415">
            <v>0</v>
          </cell>
          <cell r="P415">
            <v>0</v>
          </cell>
        </row>
        <row r="416">
          <cell r="F416">
            <v>0</v>
          </cell>
          <cell r="H416">
            <v>0</v>
          </cell>
          <cell r="P416">
            <v>0</v>
          </cell>
        </row>
        <row r="417">
          <cell r="A417" t="str">
            <v>Agitador de Solução do Tanque de Gelatinização de Amido</v>
          </cell>
          <cell r="B417" t="str">
            <v>510-AG-07</v>
          </cell>
          <cell r="C417" t="str">
            <v>CJ</v>
          </cell>
          <cell r="D417">
            <v>1</v>
          </cell>
          <cell r="E417">
            <v>500</v>
          </cell>
          <cell r="F417">
            <v>500</v>
          </cell>
          <cell r="H417">
            <v>40</v>
          </cell>
          <cell r="I417" t="str">
            <v>M</v>
          </cell>
          <cell r="K417">
            <v>80</v>
          </cell>
          <cell r="P417">
            <v>40</v>
          </cell>
        </row>
        <row r="418">
          <cell r="A418" t="str">
            <v xml:space="preserve">       Potência 5 cv</v>
          </cell>
          <cell r="F418">
            <v>0</v>
          </cell>
          <cell r="H418">
            <v>0</v>
          </cell>
          <cell r="P418">
            <v>0</v>
          </cell>
        </row>
        <row r="419">
          <cell r="A419" t="str">
            <v xml:space="preserve">       Peso aproximado 0,5 t</v>
          </cell>
          <cell r="F419">
            <v>0</v>
          </cell>
          <cell r="H419">
            <v>0</v>
          </cell>
          <cell r="P419">
            <v>0</v>
          </cell>
        </row>
        <row r="420">
          <cell r="F420">
            <v>0</v>
          </cell>
          <cell r="H420">
            <v>0</v>
          </cell>
          <cell r="P420">
            <v>0</v>
          </cell>
        </row>
        <row r="421">
          <cell r="A421" t="str">
            <v>Agitador de Solução do Tanque de Diluição de Soda Cáustica</v>
          </cell>
          <cell r="B421" t="str">
            <v>510-AG-08</v>
          </cell>
          <cell r="C421" t="str">
            <v>CJ</v>
          </cell>
          <cell r="D421">
            <v>1</v>
          </cell>
          <cell r="E421">
            <v>500</v>
          </cell>
          <cell r="F421">
            <v>500</v>
          </cell>
          <cell r="H421">
            <v>40</v>
          </cell>
          <cell r="I421" t="str">
            <v>M</v>
          </cell>
          <cell r="K421">
            <v>80</v>
          </cell>
          <cell r="P421">
            <v>40</v>
          </cell>
        </row>
        <row r="422">
          <cell r="A422" t="str">
            <v xml:space="preserve">       Potência 3 cv</v>
          </cell>
          <cell r="F422">
            <v>0</v>
          </cell>
          <cell r="H422">
            <v>0</v>
          </cell>
          <cell r="P422">
            <v>0</v>
          </cell>
        </row>
        <row r="423">
          <cell r="A423" t="str">
            <v xml:space="preserve">       Peso aproximado 0,5 t</v>
          </cell>
          <cell r="F423">
            <v>0</v>
          </cell>
          <cell r="H423">
            <v>0</v>
          </cell>
          <cell r="P423">
            <v>0</v>
          </cell>
        </row>
        <row r="424">
          <cell r="F424">
            <v>0</v>
          </cell>
          <cell r="H424">
            <v>0</v>
          </cell>
          <cell r="P424">
            <v>0</v>
          </cell>
        </row>
        <row r="425">
          <cell r="A425" t="str">
            <v>Agitadores dos Tanques de Preparação e Dosagem de Floculante</v>
          </cell>
          <cell r="B425" t="str">
            <v>510-AG-09/10</v>
          </cell>
          <cell r="C425" t="str">
            <v>CJ</v>
          </cell>
          <cell r="D425">
            <v>2</v>
          </cell>
          <cell r="E425">
            <v>500</v>
          </cell>
          <cell r="F425">
            <v>1000</v>
          </cell>
          <cell r="H425">
            <v>80</v>
          </cell>
          <cell r="I425" t="str">
            <v>M</v>
          </cell>
          <cell r="K425">
            <v>80</v>
          </cell>
          <cell r="P425">
            <v>40</v>
          </cell>
        </row>
        <row r="426">
          <cell r="A426" t="str">
            <v xml:space="preserve">       Potência 2 x 1 cv</v>
          </cell>
          <cell r="F426">
            <v>0</v>
          </cell>
          <cell r="H426">
            <v>0</v>
          </cell>
          <cell r="P426">
            <v>0</v>
          </cell>
        </row>
        <row r="427">
          <cell r="A427" t="str">
            <v xml:space="preserve">       Peso aproximado 2 x 0,5 t</v>
          </cell>
          <cell r="F427">
            <v>0</v>
          </cell>
          <cell r="H427">
            <v>0</v>
          </cell>
          <cell r="P427">
            <v>0</v>
          </cell>
        </row>
        <row r="428">
          <cell r="F428">
            <v>0</v>
          </cell>
          <cell r="H428">
            <v>0</v>
          </cell>
          <cell r="P428">
            <v>0</v>
          </cell>
        </row>
        <row r="429">
          <cell r="A429" t="str">
            <v>Alimentador de Correia para a Dosagem de Amido</v>
          </cell>
          <cell r="B429" t="str">
            <v>510-AL-03</v>
          </cell>
          <cell r="C429" t="str">
            <v>CJ</v>
          </cell>
          <cell r="D429">
            <v>1</v>
          </cell>
          <cell r="E429">
            <v>1500</v>
          </cell>
          <cell r="F429">
            <v>1500</v>
          </cell>
          <cell r="H429">
            <v>105</v>
          </cell>
          <cell r="I429" t="str">
            <v>TRA</v>
          </cell>
          <cell r="K429">
            <v>70</v>
          </cell>
          <cell r="P429">
            <v>105</v>
          </cell>
        </row>
        <row r="430">
          <cell r="A430" t="str">
            <v xml:space="preserve">       Potência 1 cv</v>
          </cell>
          <cell r="F430">
            <v>0</v>
          </cell>
          <cell r="H430">
            <v>0</v>
          </cell>
          <cell r="P430">
            <v>0</v>
          </cell>
        </row>
        <row r="431">
          <cell r="A431" t="str">
            <v xml:space="preserve">       Peso aproximado 1,5 t</v>
          </cell>
          <cell r="F431">
            <v>0</v>
          </cell>
          <cell r="H431">
            <v>0</v>
          </cell>
          <cell r="P431">
            <v>0</v>
          </cell>
        </row>
        <row r="432">
          <cell r="F432">
            <v>0</v>
          </cell>
          <cell r="H432">
            <v>0</v>
          </cell>
          <cell r="P432">
            <v>0</v>
          </cell>
        </row>
        <row r="433">
          <cell r="A433" t="str">
            <v>Calhas Vibratórias para Dosagem de Floculante Sólido</v>
          </cell>
          <cell r="B433" t="str">
            <v>510-AL-04/05</v>
          </cell>
          <cell r="C433" t="str">
            <v>CJ</v>
          </cell>
          <cell r="D433">
            <v>2</v>
          </cell>
          <cell r="E433">
            <v>500</v>
          </cell>
          <cell r="F433">
            <v>1000</v>
          </cell>
          <cell r="H433">
            <v>80</v>
          </cell>
          <cell r="I433" t="str">
            <v>M</v>
          </cell>
          <cell r="K433">
            <v>80</v>
          </cell>
          <cell r="P433">
            <v>40</v>
          </cell>
        </row>
        <row r="434">
          <cell r="A434" t="str">
            <v xml:space="preserve">       Potência 2 x 15 cv</v>
          </cell>
          <cell r="F434">
            <v>0</v>
          </cell>
          <cell r="H434">
            <v>0</v>
          </cell>
          <cell r="P434">
            <v>0</v>
          </cell>
        </row>
        <row r="435">
          <cell r="A435" t="str">
            <v xml:space="preserve">       Peso aproximado 2 x 0,5 t</v>
          </cell>
          <cell r="F435">
            <v>0</v>
          </cell>
          <cell r="H435">
            <v>0</v>
          </cell>
          <cell r="P435">
            <v>0</v>
          </cell>
        </row>
        <row r="436">
          <cell r="F436">
            <v>0</v>
          </cell>
          <cell r="H436">
            <v>0</v>
          </cell>
          <cell r="P436">
            <v>0</v>
          </cell>
        </row>
        <row r="437">
          <cell r="A437" t="str">
            <v>Bomba para Solução 2% de Amina</v>
          </cell>
          <cell r="B437" t="str">
            <v>510-BG-01/01R</v>
          </cell>
          <cell r="C437" t="str">
            <v>CJ</v>
          </cell>
          <cell r="D437">
            <v>2</v>
          </cell>
          <cell r="E437">
            <v>500</v>
          </cell>
          <cell r="F437">
            <v>1000</v>
          </cell>
          <cell r="H437">
            <v>100</v>
          </cell>
          <cell r="I437" t="str">
            <v>M</v>
          </cell>
          <cell r="K437">
            <v>100</v>
          </cell>
          <cell r="P437">
            <v>50</v>
          </cell>
        </row>
        <row r="438">
          <cell r="A438" t="str">
            <v xml:space="preserve">       Potência 2 x 1 cv</v>
          </cell>
          <cell r="F438">
            <v>0</v>
          </cell>
          <cell r="H438">
            <v>0</v>
          </cell>
          <cell r="P438">
            <v>0</v>
          </cell>
        </row>
        <row r="439">
          <cell r="A439" t="str">
            <v xml:space="preserve">       Peso aproximado 2 x 0,5 t</v>
          </cell>
          <cell r="F439">
            <v>0</v>
          </cell>
          <cell r="H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P440">
            <v>0</v>
          </cell>
        </row>
        <row r="441">
          <cell r="A441" t="str">
            <v>Bomba Dosadora para Transferência de Suspensão de Amido a 10%</v>
          </cell>
          <cell r="B441" t="str">
            <v>510-BG-02/02R</v>
          </cell>
          <cell r="C441" t="str">
            <v>CJ</v>
          </cell>
          <cell r="D441">
            <v>2</v>
          </cell>
          <cell r="E441">
            <v>1000</v>
          </cell>
          <cell r="F441">
            <v>2000</v>
          </cell>
          <cell r="H441">
            <v>120</v>
          </cell>
          <cell r="I441" t="str">
            <v>M</v>
          </cell>
          <cell r="K441">
            <v>60</v>
          </cell>
          <cell r="P441">
            <v>60</v>
          </cell>
          <cell r="R441">
            <v>2000</v>
          </cell>
        </row>
        <row r="442">
          <cell r="A442" t="str">
            <v xml:space="preserve">       Potência 2 x 7,5 cv</v>
          </cell>
          <cell r="F442">
            <v>0</v>
          </cell>
          <cell r="H442">
            <v>0</v>
          </cell>
          <cell r="P442">
            <v>0</v>
          </cell>
        </row>
        <row r="443">
          <cell r="A443" t="str">
            <v xml:space="preserve">       Peso aproximado 2 x 1 t</v>
          </cell>
          <cell r="F443">
            <v>0</v>
          </cell>
          <cell r="H443">
            <v>0</v>
          </cell>
          <cell r="P443">
            <v>0</v>
          </cell>
        </row>
        <row r="444">
          <cell r="F444">
            <v>0</v>
          </cell>
          <cell r="H444">
            <v>0</v>
          </cell>
          <cell r="P444">
            <v>0</v>
          </cell>
        </row>
        <row r="445">
          <cell r="A445" t="str">
            <v>Bomba Dosadora de Suspensão de Amido Gelatinizado a 5%, para 510-TQ-01</v>
          </cell>
          <cell r="B445" t="str">
            <v>510-BG-03A</v>
          </cell>
          <cell r="C445" t="str">
            <v>CJ</v>
          </cell>
          <cell r="D445">
            <v>1</v>
          </cell>
          <cell r="E445">
            <v>500</v>
          </cell>
          <cell r="F445">
            <v>500</v>
          </cell>
          <cell r="H445">
            <v>50</v>
          </cell>
          <cell r="I445" t="str">
            <v>M</v>
          </cell>
          <cell r="K445">
            <v>100</v>
          </cell>
          <cell r="P445">
            <v>50</v>
          </cell>
          <cell r="R445">
            <v>500</v>
          </cell>
        </row>
        <row r="446">
          <cell r="A446" t="str">
            <v xml:space="preserve">       Potência 5 cv</v>
          </cell>
          <cell r="F446">
            <v>0</v>
          </cell>
          <cell r="H446">
            <v>0</v>
          </cell>
          <cell r="P446">
            <v>0</v>
          </cell>
        </row>
        <row r="447">
          <cell r="A447" t="str">
            <v xml:space="preserve">       Peso aproximado 2 x 0,5 t</v>
          </cell>
          <cell r="F447">
            <v>0</v>
          </cell>
          <cell r="H447">
            <v>0</v>
          </cell>
          <cell r="P447">
            <v>0</v>
          </cell>
        </row>
        <row r="448">
          <cell r="F448">
            <v>0</v>
          </cell>
          <cell r="H448">
            <v>0</v>
          </cell>
          <cell r="P448">
            <v>0</v>
          </cell>
        </row>
        <row r="449">
          <cell r="A449" t="str">
            <v xml:space="preserve">Bomba Dosadora (reserva) de Suspensão de Amido Gelatinizado a 5%, para </v>
          </cell>
          <cell r="B449" t="str">
            <v>510-BG-03R</v>
          </cell>
          <cell r="C449" t="str">
            <v>CJ</v>
          </cell>
          <cell r="D449">
            <v>1</v>
          </cell>
          <cell r="E449">
            <v>500</v>
          </cell>
          <cell r="F449">
            <v>500</v>
          </cell>
          <cell r="H449">
            <v>50</v>
          </cell>
          <cell r="I449" t="str">
            <v>M</v>
          </cell>
          <cell r="K449">
            <v>100</v>
          </cell>
          <cell r="P449">
            <v>50</v>
          </cell>
          <cell r="R449">
            <v>500</v>
          </cell>
        </row>
        <row r="450">
          <cell r="A450" t="str">
            <v>510-TQ-01 ou 510-EP-01</v>
          </cell>
          <cell r="F450">
            <v>0</v>
          </cell>
          <cell r="H450">
            <v>0</v>
          </cell>
          <cell r="P450">
            <v>0</v>
          </cell>
        </row>
        <row r="451">
          <cell r="A451" t="str">
            <v xml:space="preserve">       Potência 5 cv</v>
          </cell>
          <cell r="F451">
            <v>0</v>
          </cell>
          <cell r="H451">
            <v>0</v>
          </cell>
          <cell r="P451">
            <v>0</v>
          </cell>
        </row>
        <row r="452">
          <cell r="A452" t="str">
            <v xml:space="preserve">       Peso aproximado 2 x 0,5 t</v>
          </cell>
          <cell r="F452">
            <v>0</v>
          </cell>
          <cell r="H452">
            <v>0</v>
          </cell>
          <cell r="P452">
            <v>0</v>
          </cell>
        </row>
        <row r="453">
          <cell r="F453">
            <v>0</v>
          </cell>
          <cell r="H453">
            <v>0</v>
          </cell>
          <cell r="P453">
            <v>0</v>
          </cell>
        </row>
        <row r="454">
          <cell r="A454" t="str">
            <v>Bomba Dosadora de Suspensão de Amido Gelatinizado a 5%, para 510-EP-01</v>
          </cell>
          <cell r="B454" t="str">
            <v>510-BG-03B</v>
          </cell>
          <cell r="C454" t="str">
            <v>CJ</v>
          </cell>
          <cell r="D454">
            <v>1</v>
          </cell>
          <cell r="E454">
            <v>500</v>
          </cell>
          <cell r="F454">
            <v>500</v>
          </cell>
          <cell r="H454">
            <v>50</v>
          </cell>
          <cell r="I454" t="str">
            <v>M</v>
          </cell>
          <cell r="K454">
            <v>100</v>
          </cell>
          <cell r="P454">
            <v>50</v>
          </cell>
          <cell r="R454">
            <v>500</v>
          </cell>
        </row>
        <row r="455">
          <cell r="A455" t="str">
            <v xml:space="preserve">       Potência 5 cv</v>
          </cell>
          <cell r="F455">
            <v>0</v>
          </cell>
          <cell r="H455">
            <v>0</v>
          </cell>
          <cell r="P455">
            <v>0</v>
          </cell>
        </row>
        <row r="456">
          <cell r="A456" t="str">
            <v xml:space="preserve">       Peso aproximado 2 x 0,5 t</v>
          </cell>
          <cell r="F456">
            <v>0</v>
          </cell>
          <cell r="H456">
            <v>0</v>
          </cell>
          <cell r="P456">
            <v>0</v>
          </cell>
        </row>
        <row r="457">
          <cell r="F457">
            <v>0</v>
          </cell>
          <cell r="H457">
            <v>0</v>
          </cell>
          <cell r="P457">
            <v>0</v>
          </cell>
        </row>
        <row r="458">
          <cell r="A458" t="str">
            <v>Bomba de Descarregamento de Solução de Soda Cáustica a 50%</v>
          </cell>
          <cell r="B458" t="str">
            <v>510-BG-04/04R</v>
          </cell>
          <cell r="C458" t="str">
            <v>CJ</v>
          </cell>
          <cell r="D458">
            <v>2</v>
          </cell>
          <cell r="E458">
            <v>500</v>
          </cell>
          <cell r="F458">
            <v>1000</v>
          </cell>
          <cell r="H458">
            <v>100</v>
          </cell>
          <cell r="I458" t="str">
            <v>M</v>
          </cell>
          <cell r="K458">
            <v>100</v>
          </cell>
          <cell r="P458">
            <v>50</v>
          </cell>
          <cell r="R458">
            <v>1000</v>
          </cell>
        </row>
        <row r="459">
          <cell r="A459" t="str">
            <v xml:space="preserve">       Potência 2 x 3 cv</v>
          </cell>
          <cell r="F459">
            <v>0</v>
          </cell>
          <cell r="H459">
            <v>0</v>
          </cell>
          <cell r="P459">
            <v>0</v>
          </cell>
        </row>
        <row r="460">
          <cell r="A460" t="str">
            <v xml:space="preserve">       Peso aproximado 2 x 0,5 t</v>
          </cell>
          <cell r="F460">
            <v>0</v>
          </cell>
          <cell r="H460">
            <v>0</v>
          </cell>
          <cell r="P460">
            <v>0</v>
          </cell>
        </row>
        <row r="461">
          <cell r="F461">
            <v>0</v>
          </cell>
          <cell r="H461">
            <v>0</v>
          </cell>
          <cell r="P461">
            <v>0</v>
          </cell>
        </row>
        <row r="462">
          <cell r="A462" t="str">
            <v>Bomba de Transferência de Solução de Soda Cáustica 50%</v>
          </cell>
          <cell r="B462" t="str">
            <v>510-BG-05/05R</v>
          </cell>
          <cell r="C462" t="str">
            <v>CJ</v>
          </cell>
          <cell r="D462">
            <v>2</v>
          </cell>
          <cell r="E462">
            <v>1000</v>
          </cell>
          <cell r="F462">
            <v>2000</v>
          </cell>
          <cell r="H462">
            <v>180</v>
          </cell>
          <cell r="I462" t="str">
            <v>M</v>
          </cell>
          <cell r="K462">
            <v>90</v>
          </cell>
          <cell r="P462">
            <v>90</v>
          </cell>
          <cell r="R462">
            <v>2000</v>
          </cell>
        </row>
        <row r="463">
          <cell r="A463" t="str">
            <v xml:space="preserve">       Potência 2 x 15 cv</v>
          </cell>
          <cell r="F463">
            <v>0</v>
          </cell>
          <cell r="H463">
            <v>0</v>
          </cell>
          <cell r="P463">
            <v>0</v>
          </cell>
        </row>
        <row r="464">
          <cell r="A464" t="str">
            <v xml:space="preserve">       Peso aproximado 2 x 1 t</v>
          </cell>
          <cell r="F464">
            <v>0</v>
          </cell>
          <cell r="H464">
            <v>0</v>
          </cell>
          <cell r="P464">
            <v>0</v>
          </cell>
        </row>
        <row r="465">
          <cell r="F465">
            <v>0</v>
          </cell>
          <cell r="H465">
            <v>0</v>
          </cell>
          <cell r="P465">
            <v>0</v>
          </cell>
        </row>
        <row r="466">
          <cell r="A466" t="str">
            <v xml:space="preserve">Bomba Dosadora de Solução de Soda Cáustica a 10%, para 510-TQ-06  </v>
          </cell>
          <cell r="B466" t="str">
            <v>510-BG-06A</v>
          </cell>
          <cell r="C466" t="str">
            <v>CJ</v>
          </cell>
          <cell r="D466">
            <v>1</v>
          </cell>
          <cell r="E466">
            <v>1000</v>
          </cell>
          <cell r="F466">
            <v>1000</v>
          </cell>
          <cell r="H466">
            <v>70</v>
          </cell>
          <cell r="I466" t="str">
            <v>M</v>
          </cell>
          <cell r="K466">
            <v>70</v>
          </cell>
          <cell r="P466">
            <v>70</v>
          </cell>
          <cell r="R466">
            <v>1000</v>
          </cell>
        </row>
        <row r="467">
          <cell r="A467" t="str">
            <v>ou 510-TQ-07</v>
          </cell>
          <cell r="F467">
            <v>0</v>
          </cell>
          <cell r="H467">
            <v>0</v>
          </cell>
          <cell r="P467">
            <v>0</v>
          </cell>
        </row>
        <row r="468">
          <cell r="A468" t="str">
            <v xml:space="preserve">       Potência 12,5 cv</v>
          </cell>
          <cell r="F468">
            <v>0</v>
          </cell>
          <cell r="H468">
            <v>0</v>
          </cell>
          <cell r="P468">
            <v>0</v>
          </cell>
        </row>
        <row r="469">
          <cell r="A469" t="str">
            <v xml:space="preserve">       Peso aproximado 1 t</v>
          </cell>
          <cell r="F469">
            <v>0</v>
          </cell>
          <cell r="H469">
            <v>0</v>
          </cell>
          <cell r="P469">
            <v>0</v>
          </cell>
        </row>
        <row r="470">
          <cell r="F470">
            <v>0</v>
          </cell>
          <cell r="H470">
            <v>0</v>
          </cell>
          <cell r="P470">
            <v>0</v>
          </cell>
        </row>
        <row r="471">
          <cell r="A471" t="str">
            <v>Bomba Dosadora (reserva) de Solução de Soda Cáustica a 10%, para 510-TQ-06</v>
          </cell>
          <cell r="B471" t="str">
            <v>510-BG-06R</v>
          </cell>
          <cell r="C471" t="str">
            <v>CJ</v>
          </cell>
          <cell r="D471">
            <v>1</v>
          </cell>
          <cell r="E471">
            <v>1000</v>
          </cell>
          <cell r="F471">
            <v>1000</v>
          </cell>
          <cell r="H471">
            <v>70</v>
          </cell>
          <cell r="I471" t="str">
            <v>M</v>
          </cell>
          <cell r="K471">
            <v>70</v>
          </cell>
          <cell r="P471">
            <v>70</v>
          </cell>
          <cell r="R471">
            <v>1000</v>
          </cell>
        </row>
        <row r="472">
          <cell r="A472" t="str">
            <v xml:space="preserve"> ou 510-TQ-11 ou 510-TQ-07</v>
          </cell>
          <cell r="F472">
            <v>0</v>
          </cell>
          <cell r="H472">
            <v>0</v>
          </cell>
          <cell r="P472">
            <v>0</v>
          </cell>
        </row>
        <row r="473">
          <cell r="A473" t="str">
            <v xml:space="preserve">       Potência 12,5 cv</v>
          </cell>
          <cell r="F473">
            <v>0</v>
          </cell>
          <cell r="H473">
            <v>0</v>
          </cell>
          <cell r="P473">
            <v>0</v>
          </cell>
        </row>
        <row r="474">
          <cell r="A474" t="str">
            <v xml:space="preserve">       Peso aproximado 1 t</v>
          </cell>
          <cell r="F474">
            <v>0</v>
          </cell>
          <cell r="H474">
            <v>0</v>
          </cell>
          <cell r="P474">
            <v>0</v>
          </cell>
        </row>
        <row r="475">
          <cell r="F475">
            <v>0</v>
          </cell>
          <cell r="H475">
            <v>0</v>
          </cell>
          <cell r="P475">
            <v>0</v>
          </cell>
        </row>
        <row r="476">
          <cell r="A476" t="str">
            <v>Bomba Dosadora de Solução de Soda Cáustica a 10%, para 510-TQ-11</v>
          </cell>
          <cell r="B476" t="str">
            <v>510-BG-06B</v>
          </cell>
          <cell r="C476" t="str">
            <v>CJ</v>
          </cell>
          <cell r="D476">
            <v>1</v>
          </cell>
          <cell r="E476">
            <v>1000</v>
          </cell>
          <cell r="F476">
            <v>1000</v>
          </cell>
          <cell r="H476">
            <v>70</v>
          </cell>
          <cell r="I476" t="str">
            <v>M</v>
          </cell>
          <cell r="K476">
            <v>70</v>
          </cell>
          <cell r="P476">
            <v>70</v>
          </cell>
          <cell r="R476">
            <v>1000</v>
          </cell>
        </row>
        <row r="477">
          <cell r="A477" t="str">
            <v xml:space="preserve">       Potência 12,5 cv</v>
          </cell>
          <cell r="F477">
            <v>0</v>
          </cell>
          <cell r="H477">
            <v>0</v>
          </cell>
          <cell r="P477">
            <v>0</v>
          </cell>
        </row>
        <row r="478">
          <cell r="A478" t="str">
            <v xml:space="preserve">       Peso aproximado 1 t</v>
          </cell>
          <cell r="F478">
            <v>0</v>
          </cell>
          <cell r="H478">
            <v>0</v>
          </cell>
          <cell r="P478">
            <v>0</v>
          </cell>
        </row>
        <row r="479">
          <cell r="F479">
            <v>0</v>
          </cell>
          <cell r="H479">
            <v>0</v>
          </cell>
          <cell r="P479">
            <v>0</v>
          </cell>
        </row>
        <row r="480">
          <cell r="A480" t="str">
            <v>Bomba Dosadora de Solução de Floculante para 510-EP-03</v>
          </cell>
          <cell r="B480" t="str">
            <v>510-BG-07A</v>
          </cell>
          <cell r="C480" t="str">
            <v>CJ</v>
          </cell>
          <cell r="D480">
            <v>1</v>
          </cell>
          <cell r="E480">
            <v>500</v>
          </cell>
          <cell r="F480">
            <v>500</v>
          </cell>
          <cell r="H480">
            <v>45</v>
          </cell>
          <cell r="I480" t="str">
            <v>M</v>
          </cell>
          <cell r="K480">
            <v>90</v>
          </cell>
          <cell r="P480">
            <v>45</v>
          </cell>
          <cell r="R480">
            <v>500</v>
          </cell>
        </row>
        <row r="481">
          <cell r="A481" t="str">
            <v xml:space="preserve">       Potência 3 cv</v>
          </cell>
          <cell r="F481">
            <v>0</v>
          </cell>
          <cell r="H481">
            <v>0</v>
          </cell>
          <cell r="P481">
            <v>0</v>
          </cell>
        </row>
        <row r="482">
          <cell r="A482" t="str">
            <v xml:space="preserve">       Peso aproximado 0,5 t</v>
          </cell>
          <cell r="F482">
            <v>0</v>
          </cell>
          <cell r="H482">
            <v>0</v>
          </cell>
          <cell r="P482">
            <v>0</v>
          </cell>
        </row>
        <row r="483">
          <cell r="F483">
            <v>0</v>
          </cell>
          <cell r="H483">
            <v>0</v>
          </cell>
          <cell r="P483">
            <v>0</v>
          </cell>
        </row>
        <row r="484">
          <cell r="A484" t="str">
            <v>Bomba Dosadora de Solução de Floculante para 510-EP-02</v>
          </cell>
          <cell r="B484" t="str">
            <v>510-BG-07B</v>
          </cell>
          <cell r="C484" t="str">
            <v>CJ</v>
          </cell>
          <cell r="D484">
            <v>1</v>
          </cell>
          <cell r="E484">
            <v>500</v>
          </cell>
          <cell r="F484">
            <v>500</v>
          </cell>
          <cell r="H484">
            <v>45</v>
          </cell>
          <cell r="I484" t="str">
            <v>M</v>
          </cell>
          <cell r="K484">
            <v>90</v>
          </cell>
          <cell r="P484">
            <v>45</v>
          </cell>
          <cell r="R484">
            <v>500</v>
          </cell>
        </row>
        <row r="485">
          <cell r="A485" t="str">
            <v xml:space="preserve">       Potência 3 cv</v>
          </cell>
          <cell r="F485">
            <v>0</v>
          </cell>
          <cell r="H485">
            <v>0</v>
          </cell>
          <cell r="P485">
            <v>0</v>
          </cell>
        </row>
        <row r="486">
          <cell r="A486" t="str">
            <v xml:space="preserve">       Peso aproximado 0,5 t</v>
          </cell>
          <cell r="F486">
            <v>0</v>
          </cell>
          <cell r="H486">
            <v>0</v>
          </cell>
          <cell r="P486">
            <v>0</v>
          </cell>
        </row>
        <row r="487">
          <cell r="F487">
            <v>0</v>
          </cell>
          <cell r="H487">
            <v>0</v>
          </cell>
          <cell r="P487">
            <v>0</v>
          </cell>
        </row>
        <row r="488">
          <cell r="A488" t="str">
            <v>Bomba Dosadora (reserva) de Solução de Floculante para 510-EP-02 ou 510-EP-03</v>
          </cell>
          <cell r="B488" t="str">
            <v>510-BG-07R</v>
          </cell>
          <cell r="C488" t="str">
            <v>CJ</v>
          </cell>
          <cell r="D488">
            <v>1</v>
          </cell>
          <cell r="E488">
            <v>500</v>
          </cell>
          <cell r="F488">
            <v>500</v>
          </cell>
          <cell r="H488">
            <v>45</v>
          </cell>
          <cell r="I488" t="str">
            <v>M</v>
          </cell>
          <cell r="K488">
            <v>90</v>
          </cell>
          <cell r="P488">
            <v>45</v>
          </cell>
          <cell r="R488">
            <v>500</v>
          </cell>
        </row>
        <row r="489">
          <cell r="A489" t="str">
            <v xml:space="preserve">       Potência 3 cv</v>
          </cell>
          <cell r="F489">
            <v>0</v>
          </cell>
          <cell r="H489">
            <v>0</v>
          </cell>
          <cell r="P489">
            <v>0</v>
          </cell>
        </row>
        <row r="490">
          <cell r="A490" t="str">
            <v xml:space="preserve">       Peso aproximado 0,5 t</v>
          </cell>
          <cell r="F490">
            <v>0</v>
          </cell>
          <cell r="H490">
            <v>0</v>
          </cell>
          <cell r="P490">
            <v>0</v>
          </cell>
        </row>
        <row r="491">
          <cell r="F491">
            <v>0</v>
          </cell>
          <cell r="H491">
            <v>0</v>
          </cell>
          <cell r="P491">
            <v>0</v>
          </cell>
        </row>
        <row r="492">
          <cell r="A492" t="str">
            <v>Bomba de Descarregamento de Tambor de Amina (Pneumática)</v>
          </cell>
          <cell r="B492" t="str">
            <v>510-BG-09</v>
          </cell>
          <cell r="C492" t="str">
            <v>CJ</v>
          </cell>
          <cell r="D492">
            <v>1</v>
          </cell>
          <cell r="E492">
            <v>100</v>
          </cell>
          <cell r="F492">
            <v>100</v>
          </cell>
          <cell r="H492">
            <v>15</v>
          </cell>
          <cell r="I492" t="str">
            <v>M</v>
          </cell>
          <cell r="K492">
            <v>150</v>
          </cell>
          <cell r="P492">
            <v>15</v>
          </cell>
          <cell r="R492">
            <v>100</v>
          </cell>
        </row>
        <row r="493">
          <cell r="A493" t="str">
            <v xml:space="preserve">       Peso aproximado 0,1 t</v>
          </cell>
          <cell r="F493">
            <v>0</v>
          </cell>
          <cell r="H493">
            <v>0</v>
          </cell>
          <cell r="P493">
            <v>0</v>
          </cell>
        </row>
        <row r="494">
          <cell r="F494">
            <v>0</v>
          </cell>
          <cell r="H494">
            <v>0</v>
          </cell>
          <cell r="P494">
            <v>0</v>
          </cell>
        </row>
        <row r="495">
          <cell r="A495" t="str">
            <v>Talha Elétrica de Descarregamento de "Bags" de Amido</v>
          </cell>
          <cell r="B495" t="str">
            <v>510-TE-05</v>
          </cell>
          <cell r="C495" t="str">
            <v>CJ</v>
          </cell>
          <cell r="D495">
            <v>1</v>
          </cell>
          <cell r="E495">
            <v>500</v>
          </cell>
          <cell r="F495">
            <v>500</v>
          </cell>
          <cell r="H495">
            <v>45</v>
          </cell>
          <cell r="I495" t="str">
            <v>M</v>
          </cell>
          <cell r="K495">
            <v>90</v>
          </cell>
          <cell r="P495">
            <v>45</v>
          </cell>
        </row>
        <row r="496">
          <cell r="A496" t="str">
            <v xml:space="preserve">       Potência 3/0,5 + 0,25 (kW)</v>
          </cell>
          <cell r="F496">
            <v>0</v>
          </cell>
          <cell r="H496">
            <v>0</v>
          </cell>
          <cell r="P496">
            <v>0</v>
          </cell>
        </row>
        <row r="497">
          <cell r="A497" t="str">
            <v xml:space="preserve">       Peso aproximado 0,5 t</v>
          </cell>
          <cell r="F497">
            <v>0</v>
          </cell>
          <cell r="H497">
            <v>0</v>
          </cell>
          <cell r="P497">
            <v>0</v>
          </cell>
        </row>
        <row r="498">
          <cell r="F498">
            <v>0</v>
          </cell>
          <cell r="H498">
            <v>0</v>
          </cell>
          <cell r="P498">
            <v>0</v>
          </cell>
        </row>
        <row r="499">
          <cell r="A499" t="str">
            <v>Talha Elétrica para Manuseio de Bags de Floculante ,Tambores de Amina</v>
          </cell>
          <cell r="B499" t="str">
            <v>510-TE-06</v>
          </cell>
          <cell r="C499" t="str">
            <v>CJ</v>
          </cell>
          <cell r="D499">
            <v>1</v>
          </cell>
          <cell r="E499">
            <v>500</v>
          </cell>
          <cell r="F499">
            <v>500</v>
          </cell>
          <cell r="H499">
            <v>45</v>
          </cell>
          <cell r="I499" t="str">
            <v>M</v>
          </cell>
          <cell r="K499">
            <v>90</v>
          </cell>
          <cell r="P499">
            <v>45</v>
          </cell>
        </row>
        <row r="500">
          <cell r="A500" t="str">
            <v xml:space="preserve"> e Manutenção da Área de Reagentes</v>
          </cell>
          <cell r="F500">
            <v>0</v>
          </cell>
          <cell r="H500">
            <v>0</v>
          </cell>
          <cell r="P500">
            <v>0</v>
          </cell>
        </row>
        <row r="501">
          <cell r="A501" t="str">
            <v xml:space="preserve">       Potência 3/0,5 + 0,25 (kW)</v>
          </cell>
          <cell r="F501">
            <v>0</v>
          </cell>
          <cell r="H501">
            <v>0</v>
          </cell>
          <cell r="P501">
            <v>0</v>
          </cell>
        </row>
        <row r="502">
          <cell r="A502" t="str">
            <v xml:space="preserve">       Peso aproximado 0,5 t</v>
          </cell>
          <cell r="F502">
            <v>0</v>
          </cell>
          <cell r="H502">
            <v>0</v>
          </cell>
          <cell r="P502">
            <v>0</v>
          </cell>
        </row>
        <row r="503">
          <cell r="F503">
            <v>0</v>
          </cell>
          <cell r="H503">
            <v>0</v>
          </cell>
          <cell r="P503">
            <v>0</v>
          </cell>
        </row>
        <row r="504">
          <cell r="A504" t="str">
            <v>Talha Elétrica para Manutenção da 510-BP-18 e Túneis dos Espessadores</v>
          </cell>
          <cell r="B504" t="str">
            <v>510-TE-07</v>
          </cell>
          <cell r="C504" t="str">
            <v>CJ</v>
          </cell>
          <cell r="D504">
            <v>1</v>
          </cell>
          <cell r="E504">
            <v>500</v>
          </cell>
          <cell r="F504">
            <v>500</v>
          </cell>
          <cell r="H504">
            <v>40</v>
          </cell>
          <cell r="I504" t="str">
            <v>M</v>
          </cell>
          <cell r="K504">
            <v>80</v>
          </cell>
          <cell r="P504">
            <v>40</v>
          </cell>
        </row>
        <row r="505">
          <cell r="A505" t="str">
            <v xml:space="preserve"> 510-EP-01/03</v>
          </cell>
          <cell r="F505">
            <v>0</v>
          </cell>
          <cell r="H505">
            <v>0</v>
          </cell>
          <cell r="P505">
            <v>0</v>
          </cell>
        </row>
        <row r="506">
          <cell r="A506" t="str">
            <v xml:space="preserve">       Potência 3/0,5 + 0,25 (kW)</v>
          </cell>
          <cell r="F506">
            <v>0</v>
          </cell>
          <cell r="H506">
            <v>0</v>
          </cell>
          <cell r="P506">
            <v>0</v>
          </cell>
        </row>
        <row r="507">
          <cell r="A507" t="str">
            <v xml:space="preserve">       Peso aproximado 0,5 t</v>
          </cell>
          <cell r="F507">
            <v>0</v>
          </cell>
          <cell r="H507">
            <v>0</v>
          </cell>
          <cell r="P507">
            <v>0</v>
          </cell>
        </row>
        <row r="508">
          <cell r="F508">
            <v>0</v>
          </cell>
          <cell r="H508">
            <v>0</v>
          </cell>
          <cell r="P508">
            <v>0</v>
          </cell>
        </row>
        <row r="509">
          <cell r="A509" t="str">
            <v>Válvula Rotativa para Moega de Recebimento de Amido</v>
          </cell>
          <cell r="B509" t="str">
            <v>510-VR-01</v>
          </cell>
          <cell r="C509" t="str">
            <v>CJ</v>
          </cell>
          <cell r="D509">
            <v>1</v>
          </cell>
          <cell r="E509">
            <v>1000</v>
          </cell>
          <cell r="F509">
            <v>1000</v>
          </cell>
          <cell r="H509">
            <v>80</v>
          </cell>
          <cell r="I509" t="str">
            <v>M</v>
          </cell>
          <cell r="K509">
            <v>80</v>
          </cell>
          <cell r="P509">
            <v>80</v>
          </cell>
        </row>
        <row r="510">
          <cell r="A510" t="str">
            <v xml:space="preserve">       Potência 2 cv</v>
          </cell>
          <cell r="F510">
            <v>0</v>
          </cell>
          <cell r="H510">
            <v>0</v>
          </cell>
          <cell r="P510">
            <v>0</v>
          </cell>
        </row>
        <row r="511">
          <cell r="A511" t="str">
            <v xml:space="preserve">       Peso aproximado 1 t</v>
          </cell>
          <cell r="F511">
            <v>0</v>
          </cell>
          <cell r="H511">
            <v>0</v>
          </cell>
          <cell r="P511">
            <v>0</v>
          </cell>
        </row>
        <row r="512">
          <cell r="F512">
            <v>0</v>
          </cell>
          <cell r="H512">
            <v>0</v>
          </cell>
          <cell r="P512">
            <v>0</v>
          </cell>
        </row>
        <row r="513">
          <cell r="A513" t="str">
            <v>Válvula Rotativa de Descarga do Silo de Amido</v>
          </cell>
          <cell r="B513" t="str">
            <v>510-VR-02</v>
          </cell>
          <cell r="C513" t="str">
            <v>CJ</v>
          </cell>
          <cell r="D513">
            <v>1</v>
          </cell>
          <cell r="E513">
            <v>500</v>
          </cell>
          <cell r="F513">
            <v>500</v>
          </cell>
          <cell r="H513">
            <v>50</v>
          </cell>
          <cell r="I513" t="str">
            <v>M</v>
          </cell>
          <cell r="K513">
            <v>100</v>
          </cell>
          <cell r="P513">
            <v>50</v>
          </cell>
        </row>
        <row r="514">
          <cell r="A514" t="str">
            <v xml:space="preserve">       Potência 0,5 cv</v>
          </cell>
          <cell r="F514">
            <v>0</v>
          </cell>
          <cell r="H514">
            <v>0</v>
          </cell>
          <cell r="P514">
            <v>0</v>
          </cell>
        </row>
        <row r="515">
          <cell r="A515" t="str">
            <v xml:space="preserve">       Peso aproximado 0,5 t</v>
          </cell>
          <cell r="F515">
            <v>0</v>
          </cell>
          <cell r="H515">
            <v>0</v>
          </cell>
          <cell r="P515">
            <v>0</v>
          </cell>
        </row>
        <row r="516">
          <cell r="B516" t="str">
            <v xml:space="preserve"> </v>
          </cell>
          <cell r="F516">
            <v>0</v>
          </cell>
          <cell r="H516">
            <v>0</v>
          </cell>
          <cell r="P516">
            <v>0</v>
          </cell>
        </row>
        <row r="517">
          <cell r="A517" t="str">
            <v>Exaustor do Filtro de Mangas da Moega de Recebimento de Amido - 510-SL-02</v>
          </cell>
          <cell r="B517" t="str">
            <v>510-VT-01</v>
          </cell>
          <cell r="C517" t="str">
            <v>CJ</v>
          </cell>
          <cell r="D517">
            <v>1</v>
          </cell>
          <cell r="F517">
            <v>0</v>
          </cell>
          <cell r="H517">
            <v>0</v>
          </cell>
          <cell r="P517">
            <v>0</v>
          </cell>
        </row>
        <row r="518">
          <cell r="A518" t="str">
            <v xml:space="preserve">       Potência 2 cv</v>
          </cell>
          <cell r="F518">
            <v>0</v>
          </cell>
          <cell r="H518">
            <v>0</v>
          </cell>
          <cell r="P518">
            <v>0</v>
          </cell>
        </row>
        <row r="519">
          <cell r="A519" t="str">
            <v xml:space="preserve">       Peso incluído no 510-SL-02</v>
          </cell>
          <cell r="F519">
            <v>0</v>
          </cell>
          <cell r="H519">
            <v>0</v>
          </cell>
          <cell r="P519">
            <v>0</v>
          </cell>
        </row>
        <row r="520">
          <cell r="F520">
            <v>0</v>
          </cell>
          <cell r="H520">
            <v>0</v>
          </cell>
          <cell r="P520">
            <v>0</v>
          </cell>
        </row>
        <row r="521">
          <cell r="A521" t="str">
            <v>Sistema de Transporte Pneumático de Amido</v>
          </cell>
          <cell r="B521" t="str">
            <v>510-XM-01</v>
          </cell>
          <cell r="C521" t="str">
            <v>CJ</v>
          </cell>
          <cell r="D521">
            <v>1</v>
          </cell>
          <cell r="E521">
            <v>5000</v>
          </cell>
          <cell r="F521">
            <v>5000</v>
          </cell>
          <cell r="H521">
            <v>500</v>
          </cell>
          <cell r="I521" t="str">
            <v>M</v>
          </cell>
          <cell r="K521">
            <v>100</v>
          </cell>
          <cell r="P521">
            <v>500</v>
          </cell>
        </row>
        <row r="522">
          <cell r="A522" t="str">
            <v xml:space="preserve">       Potência 30 cv</v>
          </cell>
          <cell r="F522">
            <v>0</v>
          </cell>
          <cell r="H522">
            <v>0</v>
          </cell>
          <cell r="P522">
            <v>0</v>
          </cell>
        </row>
        <row r="523">
          <cell r="A523" t="str">
            <v xml:space="preserve">       Peso aproximado 5 t</v>
          </cell>
          <cell r="F523">
            <v>0</v>
          </cell>
          <cell r="H523">
            <v>0</v>
          </cell>
          <cell r="P523">
            <v>0</v>
          </cell>
        </row>
        <row r="524">
          <cell r="F524">
            <v>0</v>
          </cell>
          <cell r="H524">
            <v>0</v>
          </cell>
          <cell r="P524">
            <v>0</v>
          </cell>
        </row>
        <row r="525">
          <cell r="A525" t="str">
            <v>Caldeiraria:</v>
          </cell>
          <cell r="F525">
            <v>0</v>
          </cell>
          <cell r="H525">
            <v>0</v>
          </cell>
          <cell r="P525">
            <v>0</v>
          </cell>
        </row>
        <row r="526">
          <cell r="F526">
            <v>0</v>
          </cell>
          <cell r="H526">
            <v>0</v>
          </cell>
          <cell r="P526">
            <v>0</v>
          </cell>
        </row>
        <row r="527">
          <cell r="A527" t="str">
            <v xml:space="preserve">               Chaparia</v>
          </cell>
          <cell r="C527" t="str">
            <v>kg</v>
          </cell>
          <cell r="D527">
            <v>66500</v>
          </cell>
          <cell r="E527">
            <v>1</v>
          </cell>
          <cell r="F527">
            <v>66500</v>
          </cell>
          <cell r="H527">
            <v>6184.5</v>
          </cell>
          <cell r="I527" t="str">
            <v>CD</v>
          </cell>
          <cell r="K527">
            <v>93</v>
          </cell>
          <cell r="P527">
            <v>9.2999999999999999E-2</v>
          </cell>
        </row>
        <row r="528">
          <cell r="F528">
            <v>0</v>
          </cell>
          <cell r="H528">
            <v>0</v>
          </cell>
          <cell r="P528">
            <v>0</v>
          </cell>
        </row>
        <row r="529">
          <cell r="A529" t="str">
            <v xml:space="preserve">               Chapas de desgaste</v>
          </cell>
          <cell r="C529" t="str">
            <v>kg</v>
          </cell>
          <cell r="D529">
            <v>0</v>
          </cell>
          <cell r="F529">
            <v>0</v>
          </cell>
          <cell r="H529">
            <v>0</v>
          </cell>
          <cell r="P529">
            <v>0</v>
          </cell>
        </row>
        <row r="530">
          <cell r="F530">
            <v>0</v>
          </cell>
          <cell r="H530">
            <v>0</v>
          </cell>
          <cell r="P530">
            <v>0</v>
          </cell>
        </row>
        <row r="531">
          <cell r="A531" t="str">
            <v>ÁREA - SISTEMA DE ABASTECIMENTO DE ÁGUA</v>
          </cell>
          <cell r="F531">
            <v>0</v>
          </cell>
          <cell r="H531">
            <v>0</v>
          </cell>
          <cell r="P531">
            <v>0</v>
          </cell>
        </row>
        <row r="532">
          <cell r="A532" t="str">
            <v>Bomba de Captação de Água em Trovões</v>
          </cell>
          <cell r="B532" t="str">
            <v>540-BU-04A/04R</v>
          </cell>
          <cell r="C532" t="str">
            <v>CJ</v>
          </cell>
          <cell r="D532">
            <v>2</v>
          </cell>
          <cell r="E532">
            <v>4000</v>
          </cell>
          <cell r="F532">
            <v>8000</v>
          </cell>
          <cell r="H532">
            <v>480</v>
          </cell>
          <cell r="I532" t="str">
            <v>M</v>
          </cell>
          <cell r="K532">
            <v>60</v>
          </cell>
          <cell r="P532">
            <v>240</v>
          </cell>
          <cell r="R532">
            <v>8000</v>
          </cell>
        </row>
        <row r="533">
          <cell r="A533" t="str">
            <v xml:space="preserve">       Potência 2 x 300 (4 polos) cv</v>
          </cell>
          <cell r="F533">
            <v>0</v>
          </cell>
          <cell r="H533">
            <v>0</v>
          </cell>
          <cell r="P533">
            <v>0</v>
          </cell>
        </row>
        <row r="534">
          <cell r="A534" t="str">
            <v xml:space="preserve">       Peso aproximado 4 t</v>
          </cell>
          <cell r="F534">
            <v>0</v>
          </cell>
          <cell r="H534">
            <v>0</v>
          </cell>
          <cell r="P534">
            <v>0</v>
          </cell>
        </row>
        <row r="535">
          <cell r="F535">
            <v>0</v>
          </cell>
          <cell r="H535">
            <v>0</v>
          </cell>
          <cell r="P535">
            <v>0</v>
          </cell>
        </row>
        <row r="536">
          <cell r="A536" t="str">
            <v>Bomba de Captação de Água na Barragem VGR</v>
          </cell>
          <cell r="B536" t="str">
            <v>540-BU-05A/B/R</v>
          </cell>
          <cell r="C536" t="str">
            <v>CJ</v>
          </cell>
          <cell r="D536">
            <v>3</v>
          </cell>
          <cell r="E536">
            <v>2500</v>
          </cell>
          <cell r="F536">
            <v>7500</v>
          </cell>
          <cell r="H536">
            <v>525</v>
          </cell>
          <cell r="I536" t="str">
            <v>M</v>
          </cell>
          <cell r="K536">
            <v>70</v>
          </cell>
          <cell r="P536">
            <v>175</v>
          </cell>
          <cell r="R536">
            <v>7500</v>
          </cell>
        </row>
        <row r="537">
          <cell r="A537" t="str">
            <v xml:space="preserve">       Potência 2 x 250 (4 polos) cv</v>
          </cell>
          <cell r="F537">
            <v>0</v>
          </cell>
          <cell r="H537">
            <v>0</v>
          </cell>
          <cell r="P537">
            <v>0</v>
          </cell>
        </row>
        <row r="538">
          <cell r="A538" t="str">
            <v xml:space="preserve">       Peso aproximado 2,5 t</v>
          </cell>
          <cell r="F538">
            <v>0</v>
          </cell>
          <cell r="H538">
            <v>0</v>
          </cell>
          <cell r="P538">
            <v>0</v>
          </cell>
        </row>
        <row r="539">
          <cell r="F539">
            <v>0</v>
          </cell>
          <cell r="H539">
            <v>0</v>
          </cell>
          <cell r="P539">
            <v>0</v>
          </cell>
        </row>
        <row r="540">
          <cell r="A540" t="str">
            <v>Sistema de Tratamento de Água</v>
          </cell>
          <cell r="B540" t="str">
            <v>540-ET-01</v>
          </cell>
          <cell r="C540" t="str">
            <v>CJ</v>
          </cell>
          <cell r="D540">
            <v>1</v>
          </cell>
          <cell r="E540">
            <v>3000</v>
          </cell>
          <cell r="F540">
            <v>3000</v>
          </cell>
          <cell r="G540">
            <v>500</v>
          </cell>
          <cell r="H540">
            <v>240</v>
          </cell>
          <cell r="I540" t="str">
            <v>M</v>
          </cell>
          <cell r="K540">
            <v>80</v>
          </cell>
          <cell r="P540">
            <v>240</v>
          </cell>
        </row>
        <row r="541">
          <cell r="F541">
            <v>0</v>
          </cell>
          <cell r="H541">
            <v>0</v>
          </cell>
          <cell r="P541">
            <v>0</v>
          </cell>
        </row>
        <row r="542">
          <cell r="A542" t="str">
            <v>Reservatório Intermediário de Água Nova</v>
          </cell>
          <cell r="B542" t="str">
            <v>540-RA-01</v>
          </cell>
          <cell r="C542" t="str">
            <v>CJ</v>
          </cell>
          <cell r="D542">
            <v>1</v>
          </cell>
          <cell r="E542">
            <v>8500</v>
          </cell>
          <cell r="F542">
            <v>8500</v>
          </cell>
          <cell r="H542">
            <v>680</v>
          </cell>
          <cell r="I542" t="str">
            <v>CM</v>
          </cell>
          <cell r="K542">
            <v>80</v>
          </cell>
          <cell r="P542">
            <v>680</v>
          </cell>
        </row>
        <row r="543">
          <cell r="A543" t="str">
            <v xml:space="preserve">       Diâmetro 17 m - ARMCO</v>
          </cell>
          <cell r="F543">
            <v>0</v>
          </cell>
          <cell r="H543">
            <v>0</v>
          </cell>
          <cell r="P543">
            <v>0</v>
          </cell>
        </row>
        <row r="544">
          <cell r="A544" t="str">
            <v xml:space="preserve">       Peso aproximado 8,5 t</v>
          </cell>
          <cell r="F544">
            <v>0</v>
          </cell>
          <cell r="H544">
            <v>0</v>
          </cell>
          <cell r="P544">
            <v>0</v>
          </cell>
        </row>
        <row r="545">
          <cell r="F545">
            <v>0</v>
          </cell>
          <cell r="H545">
            <v>0</v>
          </cell>
          <cell r="P545">
            <v>0</v>
          </cell>
        </row>
        <row r="546">
          <cell r="A546" t="str">
            <v>Reservatório de Água Nova</v>
          </cell>
          <cell r="B546" t="str">
            <v>540-RA-02</v>
          </cell>
          <cell r="C546" t="str">
            <v>CJ</v>
          </cell>
          <cell r="D546">
            <v>1</v>
          </cell>
          <cell r="E546">
            <v>7500</v>
          </cell>
          <cell r="F546">
            <v>7500</v>
          </cell>
          <cell r="H546">
            <v>600</v>
          </cell>
          <cell r="I546" t="str">
            <v>CM</v>
          </cell>
          <cell r="K546">
            <v>80</v>
          </cell>
          <cell r="P546">
            <v>600</v>
          </cell>
        </row>
        <row r="547">
          <cell r="A547" t="str">
            <v xml:space="preserve">       Diâmetro 12 m - ARMCO</v>
          </cell>
          <cell r="F547">
            <v>0</v>
          </cell>
          <cell r="H547">
            <v>0</v>
          </cell>
          <cell r="P547">
            <v>0</v>
          </cell>
        </row>
        <row r="548">
          <cell r="A548" t="str">
            <v xml:space="preserve">       Peso aproximado 7,5 t</v>
          </cell>
          <cell r="F548">
            <v>0</v>
          </cell>
          <cell r="H548">
            <v>0</v>
          </cell>
          <cell r="P548">
            <v>0</v>
          </cell>
        </row>
        <row r="549">
          <cell r="F549">
            <v>0</v>
          </cell>
          <cell r="H549">
            <v>0</v>
          </cell>
          <cell r="P549">
            <v>0</v>
          </cell>
        </row>
        <row r="550">
          <cell r="A550" t="str">
            <v>Reservatório de Água Potável</v>
          </cell>
          <cell r="B550" t="str">
            <v>540-RA-03</v>
          </cell>
          <cell r="C550" t="str">
            <v>CJ</v>
          </cell>
          <cell r="D550">
            <v>1</v>
          </cell>
          <cell r="E550">
            <v>3000</v>
          </cell>
          <cell r="F550">
            <v>3000</v>
          </cell>
          <cell r="H550">
            <v>240</v>
          </cell>
          <cell r="I550" t="str">
            <v>CM</v>
          </cell>
          <cell r="K550">
            <v>80</v>
          </cell>
          <cell r="P550">
            <v>240</v>
          </cell>
        </row>
        <row r="551">
          <cell r="A551" t="str">
            <v xml:space="preserve">       Diâmetro 3 m - ARMCO</v>
          </cell>
          <cell r="F551">
            <v>0</v>
          </cell>
          <cell r="H551">
            <v>0</v>
          </cell>
          <cell r="P551">
            <v>0</v>
          </cell>
        </row>
        <row r="552">
          <cell r="A552" t="str">
            <v xml:space="preserve">       Peso aproximado 3 t</v>
          </cell>
          <cell r="F552">
            <v>0</v>
          </cell>
          <cell r="H552">
            <v>0</v>
          </cell>
          <cell r="P552">
            <v>0</v>
          </cell>
        </row>
        <row r="553">
          <cell r="F553">
            <v>0</v>
          </cell>
          <cell r="H553">
            <v>0</v>
          </cell>
          <cell r="P553">
            <v>0</v>
          </cell>
        </row>
        <row r="554">
          <cell r="A554" t="str">
            <v>Reservatório de Água Recuperada</v>
          </cell>
          <cell r="B554" t="str">
            <v>540-RU-01</v>
          </cell>
          <cell r="C554" t="str">
            <v>CJ</v>
          </cell>
          <cell r="D554">
            <v>1</v>
          </cell>
          <cell r="E554">
            <v>9500</v>
          </cell>
          <cell r="F554">
            <v>9500</v>
          </cell>
          <cell r="H554">
            <v>760</v>
          </cell>
          <cell r="I554" t="str">
            <v>CM</v>
          </cell>
          <cell r="K554">
            <v>80</v>
          </cell>
          <cell r="P554">
            <v>760</v>
          </cell>
        </row>
        <row r="555">
          <cell r="A555" t="str">
            <v xml:space="preserve">       Diâmetro 25 m - ARMCO</v>
          </cell>
          <cell r="F555">
            <v>0</v>
          </cell>
          <cell r="H555">
            <v>0</v>
          </cell>
          <cell r="P555">
            <v>0</v>
          </cell>
        </row>
        <row r="556">
          <cell r="A556" t="str">
            <v xml:space="preserve">       Peso aproximado 9,5 t</v>
          </cell>
          <cell r="F556">
            <v>0</v>
          </cell>
          <cell r="H556">
            <v>0</v>
          </cell>
          <cell r="P556">
            <v>0</v>
          </cell>
        </row>
        <row r="557">
          <cell r="F557">
            <v>0</v>
          </cell>
          <cell r="H557">
            <v>0</v>
          </cell>
          <cell r="P557">
            <v>0</v>
          </cell>
        </row>
        <row r="558">
          <cell r="A558" t="str">
            <v>Talha Manual (Captação Trovões)</v>
          </cell>
          <cell r="B558" t="str">
            <v>540-TE-01</v>
          </cell>
          <cell r="C558" t="str">
            <v>CJ</v>
          </cell>
          <cell r="D558">
            <v>1</v>
          </cell>
          <cell r="E558">
            <v>500</v>
          </cell>
          <cell r="F558">
            <v>500</v>
          </cell>
          <cell r="H558">
            <v>40</v>
          </cell>
          <cell r="I558" t="str">
            <v>M</v>
          </cell>
          <cell r="K558">
            <v>80</v>
          </cell>
          <cell r="P558">
            <v>40</v>
          </cell>
        </row>
        <row r="559">
          <cell r="A559" t="str">
            <v xml:space="preserve">       Peso aproximado 0,5 t</v>
          </cell>
          <cell r="F559">
            <v>0</v>
          </cell>
          <cell r="H559">
            <v>0</v>
          </cell>
          <cell r="P559">
            <v>0</v>
          </cell>
        </row>
        <row r="560">
          <cell r="F560">
            <v>0</v>
          </cell>
          <cell r="H560">
            <v>0</v>
          </cell>
          <cell r="P560">
            <v>0</v>
          </cell>
        </row>
        <row r="561">
          <cell r="A561" t="str">
            <v>ÁREA - SALA DE COMPRESSORES</v>
          </cell>
          <cell r="F561">
            <v>0</v>
          </cell>
          <cell r="H561">
            <v>0</v>
          </cell>
          <cell r="P561">
            <v>0</v>
          </cell>
        </row>
        <row r="562">
          <cell r="A562" t="str">
            <v>Compressor de Ar de Processo para Flotação</v>
          </cell>
          <cell r="B562" t="str">
            <v>510-CP-01A/01B</v>
          </cell>
          <cell r="C562" t="str">
            <v>CJ</v>
          </cell>
          <cell r="D562">
            <v>2</v>
          </cell>
          <cell r="E562">
            <v>4000</v>
          </cell>
          <cell r="F562">
            <v>8000</v>
          </cell>
          <cell r="H562">
            <v>480</v>
          </cell>
          <cell r="I562" t="str">
            <v>M</v>
          </cell>
          <cell r="K562">
            <v>60</v>
          </cell>
          <cell r="P562">
            <v>240</v>
          </cell>
          <cell r="R562">
            <v>8000</v>
          </cell>
        </row>
        <row r="563">
          <cell r="A563" t="str">
            <v xml:space="preserve">       Potência 2 x 175 cv</v>
          </cell>
          <cell r="F563">
            <v>0</v>
          </cell>
          <cell r="H563">
            <v>0</v>
          </cell>
          <cell r="P563">
            <v>0</v>
          </cell>
        </row>
        <row r="564">
          <cell r="A564" t="str">
            <v xml:space="preserve">       Peso aproximado 2 x 4 t</v>
          </cell>
          <cell r="F564">
            <v>0</v>
          </cell>
          <cell r="H564">
            <v>0</v>
          </cell>
          <cell r="P564">
            <v>0</v>
          </cell>
        </row>
        <row r="565">
          <cell r="F565">
            <v>0</v>
          </cell>
          <cell r="H565">
            <v>0</v>
          </cell>
          <cell r="P565">
            <v>0</v>
          </cell>
        </row>
        <row r="566">
          <cell r="A566" t="str">
            <v>Compressor Reserva</v>
          </cell>
          <cell r="B566" t="str">
            <v>510-CP-01R</v>
          </cell>
          <cell r="C566" t="str">
            <v>CJ</v>
          </cell>
          <cell r="D566">
            <v>1</v>
          </cell>
          <cell r="E566">
            <v>4000</v>
          </cell>
          <cell r="F566">
            <v>4000</v>
          </cell>
          <cell r="H566">
            <v>240</v>
          </cell>
          <cell r="I566" t="str">
            <v>M</v>
          </cell>
          <cell r="K566">
            <v>60</v>
          </cell>
          <cell r="P566">
            <v>240</v>
          </cell>
          <cell r="R566">
            <v>4000</v>
          </cell>
        </row>
        <row r="567">
          <cell r="A567" t="str">
            <v xml:space="preserve">       Potência 175 cv</v>
          </cell>
          <cell r="F567">
            <v>0</v>
          </cell>
          <cell r="H567">
            <v>0</v>
          </cell>
          <cell r="P567">
            <v>0</v>
          </cell>
        </row>
        <row r="568">
          <cell r="A568" t="str">
            <v xml:space="preserve">       Peso aproximado 4 t</v>
          </cell>
          <cell r="F568">
            <v>0</v>
          </cell>
          <cell r="H568">
            <v>0</v>
          </cell>
          <cell r="P568">
            <v>0</v>
          </cell>
        </row>
        <row r="569">
          <cell r="F569">
            <v>0</v>
          </cell>
          <cell r="H569">
            <v>0</v>
          </cell>
          <cell r="P569">
            <v>0</v>
          </cell>
        </row>
        <row r="570">
          <cell r="A570" t="str">
            <v>Compressor de Ar de Sopro, para Instrumentação e Serviço</v>
          </cell>
          <cell r="B570" t="str">
            <v>510-CP-01C/01D</v>
          </cell>
          <cell r="C570" t="str">
            <v>CJ</v>
          </cell>
          <cell r="D570">
            <v>2</v>
          </cell>
          <cell r="E570">
            <v>4000</v>
          </cell>
          <cell r="F570">
            <v>8000</v>
          </cell>
          <cell r="H570">
            <v>480</v>
          </cell>
          <cell r="I570" t="str">
            <v>M</v>
          </cell>
          <cell r="K570">
            <v>60</v>
          </cell>
          <cell r="P570">
            <v>240</v>
          </cell>
          <cell r="R570">
            <v>8000</v>
          </cell>
        </row>
        <row r="571">
          <cell r="A571" t="str">
            <v xml:space="preserve">       Potência 2 x 175 cv</v>
          </cell>
          <cell r="F571">
            <v>0</v>
          </cell>
          <cell r="H571">
            <v>0</v>
          </cell>
          <cell r="P571">
            <v>0</v>
          </cell>
        </row>
        <row r="572">
          <cell r="A572" t="str">
            <v xml:space="preserve">       Peso aproximado 4 t</v>
          </cell>
          <cell r="F572">
            <v>0</v>
          </cell>
          <cell r="H572">
            <v>0</v>
          </cell>
          <cell r="P572">
            <v>0</v>
          </cell>
        </row>
        <row r="573">
          <cell r="F573">
            <v>0</v>
          </cell>
          <cell r="H573">
            <v>0</v>
          </cell>
          <cell r="P573">
            <v>0</v>
          </cell>
        </row>
        <row r="574">
          <cell r="A574" t="str">
            <v>Reservatório de Ar Comprimido de Processo para Flotação</v>
          </cell>
          <cell r="B574" t="str">
            <v>510-VS-07</v>
          </cell>
          <cell r="C574" t="str">
            <v>CJ</v>
          </cell>
          <cell r="D574">
            <v>1</v>
          </cell>
          <cell r="E574">
            <v>2000</v>
          </cell>
          <cell r="F574">
            <v>2000</v>
          </cell>
          <cell r="H574">
            <v>160</v>
          </cell>
          <cell r="I574" t="str">
            <v>CM</v>
          </cell>
          <cell r="K574">
            <v>80</v>
          </cell>
          <cell r="P574">
            <v>160</v>
          </cell>
        </row>
        <row r="575">
          <cell r="A575" t="str">
            <v xml:space="preserve">       Peso aproximado 2 t</v>
          </cell>
          <cell r="F575">
            <v>0</v>
          </cell>
          <cell r="H575">
            <v>0</v>
          </cell>
          <cell r="P575">
            <v>0</v>
          </cell>
        </row>
        <row r="576">
          <cell r="F576">
            <v>0</v>
          </cell>
          <cell r="H576">
            <v>0</v>
          </cell>
          <cell r="P576">
            <v>0</v>
          </cell>
        </row>
        <row r="577">
          <cell r="A577" t="str">
            <v>Reservatório de Ar Comprimido (Sopro e Serviço)</v>
          </cell>
          <cell r="B577" t="str">
            <v>510-VS-08</v>
          </cell>
          <cell r="C577" t="str">
            <v>CJ</v>
          </cell>
          <cell r="D577">
            <v>1</v>
          </cell>
          <cell r="E577">
            <v>2000</v>
          </cell>
          <cell r="F577">
            <v>2000</v>
          </cell>
          <cell r="H577">
            <v>160</v>
          </cell>
          <cell r="I577" t="str">
            <v>CM</v>
          </cell>
          <cell r="K577">
            <v>80</v>
          </cell>
          <cell r="P577">
            <v>160</v>
          </cell>
        </row>
        <row r="578">
          <cell r="A578" t="str">
            <v xml:space="preserve">       Peso aproximado 2 t</v>
          </cell>
          <cell r="F578">
            <v>0</v>
          </cell>
          <cell r="H578">
            <v>0</v>
          </cell>
          <cell r="P578">
            <v>0</v>
          </cell>
        </row>
        <row r="579">
          <cell r="F579">
            <v>0</v>
          </cell>
          <cell r="H579">
            <v>0</v>
          </cell>
          <cell r="P579">
            <v>0</v>
          </cell>
        </row>
        <row r="580">
          <cell r="A580" t="str">
            <v>Reservatório de Ar Comprimido para Instrumentação</v>
          </cell>
          <cell r="B580" t="str">
            <v>510-VS-09</v>
          </cell>
          <cell r="C580" t="str">
            <v>CJ</v>
          </cell>
          <cell r="D580">
            <v>1</v>
          </cell>
          <cell r="E580">
            <v>500</v>
          </cell>
          <cell r="F580">
            <v>500</v>
          </cell>
          <cell r="H580">
            <v>40</v>
          </cell>
          <cell r="I580" t="str">
            <v>CM</v>
          </cell>
          <cell r="K580">
            <v>80</v>
          </cell>
          <cell r="P580">
            <v>40</v>
          </cell>
        </row>
        <row r="581">
          <cell r="A581" t="str">
            <v xml:space="preserve">       Peso aproximado 0,5 t</v>
          </cell>
          <cell r="F581">
            <v>0</v>
          </cell>
          <cell r="H581">
            <v>0</v>
          </cell>
          <cell r="P581">
            <v>0</v>
          </cell>
        </row>
        <row r="582">
          <cell r="F582">
            <v>0</v>
          </cell>
          <cell r="H582">
            <v>0</v>
          </cell>
          <cell r="P582">
            <v>0</v>
          </cell>
        </row>
        <row r="583">
          <cell r="A583" t="str">
            <v>ESTRUTURA METÁLICA</v>
          </cell>
          <cell r="F583">
            <v>0</v>
          </cell>
          <cell r="H583">
            <v>0</v>
          </cell>
          <cell r="P583">
            <v>0</v>
          </cell>
        </row>
        <row r="584">
          <cell r="F584">
            <v>0</v>
          </cell>
          <cell r="H584">
            <v>0</v>
          </cell>
          <cell r="P584">
            <v>0</v>
          </cell>
        </row>
        <row r="585">
          <cell r="A585" t="str">
            <v>ÁREA - PENEIRAMENTO</v>
          </cell>
          <cell r="F585">
            <v>0</v>
          </cell>
          <cell r="H585">
            <v>0</v>
          </cell>
          <cell r="P585">
            <v>0</v>
          </cell>
        </row>
        <row r="586">
          <cell r="A586" t="str">
            <v>Montagem  de Estruturas Metálicas</v>
          </cell>
          <cell r="F586">
            <v>0</v>
          </cell>
          <cell r="H586">
            <v>0</v>
          </cell>
          <cell r="P586">
            <v>0</v>
          </cell>
        </row>
        <row r="587">
          <cell r="F587">
            <v>0</v>
          </cell>
          <cell r="H587">
            <v>0</v>
          </cell>
          <cell r="P587">
            <v>0</v>
          </cell>
        </row>
        <row r="588">
          <cell r="A588" t="str">
            <v>Estruturas</v>
          </cell>
          <cell r="C588" t="str">
            <v>kg</v>
          </cell>
          <cell r="D588">
            <v>153950</v>
          </cell>
          <cell r="E588">
            <v>1</v>
          </cell>
          <cell r="F588">
            <v>153950</v>
          </cell>
          <cell r="H588">
            <v>6927.75</v>
          </cell>
          <cell r="I588" t="str">
            <v>E</v>
          </cell>
          <cell r="K588">
            <v>45</v>
          </cell>
          <cell r="P588">
            <v>4.4999999999999998E-2</v>
          </cell>
          <cell r="R588">
            <v>153950</v>
          </cell>
        </row>
        <row r="589">
          <cell r="F589">
            <v>0</v>
          </cell>
          <cell r="H589">
            <v>0</v>
          </cell>
          <cell r="P589">
            <v>0</v>
          </cell>
        </row>
        <row r="590">
          <cell r="A590" t="str">
            <v>Pisos em chapa xadrez</v>
          </cell>
          <cell r="C590" t="str">
            <v>kg</v>
          </cell>
          <cell r="D590">
            <v>53084</v>
          </cell>
          <cell r="E590">
            <v>1</v>
          </cell>
          <cell r="F590">
            <v>53084</v>
          </cell>
          <cell r="H590">
            <v>3715.88</v>
          </cell>
          <cell r="I590" t="str">
            <v>E</v>
          </cell>
          <cell r="K590">
            <v>70</v>
          </cell>
          <cell r="P590">
            <v>7.0000000000000007E-2</v>
          </cell>
        </row>
        <row r="591">
          <cell r="F591">
            <v>0</v>
          </cell>
          <cell r="H591">
            <v>0</v>
          </cell>
          <cell r="P591">
            <v>0</v>
          </cell>
        </row>
        <row r="592">
          <cell r="A592" t="str">
            <v>Corrimão/guarda corpo</v>
          </cell>
          <cell r="C592" t="str">
            <v>kg</v>
          </cell>
          <cell r="D592">
            <v>5966</v>
          </cell>
          <cell r="E592">
            <v>1</v>
          </cell>
          <cell r="F592">
            <v>5966</v>
          </cell>
          <cell r="H592">
            <v>536.94000000000005</v>
          </cell>
          <cell r="I592" t="str">
            <v>E</v>
          </cell>
          <cell r="K592">
            <v>90</v>
          </cell>
          <cell r="P592">
            <v>0.09</v>
          </cell>
        </row>
        <row r="593">
          <cell r="F593">
            <v>0</v>
          </cell>
          <cell r="H593">
            <v>0</v>
          </cell>
          <cell r="P593">
            <v>0</v>
          </cell>
        </row>
        <row r="594">
          <cell r="A594" t="str">
            <v>Cobertura e Tapamento</v>
          </cell>
          <cell r="C594" t="str">
            <v>m²</v>
          </cell>
          <cell r="D594">
            <v>896</v>
          </cell>
          <cell r="F594">
            <v>0</v>
          </cell>
          <cell r="G594">
            <v>0.8</v>
          </cell>
          <cell r="H594">
            <v>716.80000000000007</v>
          </cell>
          <cell r="I594" t="str">
            <v>CT</v>
          </cell>
          <cell r="P594">
            <v>0.8</v>
          </cell>
        </row>
        <row r="595">
          <cell r="F595">
            <v>0</v>
          </cell>
          <cell r="H595">
            <v>0</v>
          </cell>
          <cell r="P595">
            <v>0</v>
          </cell>
        </row>
        <row r="596">
          <cell r="A596" t="str">
            <v>Trilho para Ponte Rolante TR-52</v>
          </cell>
          <cell r="C596" t="str">
            <v>m</v>
          </cell>
          <cell r="D596">
            <v>40.5</v>
          </cell>
          <cell r="E596">
            <v>52</v>
          </cell>
          <cell r="F596">
            <v>2106</v>
          </cell>
          <cell r="H596">
            <v>168.48</v>
          </cell>
          <cell r="I596" t="str">
            <v>E</v>
          </cell>
          <cell r="K596">
            <v>80</v>
          </cell>
          <cell r="P596">
            <v>4.16</v>
          </cell>
        </row>
        <row r="597">
          <cell r="F597">
            <v>0</v>
          </cell>
          <cell r="H597">
            <v>0</v>
          </cell>
          <cell r="P597">
            <v>0</v>
          </cell>
        </row>
        <row r="598">
          <cell r="A598" t="str">
            <v>ÁREA - CICLONAGEM E FILTRAGEM</v>
          </cell>
          <cell r="F598">
            <v>0</v>
          </cell>
          <cell r="H598">
            <v>0</v>
          </cell>
          <cell r="P598">
            <v>0</v>
          </cell>
        </row>
        <row r="599">
          <cell r="A599" t="str">
            <v>Montagem  de Estruturas Metálicas</v>
          </cell>
          <cell r="F599">
            <v>0</v>
          </cell>
          <cell r="H599">
            <v>0</v>
          </cell>
          <cell r="P599">
            <v>0</v>
          </cell>
        </row>
        <row r="600">
          <cell r="F600">
            <v>0</v>
          </cell>
          <cell r="H600">
            <v>0</v>
          </cell>
          <cell r="P600">
            <v>0</v>
          </cell>
        </row>
        <row r="601">
          <cell r="A601" t="str">
            <v>Estruturas</v>
          </cell>
          <cell r="C601" t="str">
            <v>kg</v>
          </cell>
          <cell r="D601">
            <v>131964</v>
          </cell>
          <cell r="E601">
            <v>1</v>
          </cell>
          <cell r="F601">
            <v>131964</v>
          </cell>
          <cell r="H601">
            <v>7258.02</v>
          </cell>
          <cell r="I601" t="str">
            <v>E</v>
          </cell>
          <cell r="K601">
            <v>55</v>
          </cell>
          <cell r="P601">
            <v>5.5E-2</v>
          </cell>
          <cell r="R601">
            <v>131964</v>
          </cell>
        </row>
        <row r="602">
          <cell r="F602">
            <v>0</v>
          </cell>
          <cell r="H602">
            <v>0</v>
          </cell>
          <cell r="P602">
            <v>0</v>
          </cell>
        </row>
        <row r="603">
          <cell r="A603" t="str">
            <v>Pisos em chapa xadrez</v>
          </cell>
          <cell r="C603" t="str">
            <v>kg</v>
          </cell>
          <cell r="D603">
            <v>15283</v>
          </cell>
          <cell r="E603">
            <v>1</v>
          </cell>
          <cell r="F603">
            <v>15283</v>
          </cell>
          <cell r="H603">
            <v>1069.81</v>
          </cell>
          <cell r="I603" t="str">
            <v>E</v>
          </cell>
          <cell r="K603">
            <v>70</v>
          </cell>
          <cell r="P603">
            <v>7.0000000000000007E-2</v>
          </cell>
        </row>
        <row r="604">
          <cell r="F604">
            <v>0</v>
          </cell>
          <cell r="H604">
            <v>0</v>
          </cell>
          <cell r="P604">
            <v>0</v>
          </cell>
        </row>
        <row r="605">
          <cell r="A605" t="str">
            <v>Corrimão/guarda corpo</v>
          </cell>
          <cell r="C605" t="str">
            <v>kg</v>
          </cell>
          <cell r="D605">
            <v>3753</v>
          </cell>
          <cell r="E605">
            <v>1</v>
          </cell>
          <cell r="F605">
            <v>3753</v>
          </cell>
          <cell r="H605">
            <v>337.77</v>
          </cell>
          <cell r="I605" t="str">
            <v>E</v>
          </cell>
          <cell r="K605">
            <v>90</v>
          </cell>
          <cell r="P605">
            <v>0.09</v>
          </cell>
        </row>
        <row r="606">
          <cell r="F606">
            <v>0</v>
          </cell>
          <cell r="H606">
            <v>0</v>
          </cell>
          <cell r="P606">
            <v>0</v>
          </cell>
        </row>
        <row r="607">
          <cell r="A607" t="str">
            <v>Cobertura e Tapamento</v>
          </cell>
          <cell r="C607" t="str">
            <v>m²</v>
          </cell>
          <cell r="D607">
            <v>369</v>
          </cell>
          <cell r="F607">
            <v>0</v>
          </cell>
          <cell r="G607">
            <v>0.8</v>
          </cell>
          <cell r="H607">
            <v>295.2</v>
          </cell>
          <cell r="I607" t="str">
            <v>CT</v>
          </cell>
          <cell r="P607">
            <v>0.8</v>
          </cell>
        </row>
        <row r="608">
          <cell r="F608">
            <v>0</v>
          </cell>
          <cell r="H608">
            <v>0</v>
          </cell>
          <cell r="P608">
            <v>0</v>
          </cell>
        </row>
        <row r="609">
          <cell r="A609" t="str">
            <v>Trilho para Ponte Rolante TR-37</v>
          </cell>
          <cell r="C609" t="str">
            <v>m</v>
          </cell>
          <cell r="D609">
            <v>30.5</v>
          </cell>
          <cell r="E609">
            <v>37</v>
          </cell>
          <cell r="F609">
            <v>1128.5</v>
          </cell>
          <cell r="H609">
            <v>90.28</v>
          </cell>
          <cell r="I609" t="str">
            <v>E</v>
          </cell>
          <cell r="K609">
            <v>80</v>
          </cell>
          <cell r="P609">
            <v>2.96</v>
          </cell>
        </row>
        <row r="610">
          <cell r="F610">
            <v>0</v>
          </cell>
          <cell r="H610">
            <v>0</v>
          </cell>
          <cell r="P610">
            <v>0</v>
          </cell>
        </row>
        <row r="611">
          <cell r="A611" t="str">
            <v>ÁREA - FLOTAÇÃO</v>
          </cell>
          <cell r="F611">
            <v>0</v>
          </cell>
          <cell r="H611">
            <v>0</v>
          </cell>
          <cell r="P611">
            <v>0</v>
          </cell>
        </row>
        <row r="612">
          <cell r="A612" t="str">
            <v>Montagem  de Estruturas Metálicas</v>
          </cell>
          <cell r="F612">
            <v>0</v>
          </cell>
          <cell r="H612">
            <v>0</v>
          </cell>
          <cell r="P612">
            <v>0</v>
          </cell>
        </row>
        <row r="613">
          <cell r="F613">
            <v>0</v>
          </cell>
          <cell r="H613">
            <v>0</v>
          </cell>
          <cell r="P613">
            <v>0</v>
          </cell>
        </row>
        <row r="614">
          <cell r="A614" t="str">
            <v>Estruturas</v>
          </cell>
          <cell r="C614" t="str">
            <v>kg</v>
          </cell>
          <cell r="D614">
            <v>79050</v>
          </cell>
          <cell r="E614">
            <v>1</v>
          </cell>
          <cell r="F614">
            <v>79050</v>
          </cell>
          <cell r="H614">
            <v>4743</v>
          </cell>
          <cell r="I614" t="str">
            <v>E</v>
          </cell>
          <cell r="K614">
            <v>60</v>
          </cell>
          <cell r="P614">
            <v>0.06</v>
          </cell>
          <cell r="R614">
            <v>79050</v>
          </cell>
        </row>
        <row r="615">
          <cell r="F615">
            <v>0</v>
          </cell>
          <cell r="H615">
            <v>0</v>
          </cell>
          <cell r="P615">
            <v>0</v>
          </cell>
        </row>
        <row r="616">
          <cell r="A616" t="str">
            <v>Pisos em chapa xadrez</v>
          </cell>
          <cell r="C616" t="str">
            <v>kg</v>
          </cell>
          <cell r="D616">
            <v>7000</v>
          </cell>
          <cell r="E616">
            <v>1</v>
          </cell>
          <cell r="F616">
            <v>7000</v>
          </cell>
          <cell r="H616">
            <v>490</v>
          </cell>
          <cell r="I616" t="str">
            <v>E</v>
          </cell>
          <cell r="K616">
            <v>70</v>
          </cell>
          <cell r="P616">
            <v>7.0000000000000007E-2</v>
          </cell>
        </row>
        <row r="617">
          <cell r="F617">
            <v>0</v>
          </cell>
          <cell r="H617">
            <v>0</v>
          </cell>
          <cell r="P617">
            <v>0</v>
          </cell>
        </row>
        <row r="618">
          <cell r="A618" t="str">
            <v>Corrimão/guarda corpo</v>
          </cell>
          <cell r="C618" t="str">
            <v>kg</v>
          </cell>
          <cell r="D618">
            <v>3950</v>
          </cell>
          <cell r="E618">
            <v>1</v>
          </cell>
          <cell r="F618">
            <v>3950</v>
          </cell>
          <cell r="H618">
            <v>355.5</v>
          </cell>
          <cell r="I618" t="str">
            <v>E</v>
          </cell>
          <cell r="K618">
            <v>90</v>
          </cell>
          <cell r="P618">
            <v>0.09</v>
          </cell>
        </row>
        <row r="619">
          <cell r="F619">
            <v>0</v>
          </cell>
          <cell r="H619">
            <v>0</v>
          </cell>
          <cell r="P619">
            <v>0</v>
          </cell>
        </row>
        <row r="620">
          <cell r="A620" t="str">
            <v>ÁREA - ESTOCAGEM E PREPARAÇÃO DE REAGENTES</v>
          </cell>
          <cell r="F620">
            <v>0</v>
          </cell>
          <cell r="H620">
            <v>0</v>
          </cell>
          <cell r="P620">
            <v>0</v>
          </cell>
        </row>
        <row r="621">
          <cell r="A621" t="str">
            <v>Montagem  de Estruturas Metálicas</v>
          </cell>
          <cell r="F621">
            <v>0</v>
          </cell>
          <cell r="H621">
            <v>0</v>
          </cell>
          <cell r="P621">
            <v>0</v>
          </cell>
        </row>
        <row r="622">
          <cell r="F622">
            <v>0</v>
          </cell>
          <cell r="H622">
            <v>0</v>
          </cell>
          <cell r="P622">
            <v>0</v>
          </cell>
        </row>
        <row r="623">
          <cell r="A623" t="str">
            <v>Estruturas</v>
          </cell>
          <cell r="C623" t="str">
            <v>kg</v>
          </cell>
          <cell r="D623">
            <v>78720</v>
          </cell>
          <cell r="E623">
            <v>1</v>
          </cell>
          <cell r="F623">
            <v>78720</v>
          </cell>
          <cell r="H623">
            <v>4723.2</v>
          </cell>
          <cell r="I623" t="str">
            <v>E</v>
          </cell>
          <cell r="K623">
            <v>60</v>
          </cell>
          <cell r="P623">
            <v>0.06</v>
          </cell>
          <cell r="R623">
            <v>78720</v>
          </cell>
        </row>
        <row r="624">
          <cell r="F624">
            <v>0</v>
          </cell>
          <cell r="H624">
            <v>0</v>
          </cell>
          <cell r="P624">
            <v>0</v>
          </cell>
        </row>
        <row r="625">
          <cell r="A625" t="str">
            <v>Pisos em chapa xadrez</v>
          </cell>
          <cell r="C625" t="str">
            <v>kg</v>
          </cell>
          <cell r="D625">
            <v>9045</v>
          </cell>
          <cell r="E625">
            <v>1</v>
          </cell>
          <cell r="F625">
            <v>9045</v>
          </cell>
          <cell r="H625">
            <v>633.15</v>
          </cell>
          <cell r="I625" t="str">
            <v>E</v>
          </cell>
          <cell r="K625">
            <v>70</v>
          </cell>
          <cell r="P625">
            <v>7.0000000000000007E-2</v>
          </cell>
        </row>
        <row r="626">
          <cell r="F626">
            <v>0</v>
          </cell>
          <cell r="H626">
            <v>0</v>
          </cell>
          <cell r="P626">
            <v>0</v>
          </cell>
        </row>
        <row r="627">
          <cell r="A627" t="str">
            <v>Corrimão/guarda corpo</v>
          </cell>
          <cell r="C627" t="str">
            <v>kg</v>
          </cell>
          <cell r="D627">
            <v>2235</v>
          </cell>
          <cell r="E627">
            <v>1</v>
          </cell>
          <cell r="F627">
            <v>2235</v>
          </cell>
          <cell r="H627">
            <v>201.15</v>
          </cell>
          <cell r="I627" t="str">
            <v>E</v>
          </cell>
          <cell r="K627">
            <v>90</v>
          </cell>
          <cell r="P627">
            <v>0.09</v>
          </cell>
        </row>
        <row r="628">
          <cell r="F628">
            <v>0</v>
          </cell>
          <cell r="H628">
            <v>0</v>
          </cell>
          <cell r="P628">
            <v>0</v>
          </cell>
        </row>
        <row r="629">
          <cell r="A629" t="str">
            <v>Cobertura e Tapamento</v>
          </cell>
          <cell r="C629" t="str">
            <v>m²</v>
          </cell>
          <cell r="D629">
            <v>665</v>
          </cell>
          <cell r="F629">
            <v>0</v>
          </cell>
          <cell r="G629">
            <v>0.8</v>
          </cell>
          <cell r="H629">
            <v>532</v>
          </cell>
          <cell r="I629" t="str">
            <v>CT</v>
          </cell>
          <cell r="P629">
            <v>0.8</v>
          </cell>
        </row>
        <row r="630">
          <cell r="F630">
            <v>0</v>
          </cell>
          <cell r="H630">
            <v>0</v>
          </cell>
          <cell r="P630">
            <v>0</v>
          </cell>
        </row>
        <row r="631">
          <cell r="A631" t="str">
            <v>ÁREA - CONCENTRAÇÃO DE GROSSOS</v>
          </cell>
          <cell r="F631">
            <v>0</v>
          </cell>
          <cell r="H631">
            <v>0</v>
          </cell>
          <cell r="P631">
            <v>0</v>
          </cell>
        </row>
        <row r="632">
          <cell r="A632" t="str">
            <v>Montagem  de Estruturas Metálicas</v>
          </cell>
          <cell r="F632">
            <v>0</v>
          </cell>
          <cell r="H632">
            <v>0</v>
          </cell>
          <cell r="P632">
            <v>0</v>
          </cell>
        </row>
        <row r="633">
          <cell r="F633">
            <v>0</v>
          </cell>
          <cell r="H633">
            <v>0</v>
          </cell>
          <cell r="P633">
            <v>0</v>
          </cell>
        </row>
        <row r="634">
          <cell r="A634" t="str">
            <v>Estruturas</v>
          </cell>
          <cell r="C634" t="str">
            <v>kg</v>
          </cell>
          <cell r="D634">
            <v>126485</v>
          </cell>
          <cell r="E634">
            <v>1</v>
          </cell>
          <cell r="F634">
            <v>126485</v>
          </cell>
          <cell r="H634">
            <v>6956.68</v>
          </cell>
          <cell r="I634" t="str">
            <v>E</v>
          </cell>
          <cell r="K634">
            <v>55</v>
          </cell>
          <cell r="P634">
            <v>5.5E-2</v>
          </cell>
          <cell r="R634">
            <v>126485</v>
          </cell>
        </row>
        <row r="635">
          <cell r="F635">
            <v>0</v>
          </cell>
          <cell r="H635">
            <v>0</v>
          </cell>
          <cell r="P635">
            <v>0</v>
          </cell>
        </row>
        <row r="636">
          <cell r="A636" t="str">
            <v>Pisos em chapa xadrez</v>
          </cell>
          <cell r="C636" t="str">
            <v>kg</v>
          </cell>
          <cell r="D636">
            <v>13313</v>
          </cell>
          <cell r="E636">
            <v>1</v>
          </cell>
          <cell r="F636">
            <v>13313</v>
          </cell>
          <cell r="H636">
            <v>931.91</v>
          </cell>
          <cell r="I636" t="str">
            <v>E</v>
          </cell>
          <cell r="K636">
            <v>70</v>
          </cell>
          <cell r="P636">
            <v>7.0000000000000007E-2</v>
          </cell>
        </row>
        <row r="637">
          <cell r="F637">
            <v>0</v>
          </cell>
          <cell r="H637">
            <v>0</v>
          </cell>
          <cell r="P637">
            <v>0</v>
          </cell>
        </row>
        <row r="638">
          <cell r="A638" t="str">
            <v>Corrimão/guarda corpo</v>
          </cell>
          <cell r="C638" t="str">
            <v>kg</v>
          </cell>
          <cell r="D638">
            <v>3202</v>
          </cell>
          <cell r="E638">
            <v>1</v>
          </cell>
          <cell r="F638">
            <v>3202</v>
          </cell>
          <cell r="H638">
            <v>288.18</v>
          </cell>
          <cell r="I638" t="str">
            <v>E</v>
          </cell>
          <cell r="K638">
            <v>90</v>
          </cell>
          <cell r="P638">
            <v>0.09</v>
          </cell>
        </row>
        <row r="639">
          <cell r="F639">
            <v>0</v>
          </cell>
          <cell r="H639">
            <v>0</v>
          </cell>
          <cell r="P639">
            <v>0</v>
          </cell>
        </row>
        <row r="640">
          <cell r="A640" t="str">
            <v>Cobertura e Tapamento</v>
          </cell>
          <cell r="C640" t="str">
            <v>m²</v>
          </cell>
          <cell r="D640">
            <v>479</v>
          </cell>
          <cell r="F640">
            <v>0</v>
          </cell>
          <cell r="G640">
            <v>0.8</v>
          </cell>
          <cell r="H640">
            <v>383.20000000000005</v>
          </cell>
          <cell r="I640" t="str">
            <v>CT</v>
          </cell>
          <cell r="P640">
            <v>0.8</v>
          </cell>
        </row>
        <row r="641">
          <cell r="F641">
            <v>0</v>
          </cell>
          <cell r="H641">
            <v>0</v>
          </cell>
          <cell r="P641">
            <v>0</v>
          </cell>
        </row>
        <row r="642">
          <cell r="A642" t="str">
            <v>ÁREA - ESPESSADORES</v>
          </cell>
          <cell r="F642">
            <v>0</v>
          </cell>
          <cell r="H642">
            <v>0</v>
          </cell>
          <cell r="P642">
            <v>0</v>
          </cell>
        </row>
        <row r="643">
          <cell r="A643" t="str">
            <v>Montagem  de Estruturas Metálicas</v>
          </cell>
          <cell r="F643">
            <v>0</v>
          </cell>
          <cell r="H643">
            <v>0</v>
          </cell>
          <cell r="P643">
            <v>0</v>
          </cell>
        </row>
        <row r="644">
          <cell r="F644">
            <v>0</v>
          </cell>
          <cell r="H644">
            <v>0</v>
          </cell>
          <cell r="P644">
            <v>0</v>
          </cell>
        </row>
        <row r="645">
          <cell r="A645" t="str">
            <v>Estruturas</v>
          </cell>
          <cell r="C645" t="str">
            <v>kg</v>
          </cell>
          <cell r="D645">
            <v>8097</v>
          </cell>
          <cell r="E645">
            <v>1</v>
          </cell>
          <cell r="F645">
            <v>8097</v>
          </cell>
          <cell r="H645">
            <v>566.79</v>
          </cell>
          <cell r="I645" t="str">
            <v>E</v>
          </cell>
          <cell r="K645">
            <v>70</v>
          </cell>
          <cell r="P645">
            <v>7.0000000000000007E-2</v>
          </cell>
        </row>
        <row r="646">
          <cell r="F646">
            <v>0</v>
          </cell>
          <cell r="H646">
            <v>0</v>
          </cell>
          <cell r="P646">
            <v>0</v>
          </cell>
        </row>
        <row r="647">
          <cell r="A647" t="str">
            <v>Pisos em chapa xadrez</v>
          </cell>
          <cell r="C647" t="str">
            <v>kg</v>
          </cell>
          <cell r="D647">
            <v>3133</v>
          </cell>
          <cell r="E647">
            <v>1</v>
          </cell>
          <cell r="F647">
            <v>3133</v>
          </cell>
          <cell r="H647">
            <v>219.31</v>
          </cell>
          <cell r="I647" t="str">
            <v>E</v>
          </cell>
          <cell r="K647">
            <v>70</v>
          </cell>
          <cell r="P647">
            <v>7.0000000000000007E-2</v>
          </cell>
        </row>
        <row r="648">
          <cell r="F648">
            <v>0</v>
          </cell>
          <cell r="H648">
            <v>0</v>
          </cell>
          <cell r="P648">
            <v>0</v>
          </cell>
        </row>
        <row r="649">
          <cell r="A649" t="str">
            <v>Corrimão/guarda corpo</v>
          </cell>
          <cell r="C649" t="str">
            <v>kg</v>
          </cell>
          <cell r="D649">
            <v>770</v>
          </cell>
          <cell r="E649">
            <v>1</v>
          </cell>
          <cell r="F649">
            <v>770</v>
          </cell>
          <cell r="H649">
            <v>69.3</v>
          </cell>
          <cell r="I649" t="str">
            <v>E</v>
          </cell>
          <cell r="K649">
            <v>90</v>
          </cell>
          <cell r="P649">
            <v>0.09</v>
          </cell>
        </row>
        <row r="650">
          <cell r="F650">
            <v>0</v>
          </cell>
          <cell r="H650">
            <v>0</v>
          </cell>
          <cell r="P650">
            <v>0</v>
          </cell>
        </row>
        <row r="651">
          <cell r="A651" t="str">
            <v>ÁREA - CASA DE TRANSFERÊNCIA</v>
          </cell>
          <cell r="F651">
            <v>0</v>
          </cell>
          <cell r="H651">
            <v>0</v>
          </cell>
          <cell r="P651">
            <v>0</v>
          </cell>
        </row>
        <row r="652">
          <cell r="A652" t="str">
            <v>Montagem  de Estruturas Metálicas</v>
          </cell>
          <cell r="F652">
            <v>0</v>
          </cell>
          <cell r="H652">
            <v>0</v>
          </cell>
          <cell r="P652">
            <v>0</v>
          </cell>
        </row>
        <row r="653">
          <cell r="F653">
            <v>0</v>
          </cell>
          <cell r="H653">
            <v>0</v>
          </cell>
          <cell r="P653">
            <v>0</v>
          </cell>
        </row>
        <row r="654">
          <cell r="A654" t="str">
            <v>Estruturas</v>
          </cell>
          <cell r="C654" t="str">
            <v>kg</v>
          </cell>
          <cell r="D654">
            <v>10728</v>
          </cell>
          <cell r="E654">
            <v>1</v>
          </cell>
          <cell r="F654">
            <v>10728</v>
          </cell>
          <cell r="H654">
            <v>750.96</v>
          </cell>
          <cell r="I654" t="str">
            <v>E</v>
          </cell>
          <cell r="K654">
            <v>70</v>
          </cell>
          <cell r="P654">
            <v>7.0000000000000007E-2</v>
          </cell>
          <cell r="R654">
            <v>10728</v>
          </cell>
        </row>
        <row r="655">
          <cell r="F655">
            <v>0</v>
          </cell>
          <cell r="H655">
            <v>0</v>
          </cell>
          <cell r="P655">
            <v>0</v>
          </cell>
        </row>
        <row r="656">
          <cell r="A656" t="str">
            <v>Pisos em chapa xadrez</v>
          </cell>
          <cell r="C656" t="str">
            <v>kg</v>
          </cell>
          <cell r="D656">
            <v>4195</v>
          </cell>
          <cell r="E656">
            <v>1</v>
          </cell>
          <cell r="F656">
            <v>4195</v>
          </cell>
          <cell r="H656">
            <v>293.64999999999998</v>
          </cell>
          <cell r="I656" t="str">
            <v>E</v>
          </cell>
          <cell r="K656">
            <v>70</v>
          </cell>
          <cell r="P656">
            <v>7.0000000000000007E-2</v>
          </cell>
        </row>
        <row r="657">
          <cell r="F657">
            <v>0</v>
          </cell>
          <cell r="H657">
            <v>0</v>
          </cell>
          <cell r="P657">
            <v>0</v>
          </cell>
        </row>
        <row r="658">
          <cell r="A658" t="str">
            <v>Corrimão/guarda corpo</v>
          </cell>
          <cell r="C658" t="str">
            <v>kg</v>
          </cell>
          <cell r="D658">
            <v>770</v>
          </cell>
          <cell r="E658">
            <v>1</v>
          </cell>
          <cell r="F658">
            <v>770</v>
          </cell>
          <cell r="H658">
            <v>69.3</v>
          </cell>
          <cell r="I658" t="str">
            <v>E</v>
          </cell>
          <cell r="K658">
            <v>90</v>
          </cell>
          <cell r="P658">
            <v>0.09</v>
          </cell>
        </row>
        <row r="659">
          <cell r="F659">
            <v>0</v>
          </cell>
          <cell r="H659">
            <v>0</v>
          </cell>
          <cell r="P659">
            <v>0</v>
          </cell>
        </row>
        <row r="660">
          <cell r="A660" t="str">
            <v>ÁREA - SALA DE COMPRESSORES</v>
          </cell>
          <cell r="F660">
            <v>0</v>
          </cell>
          <cell r="H660">
            <v>0</v>
          </cell>
          <cell r="P660">
            <v>0</v>
          </cell>
        </row>
        <row r="661">
          <cell r="A661" t="str">
            <v>Montagem  de Estruturas Metálicas</v>
          </cell>
          <cell r="F661">
            <v>0</v>
          </cell>
          <cell r="H661">
            <v>0</v>
          </cell>
          <cell r="P661">
            <v>0</v>
          </cell>
        </row>
        <row r="662">
          <cell r="F662">
            <v>0</v>
          </cell>
          <cell r="H662">
            <v>0</v>
          </cell>
          <cell r="P662">
            <v>0</v>
          </cell>
        </row>
        <row r="663">
          <cell r="A663" t="str">
            <v>Estruturas</v>
          </cell>
          <cell r="C663" t="str">
            <v>kg</v>
          </cell>
          <cell r="D663">
            <v>12000</v>
          </cell>
          <cell r="E663">
            <v>1</v>
          </cell>
          <cell r="F663">
            <v>12000</v>
          </cell>
          <cell r="H663">
            <v>840</v>
          </cell>
          <cell r="I663" t="str">
            <v>E</v>
          </cell>
          <cell r="K663">
            <v>70</v>
          </cell>
          <cell r="P663">
            <v>7.0000000000000007E-2</v>
          </cell>
          <cell r="R663">
            <v>12000</v>
          </cell>
        </row>
        <row r="664">
          <cell r="F664">
            <v>0</v>
          </cell>
          <cell r="H664">
            <v>0</v>
          </cell>
          <cell r="P664">
            <v>0</v>
          </cell>
        </row>
        <row r="665">
          <cell r="A665" t="str">
            <v>Cobertura e Tapamento</v>
          </cell>
          <cell r="C665" t="str">
            <v>m²</v>
          </cell>
          <cell r="D665">
            <v>222</v>
          </cell>
          <cell r="F665">
            <v>0</v>
          </cell>
          <cell r="G665">
            <v>0.8</v>
          </cell>
          <cell r="H665">
            <v>177.60000000000002</v>
          </cell>
          <cell r="I665" t="str">
            <v>CT</v>
          </cell>
          <cell r="P665">
            <v>0.8</v>
          </cell>
        </row>
        <row r="666">
          <cell r="F666">
            <v>0</v>
          </cell>
          <cell r="H666">
            <v>0</v>
          </cell>
          <cell r="P666">
            <v>0</v>
          </cell>
        </row>
        <row r="667">
          <cell r="A667" t="str">
            <v>ÁREA - EXTERNA</v>
          </cell>
          <cell r="F667">
            <v>0</v>
          </cell>
          <cell r="H667">
            <v>0</v>
          </cell>
          <cell r="P667">
            <v>0</v>
          </cell>
        </row>
        <row r="668">
          <cell r="A668" t="str">
            <v>Montagem de Estruturas Metálicas do Pipe  Rack</v>
          </cell>
          <cell r="F668">
            <v>0</v>
          </cell>
          <cell r="H668">
            <v>0</v>
          </cell>
          <cell r="P668">
            <v>0</v>
          </cell>
        </row>
        <row r="669">
          <cell r="F669">
            <v>0</v>
          </cell>
          <cell r="H669">
            <v>0</v>
          </cell>
          <cell r="P669">
            <v>0</v>
          </cell>
        </row>
        <row r="670">
          <cell r="A670" t="str">
            <v>Estruturas</v>
          </cell>
          <cell r="C670" t="str">
            <v>Kg</v>
          </cell>
          <cell r="D670">
            <v>103300</v>
          </cell>
          <cell r="E670">
            <v>1</v>
          </cell>
          <cell r="F670">
            <v>103300</v>
          </cell>
          <cell r="H670">
            <v>5165</v>
          </cell>
          <cell r="I670" t="str">
            <v>E</v>
          </cell>
          <cell r="K670">
            <v>50</v>
          </cell>
          <cell r="P670">
            <v>0.05</v>
          </cell>
          <cell r="R670">
            <v>103300</v>
          </cell>
        </row>
        <row r="671">
          <cell r="F671">
            <v>0</v>
          </cell>
          <cell r="H671">
            <v>0</v>
          </cell>
          <cell r="P671">
            <v>0</v>
          </cell>
        </row>
        <row r="672">
          <cell r="A672" t="str">
            <v>Piso em chapa xadrez</v>
          </cell>
          <cell r="C672" t="str">
            <v>Kg</v>
          </cell>
          <cell r="D672">
            <v>10200</v>
          </cell>
          <cell r="E672">
            <v>1</v>
          </cell>
          <cell r="F672">
            <v>10200</v>
          </cell>
          <cell r="H672">
            <v>714</v>
          </cell>
          <cell r="I672" t="str">
            <v>E</v>
          </cell>
          <cell r="K672">
            <v>70</v>
          </cell>
          <cell r="P672">
            <v>7.0000000000000007E-2</v>
          </cell>
        </row>
        <row r="673">
          <cell r="F673">
            <v>0</v>
          </cell>
          <cell r="H673">
            <v>0</v>
          </cell>
          <cell r="P673">
            <v>0</v>
          </cell>
        </row>
        <row r="674">
          <cell r="A674" t="str">
            <v>Corrimão/guarda-corpo</v>
          </cell>
          <cell r="C674" t="str">
            <v>Kg</v>
          </cell>
          <cell r="D674">
            <v>1500</v>
          </cell>
          <cell r="E674">
            <v>1</v>
          </cell>
          <cell r="F674">
            <v>1500</v>
          </cell>
          <cell r="H674">
            <v>135</v>
          </cell>
          <cell r="I674" t="str">
            <v>E</v>
          </cell>
          <cell r="K674">
            <v>90</v>
          </cell>
          <cell r="P674">
            <v>0.09</v>
          </cell>
        </row>
        <row r="675">
          <cell r="F675">
            <v>0</v>
          </cell>
          <cell r="H675">
            <v>0</v>
          </cell>
          <cell r="P675">
            <v>0</v>
          </cell>
        </row>
        <row r="676">
          <cell r="A676" t="str">
            <v>TUBULAÇÃO</v>
          </cell>
          <cell r="P676">
            <v>0</v>
          </cell>
        </row>
        <row r="677">
          <cell r="F677">
            <v>0</v>
          </cell>
          <cell r="P677">
            <v>0</v>
          </cell>
        </row>
        <row r="678">
          <cell r="A678" t="str">
            <v>ÁREA - SALA DE COMPRESSORES</v>
          </cell>
          <cell r="F678">
            <v>0</v>
          </cell>
          <cell r="P678">
            <v>0</v>
          </cell>
        </row>
        <row r="679">
          <cell r="A679" t="str">
            <v xml:space="preserve">Tubo sem costura, ANSI B36.10, SCH.80, extremidades com  rosca NPT conforme </v>
          </cell>
          <cell r="F679">
            <v>0</v>
          </cell>
          <cell r="P679">
            <v>0</v>
          </cell>
        </row>
        <row r="680">
          <cell r="A680" t="str">
            <v>ANSI B 2.1, material em aço carbono conforme ASTM A-53 GR. A/B:</v>
          </cell>
          <cell r="F680">
            <v>0</v>
          </cell>
          <cell r="P680">
            <v>0</v>
          </cell>
        </row>
        <row r="681">
          <cell r="A681" t="str">
            <v>Diâmetro 1/2"</v>
          </cell>
          <cell r="B681" t="str">
            <v>TB80</v>
          </cell>
          <cell r="C681" t="str">
            <v>m</v>
          </cell>
          <cell r="D681">
            <v>12</v>
          </cell>
          <cell r="E681">
            <v>1.62</v>
          </cell>
          <cell r="F681">
            <v>19.440000000000001</v>
          </cell>
          <cell r="G681">
            <v>1</v>
          </cell>
          <cell r="H681">
            <v>12</v>
          </cell>
          <cell r="I681" t="str">
            <v>TACR</v>
          </cell>
          <cell r="P681">
            <v>1</v>
          </cell>
        </row>
        <row r="682">
          <cell r="F682">
            <v>0</v>
          </cell>
          <cell r="H682">
            <v>0</v>
          </cell>
          <cell r="P682">
            <v>0</v>
          </cell>
        </row>
        <row r="683">
          <cell r="A683" t="str">
            <v xml:space="preserve">Tubo sem costura, ANSI B36.10, SCH.80, extremidades com rosca NPT, conforme </v>
          </cell>
          <cell r="F683">
            <v>0</v>
          </cell>
          <cell r="H683">
            <v>0</v>
          </cell>
          <cell r="P683">
            <v>0</v>
          </cell>
        </row>
        <row r="684">
          <cell r="A684" t="str">
            <v>ANSI B 2.1, material em aço carbono conforme ASTM A-53 GR. A/B galvanizado:</v>
          </cell>
          <cell r="F684">
            <v>0</v>
          </cell>
          <cell r="H684">
            <v>0</v>
          </cell>
          <cell r="P684">
            <v>0</v>
          </cell>
        </row>
        <row r="685">
          <cell r="A685" t="str">
            <v>Diâmetro 1/2"</v>
          </cell>
          <cell r="B685" t="str">
            <v>TB80</v>
          </cell>
          <cell r="C685" t="str">
            <v>m</v>
          </cell>
          <cell r="D685">
            <v>1</v>
          </cell>
          <cell r="E685">
            <v>1.62</v>
          </cell>
          <cell r="F685">
            <v>1.62</v>
          </cell>
          <cell r="G685">
            <v>1</v>
          </cell>
          <cell r="H685">
            <v>1</v>
          </cell>
          <cell r="I685" t="str">
            <v>TACR</v>
          </cell>
          <cell r="P685">
            <v>1</v>
          </cell>
        </row>
        <row r="686">
          <cell r="A686" t="str">
            <v>Diâmetro 11/2"</v>
          </cell>
          <cell r="B686" t="str">
            <v>TB80</v>
          </cell>
          <cell r="C686" t="str">
            <v>m</v>
          </cell>
          <cell r="D686">
            <v>7</v>
          </cell>
          <cell r="E686">
            <v>5.4</v>
          </cell>
          <cell r="F686">
            <v>37.799999999999997</v>
          </cell>
          <cell r="G686">
            <v>1.5</v>
          </cell>
          <cell r="H686">
            <v>10.5</v>
          </cell>
          <cell r="I686" t="str">
            <v>TACR</v>
          </cell>
          <cell r="P686">
            <v>1.5</v>
          </cell>
        </row>
        <row r="687">
          <cell r="A687" t="str">
            <v>Diâmetro 2"</v>
          </cell>
          <cell r="B687" t="str">
            <v>TB80</v>
          </cell>
          <cell r="C687" t="str">
            <v>m</v>
          </cell>
          <cell r="D687">
            <v>1</v>
          </cell>
          <cell r="E687">
            <v>7.47</v>
          </cell>
          <cell r="F687">
            <v>7.47</v>
          </cell>
          <cell r="G687">
            <v>2</v>
          </cell>
          <cell r="H687">
            <v>2</v>
          </cell>
          <cell r="I687" t="str">
            <v>TACR</v>
          </cell>
          <cell r="P687">
            <v>2</v>
          </cell>
        </row>
        <row r="688">
          <cell r="F688">
            <v>0</v>
          </cell>
          <cell r="H688">
            <v>0</v>
          </cell>
          <cell r="P688">
            <v>0</v>
          </cell>
        </row>
        <row r="689">
          <cell r="A689" t="str">
            <v>Tubo aço carbono com costura, ANSI B36.10, SCH.40, extremidades chanfradas</v>
          </cell>
          <cell r="F689">
            <v>0</v>
          </cell>
          <cell r="H689">
            <v>0</v>
          </cell>
          <cell r="P689">
            <v>0</v>
          </cell>
        </row>
        <row r="690">
          <cell r="A690" t="str">
            <v>material em aço carbono, conforme ASTM A-53,GR. A/B:</v>
          </cell>
          <cell r="F690">
            <v>0</v>
          </cell>
          <cell r="H690">
            <v>0</v>
          </cell>
          <cell r="P690">
            <v>0</v>
          </cell>
        </row>
        <row r="691">
          <cell r="A691" t="str">
            <v>Diâmetro 21/2"</v>
          </cell>
          <cell r="B691" t="str">
            <v>TB40</v>
          </cell>
          <cell r="C691" t="str">
            <v>m</v>
          </cell>
          <cell r="D691">
            <v>10</v>
          </cell>
          <cell r="E691">
            <v>8.6199999999999992</v>
          </cell>
          <cell r="F691">
            <v>86.2</v>
          </cell>
          <cell r="G691">
            <v>2.5</v>
          </cell>
          <cell r="H691">
            <v>25</v>
          </cell>
          <cell r="I691" t="str">
            <v>TACS</v>
          </cell>
          <cell r="P691">
            <v>2.5</v>
          </cell>
        </row>
        <row r="692">
          <cell r="A692" t="str">
            <v>Diâmetro 3"</v>
          </cell>
          <cell r="B692" t="str">
            <v>TB40</v>
          </cell>
          <cell r="C692" t="str">
            <v>m</v>
          </cell>
          <cell r="D692">
            <v>26</v>
          </cell>
          <cell r="E692">
            <v>11.3</v>
          </cell>
          <cell r="F692">
            <v>293.8</v>
          </cell>
          <cell r="G692">
            <v>3</v>
          </cell>
          <cell r="H692">
            <v>78</v>
          </cell>
          <cell r="I692" t="str">
            <v>TACS</v>
          </cell>
          <cell r="P692">
            <v>3</v>
          </cell>
        </row>
        <row r="693">
          <cell r="A693" t="str">
            <v>Diâmetro 4"</v>
          </cell>
          <cell r="B693" t="str">
            <v>TB40</v>
          </cell>
          <cell r="C693" t="str">
            <v>m</v>
          </cell>
          <cell r="D693">
            <v>1</v>
          </cell>
          <cell r="E693">
            <v>16.100000000000001</v>
          </cell>
          <cell r="F693">
            <v>16.100000000000001</v>
          </cell>
          <cell r="G693">
            <v>4</v>
          </cell>
          <cell r="H693">
            <v>4</v>
          </cell>
          <cell r="I693" t="str">
            <v>TACS</v>
          </cell>
          <cell r="P693">
            <v>4</v>
          </cell>
        </row>
        <row r="694">
          <cell r="A694" t="str">
            <v>Diâmetro 6"</v>
          </cell>
          <cell r="B694" t="str">
            <v>TB40</v>
          </cell>
          <cell r="C694" t="str">
            <v>m</v>
          </cell>
          <cell r="D694">
            <v>71</v>
          </cell>
          <cell r="E694">
            <v>28.2</v>
          </cell>
          <cell r="F694">
            <v>2002.2</v>
          </cell>
          <cell r="G694">
            <v>6</v>
          </cell>
          <cell r="H694">
            <v>426</v>
          </cell>
          <cell r="I694" t="str">
            <v>TACS</v>
          </cell>
          <cell r="P694">
            <v>6</v>
          </cell>
        </row>
        <row r="695">
          <cell r="F695">
            <v>0</v>
          </cell>
          <cell r="H695">
            <v>0</v>
          </cell>
          <cell r="P695">
            <v>0</v>
          </cell>
        </row>
        <row r="696">
          <cell r="A696" t="str">
            <v xml:space="preserve">Tubo sem costura, ANSI B36.10, SCH.40, extremidades com rosca NPT, conforme </v>
          </cell>
          <cell r="F696">
            <v>0</v>
          </cell>
          <cell r="H696">
            <v>0</v>
          </cell>
          <cell r="P696">
            <v>0</v>
          </cell>
        </row>
        <row r="697">
          <cell r="A697" t="str">
            <v>ANSI B 2.1, material em aço carbono conforme ASTM A-53 GR. A/B galvanizado:</v>
          </cell>
          <cell r="F697">
            <v>0</v>
          </cell>
          <cell r="H697">
            <v>0</v>
          </cell>
          <cell r="P697">
            <v>0</v>
          </cell>
        </row>
        <row r="698">
          <cell r="A698" t="str">
            <v>Diâmetro 21/2"</v>
          </cell>
          <cell r="B698" t="str">
            <v>TB40</v>
          </cell>
          <cell r="C698" t="str">
            <v>m</v>
          </cell>
          <cell r="D698">
            <v>13</v>
          </cell>
          <cell r="E698">
            <v>8.6199999999999992</v>
          </cell>
          <cell r="F698">
            <v>112.06</v>
          </cell>
          <cell r="G698">
            <v>2.5</v>
          </cell>
          <cell r="H698">
            <v>32.5</v>
          </cell>
          <cell r="I698" t="str">
            <v>TACR</v>
          </cell>
          <cell r="P698">
            <v>2.5</v>
          </cell>
        </row>
        <row r="699">
          <cell r="F699">
            <v>0</v>
          </cell>
          <cell r="H699">
            <v>0</v>
          </cell>
          <cell r="P699">
            <v>0</v>
          </cell>
        </row>
        <row r="700">
          <cell r="A700" t="str">
            <v>Válvula esfera, 150 libras, extremidades com rosca NPT, conforme ANSI B 2.1,  material</v>
          </cell>
          <cell r="F700">
            <v>0</v>
          </cell>
          <cell r="H700">
            <v>0</v>
          </cell>
          <cell r="P700">
            <v>0</v>
          </cell>
        </row>
        <row r="701">
          <cell r="A701" t="str">
            <v xml:space="preserve"> do corpo em latão, interno aço inox ref. CIWAL figura 294 ou similar:</v>
          </cell>
          <cell r="F701">
            <v>0</v>
          </cell>
          <cell r="H701">
            <v>0</v>
          </cell>
          <cell r="P701">
            <v>0</v>
          </cell>
        </row>
        <row r="702">
          <cell r="A702" t="str">
            <v>Diâmetro 1/2"</v>
          </cell>
          <cell r="B702" t="str">
            <v>VV</v>
          </cell>
          <cell r="C702" t="str">
            <v>PC</v>
          </cell>
          <cell r="D702">
            <v>5</v>
          </cell>
          <cell r="F702">
            <v>0</v>
          </cell>
          <cell r="G702">
            <v>2</v>
          </cell>
          <cell r="H702">
            <v>10</v>
          </cell>
          <cell r="I702" t="str">
            <v>TACR</v>
          </cell>
          <cell r="P702">
            <v>2</v>
          </cell>
        </row>
        <row r="703">
          <cell r="A703" t="str">
            <v>Diâmetro 11/2"</v>
          </cell>
          <cell r="B703" t="str">
            <v>VV</v>
          </cell>
          <cell r="C703" t="str">
            <v>PC</v>
          </cell>
          <cell r="D703">
            <v>3</v>
          </cell>
          <cell r="F703">
            <v>0</v>
          </cell>
          <cell r="G703">
            <v>3</v>
          </cell>
          <cell r="H703">
            <v>9</v>
          </cell>
          <cell r="I703" t="str">
            <v>TACR</v>
          </cell>
          <cell r="P703">
            <v>3</v>
          </cell>
        </row>
        <row r="704">
          <cell r="A704" t="str">
            <v>Diâmetro 2"</v>
          </cell>
          <cell r="B704" t="str">
            <v>VV</v>
          </cell>
          <cell r="C704" t="str">
            <v>PC</v>
          </cell>
          <cell r="D704">
            <v>1</v>
          </cell>
          <cell r="F704">
            <v>0</v>
          </cell>
          <cell r="G704">
            <v>4</v>
          </cell>
          <cell r="H704">
            <v>4</v>
          </cell>
          <cell r="I704" t="str">
            <v>TACR</v>
          </cell>
          <cell r="P704">
            <v>4</v>
          </cell>
        </row>
        <row r="705">
          <cell r="F705">
            <v>0</v>
          </cell>
          <cell r="H705">
            <v>0</v>
          </cell>
          <cell r="P705">
            <v>0</v>
          </cell>
        </row>
        <row r="706">
          <cell r="A706" t="str">
            <v xml:space="preserve">Válvula esfera, 150 libras, extremidades com flange face plana material do corpo em aço </v>
          </cell>
          <cell r="F706">
            <v>0</v>
          </cell>
          <cell r="H706">
            <v>0</v>
          </cell>
          <cell r="P706">
            <v>0</v>
          </cell>
        </row>
        <row r="707">
          <cell r="A707" t="str">
            <v>carbono, interno aço inox ref. NIAGARA 303 e/ou similar:</v>
          </cell>
          <cell r="F707">
            <v>0</v>
          </cell>
          <cell r="H707">
            <v>0</v>
          </cell>
          <cell r="P707">
            <v>0</v>
          </cell>
        </row>
        <row r="708">
          <cell r="A708" t="str">
            <v>Diâmetro 21/2"</v>
          </cell>
          <cell r="B708" t="str">
            <v>VV</v>
          </cell>
          <cell r="C708" t="str">
            <v>PC</v>
          </cell>
          <cell r="D708">
            <v>1</v>
          </cell>
          <cell r="F708">
            <v>0</v>
          </cell>
          <cell r="G708">
            <v>5</v>
          </cell>
          <cell r="H708">
            <v>5</v>
          </cell>
          <cell r="I708" t="str">
            <v>TACR</v>
          </cell>
          <cell r="P708">
            <v>5</v>
          </cell>
        </row>
        <row r="709">
          <cell r="A709" t="str">
            <v>Diâmetro 3"</v>
          </cell>
          <cell r="B709" t="str">
            <v>VV</v>
          </cell>
          <cell r="C709" t="str">
            <v>PC</v>
          </cell>
          <cell r="D709">
            <v>7</v>
          </cell>
          <cell r="F709">
            <v>0</v>
          </cell>
          <cell r="G709">
            <v>6</v>
          </cell>
          <cell r="H709">
            <v>42</v>
          </cell>
          <cell r="I709" t="str">
            <v>TACR</v>
          </cell>
          <cell r="P709">
            <v>6</v>
          </cell>
        </row>
        <row r="710">
          <cell r="A710" t="str">
            <v>Diâmetro 6"</v>
          </cell>
          <cell r="B710" t="str">
            <v>VV</v>
          </cell>
          <cell r="C710" t="str">
            <v>PC</v>
          </cell>
          <cell r="D710">
            <v>10</v>
          </cell>
          <cell r="F710">
            <v>0</v>
          </cell>
          <cell r="G710">
            <v>12</v>
          </cell>
          <cell r="H710">
            <v>120</v>
          </cell>
          <cell r="I710" t="str">
            <v>TACR</v>
          </cell>
          <cell r="P710">
            <v>12</v>
          </cell>
        </row>
        <row r="711">
          <cell r="F711">
            <v>0</v>
          </cell>
          <cell r="H711">
            <v>0</v>
          </cell>
          <cell r="P711">
            <v>0</v>
          </cell>
        </row>
        <row r="712">
          <cell r="A712" t="str">
            <v>Suportes</v>
          </cell>
          <cell r="C712" t="str">
            <v>kg</v>
          </cell>
          <cell r="D712">
            <v>250</v>
          </cell>
          <cell r="E712">
            <v>1</v>
          </cell>
          <cell r="F712">
            <v>250</v>
          </cell>
          <cell r="G712">
            <v>0.15</v>
          </cell>
          <cell r="H712">
            <v>37.5</v>
          </cell>
          <cell r="I712" t="str">
            <v>F</v>
          </cell>
          <cell r="P712">
            <v>0.15</v>
          </cell>
        </row>
        <row r="713">
          <cell r="F713">
            <v>0</v>
          </cell>
          <cell r="H713">
            <v>0</v>
          </cell>
          <cell r="P713">
            <v>0</v>
          </cell>
        </row>
        <row r="714">
          <cell r="A714" t="str">
            <v>ÁREA - ESTOCAGEM E PREPARAÇÃO DE REAGENTES</v>
          </cell>
          <cell r="F714">
            <v>0</v>
          </cell>
          <cell r="H714">
            <v>0</v>
          </cell>
          <cell r="P714">
            <v>0</v>
          </cell>
        </row>
        <row r="715">
          <cell r="A715" t="str">
            <v xml:space="preserve">Tubo sem costura, ANSI B36.10, SCH.80, extremidades com rosca NPT conforme </v>
          </cell>
          <cell r="F715">
            <v>0</v>
          </cell>
          <cell r="H715">
            <v>0</v>
          </cell>
          <cell r="P715">
            <v>0</v>
          </cell>
        </row>
        <row r="716">
          <cell r="A716" t="str">
            <v>ANSI B 2.1, material em aço carbono, conforme ASTM A-53 GR. A/B:</v>
          </cell>
          <cell r="F716">
            <v>0</v>
          </cell>
          <cell r="H716">
            <v>0</v>
          </cell>
          <cell r="P716">
            <v>0</v>
          </cell>
        </row>
        <row r="717">
          <cell r="A717" t="str">
            <v>Diâmetro 1/2"</v>
          </cell>
          <cell r="B717" t="str">
            <v>TB80</v>
          </cell>
          <cell r="C717" t="str">
            <v>m</v>
          </cell>
          <cell r="D717">
            <v>1</v>
          </cell>
          <cell r="E717">
            <v>1.62</v>
          </cell>
          <cell r="F717">
            <v>1.62</v>
          </cell>
          <cell r="G717">
            <v>1</v>
          </cell>
          <cell r="H717">
            <v>1</v>
          </cell>
          <cell r="I717" t="str">
            <v>TACR</v>
          </cell>
          <cell r="P717">
            <v>1</v>
          </cell>
        </row>
        <row r="718">
          <cell r="A718" t="str">
            <v>Diâmetro 11/2"</v>
          </cell>
          <cell r="B718" t="str">
            <v>TB80</v>
          </cell>
          <cell r="C718" t="str">
            <v>m</v>
          </cell>
          <cell r="D718">
            <v>5</v>
          </cell>
          <cell r="E718">
            <v>5.4</v>
          </cell>
          <cell r="F718">
            <v>27</v>
          </cell>
          <cell r="G718">
            <v>1.5</v>
          </cell>
          <cell r="H718">
            <v>7.5</v>
          </cell>
          <cell r="I718" t="str">
            <v>TACR</v>
          </cell>
          <cell r="P718">
            <v>1.5</v>
          </cell>
        </row>
        <row r="719">
          <cell r="A719" t="str">
            <v>Diâmetro 2"</v>
          </cell>
          <cell r="B719" t="str">
            <v>TB80</v>
          </cell>
          <cell r="C719" t="str">
            <v>m</v>
          </cell>
          <cell r="D719">
            <v>55</v>
          </cell>
          <cell r="E719">
            <v>7.47</v>
          </cell>
          <cell r="F719">
            <v>410.85</v>
          </cell>
          <cell r="G719">
            <v>2</v>
          </cell>
          <cell r="H719">
            <v>110</v>
          </cell>
          <cell r="I719" t="str">
            <v>TACR</v>
          </cell>
          <cell r="P719">
            <v>2</v>
          </cell>
        </row>
        <row r="720">
          <cell r="F720">
            <v>0</v>
          </cell>
          <cell r="H720">
            <v>0</v>
          </cell>
          <cell r="P720">
            <v>0</v>
          </cell>
        </row>
        <row r="721">
          <cell r="A721" t="str">
            <v xml:space="preserve">Tubo com costura, ANSI B36.10, SCH.40, extremidades chanfradas, material em aço </v>
          </cell>
          <cell r="F721">
            <v>0</v>
          </cell>
          <cell r="H721">
            <v>0</v>
          </cell>
          <cell r="P721">
            <v>0</v>
          </cell>
        </row>
        <row r="722">
          <cell r="A722" t="str">
            <v>carbono, conforme ASTM A-53, GR. A/B:</v>
          </cell>
          <cell r="F722">
            <v>0</v>
          </cell>
          <cell r="H722">
            <v>0</v>
          </cell>
          <cell r="P722">
            <v>0</v>
          </cell>
        </row>
        <row r="723">
          <cell r="A723" t="str">
            <v>Diâmetro 21/2"</v>
          </cell>
          <cell r="B723" t="str">
            <v>TB40</v>
          </cell>
          <cell r="C723" t="str">
            <v>m</v>
          </cell>
          <cell r="D723">
            <v>46</v>
          </cell>
          <cell r="E723">
            <v>8.6199999999999992</v>
          </cell>
          <cell r="F723">
            <v>396.52</v>
          </cell>
          <cell r="G723">
            <v>2.5</v>
          </cell>
          <cell r="H723">
            <v>115</v>
          </cell>
          <cell r="I723" t="str">
            <v>TACS</v>
          </cell>
          <cell r="P723">
            <v>2.5</v>
          </cell>
        </row>
        <row r="724">
          <cell r="A724" t="str">
            <v>Diâmetro 3"</v>
          </cell>
          <cell r="B724" t="str">
            <v>TB40</v>
          </cell>
          <cell r="C724" t="str">
            <v>m</v>
          </cell>
          <cell r="D724">
            <v>61</v>
          </cell>
          <cell r="E724">
            <v>11.3</v>
          </cell>
          <cell r="F724">
            <v>689.3</v>
          </cell>
          <cell r="G724">
            <v>3</v>
          </cell>
          <cell r="H724">
            <v>183</v>
          </cell>
          <cell r="I724" t="str">
            <v>TACS</v>
          </cell>
          <cell r="P724">
            <v>3</v>
          </cell>
        </row>
        <row r="725">
          <cell r="A725" t="str">
            <v>Diâmetro 4"</v>
          </cell>
          <cell r="B725" t="str">
            <v>TB40</v>
          </cell>
          <cell r="C725" t="str">
            <v>m</v>
          </cell>
          <cell r="D725">
            <v>68</v>
          </cell>
          <cell r="E725">
            <v>16.100000000000001</v>
          </cell>
          <cell r="F725">
            <v>1094.8</v>
          </cell>
          <cell r="G725">
            <v>4</v>
          </cell>
          <cell r="H725">
            <v>272</v>
          </cell>
          <cell r="I725" t="str">
            <v>TACS</v>
          </cell>
          <cell r="P725">
            <v>4</v>
          </cell>
        </row>
        <row r="726">
          <cell r="A726" t="str">
            <v>Diâmetro 6"</v>
          </cell>
          <cell r="B726" t="str">
            <v>TB40</v>
          </cell>
          <cell r="C726" t="str">
            <v>m</v>
          </cell>
          <cell r="D726">
            <v>36</v>
          </cell>
          <cell r="E726">
            <v>28.2</v>
          </cell>
          <cell r="F726">
            <v>1015.2</v>
          </cell>
          <cell r="G726">
            <v>6</v>
          </cell>
          <cell r="H726">
            <v>216</v>
          </cell>
          <cell r="I726" t="str">
            <v>TACS</v>
          </cell>
          <cell r="P726">
            <v>6</v>
          </cell>
        </row>
        <row r="727">
          <cell r="F727">
            <v>0</v>
          </cell>
          <cell r="H727">
            <v>0</v>
          </cell>
          <cell r="P727">
            <v>0</v>
          </cell>
        </row>
        <row r="728">
          <cell r="A728" t="str">
            <v>Tubo sem costura, ANSI B36.10, SCH.80, extremidades planas material em aço carbono</v>
          </cell>
          <cell r="F728">
            <v>0</v>
          </cell>
          <cell r="H728">
            <v>0</v>
          </cell>
          <cell r="P728">
            <v>0</v>
          </cell>
        </row>
        <row r="729">
          <cell r="A729" t="str">
            <v>conforme ASTM A-53, GR. A/B:</v>
          </cell>
          <cell r="F729">
            <v>0</v>
          </cell>
          <cell r="H729">
            <v>0</v>
          </cell>
          <cell r="P729">
            <v>0</v>
          </cell>
        </row>
        <row r="730">
          <cell r="A730" t="str">
            <v>Diâmetro 1/2"</v>
          </cell>
          <cell r="B730" t="str">
            <v>TB80</v>
          </cell>
          <cell r="C730" t="str">
            <v>m</v>
          </cell>
          <cell r="D730">
            <v>2</v>
          </cell>
          <cell r="E730">
            <v>1.62</v>
          </cell>
          <cell r="F730">
            <v>3.24</v>
          </cell>
          <cell r="G730">
            <v>1</v>
          </cell>
          <cell r="H730">
            <v>2</v>
          </cell>
          <cell r="I730" t="str">
            <v>TACS</v>
          </cell>
          <cell r="P730">
            <v>1</v>
          </cell>
        </row>
        <row r="731">
          <cell r="A731" t="str">
            <v>Diâmetro 2"</v>
          </cell>
          <cell r="B731" t="str">
            <v>TB80</v>
          </cell>
          <cell r="C731" t="str">
            <v>m</v>
          </cell>
          <cell r="D731">
            <v>54</v>
          </cell>
          <cell r="E731">
            <v>7.47</v>
          </cell>
          <cell r="F731">
            <v>403.38</v>
          </cell>
          <cell r="G731">
            <v>2</v>
          </cell>
          <cell r="H731">
            <v>108</v>
          </cell>
          <cell r="I731" t="str">
            <v>TACS</v>
          </cell>
          <cell r="P731">
            <v>2</v>
          </cell>
        </row>
        <row r="732">
          <cell r="F732">
            <v>0</v>
          </cell>
          <cell r="H732">
            <v>0</v>
          </cell>
          <cell r="P732">
            <v>0</v>
          </cell>
        </row>
        <row r="733">
          <cell r="A733" t="str">
            <v>Tubo sem costura, SCH.10S, extremidades chanfradas, material em aço inox, conforme</v>
          </cell>
          <cell r="F733">
            <v>0</v>
          </cell>
          <cell r="H733">
            <v>0</v>
          </cell>
          <cell r="P733">
            <v>0</v>
          </cell>
        </row>
        <row r="734">
          <cell r="A734" t="str">
            <v>ASTM A-312 GR. TP 304:</v>
          </cell>
          <cell r="F734">
            <v>0</v>
          </cell>
          <cell r="H734">
            <v>0</v>
          </cell>
          <cell r="P734">
            <v>0</v>
          </cell>
        </row>
        <row r="735">
          <cell r="A735" t="str">
            <v>Diâmetro 11/2"</v>
          </cell>
          <cell r="B735" t="str">
            <v>TB10S</v>
          </cell>
          <cell r="C735" t="str">
            <v>m</v>
          </cell>
          <cell r="D735">
            <v>4</v>
          </cell>
          <cell r="E735">
            <v>3.16</v>
          </cell>
          <cell r="F735">
            <v>12.64</v>
          </cell>
          <cell r="G735">
            <v>2.25</v>
          </cell>
          <cell r="H735">
            <v>9</v>
          </cell>
          <cell r="I735" t="str">
            <v>TI</v>
          </cell>
          <cell r="P735">
            <v>2.25</v>
          </cell>
        </row>
        <row r="736">
          <cell r="A736" t="str">
            <v>Diâmetro 2"</v>
          </cell>
          <cell r="B736" t="str">
            <v>TB10S</v>
          </cell>
          <cell r="C736" t="str">
            <v>m</v>
          </cell>
          <cell r="D736">
            <v>8</v>
          </cell>
          <cell r="E736">
            <v>3.98</v>
          </cell>
          <cell r="F736">
            <v>31.84</v>
          </cell>
          <cell r="G736">
            <v>3</v>
          </cell>
          <cell r="H736">
            <v>24</v>
          </cell>
          <cell r="I736" t="str">
            <v>TI</v>
          </cell>
          <cell r="P736">
            <v>3</v>
          </cell>
        </row>
        <row r="737">
          <cell r="A737" t="str">
            <v>Diâmetro 3"</v>
          </cell>
          <cell r="B737" t="str">
            <v>TB10S</v>
          </cell>
          <cell r="C737" t="str">
            <v>m</v>
          </cell>
          <cell r="D737">
            <v>9</v>
          </cell>
          <cell r="E737">
            <v>6.45</v>
          </cell>
          <cell r="F737">
            <v>58.05</v>
          </cell>
          <cell r="G737">
            <v>4.5</v>
          </cell>
          <cell r="H737">
            <v>40.5</v>
          </cell>
          <cell r="I737" t="str">
            <v>TI</v>
          </cell>
          <cell r="P737">
            <v>4.5</v>
          </cell>
        </row>
        <row r="738">
          <cell r="F738">
            <v>0</v>
          </cell>
          <cell r="H738">
            <v>0</v>
          </cell>
          <cell r="P738">
            <v>0</v>
          </cell>
        </row>
        <row r="739">
          <cell r="A739" t="str">
            <v>Tubo sem costura, ANSI B 36.10, SCH 40, extremidades chanfradas, material em aço</v>
          </cell>
          <cell r="F739">
            <v>0</v>
          </cell>
          <cell r="H739">
            <v>0</v>
          </cell>
          <cell r="P739">
            <v>0</v>
          </cell>
        </row>
        <row r="740">
          <cell r="A740" t="str">
            <v>carbono conforme ASTM A-53 GR. A/B:</v>
          </cell>
          <cell r="F740">
            <v>0</v>
          </cell>
          <cell r="H740">
            <v>0</v>
          </cell>
          <cell r="P740">
            <v>0</v>
          </cell>
        </row>
        <row r="741">
          <cell r="A741" t="str">
            <v>Diâmetro 21/2"</v>
          </cell>
          <cell r="B741" t="str">
            <v>TB40</v>
          </cell>
          <cell r="C741" t="str">
            <v>m</v>
          </cell>
          <cell r="D741">
            <v>18</v>
          </cell>
          <cell r="E741">
            <v>8.6199999999999992</v>
          </cell>
          <cell r="F741">
            <v>155.16</v>
          </cell>
          <cell r="G741">
            <v>2.5</v>
          </cell>
          <cell r="H741">
            <v>45</v>
          </cell>
          <cell r="I741" t="str">
            <v>TACS</v>
          </cell>
          <cell r="P741">
            <v>2.5</v>
          </cell>
        </row>
        <row r="742">
          <cell r="A742" t="str">
            <v>Diâmetro 3"</v>
          </cell>
          <cell r="B742" t="str">
            <v>TB40</v>
          </cell>
          <cell r="C742" t="str">
            <v>m</v>
          </cell>
          <cell r="D742">
            <v>136</v>
          </cell>
          <cell r="E742">
            <v>11.3</v>
          </cell>
          <cell r="F742">
            <v>1536.8</v>
          </cell>
          <cell r="G742">
            <v>3</v>
          </cell>
          <cell r="H742">
            <v>408</v>
          </cell>
          <cell r="I742" t="str">
            <v>TACS</v>
          </cell>
          <cell r="P742">
            <v>3</v>
          </cell>
        </row>
        <row r="743">
          <cell r="A743" t="str">
            <v>Diâmetro 4"</v>
          </cell>
          <cell r="B743" t="str">
            <v>TB40</v>
          </cell>
          <cell r="C743" t="str">
            <v>m</v>
          </cell>
          <cell r="D743">
            <v>32</v>
          </cell>
          <cell r="E743">
            <v>16.100000000000001</v>
          </cell>
          <cell r="F743">
            <v>515.20000000000005</v>
          </cell>
          <cell r="G743">
            <v>4</v>
          </cell>
          <cell r="H743">
            <v>128</v>
          </cell>
          <cell r="I743" t="str">
            <v>TACS</v>
          </cell>
          <cell r="P743">
            <v>4</v>
          </cell>
        </row>
        <row r="744">
          <cell r="A744" t="str">
            <v>Diâmetro 5"</v>
          </cell>
          <cell r="B744" t="str">
            <v>TB40</v>
          </cell>
          <cell r="C744" t="str">
            <v>m</v>
          </cell>
          <cell r="D744">
            <v>2</v>
          </cell>
          <cell r="E744">
            <v>21.8</v>
          </cell>
          <cell r="F744">
            <v>43.6</v>
          </cell>
          <cell r="G744">
            <v>5</v>
          </cell>
          <cell r="H744">
            <v>10</v>
          </cell>
          <cell r="I744" t="str">
            <v>TACS</v>
          </cell>
          <cell r="P744">
            <v>5</v>
          </cell>
        </row>
        <row r="745">
          <cell r="A745" t="str">
            <v>Diâmetro 6"</v>
          </cell>
          <cell r="B745" t="str">
            <v>TB40</v>
          </cell>
          <cell r="C745" t="str">
            <v>m</v>
          </cell>
          <cell r="D745">
            <v>6</v>
          </cell>
          <cell r="E745">
            <v>28.2</v>
          </cell>
          <cell r="F745">
            <v>169.2</v>
          </cell>
          <cell r="G745">
            <v>6</v>
          </cell>
          <cell r="H745">
            <v>36</v>
          </cell>
          <cell r="I745" t="str">
            <v>TACS</v>
          </cell>
          <cell r="P745">
            <v>6</v>
          </cell>
        </row>
        <row r="746">
          <cell r="F746">
            <v>0</v>
          </cell>
          <cell r="H746">
            <v>0</v>
          </cell>
          <cell r="P746">
            <v>0</v>
          </cell>
        </row>
        <row r="747">
          <cell r="A747" t="str">
            <v>Válvula borboleta, tipo WAFER, 150 libras, material do corpo em FºFº, interno FºFº,</v>
          </cell>
          <cell r="F747">
            <v>0</v>
          </cell>
          <cell r="H747">
            <v>0</v>
          </cell>
          <cell r="P747">
            <v>0</v>
          </cell>
        </row>
        <row r="748">
          <cell r="A748" t="str">
            <v>ref. NIAGARA figura 540 e 550 ou similar:</v>
          </cell>
          <cell r="F748">
            <v>0</v>
          </cell>
          <cell r="H748">
            <v>0</v>
          </cell>
          <cell r="P748">
            <v>0</v>
          </cell>
        </row>
        <row r="749">
          <cell r="A749" t="str">
            <v>Diâmetro 4"</v>
          </cell>
          <cell r="B749" t="str">
            <v>VV</v>
          </cell>
          <cell r="C749" t="str">
            <v>PC</v>
          </cell>
          <cell r="D749">
            <v>20</v>
          </cell>
          <cell r="F749">
            <v>0</v>
          </cell>
          <cell r="G749">
            <v>8</v>
          </cell>
          <cell r="H749">
            <v>160</v>
          </cell>
          <cell r="I749" t="str">
            <v>TACS</v>
          </cell>
          <cell r="P749">
            <v>8</v>
          </cell>
        </row>
        <row r="750">
          <cell r="A750" t="str">
            <v>Diâmetro 6"</v>
          </cell>
          <cell r="B750" t="str">
            <v>VV</v>
          </cell>
          <cell r="C750" t="str">
            <v>PC</v>
          </cell>
          <cell r="D750">
            <v>1</v>
          </cell>
          <cell r="F750">
            <v>0</v>
          </cell>
          <cell r="G750">
            <v>12</v>
          </cell>
          <cell r="H750">
            <v>12</v>
          </cell>
          <cell r="I750" t="str">
            <v>TACS</v>
          </cell>
          <cell r="P750">
            <v>12</v>
          </cell>
        </row>
        <row r="751">
          <cell r="F751">
            <v>0</v>
          </cell>
          <cell r="H751">
            <v>0</v>
          </cell>
          <cell r="P751">
            <v>0</v>
          </cell>
        </row>
        <row r="752">
          <cell r="A752" t="str">
            <v xml:space="preserve">Válvula esfera, 150 libras, extremidades com rosca NPT, conforme ANSI B 2.1, material </v>
          </cell>
          <cell r="F752">
            <v>0</v>
          </cell>
          <cell r="H752">
            <v>0</v>
          </cell>
          <cell r="P752">
            <v>0</v>
          </cell>
        </row>
        <row r="753">
          <cell r="A753" t="str">
            <v>do corpo em latão, interno aço inox, ref. CIWAL figura 294 ou similar:</v>
          </cell>
          <cell r="F753">
            <v>0</v>
          </cell>
          <cell r="H753">
            <v>0</v>
          </cell>
          <cell r="P753">
            <v>0</v>
          </cell>
        </row>
        <row r="754">
          <cell r="A754" t="str">
            <v>Diâmetro 1/2"</v>
          </cell>
          <cell r="B754" t="str">
            <v>VV</v>
          </cell>
          <cell r="C754" t="str">
            <v>PC</v>
          </cell>
          <cell r="D754">
            <v>2</v>
          </cell>
          <cell r="F754">
            <v>0</v>
          </cell>
          <cell r="G754">
            <v>2</v>
          </cell>
          <cell r="H754">
            <v>4</v>
          </cell>
          <cell r="I754" t="str">
            <v>TACS</v>
          </cell>
          <cell r="P754">
            <v>2</v>
          </cell>
        </row>
        <row r="755">
          <cell r="A755" t="str">
            <v>Diâmetro 2"</v>
          </cell>
          <cell r="B755" t="str">
            <v>VV</v>
          </cell>
          <cell r="C755" t="str">
            <v>PC</v>
          </cell>
          <cell r="D755">
            <v>10</v>
          </cell>
          <cell r="F755">
            <v>0</v>
          </cell>
          <cell r="G755">
            <v>4</v>
          </cell>
          <cell r="H755">
            <v>40</v>
          </cell>
          <cell r="I755" t="str">
            <v>TACS</v>
          </cell>
          <cell r="P755">
            <v>4</v>
          </cell>
        </row>
        <row r="756">
          <cell r="F756">
            <v>0</v>
          </cell>
          <cell r="H756">
            <v>0</v>
          </cell>
          <cell r="P756">
            <v>0</v>
          </cell>
        </row>
        <row r="757">
          <cell r="A757" t="str">
            <v xml:space="preserve">Válvula diafragma, 150 libras, extremidade com flange face plana material do corpo em </v>
          </cell>
          <cell r="F757">
            <v>0</v>
          </cell>
          <cell r="H757">
            <v>0</v>
          </cell>
          <cell r="P757">
            <v>0</v>
          </cell>
        </row>
        <row r="758">
          <cell r="A758" t="str">
            <v>FºFº, interno em butil, ref. CIVA figura 675 ou similar:</v>
          </cell>
          <cell r="F758">
            <v>0</v>
          </cell>
          <cell r="H758">
            <v>0</v>
          </cell>
          <cell r="P758">
            <v>0</v>
          </cell>
        </row>
        <row r="759">
          <cell r="A759" t="str">
            <v>Diâmetro 1/2"</v>
          </cell>
          <cell r="B759" t="str">
            <v>VV</v>
          </cell>
          <cell r="C759" t="str">
            <v>PC</v>
          </cell>
          <cell r="D759">
            <v>6</v>
          </cell>
          <cell r="F759">
            <v>0</v>
          </cell>
          <cell r="G759">
            <v>2</v>
          </cell>
          <cell r="H759">
            <v>12</v>
          </cell>
          <cell r="I759" t="str">
            <v>TACS</v>
          </cell>
          <cell r="P759">
            <v>2</v>
          </cell>
        </row>
        <row r="760">
          <cell r="A760" t="str">
            <v>Diâmetro 2"</v>
          </cell>
          <cell r="B760" t="str">
            <v>VV</v>
          </cell>
          <cell r="C760" t="str">
            <v>PC</v>
          </cell>
          <cell r="D760">
            <v>16</v>
          </cell>
          <cell r="F760">
            <v>0</v>
          </cell>
          <cell r="G760">
            <v>4</v>
          </cell>
          <cell r="H760">
            <v>64</v>
          </cell>
          <cell r="I760" t="str">
            <v>TACS</v>
          </cell>
          <cell r="P760">
            <v>4</v>
          </cell>
        </row>
        <row r="761">
          <cell r="A761" t="str">
            <v>Diâmetro 21/2"</v>
          </cell>
          <cell r="B761" t="str">
            <v>VV</v>
          </cell>
          <cell r="C761" t="str">
            <v>PC</v>
          </cell>
          <cell r="D761">
            <v>5</v>
          </cell>
          <cell r="F761">
            <v>0</v>
          </cell>
          <cell r="G761">
            <v>5</v>
          </cell>
          <cell r="H761">
            <v>25</v>
          </cell>
          <cell r="I761" t="str">
            <v>TACS</v>
          </cell>
          <cell r="P761">
            <v>5</v>
          </cell>
        </row>
        <row r="762">
          <cell r="A762" t="str">
            <v>Diâmetro 3"</v>
          </cell>
          <cell r="B762" t="str">
            <v>VV</v>
          </cell>
          <cell r="C762" t="str">
            <v>PC</v>
          </cell>
          <cell r="D762">
            <v>24</v>
          </cell>
          <cell r="F762">
            <v>0</v>
          </cell>
          <cell r="G762">
            <v>6</v>
          </cell>
          <cell r="H762">
            <v>144</v>
          </cell>
          <cell r="I762" t="str">
            <v>TACS</v>
          </cell>
          <cell r="P762">
            <v>6</v>
          </cell>
        </row>
        <row r="763">
          <cell r="A763" t="str">
            <v>Diâmetro 4"</v>
          </cell>
          <cell r="B763" t="str">
            <v>VV</v>
          </cell>
          <cell r="C763" t="str">
            <v>PC</v>
          </cell>
          <cell r="D763">
            <v>19</v>
          </cell>
          <cell r="F763">
            <v>0</v>
          </cell>
          <cell r="G763">
            <v>8</v>
          </cell>
          <cell r="H763">
            <v>152</v>
          </cell>
          <cell r="I763" t="str">
            <v>TACS</v>
          </cell>
          <cell r="P763">
            <v>8</v>
          </cell>
        </row>
        <row r="764">
          <cell r="F764">
            <v>0</v>
          </cell>
          <cell r="H764">
            <v>0</v>
          </cell>
          <cell r="P764">
            <v>0</v>
          </cell>
        </row>
        <row r="765">
          <cell r="A765" t="str">
            <v>Válvula esfera, 150 libras, extremidades com flange face plana, material do corpo em aço</v>
          </cell>
          <cell r="F765">
            <v>0</v>
          </cell>
          <cell r="H765">
            <v>0</v>
          </cell>
          <cell r="P765">
            <v>0</v>
          </cell>
        </row>
        <row r="766">
          <cell r="A766" t="str">
            <v>carbono, interno aço inox, ref. NIAGARA 303 ou similar:</v>
          </cell>
          <cell r="F766">
            <v>0</v>
          </cell>
          <cell r="H766">
            <v>0</v>
          </cell>
          <cell r="P766">
            <v>0</v>
          </cell>
        </row>
        <row r="767">
          <cell r="A767" t="str">
            <v>Diâmetro 21/2"</v>
          </cell>
          <cell r="B767" t="str">
            <v>VV</v>
          </cell>
          <cell r="C767" t="str">
            <v>PC</v>
          </cell>
          <cell r="D767">
            <v>10</v>
          </cell>
          <cell r="F767">
            <v>0</v>
          </cell>
          <cell r="G767">
            <v>5</v>
          </cell>
          <cell r="H767">
            <v>50</v>
          </cell>
          <cell r="I767" t="str">
            <v>TACS</v>
          </cell>
          <cell r="P767">
            <v>5</v>
          </cell>
        </row>
        <row r="768">
          <cell r="A768" t="str">
            <v>Diâmetro 4"</v>
          </cell>
          <cell r="B768" t="str">
            <v>VV</v>
          </cell>
          <cell r="C768" t="str">
            <v>PC</v>
          </cell>
          <cell r="D768">
            <v>2</v>
          </cell>
          <cell r="F768">
            <v>0</v>
          </cell>
          <cell r="G768">
            <v>8</v>
          </cell>
          <cell r="H768">
            <v>16</v>
          </cell>
          <cell r="I768" t="str">
            <v>TACS</v>
          </cell>
          <cell r="P768">
            <v>8</v>
          </cell>
        </row>
        <row r="769">
          <cell r="F769">
            <v>0</v>
          </cell>
          <cell r="H769">
            <v>0</v>
          </cell>
          <cell r="P769">
            <v>0</v>
          </cell>
        </row>
        <row r="770">
          <cell r="A770" t="str">
            <v>Válvula de retenção, 800 libras, extremidades com encaixe para solda, material do corpo</v>
          </cell>
          <cell r="F770">
            <v>0</v>
          </cell>
          <cell r="H770">
            <v>0</v>
          </cell>
          <cell r="P770">
            <v>0</v>
          </cell>
        </row>
        <row r="771">
          <cell r="A771" t="str">
            <v>em aço carbono, interno aço inox, ref. CIWAL figura 251 ou similar:</v>
          </cell>
          <cell r="F771">
            <v>0</v>
          </cell>
          <cell r="H771">
            <v>0</v>
          </cell>
          <cell r="P771">
            <v>0</v>
          </cell>
        </row>
        <row r="772">
          <cell r="A772" t="str">
            <v>Diâmetro 2"</v>
          </cell>
          <cell r="B772" t="str">
            <v>VV</v>
          </cell>
          <cell r="C772" t="str">
            <v>PC</v>
          </cell>
          <cell r="D772">
            <v>2</v>
          </cell>
          <cell r="F772">
            <v>0</v>
          </cell>
          <cell r="G772">
            <v>4</v>
          </cell>
          <cell r="H772">
            <v>8</v>
          </cell>
          <cell r="I772" t="str">
            <v>TACS</v>
          </cell>
          <cell r="P772">
            <v>4</v>
          </cell>
        </row>
        <row r="773">
          <cell r="F773">
            <v>0</v>
          </cell>
          <cell r="H773">
            <v>0</v>
          </cell>
          <cell r="P773">
            <v>0</v>
          </cell>
        </row>
        <row r="774">
          <cell r="A774" t="str">
            <v>Válvula de retenção, tipo WAFER, 150 libras, material do corpo em aço carbono</v>
          </cell>
          <cell r="F774">
            <v>0</v>
          </cell>
          <cell r="H774">
            <v>0</v>
          </cell>
          <cell r="P774">
            <v>0</v>
          </cell>
        </row>
        <row r="775">
          <cell r="A775" t="str">
            <v>interno aço inox, ref. NIAGARA figura 80-111B e 80-111A ou similar:</v>
          </cell>
          <cell r="F775">
            <v>0</v>
          </cell>
          <cell r="H775">
            <v>0</v>
          </cell>
          <cell r="P775">
            <v>0</v>
          </cell>
        </row>
        <row r="776">
          <cell r="A776" t="str">
            <v>Diâmetro 21/2"</v>
          </cell>
          <cell r="B776" t="str">
            <v>VV</v>
          </cell>
          <cell r="C776" t="str">
            <v>PC</v>
          </cell>
          <cell r="D776">
            <v>3</v>
          </cell>
          <cell r="F776">
            <v>0</v>
          </cell>
          <cell r="G776">
            <v>5</v>
          </cell>
          <cell r="H776">
            <v>15</v>
          </cell>
          <cell r="I776" t="str">
            <v>TACS</v>
          </cell>
          <cell r="P776">
            <v>5</v>
          </cell>
        </row>
        <row r="777">
          <cell r="F777">
            <v>0</v>
          </cell>
          <cell r="H777">
            <v>0</v>
          </cell>
          <cell r="P777">
            <v>0</v>
          </cell>
        </row>
        <row r="778">
          <cell r="A778" t="str">
            <v>Válvula de retenção, tipo WAFER, 150 libras, material do corpo em aço carbono, interno</v>
          </cell>
          <cell r="F778">
            <v>0</v>
          </cell>
          <cell r="H778">
            <v>0</v>
          </cell>
          <cell r="P778">
            <v>0</v>
          </cell>
        </row>
        <row r="779">
          <cell r="A779" t="str">
            <v>aço inox, ref. NIAGARA figura 80-460B ou similar:</v>
          </cell>
          <cell r="F779">
            <v>0</v>
          </cell>
          <cell r="H779">
            <v>0</v>
          </cell>
          <cell r="P779">
            <v>0</v>
          </cell>
        </row>
        <row r="780">
          <cell r="A780" t="str">
            <v>Diâmetro 21/2"</v>
          </cell>
          <cell r="B780" t="str">
            <v>VV</v>
          </cell>
          <cell r="C780" t="str">
            <v>PC</v>
          </cell>
          <cell r="D780">
            <v>1</v>
          </cell>
          <cell r="F780">
            <v>0</v>
          </cell>
          <cell r="G780">
            <v>5</v>
          </cell>
          <cell r="H780">
            <v>5</v>
          </cell>
          <cell r="I780" t="str">
            <v>TACS</v>
          </cell>
          <cell r="P780">
            <v>5</v>
          </cell>
        </row>
        <row r="781">
          <cell r="A781" t="str">
            <v>Diâmetro 3"</v>
          </cell>
          <cell r="B781" t="str">
            <v>VV</v>
          </cell>
          <cell r="C781" t="str">
            <v>PC</v>
          </cell>
          <cell r="D781">
            <v>7</v>
          </cell>
          <cell r="F781">
            <v>0</v>
          </cell>
          <cell r="G781">
            <v>6</v>
          </cell>
          <cell r="H781">
            <v>42</v>
          </cell>
          <cell r="I781" t="str">
            <v>TACS</v>
          </cell>
          <cell r="P781">
            <v>6</v>
          </cell>
        </row>
        <row r="782">
          <cell r="A782" t="str">
            <v>Diâmetro 4"</v>
          </cell>
          <cell r="B782" t="str">
            <v>VV</v>
          </cell>
          <cell r="C782" t="str">
            <v>PC</v>
          </cell>
          <cell r="D782">
            <v>2</v>
          </cell>
          <cell r="F782">
            <v>0</v>
          </cell>
          <cell r="G782">
            <v>8</v>
          </cell>
          <cell r="H782">
            <v>16</v>
          </cell>
          <cell r="I782" t="str">
            <v>TACS</v>
          </cell>
          <cell r="P782">
            <v>8</v>
          </cell>
        </row>
        <row r="783">
          <cell r="F783">
            <v>0</v>
          </cell>
          <cell r="H783">
            <v>0</v>
          </cell>
          <cell r="P783">
            <v>0</v>
          </cell>
        </row>
        <row r="784">
          <cell r="A784" t="str">
            <v>Suportes</v>
          </cell>
          <cell r="C784" t="str">
            <v>kg</v>
          </cell>
          <cell r="D784">
            <v>1000</v>
          </cell>
          <cell r="E784">
            <v>1</v>
          </cell>
          <cell r="F784">
            <v>1000</v>
          </cell>
          <cell r="G784">
            <v>0.15</v>
          </cell>
          <cell r="H784">
            <v>150</v>
          </cell>
          <cell r="I784" t="str">
            <v>F</v>
          </cell>
          <cell r="P784">
            <v>0.15</v>
          </cell>
        </row>
        <row r="785">
          <cell r="F785">
            <v>0</v>
          </cell>
          <cell r="H785">
            <v>0</v>
          </cell>
          <cell r="P785">
            <v>0</v>
          </cell>
        </row>
        <row r="786">
          <cell r="A786" t="str">
            <v>ÁREA - PRÉDIO DO PENEIRAMENTO</v>
          </cell>
          <cell r="F786">
            <v>0</v>
          </cell>
          <cell r="H786">
            <v>0</v>
          </cell>
          <cell r="P786">
            <v>0</v>
          </cell>
        </row>
        <row r="787">
          <cell r="A787" t="str">
            <v xml:space="preserve">Tubo sem costura, ANSI B36.10, SCH.80, extremidades com rosca NPT conforme </v>
          </cell>
          <cell r="F787">
            <v>0</v>
          </cell>
          <cell r="H787">
            <v>0</v>
          </cell>
          <cell r="P787">
            <v>0</v>
          </cell>
        </row>
        <row r="788">
          <cell r="A788" t="str">
            <v>ANSI B 2.1, material em aço carbono, conforme ASTM A-53 GR. A/B:</v>
          </cell>
          <cell r="F788">
            <v>0</v>
          </cell>
          <cell r="H788">
            <v>0</v>
          </cell>
          <cell r="P788">
            <v>0</v>
          </cell>
        </row>
        <row r="789">
          <cell r="A789" t="str">
            <v>Diâmetro 1/2"</v>
          </cell>
          <cell r="B789" t="str">
            <v>TB80</v>
          </cell>
          <cell r="C789" t="str">
            <v>m</v>
          </cell>
          <cell r="D789">
            <v>3</v>
          </cell>
          <cell r="E789">
            <v>1.62</v>
          </cell>
          <cell r="F789">
            <v>4.8600000000000003</v>
          </cell>
          <cell r="G789">
            <v>1</v>
          </cell>
          <cell r="H789">
            <v>3</v>
          </cell>
          <cell r="I789" t="str">
            <v>TACR</v>
          </cell>
          <cell r="P789">
            <v>1</v>
          </cell>
        </row>
        <row r="790">
          <cell r="A790" t="str">
            <v>Diâmetro 3/4"</v>
          </cell>
          <cell r="B790" t="str">
            <v>TB80</v>
          </cell>
          <cell r="C790" t="str">
            <v>m</v>
          </cell>
          <cell r="D790">
            <v>3</v>
          </cell>
          <cell r="E790">
            <v>2.19</v>
          </cell>
          <cell r="F790">
            <v>6.57</v>
          </cell>
          <cell r="G790">
            <v>1</v>
          </cell>
          <cell r="H790">
            <v>3</v>
          </cell>
          <cell r="I790" t="str">
            <v>TACR</v>
          </cell>
          <cell r="P790">
            <v>1</v>
          </cell>
        </row>
        <row r="791">
          <cell r="A791" t="str">
            <v>Diâmetro 1"</v>
          </cell>
          <cell r="B791" t="str">
            <v>TB80</v>
          </cell>
          <cell r="C791" t="str">
            <v>m</v>
          </cell>
          <cell r="D791">
            <v>3</v>
          </cell>
          <cell r="E791">
            <v>3.23</v>
          </cell>
          <cell r="F791">
            <v>9.69</v>
          </cell>
          <cell r="G791">
            <v>1</v>
          </cell>
          <cell r="H791">
            <v>3</v>
          </cell>
          <cell r="I791" t="str">
            <v>TACR</v>
          </cell>
          <cell r="P791">
            <v>1</v>
          </cell>
        </row>
        <row r="792">
          <cell r="A792" t="str">
            <v>Diâmetro 2"</v>
          </cell>
          <cell r="B792" t="str">
            <v>TB80</v>
          </cell>
          <cell r="C792" t="str">
            <v>m</v>
          </cell>
          <cell r="D792">
            <v>120</v>
          </cell>
          <cell r="E792">
            <v>7.47</v>
          </cell>
          <cell r="F792">
            <v>896.4</v>
          </cell>
          <cell r="G792">
            <v>2</v>
          </cell>
          <cell r="H792">
            <v>240</v>
          </cell>
          <cell r="I792" t="str">
            <v>TACR</v>
          </cell>
          <cell r="P792">
            <v>2</v>
          </cell>
        </row>
        <row r="793">
          <cell r="F793">
            <v>0</v>
          </cell>
          <cell r="H793">
            <v>0</v>
          </cell>
          <cell r="P793">
            <v>0</v>
          </cell>
        </row>
        <row r="794">
          <cell r="A794" t="str">
            <v>Tubo de PEAD, PN 16, extremidade plana material em polietileno de alta densidade</v>
          </cell>
          <cell r="F794">
            <v>0</v>
          </cell>
          <cell r="H794">
            <v>0</v>
          </cell>
          <cell r="P794">
            <v>0</v>
          </cell>
        </row>
        <row r="795">
          <cell r="A795" t="str">
            <v>Diâmetro 180 mm</v>
          </cell>
          <cell r="B795" t="str">
            <v>TBPEAD</v>
          </cell>
          <cell r="C795" t="str">
            <v>m</v>
          </cell>
          <cell r="D795">
            <v>6</v>
          </cell>
          <cell r="E795">
            <v>4.5999999999999996</v>
          </cell>
          <cell r="F795">
            <v>27.6</v>
          </cell>
          <cell r="G795">
            <v>0.44</v>
          </cell>
          <cell r="H795">
            <v>2.64</v>
          </cell>
          <cell r="I795" t="str">
            <v>TPEADS</v>
          </cell>
          <cell r="P795">
            <v>0.44</v>
          </cell>
        </row>
        <row r="796">
          <cell r="A796" t="str">
            <v>Diâmetro  225 mm</v>
          </cell>
          <cell r="B796" t="str">
            <v>TBPEAD</v>
          </cell>
          <cell r="C796" t="str">
            <v>m</v>
          </cell>
          <cell r="D796">
            <v>10</v>
          </cell>
          <cell r="E796">
            <v>5.7</v>
          </cell>
          <cell r="F796">
            <v>57</v>
          </cell>
          <cell r="G796">
            <v>0.55000000000000004</v>
          </cell>
          <cell r="H796">
            <v>5.5</v>
          </cell>
          <cell r="I796" t="str">
            <v>TPEADS</v>
          </cell>
          <cell r="P796">
            <v>0.55000000000000004</v>
          </cell>
        </row>
        <row r="797">
          <cell r="A797" t="str">
            <v>Diâmetro  315 mm</v>
          </cell>
          <cell r="B797" t="str">
            <v>TBPEAD</v>
          </cell>
          <cell r="C797" t="str">
            <v>m</v>
          </cell>
          <cell r="D797">
            <v>75</v>
          </cell>
          <cell r="E797">
            <v>6.8</v>
          </cell>
          <cell r="F797">
            <v>510</v>
          </cell>
          <cell r="G797">
            <v>0.66</v>
          </cell>
          <cell r="H797">
            <v>49.5</v>
          </cell>
          <cell r="I797" t="str">
            <v>TPEADS</v>
          </cell>
          <cell r="P797">
            <v>0.66</v>
          </cell>
        </row>
        <row r="798">
          <cell r="A798" t="str">
            <v>Diâmetro  355 mm</v>
          </cell>
          <cell r="B798" t="str">
            <v>TBPEAD</v>
          </cell>
          <cell r="C798" t="str">
            <v>m</v>
          </cell>
          <cell r="D798">
            <v>11</v>
          </cell>
          <cell r="E798">
            <v>7.9</v>
          </cell>
          <cell r="F798">
            <v>86.9</v>
          </cell>
          <cell r="G798">
            <v>0.77</v>
          </cell>
          <cell r="H798">
            <v>8.4700000000000006</v>
          </cell>
          <cell r="I798" t="str">
            <v>TPEADS</v>
          </cell>
          <cell r="P798">
            <v>0.77</v>
          </cell>
        </row>
        <row r="799">
          <cell r="A799" t="str">
            <v>Diâmetro  500 mm</v>
          </cell>
          <cell r="B799" t="str">
            <v>TBPEAD</v>
          </cell>
          <cell r="C799" t="str">
            <v>m</v>
          </cell>
          <cell r="D799">
            <v>18</v>
          </cell>
          <cell r="E799">
            <v>11.3</v>
          </cell>
          <cell r="F799">
            <v>203.4</v>
          </cell>
          <cell r="G799">
            <v>1.04</v>
          </cell>
          <cell r="H799">
            <v>18.72</v>
          </cell>
          <cell r="I799" t="str">
            <v>TPEADS</v>
          </cell>
          <cell r="P799">
            <v>1.04</v>
          </cell>
        </row>
        <row r="800">
          <cell r="A800" t="str">
            <v>Diâmetro  630 mm</v>
          </cell>
          <cell r="B800" t="str">
            <v>TBPEAD</v>
          </cell>
          <cell r="C800" t="str">
            <v>m</v>
          </cell>
          <cell r="D800">
            <v>18</v>
          </cell>
          <cell r="E800">
            <v>17</v>
          </cell>
          <cell r="F800">
            <v>306</v>
          </cell>
          <cell r="G800">
            <v>1.31</v>
          </cell>
          <cell r="H800">
            <v>23.58</v>
          </cell>
          <cell r="I800" t="str">
            <v>TPEADS</v>
          </cell>
          <cell r="P800">
            <v>1.31</v>
          </cell>
        </row>
        <row r="801">
          <cell r="F801">
            <v>0</v>
          </cell>
          <cell r="H801">
            <v>0</v>
          </cell>
          <cell r="P801">
            <v>0</v>
          </cell>
        </row>
        <row r="802">
          <cell r="A802" t="str">
            <v xml:space="preserve">Tubo com costura, ANSI B 36.10, SCH.80, extremidades chanfradas, material em aço </v>
          </cell>
          <cell r="F802">
            <v>0</v>
          </cell>
          <cell r="H802">
            <v>0</v>
          </cell>
          <cell r="P802">
            <v>0</v>
          </cell>
        </row>
        <row r="803">
          <cell r="A803" t="str">
            <v xml:space="preserve">carbono conforme ASTM A-53, GR.A: </v>
          </cell>
          <cell r="F803">
            <v>0</v>
          </cell>
          <cell r="H803">
            <v>0</v>
          </cell>
          <cell r="P803">
            <v>0</v>
          </cell>
        </row>
        <row r="804">
          <cell r="A804" t="str">
            <v>Diâmetro 8"</v>
          </cell>
          <cell r="B804" t="str">
            <v>TB80</v>
          </cell>
          <cell r="C804" t="str">
            <v>m</v>
          </cell>
          <cell r="D804">
            <v>13</v>
          </cell>
          <cell r="E804">
            <v>64.56</v>
          </cell>
          <cell r="F804">
            <v>839.28</v>
          </cell>
          <cell r="G804">
            <v>8</v>
          </cell>
          <cell r="H804">
            <v>104</v>
          </cell>
          <cell r="I804" t="str">
            <v>TACS</v>
          </cell>
          <cell r="P804">
            <v>8</v>
          </cell>
        </row>
        <row r="805">
          <cell r="F805">
            <v>0</v>
          </cell>
          <cell r="H805">
            <v>0</v>
          </cell>
          <cell r="P805">
            <v>0</v>
          </cell>
        </row>
        <row r="806">
          <cell r="A806" t="str">
            <v xml:space="preserve">Tubo com costura, ANSI B36.10, SCH.40, extremidade chanfrada material em aço </v>
          </cell>
          <cell r="F806">
            <v>0</v>
          </cell>
          <cell r="H806">
            <v>0</v>
          </cell>
          <cell r="P806">
            <v>0</v>
          </cell>
        </row>
        <row r="807">
          <cell r="A807" t="str">
            <v>carbono, conforme ASTM A53, GR.A/B:</v>
          </cell>
          <cell r="F807">
            <v>0</v>
          </cell>
          <cell r="H807">
            <v>0</v>
          </cell>
          <cell r="P807">
            <v>0</v>
          </cell>
        </row>
        <row r="808">
          <cell r="A808" t="str">
            <v>Diâmetro 21/2"</v>
          </cell>
          <cell r="B808" t="str">
            <v>TB40</v>
          </cell>
          <cell r="C808" t="str">
            <v>m</v>
          </cell>
          <cell r="D808">
            <v>22</v>
          </cell>
          <cell r="E808">
            <v>8.6199999999999992</v>
          </cell>
          <cell r="F808">
            <v>189.64</v>
          </cell>
          <cell r="G808">
            <v>2.5</v>
          </cell>
          <cell r="H808">
            <v>55</v>
          </cell>
          <cell r="I808" t="str">
            <v>TACS</v>
          </cell>
          <cell r="P808">
            <v>2.5</v>
          </cell>
        </row>
        <row r="809">
          <cell r="A809" t="str">
            <v>Diâmetro 4"</v>
          </cell>
          <cell r="B809" t="str">
            <v>TB40</v>
          </cell>
          <cell r="C809" t="str">
            <v>m</v>
          </cell>
          <cell r="D809">
            <v>1</v>
          </cell>
          <cell r="E809">
            <v>16.100000000000001</v>
          </cell>
          <cell r="F809">
            <v>16.100000000000001</v>
          </cell>
          <cell r="G809">
            <v>4</v>
          </cell>
          <cell r="H809">
            <v>4</v>
          </cell>
          <cell r="I809" t="str">
            <v>TACS</v>
          </cell>
          <cell r="P809">
            <v>4</v>
          </cell>
        </row>
        <row r="810">
          <cell r="A810" t="str">
            <v>Diâmetro 6"</v>
          </cell>
          <cell r="B810" t="str">
            <v>TB40</v>
          </cell>
          <cell r="C810" t="str">
            <v>m</v>
          </cell>
          <cell r="D810">
            <v>70</v>
          </cell>
          <cell r="E810">
            <v>28.2</v>
          </cell>
          <cell r="F810">
            <v>1974</v>
          </cell>
          <cell r="G810">
            <v>6</v>
          </cell>
          <cell r="H810">
            <v>420</v>
          </cell>
          <cell r="I810" t="str">
            <v>TACS</v>
          </cell>
          <cell r="P810">
            <v>6</v>
          </cell>
        </row>
        <row r="811">
          <cell r="A811" t="str">
            <v>Diâmetro 8"</v>
          </cell>
          <cell r="B811" t="str">
            <v>TB40</v>
          </cell>
          <cell r="C811" t="str">
            <v>m</v>
          </cell>
          <cell r="D811">
            <v>47</v>
          </cell>
          <cell r="E811">
            <v>42.5</v>
          </cell>
          <cell r="F811">
            <v>1997.5</v>
          </cell>
          <cell r="G811">
            <v>8</v>
          </cell>
          <cell r="H811">
            <v>376</v>
          </cell>
          <cell r="I811" t="str">
            <v>TACS</v>
          </cell>
          <cell r="P811">
            <v>8</v>
          </cell>
        </row>
        <row r="812">
          <cell r="A812" t="str">
            <v>Diâmetro 10"</v>
          </cell>
          <cell r="B812" t="str">
            <v>TB40</v>
          </cell>
          <cell r="C812" t="str">
            <v>m</v>
          </cell>
          <cell r="D812">
            <v>90</v>
          </cell>
          <cell r="E812">
            <v>60.2</v>
          </cell>
          <cell r="F812">
            <v>5418</v>
          </cell>
          <cell r="G812">
            <v>10</v>
          </cell>
          <cell r="H812">
            <v>900</v>
          </cell>
          <cell r="I812" t="str">
            <v>TACS</v>
          </cell>
          <cell r="P812">
            <v>10</v>
          </cell>
        </row>
        <row r="813">
          <cell r="F813">
            <v>0</v>
          </cell>
          <cell r="H813">
            <v>0</v>
          </cell>
          <cell r="P813">
            <v>0</v>
          </cell>
        </row>
        <row r="814">
          <cell r="A814" t="str">
            <v xml:space="preserve">Tubo com costura, ANSI B 36.10, STD, extremidades chanfradas, material em aço </v>
          </cell>
          <cell r="F814">
            <v>0</v>
          </cell>
          <cell r="H814">
            <v>0</v>
          </cell>
          <cell r="P814">
            <v>0</v>
          </cell>
        </row>
        <row r="815">
          <cell r="A815" t="str">
            <v>carbono, conforme ASTM A-139:</v>
          </cell>
          <cell r="F815">
            <v>0</v>
          </cell>
          <cell r="H815">
            <v>0</v>
          </cell>
          <cell r="P815">
            <v>0</v>
          </cell>
        </row>
        <row r="816">
          <cell r="A816" t="str">
            <v>Diâmetro 12"</v>
          </cell>
          <cell r="B816" t="str">
            <v>TBSTD</v>
          </cell>
          <cell r="C816" t="str">
            <v>m</v>
          </cell>
          <cell r="D816">
            <v>250</v>
          </cell>
          <cell r="E816">
            <v>73.8</v>
          </cell>
          <cell r="F816">
            <v>18450</v>
          </cell>
          <cell r="G816">
            <v>10</v>
          </cell>
          <cell r="H816">
            <v>2500</v>
          </cell>
          <cell r="I816" t="str">
            <v>TACS</v>
          </cell>
          <cell r="P816">
            <v>10</v>
          </cell>
        </row>
        <row r="817">
          <cell r="A817" t="str">
            <v>Diâmetro 14"</v>
          </cell>
          <cell r="B817" t="str">
            <v>TBSTD</v>
          </cell>
          <cell r="C817" t="str">
            <v>m</v>
          </cell>
          <cell r="D817">
            <v>15</v>
          </cell>
          <cell r="E817">
            <v>81.2</v>
          </cell>
          <cell r="F817">
            <v>1218</v>
          </cell>
          <cell r="G817">
            <v>12</v>
          </cell>
          <cell r="H817">
            <v>180</v>
          </cell>
          <cell r="I817" t="str">
            <v>TACS</v>
          </cell>
          <cell r="P817">
            <v>12</v>
          </cell>
        </row>
        <row r="818">
          <cell r="F818">
            <v>0</v>
          </cell>
          <cell r="H818">
            <v>0</v>
          </cell>
          <cell r="P818">
            <v>0</v>
          </cell>
        </row>
        <row r="819">
          <cell r="A819" t="str">
            <v xml:space="preserve">Tubo com costura, ANSI B 36.10, STD, extremidades chanfradas, material em aço </v>
          </cell>
          <cell r="F819">
            <v>0</v>
          </cell>
          <cell r="H819">
            <v>0</v>
          </cell>
          <cell r="P819">
            <v>0</v>
          </cell>
        </row>
        <row r="820">
          <cell r="A820" t="str">
            <v>carbono, conforme ASTM A-134:</v>
          </cell>
          <cell r="F820">
            <v>0</v>
          </cell>
          <cell r="H820">
            <v>0</v>
          </cell>
          <cell r="P820">
            <v>0</v>
          </cell>
        </row>
        <row r="821">
          <cell r="A821" t="str">
            <v>Diâmetro 16"</v>
          </cell>
          <cell r="B821" t="str">
            <v>TBSTD</v>
          </cell>
          <cell r="C821" t="str">
            <v>m</v>
          </cell>
          <cell r="D821">
            <v>5</v>
          </cell>
          <cell r="E821">
            <v>93.1</v>
          </cell>
          <cell r="F821">
            <v>465.5</v>
          </cell>
          <cell r="G821">
            <v>14</v>
          </cell>
          <cell r="H821">
            <v>70</v>
          </cell>
          <cell r="I821" t="str">
            <v>TACS</v>
          </cell>
          <cell r="P821">
            <v>14</v>
          </cell>
        </row>
        <row r="822">
          <cell r="A822" t="str">
            <v>Diâmetro 18"</v>
          </cell>
          <cell r="B822" t="str">
            <v>TBSTD</v>
          </cell>
          <cell r="C822" t="str">
            <v>m</v>
          </cell>
          <cell r="D822">
            <v>20</v>
          </cell>
          <cell r="E822">
            <v>105</v>
          </cell>
          <cell r="F822">
            <v>2100</v>
          </cell>
          <cell r="G822">
            <v>16</v>
          </cell>
          <cell r="H822">
            <v>320</v>
          </cell>
          <cell r="I822" t="str">
            <v>TACS</v>
          </cell>
          <cell r="P822">
            <v>16</v>
          </cell>
        </row>
        <row r="823">
          <cell r="A823" t="str">
            <v>Diâmetro 20"</v>
          </cell>
          <cell r="B823" t="str">
            <v>TBSTD</v>
          </cell>
          <cell r="C823" t="str">
            <v>m</v>
          </cell>
          <cell r="D823">
            <v>18</v>
          </cell>
          <cell r="E823">
            <v>117</v>
          </cell>
          <cell r="F823">
            <v>2106</v>
          </cell>
          <cell r="G823">
            <v>16</v>
          </cell>
          <cell r="H823">
            <v>288</v>
          </cell>
          <cell r="I823" t="str">
            <v>TACS</v>
          </cell>
          <cell r="P823">
            <v>16</v>
          </cell>
        </row>
        <row r="824">
          <cell r="F824">
            <v>0</v>
          </cell>
          <cell r="H824">
            <v>0</v>
          </cell>
          <cell r="P824">
            <v>0</v>
          </cell>
        </row>
        <row r="825">
          <cell r="A825" t="str">
            <v>Válvula borboleta, tipo WAFER, 150 libras, material do corpo em FºFº, interno em FºFº</v>
          </cell>
          <cell r="F825">
            <v>0</v>
          </cell>
          <cell r="H825">
            <v>0</v>
          </cell>
          <cell r="P825">
            <v>0</v>
          </cell>
        </row>
        <row r="826">
          <cell r="A826" t="str">
            <v>ref. NIAGARA figura 540 e 550 ou similar:</v>
          </cell>
          <cell r="F826">
            <v>0</v>
          </cell>
          <cell r="H826">
            <v>0</v>
          </cell>
          <cell r="P826">
            <v>0</v>
          </cell>
        </row>
        <row r="827">
          <cell r="A827" t="str">
            <v>Diâmetro 6"</v>
          </cell>
          <cell r="B827" t="str">
            <v>VV</v>
          </cell>
          <cell r="C827" t="str">
            <v>PC</v>
          </cell>
          <cell r="D827">
            <v>3</v>
          </cell>
          <cell r="F827">
            <v>0</v>
          </cell>
          <cell r="G827">
            <v>12</v>
          </cell>
          <cell r="H827">
            <v>36</v>
          </cell>
          <cell r="I827" t="str">
            <v>TACS</v>
          </cell>
          <cell r="P827">
            <v>12</v>
          </cell>
        </row>
        <row r="828">
          <cell r="A828" t="str">
            <v>Diâmetro 8"</v>
          </cell>
          <cell r="B828" t="str">
            <v>VV</v>
          </cell>
          <cell r="C828" t="str">
            <v>PC</v>
          </cell>
          <cell r="D828">
            <v>9</v>
          </cell>
          <cell r="F828">
            <v>0</v>
          </cell>
          <cell r="G828">
            <v>16</v>
          </cell>
          <cell r="H828">
            <v>144</v>
          </cell>
          <cell r="I828" t="str">
            <v>TACS</v>
          </cell>
          <cell r="P828">
            <v>16</v>
          </cell>
        </row>
        <row r="829">
          <cell r="A829" t="str">
            <v>Diâmetro 10"</v>
          </cell>
          <cell r="B829" t="str">
            <v>VV</v>
          </cell>
          <cell r="C829" t="str">
            <v>PC</v>
          </cell>
          <cell r="D829">
            <v>18</v>
          </cell>
          <cell r="F829">
            <v>0</v>
          </cell>
          <cell r="G829">
            <v>20</v>
          </cell>
          <cell r="H829">
            <v>360</v>
          </cell>
          <cell r="I829" t="str">
            <v>TACS</v>
          </cell>
          <cell r="P829">
            <v>20</v>
          </cell>
        </row>
        <row r="830">
          <cell r="A830" t="str">
            <v>Diâmetro 12"</v>
          </cell>
          <cell r="B830" t="str">
            <v>VV</v>
          </cell>
          <cell r="C830" t="str">
            <v>PC</v>
          </cell>
          <cell r="D830">
            <v>9</v>
          </cell>
          <cell r="F830">
            <v>0</v>
          </cell>
          <cell r="G830">
            <v>24</v>
          </cell>
          <cell r="H830">
            <v>216</v>
          </cell>
          <cell r="I830" t="str">
            <v>TACS</v>
          </cell>
          <cell r="P830">
            <v>24</v>
          </cell>
        </row>
        <row r="831">
          <cell r="F831">
            <v>0</v>
          </cell>
          <cell r="H831">
            <v>0</v>
          </cell>
          <cell r="P831">
            <v>0</v>
          </cell>
        </row>
        <row r="832">
          <cell r="A832" t="str">
            <v xml:space="preserve">Válvula diafragma, 150 libras, extremidade com rosca NPT conforme ANSI B 2.1 </v>
          </cell>
          <cell r="F832">
            <v>0</v>
          </cell>
          <cell r="H832">
            <v>0</v>
          </cell>
          <cell r="P832">
            <v>0</v>
          </cell>
        </row>
        <row r="833">
          <cell r="A833" t="str">
            <v xml:space="preserve">material do corpo em FºFº, interno em borracha, ref. CIVA tipo KB - passagem reta ou </v>
          </cell>
          <cell r="F833">
            <v>0</v>
          </cell>
          <cell r="H833">
            <v>0</v>
          </cell>
          <cell r="P833">
            <v>0</v>
          </cell>
        </row>
        <row r="834">
          <cell r="A834" t="str">
            <v>similar:</v>
          </cell>
          <cell r="F834">
            <v>0</v>
          </cell>
          <cell r="H834">
            <v>0</v>
          </cell>
          <cell r="P834">
            <v>0</v>
          </cell>
        </row>
        <row r="835">
          <cell r="A835" t="str">
            <v>Diâmetro 1"</v>
          </cell>
          <cell r="B835" t="str">
            <v>VV</v>
          </cell>
          <cell r="C835" t="str">
            <v>PC</v>
          </cell>
          <cell r="D835">
            <v>5</v>
          </cell>
          <cell r="F835">
            <v>0</v>
          </cell>
          <cell r="G835">
            <v>2</v>
          </cell>
          <cell r="H835">
            <v>10</v>
          </cell>
          <cell r="I835" t="str">
            <v>TACS</v>
          </cell>
          <cell r="P835">
            <v>2</v>
          </cell>
        </row>
        <row r="836">
          <cell r="F836">
            <v>0</v>
          </cell>
          <cell r="H836">
            <v>0</v>
          </cell>
          <cell r="P836">
            <v>0</v>
          </cell>
        </row>
        <row r="837">
          <cell r="A837" t="str">
            <v xml:space="preserve">Válvula esfera, 150 libras, extremidade com rosca NPT conforme ANSI B 2.1, material do </v>
          </cell>
          <cell r="F837">
            <v>0</v>
          </cell>
          <cell r="H837">
            <v>0</v>
          </cell>
          <cell r="P837">
            <v>0</v>
          </cell>
        </row>
        <row r="838">
          <cell r="A838" t="str">
            <v>corpo em latão, interno aço inox, ref. CIWAL figura 294 ou similar:</v>
          </cell>
          <cell r="F838">
            <v>0</v>
          </cell>
          <cell r="H838">
            <v>0</v>
          </cell>
          <cell r="P838">
            <v>0</v>
          </cell>
        </row>
        <row r="839">
          <cell r="A839" t="str">
            <v>Diâmetro 1/2"</v>
          </cell>
          <cell r="B839" t="str">
            <v>VV</v>
          </cell>
          <cell r="C839" t="str">
            <v>PC</v>
          </cell>
          <cell r="D839">
            <v>10</v>
          </cell>
          <cell r="F839">
            <v>0</v>
          </cell>
          <cell r="G839">
            <v>2</v>
          </cell>
          <cell r="H839">
            <v>20</v>
          </cell>
          <cell r="I839" t="str">
            <v>TACR</v>
          </cell>
          <cell r="P839">
            <v>2</v>
          </cell>
        </row>
        <row r="840">
          <cell r="A840" t="str">
            <v>Diâmetro 3/4"</v>
          </cell>
          <cell r="B840" t="str">
            <v>VV</v>
          </cell>
          <cell r="C840" t="str">
            <v>PC</v>
          </cell>
          <cell r="D840">
            <v>4</v>
          </cell>
          <cell r="F840">
            <v>0</v>
          </cell>
          <cell r="G840">
            <v>2</v>
          </cell>
          <cell r="H840">
            <v>8</v>
          </cell>
          <cell r="I840" t="str">
            <v>TACR</v>
          </cell>
          <cell r="P840">
            <v>2</v>
          </cell>
        </row>
        <row r="841">
          <cell r="A841" t="str">
            <v>Diâmetro 11/2"</v>
          </cell>
          <cell r="B841" t="str">
            <v>VV</v>
          </cell>
          <cell r="C841" t="str">
            <v>PC</v>
          </cell>
          <cell r="D841">
            <v>5</v>
          </cell>
          <cell r="F841">
            <v>0</v>
          </cell>
          <cell r="G841">
            <v>3</v>
          </cell>
          <cell r="H841">
            <v>15</v>
          </cell>
          <cell r="I841" t="str">
            <v>TACR</v>
          </cell>
          <cell r="P841">
            <v>3</v>
          </cell>
        </row>
        <row r="842">
          <cell r="A842" t="str">
            <v>Diâmetro 2"</v>
          </cell>
          <cell r="B842" t="str">
            <v>VV</v>
          </cell>
          <cell r="C842" t="str">
            <v>PC</v>
          </cell>
          <cell r="D842">
            <v>42</v>
          </cell>
          <cell r="F842">
            <v>0</v>
          </cell>
          <cell r="G842">
            <v>4</v>
          </cell>
          <cell r="H842">
            <v>168</v>
          </cell>
          <cell r="I842" t="str">
            <v>TACR</v>
          </cell>
          <cell r="P842">
            <v>4</v>
          </cell>
        </row>
        <row r="843">
          <cell r="F843">
            <v>0</v>
          </cell>
          <cell r="H843">
            <v>0</v>
          </cell>
          <cell r="P843">
            <v>0</v>
          </cell>
        </row>
        <row r="844">
          <cell r="A844" t="str">
            <v>Válvula de retenção três vias, 150 libras, extremidades com flange face plana, material</v>
          </cell>
          <cell r="F844">
            <v>0</v>
          </cell>
          <cell r="H844">
            <v>0</v>
          </cell>
          <cell r="P844">
            <v>0</v>
          </cell>
        </row>
        <row r="845">
          <cell r="A845" t="str">
            <v>do corpo em FºFº, interno em borracha, ref. TECH-TAYLOR VALVE ou similar:</v>
          </cell>
          <cell r="F845">
            <v>0</v>
          </cell>
          <cell r="H845">
            <v>0</v>
          </cell>
          <cell r="P845">
            <v>0</v>
          </cell>
        </row>
        <row r="846">
          <cell r="A846" t="str">
            <v>Diâmetro 12"</v>
          </cell>
          <cell r="B846" t="str">
            <v>VV</v>
          </cell>
          <cell r="C846" t="str">
            <v>PC</v>
          </cell>
          <cell r="D846">
            <v>2</v>
          </cell>
          <cell r="F846">
            <v>0</v>
          </cell>
          <cell r="G846">
            <v>24</v>
          </cell>
          <cell r="H846">
            <v>48</v>
          </cell>
          <cell r="I846" t="str">
            <v>TACR</v>
          </cell>
          <cell r="P846">
            <v>24</v>
          </cell>
        </row>
        <row r="847">
          <cell r="A847" t="str">
            <v>Diâmetro 18"</v>
          </cell>
          <cell r="B847" t="str">
            <v>VV</v>
          </cell>
          <cell r="C847" t="str">
            <v>PC</v>
          </cell>
          <cell r="D847">
            <v>1</v>
          </cell>
          <cell r="F847">
            <v>0</v>
          </cell>
          <cell r="G847">
            <v>36</v>
          </cell>
          <cell r="H847">
            <v>36</v>
          </cell>
          <cell r="I847" t="str">
            <v>TACR</v>
          </cell>
          <cell r="P847">
            <v>36</v>
          </cell>
        </row>
        <row r="848">
          <cell r="F848">
            <v>0</v>
          </cell>
          <cell r="H848">
            <v>0</v>
          </cell>
          <cell r="P848">
            <v>0</v>
          </cell>
        </row>
        <row r="849">
          <cell r="A849" t="str">
            <v>Válvula de retenção, tipo WAFER, 150 libras, material do corpo em FºFº,</v>
          </cell>
          <cell r="F849">
            <v>0</v>
          </cell>
          <cell r="H849">
            <v>0</v>
          </cell>
          <cell r="P849">
            <v>0</v>
          </cell>
        </row>
        <row r="850">
          <cell r="A850" t="str">
            <v xml:space="preserve"> interno aço inox, ref. NIAGARA figura 80-111B e 80-111A ou similar:</v>
          </cell>
          <cell r="F850">
            <v>0</v>
          </cell>
          <cell r="H850">
            <v>0</v>
          </cell>
          <cell r="P850">
            <v>0</v>
          </cell>
        </row>
        <row r="851">
          <cell r="A851" t="str">
            <v xml:space="preserve"> Diâmetro 6"</v>
          </cell>
          <cell r="B851" t="str">
            <v>VV</v>
          </cell>
          <cell r="C851" t="str">
            <v>PC</v>
          </cell>
          <cell r="D851">
            <v>1</v>
          </cell>
          <cell r="F851">
            <v>0</v>
          </cell>
          <cell r="G851">
            <v>5.7</v>
          </cell>
          <cell r="H851">
            <v>5.7</v>
          </cell>
          <cell r="I851" t="str">
            <v>TACR</v>
          </cell>
          <cell r="P851">
            <v>5.7</v>
          </cell>
        </row>
        <row r="852">
          <cell r="F852">
            <v>0</v>
          </cell>
          <cell r="H852">
            <v>0</v>
          </cell>
          <cell r="P852">
            <v>0</v>
          </cell>
        </row>
        <row r="853">
          <cell r="A853" t="str">
            <v>Suportes</v>
          </cell>
          <cell r="C853" t="str">
            <v>kg</v>
          </cell>
          <cell r="D853">
            <v>2500</v>
          </cell>
          <cell r="E853">
            <v>1</v>
          </cell>
          <cell r="F853">
            <v>2500</v>
          </cell>
          <cell r="G853">
            <v>0.15</v>
          </cell>
          <cell r="H853">
            <v>375</v>
          </cell>
          <cell r="I853" t="str">
            <v>F</v>
          </cell>
          <cell r="P853">
            <v>0.15</v>
          </cell>
        </row>
        <row r="854">
          <cell r="F854">
            <v>0</v>
          </cell>
          <cell r="H854">
            <v>0</v>
          </cell>
          <cell r="P854">
            <v>0</v>
          </cell>
        </row>
        <row r="855">
          <cell r="A855" t="str">
            <v>ÁREA - FLOTAÇÃO</v>
          </cell>
          <cell r="F855">
            <v>0</v>
          </cell>
          <cell r="H855">
            <v>0</v>
          </cell>
          <cell r="P855">
            <v>0</v>
          </cell>
        </row>
        <row r="856">
          <cell r="A856" t="str">
            <v xml:space="preserve">Tubo sem costura, ANSI B 36.10, SCH.80, extremidades com rosca NPT conforme </v>
          </cell>
          <cell r="F856">
            <v>0</v>
          </cell>
          <cell r="H856">
            <v>0</v>
          </cell>
          <cell r="P856">
            <v>0</v>
          </cell>
        </row>
        <row r="857">
          <cell r="A857" t="str">
            <v>ANSI B 2.1, material em aço carbono, conforme ASTM A-53 GR.A/B:</v>
          </cell>
          <cell r="F857">
            <v>0</v>
          </cell>
          <cell r="H857">
            <v>0</v>
          </cell>
          <cell r="P857">
            <v>0</v>
          </cell>
        </row>
        <row r="858">
          <cell r="A858" t="str">
            <v>Diâmetro 3/4"</v>
          </cell>
          <cell r="B858" t="str">
            <v>TB80</v>
          </cell>
          <cell r="C858" t="str">
            <v>m</v>
          </cell>
          <cell r="D858">
            <v>5</v>
          </cell>
          <cell r="E858">
            <v>2.19</v>
          </cell>
          <cell r="F858">
            <v>10.95</v>
          </cell>
          <cell r="G858">
            <v>1</v>
          </cell>
          <cell r="H858">
            <v>5</v>
          </cell>
          <cell r="I858" t="str">
            <v>TACR</v>
          </cell>
          <cell r="P858">
            <v>1</v>
          </cell>
        </row>
        <row r="859">
          <cell r="A859" t="str">
            <v>Diâmetro 11/2"</v>
          </cell>
          <cell r="B859" t="str">
            <v>TB80</v>
          </cell>
          <cell r="C859" t="str">
            <v>m</v>
          </cell>
          <cell r="D859">
            <v>5</v>
          </cell>
          <cell r="E859">
            <v>5.4</v>
          </cell>
          <cell r="F859">
            <v>27</v>
          </cell>
          <cell r="G859">
            <v>1.5</v>
          </cell>
          <cell r="H859">
            <v>7.5</v>
          </cell>
          <cell r="I859" t="str">
            <v>TACR</v>
          </cell>
          <cell r="P859">
            <v>1.5</v>
          </cell>
        </row>
        <row r="860">
          <cell r="A860" t="str">
            <v>Diâmetro 2"</v>
          </cell>
          <cell r="B860" t="str">
            <v>TB80</v>
          </cell>
          <cell r="C860" t="str">
            <v>m</v>
          </cell>
          <cell r="D860">
            <v>10</v>
          </cell>
          <cell r="E860">
            <v>7.47</v>
          </cell>
          <cell r="F860">
            <v>74.7</v>
          </cell>
          <cell r="G860">
            <v>2</v>
          </cell>
          <cell r="H860">
            <v>20</v>
          </cell>
          <cell r="I860" t="str">
            <v>TACR</v>
          </cell>
          <cell r="P860">
            <v>2</v>
          </cell>
        </row>
        <row r="861">
          <cell r="F861">
            <v>0</v>
          </cell>
          <cell r="H861">
            <v>0</v>
          </cell>
          <cell r="P861">
            <v>0</v>
          </cell>
        </row>
        <row r="862">
          <cell r="A862" t="str">
            <v xml:space="preserve">Tubo sem costura, ANSI B 36.10, SCH.80, extremidades com rosca NPT, conforme </v>
          </cell>
          <cell r="F862">
            <v>0</v>
          </cell>
          <cell r="H862">
            <v>0</v>
          </cell>
          <cell r="P862">
            <v>0</v>
          </cell>
        </row>
        <row r="863">
          <cell r="A863" t="str">
            <v>ANSI B 2.1, material em aço carbono, conforme ASTM A-53 GR.A/B galvanizado:</v>
          </cell>
          <cell r="F863">
            <v>0</v>
          </cell>
          <cell r="H863">
            <v>0</v>
          </cell>
          <cell r="P863">
            <v>0</v>
          </cell>
        </row>
        <row r="864">
          <cell r="A864" t="str">
            <v>Diâmetro 1/2"</v>
          </cell>
          <cell r="B864" t="str">
            <v>TB80</v>
          </cell>
          <cell r="C864" t="str">
            <v>m</v>
          </cell>
          <cell r="D864">
            <v>30</v>
          </cell>
          <cell r="E864">
            <v>1.62</v>
          </cell>
          <cell r="F864">
            <v>48.6</v>
          </cell>
          <cell r="G864">
            <v>1</v>
          </cell>
          <cell r="H864">
            <v>30</v>
          </cell>
          <cell r="I864" t="str">
            <v>TACR</v>
          </cell>
          <cell r="P864">
            <v>1</v>
          </cell>
        </row>
        <row r="865">
          <cell r="A865" t="str">
            <v>Diâmetro 3/4"</v>
          </cell>
          <cell r="B865" t="str">
            <v>TB80</v>
          </cell>
          <cell r="C865" t="str">
            <v>m</v>
          </cell>
          <cell r="D865">
            <v>20</v>
          </cell>
          <cell r="E865">
            <v>2.19</v>
          </cell>
          <cell r="F865">
            <v>43.8</v>
          </cell>
          <cell r="G865">
            <v>1</v>
          </cell>
          <cell r="H865">
            <v>20</v>
          </cell>
          <cell r="I865" t="str">
            <v>TACR</v>
          </cell>
          <cell r="P865">
            <v>1</v>
          </cell>
        </row>
        <row r="866">
          <cell r="A866" t="str">
            <v>Diâmetro 1"</v>
          </cell>
          <cell r="B866" t="str">
            <v>TB80</v>
          </cell>
          <cell r="C866" t="str">
            <v>m</v>
          </cell>
          <cell r="D866">
            <v>10</v>
          </cell>
          <cell r="E866">
            <v>3.23</v>
          </cell>
          <cell r="F866">
            <v>32.299999999999997</v>
          </cell>
          <cell r="G866">
            <v>1</v>
          </cell>
          <cell r="H866">
            <v>10</v>
          </cell>
          <cell r="I866" t="str">
            <v>TACR</v>
          </cell>
          <cell r="P866">
            <v>1</v>
          </cell>
        </row>
        <row r="867">
          <cell r="F867">
            <v>0</v>
          </cell>
          <cell r="H867">
            <v>0</v>
          </cell>
          <cell r="P867">
            <v>0</v>
          </cell>
        </row>
        <row r="868">
          <cell r="A868" t="str">
            <v>Tubo de PEAD, PN 16, extremidade plana material em polietileno de alta densidade</v>
          </cell>
          <cell r="F868">
            <v>0</v>
          </cell>
          <cell r="H868">
            <v>0</v>
          </cell>
          <cell r="P868">
            <v>0</v>
          </cell>
        </row>
        <row r="869">
          <cell r="A869" t="str">
            <v>Diâmetro 125 mm</v>
          </cell>
          <cell r="B869" t="str">
            <v>TBPEAD</v>
          </cell>
          <cell r="C869" t="str">
            <v>m</v>
          </cell>
          <cell r="D869">
            <v>25</v>
          </cell>
          <cell r="E869">
            <v>2.6</v>
          </cell>
          <cell r="F869">
            <v>65</v>
          </cell>
          <cell r="G869">
            <v>0.22</v>
          </cell>
          <cell r="H869">
            <v>5.5</v>
          </cell>
          <cell r="I869" t="str">
            <v>TPEADS</v>
          </cell>
          <cell r="P869">
            <v>0.22</v>
          </cell>
        </row>
        <row r="870">
          <cell r="A870" t="str">
            <v>Diâmetro  160 mm</v>
          </cell>
          <cell r="B870" t="str">
            <v>TBPEAD</v>
          </cell>
          <cell r="C870" t="str">
            <v>m</v>
          </cell>
          <cell r="D870">
            <v>30</v>
          </cell>
          <cell r="E870">
            <v>3.6</v>
          </cell>
          <cell r="F870">
            <v>108</v>
          </cell>
          <cell r="G870">
            <v>0.33</v>
          </cell>
          <cell r="H870">
            <v>9.9</v>
          </cell>
          <cell r="I870" t="str">
            <v>TPEADS</v>
          </cell>
          <cell r="P870">
            <v>0.33</v>
          </cell>
        </row>
        <row r="871">
          <cell r="A871" t="str">
            <v>Diâmetro  250 mm</v>
          </cell>
          <cell r="B871" t="str">
            <v>TBPEAD</v>
          </cell>
          <cell r="C871" t="str">
            <v>m</v>
          </cell>
          <cell r="D871">
            <v>10</v>
          </cell>
          <cell r="E871">
            <v>6.25</v>
          </cell>
          <cell r="F871">
            <v>62.5</v>
          </cell>
          <cell r="G871">
            <v>0.6</v>
          </cell>
          <cell r="H871">
            <v>6</v>
          </cell>
          <cell r="I871" t="str">
            <v>TPEADS</v>
          </cell>
          <cell r="P871">
            <v>0.6</v>
          </cell>
        </row>
        <row r="872">
          <cell r="A872" t="str">
            <v>Diâmetro  280 mm</v>
          </cell>
          <cell r="B872" t="str">
            <v>TBPEAD</v>
          </cell>
          <cell r="C872" t="str">
            <v>m</v>
          </cell>
          <cell r="D872">
            <v>20</v>
          </cell>
          <cell r="E872">
            <v>6.4</v>
          </cell>
          <cell r="F872">
            <v>128</v>
          </cell>
          <cell r="G872">
            <v>0.66</v>
          </cell>
          <cell r="H872">
            <v>13.2</v>
          </cell>
          <cell r="I872" t="str">
            <v>TPEADS</v>
          </cell>
          <cell r="P872">
            <v>0.66</v>
          </cell>
        </row>
        <row r="873">
          <cell r="A873" t="str">
            <v>Diâmetro  355 mm</v>
          </cell>
          <cell r="B873" t="str">
            <v>TBPEAD</v>
          </cell>
          <cell r="C873" t="str">
            <v>m</v>
          </cell>
          <cell r="D873">
            <v>20</v>
          </cell>
          <cell r="E873">
            <v>7.9</v>
          </cell>
          <cell r="F873">
            <v>158</v>
          </cell>
          <cell r="G873">
            <v>0.77</v>
          </cell>
          <cell r="H873">
            <v>15.4</v>
          </cell>
          <cell r="I873" t="str">
            <v>TPEADS</v>
          </cell>
          <cell r="P873">
            <v>0.77</v>
          </cell>
        </row>
        <row r="874">
          <cell r="F874">
            <v>0</v>
          </cell>
          <cell r="H874">
            <v>0</v>
          </cell>
          <cell r="P874">
            <v>0</v>
          </cell>
        </row>
        <row r="875">
          <cell r="A875" t="str">
            <v>Tubo com costura, ANSI B 36.10, SCH.40, extremidades chanfradas, material em aço</v>
          </cell>
          <cell r="F875">
            <v>0</v>
          </cell>
          <cell r="H875">
            <v>0</v>
          </cell>
          <cell r="P875">
            <v>0</v>
          </cell>
        </row>
        <row r="876">
          <cell r="A876" t="str">
            <v>carbono, conforme ASTM A-53 GR.A/B:</v>
          </cell>
          <cell r="F876">
            <v>0</v>
          </cell>
          <cell r="H876">
            <v>0</v>
          </cell>
          <cell r="P876">
            <v>0</v>
          </cell>
        </row>
        <row r="877">
          <cell r="A877" t="str">
            <v>Diâmetro 3"</v>
          </cell>
          <cell r="B877" t="str">
            <v>TB40</v>
          </cell>
          <cell r="C877" t="str">
            <v>m</v>
          </cell>
          <cell r="D877">
            <v>20</v>
          </cell>
          <cell r="E877">
            <v>11.3</v>
          </cell>
          <cell r="F877">
            <v>226</v>
          </cell>
          <cell r="G877">
            <v>3</v>
          </cell>
          <cell r="H877">
            <v>60</v>
          </cell>
          <cell r="I877" t="str">
            <v>TACS</v>
          </cell>
          <cell r="P877">
            <v>3</v>
          </cell>
        </row>
        <row r="878">
          <cell r="A878" t="str">
            <v>Diâmetro 4"</v>
          </cell>
          <cell r="B878" t="str">
            <v>TB40</v>
          </cell>
          <cell r="C878" t="str">
            <v>m</v>
          </cell>
          <cell r="D878">
            <v>15</v>
          </cell>
          <cell r="E878">
            <v>16.100000000000001</v>
          </cell>
          <cell r="F878">
            <v>241.5</v>
          </cell>
          <cell r="G878">
            <v>4</v>
          </cell>
          <cell r="H878">
            <v>60</v>
          </cell>
          <cell r="I878" t="str">
            <v>TACS</v>
          </cell>
          <cell r="P878">
            <v>4</v>
          </cell>
        </row>
        <row r="879">
          <cell r="A879" t="str">
            <v>Diâmetro 6"</v>
          </cell>
          <cell r="B879" t="str">
            <v>TB40</v>
          </cell>
          <cell r="C879" t="str">
            <v>m</v>
          </cell>
          <cell r="D879">
            <v>30</v>
          </cell>
          <cell r="E879">
            <v>28.2</v>
          </cell>
          <cell r="F879">
            <v>846</v>
          </cell>
          <cell r="G879">
            <v>6</v>
          </cell>
          <cell r="H879">
            <v>180</v>
          </cell>
          <cell r="I879" t="str">
            <v>TACS</v>
          </cell>
          <cell r="P879">
            <v>6</v>
          </cell>
        </row>
        <row r="880">
          <cell r="A880" t="str">
            <v>Diâmetro 8"</v>
          </cell>
          <cell r="B880" t="str">
            <v>TB40</v>
          </cell>
          <cell r="C880" t="str">
            <v>m</v>
          </cell>
          <cell r="D880">
            <v>20</v>
          </cell>
          <cell r="E880">
            <v>42.5</v>
          </cell>
          <cell r="F880">
            <v>850</v>
          </cell>
          <cell r="G880">
            <v>8</v>
          </cell>
          <cell r="H880">
            <v>160</v>
          </cell>
          <cell r="I880" t="str">
            <v>TACS</v>
          </cell>
          <cell r="P880">
            <v>8</v>
          </cell>
        </row>
        <row r="881">
          <cell r="A881" t="str">
            <v>Diâmetro 10"</v>
          </cell>
          <cell r="B881" t="str">
            <v>TB40</v>
          </cell>
          <cell r="C881" t="str">
            <v>m</v>
          </cell>
          <cell r="D881">
            <v>10</v>
          </cell>
          <cell r="E881">
            <v>60.2</v>
          </cell>
          <cell r="F881">
            <v>602</v>
          </cell>
          <cell r="G881">
            <v>10</v>
          </cell>
          <cell r="H881">
            <v>100</v>
          </cell>
          <cell r="I881" t="str">
            <v>TACS</v>
          </cell>
          <cell r="P881">
            <v>10</v>
          </cell>
        </row>
        <row r="882">
          <cell r="F882">
            <v>0</v>
          </cell>
          <cell r="H882">
            <v>0</v>
          </cell>
          <cell r="P882">
            <v>0</v>
          </cell>
        </row>
        <row r="883">
          <cell r="A883" t="str">
            <v>Tubo com costura, ANSI B 36.10, SCH.XXS, extremidades chanfradas, material em aço</v>
          </cell>
          <cell r="F883">
            <v>0</v>
          </cell>
          <cell r="H883">
            <v>0</v>
          </cell>
          <cell r="P883">
            <v>0</v>
          </cell>
        </row>
        <row r="884">
          <cell r="A884" t="str">
            <v>carbono, conforme ASTM A-53 GR.A/B:</v>
          </cell>
          <cell r="F884">
            <v>0</v>
          </cell>
          <cell r="H884">
            <v>0</v>
          </cell>
          <cell r="P884">
            <v>0</v>
          </cell>
        </row>
        <row r="885">
          <cell r="A885" t="str">
            <v>Diâmetro 4"</v>
          </cell>
          <cell r="B885" t="str">
            <v>TBXXS</v>
          </cell>
          <cell r="C885" t="str">
            <v>m</v>
          </cell>
          <cell r="D885">
            <v>2</v>
          </cell>
          <cell r="E885">
            <v>41</v>
          </cell>
          <cell r="F885">
            <v>82</v>
          </cell>
          <cell r="G885">
            <v>4</v>
          </cell>
          <cell r="H885">
            <v>8</v>
          </cell>
          <cell r="I885" t="str">
            <v>TACS</v>
          </cell>
          <cell r="P885">
            <v>4</v>
          </cell>
        </row>
        <row r="886">
          <cell r="A886" t="str">
            <v>Diâmetro 6"</v>
          </cell>
          <cell r="B886" t="str">
            <v>TBXXS</v>
          </cell>
          <cell r="C886" t="str">
            <v>m</v>
          </cell>
          <cell r="D886">
            <v>30</v>
          </cell>
          <cell r="E886">
            <v>79</v>
          </cell>
          <cell r="F886">
            <v>2370</v>
          </cell>
          <cell r="G886">
            <v>6</v>
          </cell>
          <cell r="H886">
            <v>180</v>
          </cell>
          <cell r="I886" t="str">
            <v>TACS</v>
          </cell>
          <cell r="P886">
            <v>6</v>
          </cell>
        </row>
        <row r="887">
          <cell r="A887" t="str">
            <v>Diâmetro 8"</v>
          </cell>
          <cell r="B887" t="str">
            <v>TBXXS</v>
          </cell>
          <cell r="C887" t="str">
            <v>m</v>
          </cell>
          <cell r="D887">
            <v>20</v>
          </cell>
          <cell r="E887">
            <v>103</v>
          </cell>
          <cell r="F887">
            <v>2060</v>
          </cell>
          <cell r="G887">
            <v>8</v>
          </cell>
          <cell r="H887">
            <v>160</v>
          </cell>
          <cell r="I887" t="str">
            <v>TACS</v>
          </cell>
          <cell r="P887">
            <v>8</v>
          </cell>
        </row>
        <row r="888">
          <cell r="F888">
            <v>0</v>
          </cell>
          <cell r="H888">
            <v>0</v>
          </cell>
          <cell r="P888">
            <v>0</v>
          </cell>
        </row>
        <row r="889">
          <cell r="A889" t="str">
            <v>Válvula borboleta, tipo WAFER, 150 libras, material do corpo em FºFº, interno em FºFº.</v>
          </cell>
          <cell r="F889">
            <v>0</v>
          </cell>
          <cell r="H889">
            <v>0</v>
          </cell>
          <cell r="P889">
            <v>0</v>
          </cell>
        </row>
        <row r="890">
          <cell r="A890" t="str">
            <v>ref. NIAGARA figura 540 e 550 ou similar:</v>
          </cell>
          <cell r="F890">
            <v>0</v>
          </cell>
          <cell r="H890">
            <v>0</v>
          </cell>
          <cell r="P890">
            <v>0</v>
          </cell>
        </row>
        <row r="891">
          <cell r="A891" t="str">
            <v>Diâmetro 3"</v>
          </cell>
          <cell r="B891" t="str">
            <v>VV</v>
          </cell>
          <cell r="C891" t="str">
            <v>PC</v>
          </cell>
          <cell r="D891">
            <v>7</v>
          </cell>
          <cell r="F891">
            <v>0</v>
          </cell>
          <cell r="G891">
            <v>6</v>
          </cell>
          <cell r="H891">
            <v>42</v>
          </cell>
          <cell r="I891" t="str">
            <v>TACS</v>
          </cell>
          <cell r="P891">
            <v>6</v>
          </cell>
        </row>
        <row r="892">
          <cell r="A892" t="str">
            <v>Diâmetro 4"</v>
          </cell>
          <cell r="B892" t="str">
            <v>VV</v>
          </cell>
          <cell r="C892" t="str">
            <v>PC</v>
          </cell>
          <cell r="D892">
            <v>3</v>
          </cell>
          <cell r="F892">
            <v>0</v>
          </cell>
          <cell r="G892">
            <v>8</v>
          </cell>
          <cell r="H892">
            <v>24</v>
          </cell>
          <cell r="I892" t="str">
            <v>TACS</v>
          </cell>
          <cell r="P892">
            <v>8</v>
          </cell>
        </row>
        <row r="893">
          <cell r="F893">
            <v>0</v>
          </cell>
          <cell r="H893">
            <v>0</v>
          </cell>
          <cell r="P893">
            <v>0</v>
          </cell>
        </row>
        <row r="894">
          <cell r="A894" t="str">
            <v xml:space="preserve">Válvula diafragma, 150 libras, extremidades com rosca NPT conforme ANSI B 2.1  </v>
          </cell>
          <cell r="F894">
            <v>0</v>
          </cell>
          <cell r="H894">
            <v>0</v>
          </cell>
          <cell r="P894">
            <v>0</v>
          </cell>
        </row>
        <row r="895">
          <cell r="A895" t="str">
            <v xml:space="preserve">material do corpo em FºFº, interno em borracha, ref. CIVA tipo KB - passagem reta ou </v>
          </cell>
          <cell r="F895">
            <v>0</v>
          </cell>
          <cell r="H895">
            <v>0</v>
          </cell>
          <cell r="P895">
            <v>0</v>
          </cell>
        </row>
        <row r="896">
          <cell r="A896" t="str">
            <v>similar:</v>
          </cell>
          <cell r="F896">
            <v>0</v>
          </cell>
          <cell r="H896">
            <v>0</v>
          </cell>
          <cell r="P896">
            <v>0</v>
          </cell>
        </row>
        <row r="897">
          <cell r="A897" t="str">
            <v>Diâmetro 1"</v>
          </cell>
          <cell r="B897" t="str">
            <v>VV</v>
          </cell>
          <cell r="C897" t="str">
            <v>PC</v>
          </cell>
          <cell r="D897">
            <v>8</v>
          </cell>
          <cell r="F897">
            <v>0</v>
          </cell>
          <cell r="G897">
            <v>2</v>
          </cell>
          <cell r="H897">
            <v>16</v>
          </cell>
          <cell r="I897" t="str">
            <v>TACR</v>
          </cell>
          <cell r="P897">
            <v>2</v>
          </cell>
        </row>
        <row r="898">
          <cell r="F898">
            <v>0</v>
          </cell>
          <cell r="H898">
            <v>0</v>
          </cell>
          <cell r="P898">
            <v>0</v>
          </cell>
        </row>
        <row r="899">
          <cell r="A899" t="str">
            <v xml:space="preserve">Válvula esfera, 150 libras, extremidades com rosca NPT, conforme ANSI B 2.1, material </v>
          </cell>
          <cell r="F899">
            <v>0</v>
          </cell>
          <cell r="H899">
            <v>0</v>
          </cell>
          <cell r="P899">
            <v>0</v>
          </cell>
        </row>
        <row r="900">
          <cell r="A900" t="str">
            <v>do corpo em latão, interno aço inox, ref. CIWAL figura 294 ou similar:</v>
          </cell>
          <cell r="F900">
            <v>0</v>
          </cell>
          <cell r="H900">
            <v>0</v>
          </cell>
          <cell r="P900">
            <v>0</v>
          </cell>
        </row>
        <row r="901">
          <cell r="A901" t="str">
            <v>Diâmetro 1/2"</v>
          </cell>
          <cell r="B901" t="str">
            <v>VV</v>
          </cell>
          <cell r="C901" t="str">
            <v>PC</v>
          </cell>
          <cell r="D901">
            <v>30</v>
          </cell>
          <cell r="F901">
            <v>0</v>
          </cell>
          <cell r="G901">
            <v>2</v>
          </cell>
          <cell r="H901">
            <v>60</v>
          </cell>
          <cell r="I901" t="str">
            <v>TACR</v>
          </cell>
          <cell r="P901">
            <v>2</v>
          </cell>
        </row>
        <row r="902">
          <cell r="A902" t="str">
            <v>Diâmetro 3/4"</v>
          </cell>
          <cell r="B902" t="str">
            <v>VV</v>
          </cell>
          <cell r="C902" t="str">
            <v>PC</v>
          </cell>
          <cell r="D902">
            <v>7</v>
          </cell>
          <cell r="F902">
            <v>0</v>
          </cell>
          <cell r="G902">
            <v>2</v>
          </cell>
          <cell r="H902">
            <v>14</v>
          </cell>
          <cell r="I902" t="str">
            <v>TACR</v>
          </cell>
          <cell r="P902">
            <v>2</v>
          </cell>
        </row>
        <row r="903">
          <cell r="A903" t="str">
            <v>Diâmetro 1"</v>
          </cell>
          <cell r="B903" t="str">
            <v>VV</v>
          </cell>
          <cell r="C903" t="str">
            <v>PC</v>
          </cell>
          <cell r="D903">
            <v>8</v>
          </cell>
          <cell r="F903">
            <v>0</v>
          </cell>
          <cell r="G903">
            <v>2</v>
          </cell>
          <cell r="H903">
            <v>16</v>
          </cell>
          <cell r="I903" t="str">
            <v>TACR</v>
          </cell>
          <cell r="P903">
            <v>2</v>
          </cell>
        </row>
        <row r="904">
          <cell r="A904" t="str">
            <v>Diâmetro 2"</v>
          </cell>
          <cell r="B904" t="str">
            <v>VV</v>
          </cell>
          <cell r="C904" t="str">
            <v>PC</v>
          </cell>
          <cell r="D904">
            <v>14</v>
          </cell>
          <cell r="F904">
            <v>0</v>
          </cell>
          <cell r="G904">
            <v>4</v>
          </cell>
          <cell r="H904">
            <v>56</v>
          </cell>
          <cell r="I904" t="str">
            <v>TACR</v>
          </cell>
          <cell r="P904">
            <v>4</v>
          </cell>
        </row>
        <row r="905">
          <cell r="F905">
            <v>0</v>
          </cell>
          <cell r="H905">
            <v>0</v>
          </cell>
          <cell r="P905">
            <v>0</v>
          </cell>
        </row>
        <row r="906">
          <cell r="A906" t="str">
            <v>Válvula esfera, 150 libras, extremidade com flange face plana, material do corpo em aço</v>
          </cell>
          <cell r="F906">
            <v>0</v>
          </cell>
          <cell r="H906">
            <v>0</v>
          </cell>
          <cell r="P906">
            <v>0</v>
          </cell>
        </row>
        <row r="907">
          <cell r="A907" t="str">
            <v>carbono, interno aço inox, ref. NIAGARA 303 ou similar:</v>
          </cell>
          <cell r="F907">
            <v>0</v>
          </cell>
          <cell r="H907">
            <v>0</v>
          </cell>
          <cell r="P907">
            <v>0</v>
          </cell>
        </row>
        <row r="908">
          <cell r="A908" t="str">
            <v>Diâmetro 3"</v>
          </cell>
          <cell r="B908" t="str">
            <v>VV</v>
          </cell>
          <cell r="C908" t="str">
            <v>PC</v>
          </cell>
          <cell r="D908">
            <v>6</v>
          </cell>
          <cell r="F908">
            <v>0</v>
          </cell>
          <cell r="G908">
            <v>6</v>
          </cell>
          <cell r="H908">
            <v>36</v>
          </cell>
          <cell r="I908" t="str">
            <v>TACS</v>
          </cell>
          <cell r="P908">
            <v>6</v>
          </cell>
        </row>
        <row r="909">
          <cell r="F909">
            <v>0</v>
          </cell>
          <cell r="H909">
            <v>0</v>
          </cell>
          <cell r="P909">
            <v>0</v>
          </cell>
        </row>
        <row r="910">
          <cell r="A910" t="str">
            <v>Válvula de retenção, 150 libras, extremidades com rosca NPT, conforme ANSI B 2.1</v>
          </cell>
          <cell r="F910">
            <v>0</v>
          </cell>
          <cell r="H910">
            <v>0</v>
          </cell>
          <cell r="P910">
            <v>0</v>
          </cell>
        </row>
        <row r="911">
          <cell r="A911" t="str">
            <v>material do corpo em bronze, interno em bronze, ref. CIWAL figura 58 ou similar:</v>
          </cell>
          <cell r="F911">
            <v>0</v>
          </cell>
          <cell r="H911">
            <v>0</v>
          </cell>
          <cell r="P911">
            <v>0</v>
          </cell>
        </row>
        <row r="912">
          <cell r="A912" t="str">
            <v>Diâmetro 1"</v>
          </cell>
          <cell r="B912" t="str">
            <v>VV</v>
          </cell>
          <cell r="C912" t="str">
            <v>PC</v>
          </cell>
          <cell r="D912">
            <v>8</v>
          </cell>
          <cell r="F912">
            <v>0</v>
          </cell>
          <cell r="G912">
            <v>2</v>
          </cell>
          <cell r="H912">
            <v>16</v>
          </cell>
          <cell r="I912" t="str">
            <v>TACR</v>
          </cell>
          <cell r="P912">
            <v>2</v>
          </cell>
        </row>
        <row r="913">
          <cell r="A913" t="str">
            <v>Diâmetro 2"</v>
          </cell>
          <cell r="B913" t="str">
            <v>VV</v>
          </cell>
          <cell r="C913" t="str">
            <v>PC</v>
          </cell>
          <cell r="D913">
            <v>2</v>
          </cell>
          <cell r="F913">
            <v>0</v>
          </cell>
          <cell r="G913">
            <v>4</v>
          </cell>
          <cell r="H913">
            <v>8</v>
          </cell>
          <cell r="I913" t="str">
            <v>TACR</v>
          </cell>
          <cell r="P913">
            <v>4</v>
          </cell>
        </row>
        <row r="914">
          <cell r="F914">
            <v>0</v>
          </cell>
          <cell r="H914">
            <v>0</v>
          </cell>
          <cell r="P914">
            <v>0</v>
          </cell>
        </row>
        <row r="915">
          <cell r="A915" t="str">
            <v>Válvula de retenção, tipo WAFER, 150 libras, material do corpo em FºFº</v>
          </cell>
          <cell r="F915">
            <v>0</v>
          </cell>
          <cell r="H915">
            <v>0</v>
          </cell>
          <cell r="P915">
            <v>0</v>
          </cell>
        </row>
        <row r="916">
          <cell r="A916" t="str">
            <v>interno aço inox, ref. NIAGARA figura 80-111B e 80-111A ou similar:</v>
          </cell>
          <cell r="F916">
            <v>0</v>
          </cell>
          <cell r="H916">
            <v>0</v>
          </cell>
          <cell r="P916">
            <v>0</v>
          </cell>
        </row>
        <row r="917">
          <cell r="A917" t="str">
            <v>Diâmetro 3"</v>
          </cell>
          <cell r="B917" t="str">
            <v>VV</v>
          </cell>
          <cell r="C917" t="str">
            <v>PC</v>
          </cell>
          <cell r="D917">
            <v>1</v>
          </cell>
          <cell r="F917">
            <v>0</v>
          </cell>
          <cell r="G917">
            <v>6</v>
          </cell>
          <cell r="H917">
            <v>6</v>
          </cell>
          <cell r="I917" t="str">
            <v>TACR</v>
          </cell>
          <cell r="P917">
            <v>6</v>
          </cell>
        </row>
        <row r="918">
          <cell r="F918">
            <v>0</v>
          </cell>
          <cell r="H918">
            <v>0</v>
          </cell>
          <cell r="P918">
            <v>0</v>
          </cell>
        </row>
        <row r="919">
          <cell r="A919" t="str">
            <v xml:space="preserve">Válvula de retenção três vias, 150 libras, extremidades com flange face plana, material </v>
          </cell>
          <cell r="F919">
            <v>0</v>
          </cell>
          <cell r="H919">
            <v>0</v>
          </cell>
          <cell r="P919">
            <v>0</v>
          </cell>
        </row>
        <row r="920">
          <cell r="A920" t="str">
            <v>do corpo em FºFº, interno em borracha, ref. TECH TAYLOR VALVE ou similar:</v>
          </cell>
          <cell r="F920">
            <v>0</v>
          </cell>
          <cell r="H920">
            <v>0</v>
          </cell>
          <cell r="P920">
            <v>0</v>
          </cell>
        </row>
        <row r="921">
          <cell r="A921" t="str">
            <v>Diâmetro 6"</v>
          </cell>
          <cell r="B921" t="str">
            <v>VV</v>
          </cell>
          <cell r="C921" t="str">
            <v>PC</v>
          </cell>
          <cell r="D921">
            <v>3</v>
          </cell>
          <cell r="F921">
            <v>0</v>
          </cell>
          <cell r="G921">
            <v>12</v>
          </cell>
          <cell r="H921">
            <v>36</v>
          </cell>
          <cell r="I921" t="str">
            <v>TACR</v>
          </cell>
          <cell r="P921">
            <v>12</v>
          </cell>
        </row>
        <row r="922">
          <cell r="A922" t="str">
            <v>Diâmetro 8"</v>
          </cell>
          <cell r="B922" t="str">
            <v>VV</v>
          </cell>
          <cell r="C922" t="str">
            <v>PC</v>
          </cell>
          <cell r="D922">
            <v>1</v>
          </cell>
          <cell r="F922">
            <v>0</v>
          </cell>
          <cell r="G922">
            <v>16</v>
          </cell>
          <cell r="H922">
            <v>16</v>
          </cell>
          <cell r="I922" t="str">
            <v>TACR</v>
          </cell>
          <cell r="P922">
            <v>16</v>
          </cell>
        </row>
        <row r="923">
          <cell r="F923">
            <v>0</v>
          </cell>
          <cell r="H923">
            <v>0</v>
          </cell>
          <cell r="P923">
            <v>0</v>
          </cell>
        </row>
        <row r="924">
          <cell r="A924" t="str">
            <v>Suportes</v>
          </cell>
          <cell r="C924" t="str">
            <v>kg</v>
          </cell>
          <cell r="D924">
            <v>1500</v>
          </cell>
          <cell r="E924">
            <v>1</v>
          </cell>
          <cell r="F924">
            <v>1500</v>
          </cell>
          <cell r="G924">
            <v>0.15</v>
          </cell>
          <cell r="H924">
            <v>225</v>
          </cell>
          <cell r="I924" t="str">
            <v>F</v>
          </cell>
          <cell r="P924">
            <v>0.15</v>
          </cell>
        </row>
        <row r="925">
          <cell r="F925">
            <v>0</v>
          </cell>
          <cell r="H925">
            <v>0</v>
          </cell>
          <cell r="P925">
            <v>0</v>
          </cell>
        </row>
        <row r="926">
          <cell r="A926" t="str">
            <v>ÁREA - CICLONAGEM E FILTRAGEM</v>
          </cell>
          <cell r="F926">
            <v>0</v>
          </cell>
          <cell r="H926">
            <v>0</v>
          </cell>
          <cell r="P926">
            <v>0</v>
          </cell>
        </row>
        <row r="927">
          <cell r="A927" t="str">
            <v>Tubo sem costura, ANSI B 36.10, SCH.80, extremidades com rosca NPT, conforme</v>
          </cell>
          <cell r="F927">
            <v>0</v>
          </cell>
          <cell r="H927">
            <v>0</v>
          </cell>
          <cell r="P927">
            <v>0</v>
          </cell>
        </row>
        <row r="928">
          <cell r="A928" t="str">
            <v>ANSI B 2.1, material em aço carbono conforme ASTM A-53 GR.A/B galvanizado:</v>
          </cell>
          <cell r="F928">
            <v>0</v>
          </cell>
          <cell r="H928">
            <v>0</v>
          </cell>
          <cell r="P928">
            <v>0</v>
          </cell>
        </row>
        <row r="929">
          <cell r="A929" t="str">
            <v>Diâmetro 1/2"</v>
          </cell>
          <cell r="B929" t="str">
            <v>TB80</v>
          </cell>
          <cell r="C929" t="str">
            <v>m</v>
          </cell>
          <cell r="D929">
            <v>36</v>
          </cell>
          <cell r="E929">
            <v>1.62</v>
          </cell>
          <cell r="F929">
            <v>58.32</v>
          </cell>
          <cell r="G929">
            <v>1</v>
          </cell>
          <cell r="H929">
            <v>36</v>
          </cell>
          <cell r="I929" t="str">
            <v>TACR</v>
          </cell>
          <cell r="P929">
            <v>1</v>
          </cell>
        </row>
        <row r="930">
          <cell r="A930" t="str">
            <v>Diâmetro 3/4"</v>
          </cell>
          <cell r="B930" t="str">
            <v>TB80</v>
          </cell>
          <cell r="C930" t="str">
            <v>m</v>
          </cell>
          <cell r="D930">
            <v>41</v>
          </cell>
          <cell r="E930">
            <v>2.19</v>
          </cell>
          <cell r="F930">
            <v>89.79</v>
          </cell>
          <cell r="G930">
            <v>1</v>
          </cell>
          <cell r="H930">
            <v>41</v>
          </cell>
          <cell r="I930" t="str">
            <v>TACR</v>
          </cell>
          <cell r="P930">
            <v>1</v>
          </cell>
        </row>
        <row r="931">
          <cell r="A931" t="str">
            <v>Diâmetro 1"</v>
          </cell>
          <cell r="B931" t="str">
            <v>TB80</v>
          </cell>
          <cell r="C931" t="str">
            <v>m</v>
          </cell>
          <cell r="D931">
            <v>12</v>
          </cell>
          <cell r="E931">
            <v>3.23</v>
          </cell>
          <cell r="F931">
            <v>38.76</v>
          </cell>
          <cell r="G931">
            <v>1</v>
          </cell>
          <cell r="H931">
            <v>12</v>
          </cell>
          <cell r="I931" t="str">
            <v>TACR</v>
          </cell>
          <cell r="P931">
            <v>1</v>
          </cell>
        </row>
        <row r="932">
          <cell r="A932" t="str">
            <v>Diâmetro 11/2"</v>
          </cell>
          <cell r="B932" t="str">
            <v>TB80</v>
          </cell>
          <cell r="C932" t="str">
            <v>m</v>
          </cell>
          <cell r="D932">
            <v>1</v>
          </cell>
          <cell r="E932">
            <v>5.4</v>
          </cell>
          <cell r="F932">
            <v>5.4</v>
          </cell>
          <cell r="G932">
            <v>1.5</v>
          </cell>
          <cell r="H932">
            <v>1.5</v>
          </cell>
          <cell r="I932" t="str">
            <v>TACR</v>
          </cell>
          <cell r="P932">
            <v>1.5</v>
          </cell>
        </row>
        <row r="933">
          <cell r="F933">
            <v>0</v>
          </cell>
          <cell r="H933">
            <v>0</v>
          </cell>
          <cell r="P933">
            <v>0</v>
          </cell>
        </row>
        <row r="934">
          <cell r="A934" t="str">
            <v xml:space="preserve">Tubo sem costura, ANSI B 36.10, SCH.80, extremidades com rosca NPT conforme </v>
          </cell>
          <cell r="F934">
            <v>0</v>
          </cell>
          <cell r="H934">
            <v>0</v>
          </cell>
          <cell r="P934">
            <v>0</v>
          </cell>
        </row>
        <row r="935">
          <cell r="A935" t="str">
            <v>ANSI B 2.1, material em aço carbono, conforme ASTM A-53 GR.A/B:</v>
          </cell>
          <cell r="F935">
            <v>0</v>
          </cell>
          <cell r="H935">
            <v>0</v>
          </cell>
          <cell r="P935">
            <v>0</v>
          </cell>
        </row>
        <row r="936">
          <cell r="A936" t="str">
            <v>Diâmetro 1/2"</v>
          </cell>
          <cell r="B936" t="str">
            <v>TB80</v>
          </cell>
          <cell r="C936" t="str">
            <v>m</v>
          </cell>
          <cell r="D936">
            <v>25</v>
          </cell>
          <cell r="E936">
            <v>1.62</v>
          </cell>
          <cell r="F936">
            <v>40.5</v>
          </cell>
          <cell r="G936">
            <v>1</v>
          </cell>
          <cell r="H936">
            <v>25</v>
          </cell>
          <cell r="I936" t="str">
            <v>TACR</v>
          </cell>
          <cell r="P936">
            <v>1</v>
          </cell>
        </row>
        <row r="937">
          <cell r="A937" t="str">
            <v>Diâmetro 3/4"</v>
          </cell>
          <cell r="B937" t="str">
            <v>TB80</v>
          </cell>
          <cell r="C937" t="str">
            <v>m</v>
          </cell>
          <cell r="D937">
            <v>14</v>
          </cell>
          <cell r="E937">
            <v>2.19</v>
          </cell>
          <cell r="F937">
            <v>30.66</v>
          </cell>
          <cell r="G937">
            <v>1</v>
          </cell>
          <cell r="H937">
            <v>14</v>
          </cell>
          <cell r="I937" t="str">
            <v>TACR</v>
          </cell>
          <cell r="P937">
            <v>1</v>
          </cell>
        </row>
        <row r="938">
          <cell r="A938" t="str">
            <v>Diâmetro 11/2"</v>
          </cell>
          <cell r="B938" t="str">
            <v>TB80</v>
          </cell>
          <cell r="C938" t="str">
            <v>m</v>
          </cell>
          <cell r="D938">
            <v>26</v>
          </cell>
          <cell r="E938">
            <v>5.4</v>
          </cell>
          <cell r="F938">
            <v>140.4</v>
          </cell>
          <cell r="G938">
            <v>1.5</v>
          </cell>
          <cell r="H938">
            <v>39</v>
          </cell>
          <cell r="I938" t="str">
            <v>TACR</v>
          </cell>
          <cell r="P938">
            <v>1.5</v>
          </cell>
        </row>
        <row r="939">
          <cell r="F939">
            <v>0</v>
          </cell>
          <cell r="H939">
            <v>0</v>
          </cell>
          <cell r="P939">
            <v>0</v>
          </cell>
        </row>
        <row r="940">
          <cell r="A940" t="str">
            <v>Tubo de PEAD, PN 16, extremidade plana material em polietileno de alta densidade</v>
          </cell>
          <cell r="F940">
            <v>0</v>
          </cell>
          <cell r="H940">
            <v>0</v>
          </cell>
          <cell r="P940">
            <v>0</v>
          </cell>
        </row>
        <row r="941">
          <cell r="A941" t="str">
            <v>Diâmetro 140 mm</v>
          </cell>
          <cell r="B941" t="str">
            <v>TBPEAD</v>
          </cell>
          <cell r="C941" t="str">
            <v>m</v>
          </cell>
          <cell r="D941">
            <v>5</v>
          </cell>
          <cell r="E941">
            <v>2.8</v>
          </cell>
          <cell r="F941">
            <v>14</v>
          </cell>
          <cell r="G941">
            <v>0.25</v>
          </cell>
          <cell r="H941">
            <v>1.25</v>
          </cell>
          <cell r="I941" t="str">
            <v>TPEADS</v>
          </cell>
          <cell r="P941">
            <v>0.25</v>
          </cell>
        </row>
        <row r="942">
          <cell r="A942" t="str">
            <v>Diâmetro  160 mm</v>
          </cell>
          <cell r="B942" t="str">
            <v>TBPEAD</v>
          </cell>
          <cell r="C942" t="str">
            <v>m</v>
          </cell>
          <cell r="D942">
            <v>5</v>
          </cell>
          <cell r="E942">
            <v>3.6</v>
          </cell>
          <cell r="F942">
            <v>18</v>
          </cell>
          <cell r="G942">
            <v>0.33</v>
          </cell>
          <cell r="H942">
            <v>1.65</v>
          </cell>
          <cell r="I942" t="str">
            <v>TPEADS</v>
          </cell>
          <cell r="P942">
            <v>0.33</v>
          </cell>
        </row>
        <row r="943">
          <cell r="A943" t="str">
            <v>Diâmetro  225 mm</v>
          </cell>
          <cell r="B943" t="str">
            <v>TBPEAD</v>
          </cell>
          <cell r="C943" t="str">
            <v>m</v>
          </cell>
          <cell r="D943">
            <v>6</v>
          </cell>
          <cell r="E943">
            <v>5.7</v>
          </cell>
          <cell r="F943">
            <v>34.200000000000003</v>
          </cell>
          <cell r="G943">
            <v>0.55000000000000004</v>
          </cell>
          <cell r="H943">
            <v>3.3</v>
          </cell>
          <cell r="I943" t="str">
            <v>TPEADS</v>
          </cell>
          <cell r="P943">
            <v>0.55000000000000004</v>
          </cell>
        </row>
        <row r="944">
          <cell r="A944" t="str">
            <v>Diâmetro  250 mm</v>
          </cell>
          <cell r="B944" t="str">
            <v>TBPEAD</v>
          </cell>
          <cell r="C944" t="str">
            <v>m</v>
          </cell>
          <cell r="D944">
            <v>32</v>
          </cell>
          <cell r="E944">
            <v>6.25</v>
          </cell>
          <cell r="F944">
            <v>200</v>
          </cell>
          <cell r="G944">
            <v>0.6</v>
          </cell>
          <cell r="H944">
            <v>19.2</v>
          </cell>
          <cell r="I944" t="str">
            <v>TPEADS</v>
          </cell>
          <cell r="P944">
            <v>0.6</v>
          </cell>
        </row>
        <row r="945">
          <cell r="A945" t="str">
            <v>Diâmetro  280 mm</v>
          </cell>
          <cell r="B945" t="str">
            <v>TBPEAD</v>
          </cell>
          <cell r="C945" t="str">
            <v>m</v>
          </cell>
          <cell r="D945">
            <v>43</v>
          </cell>
          <cell r="E945">
            <v>6.4</v>
          </cell>
          <cell r="F945">
            <v>275.2</v>
          </cell>
          <cell r="G945">
            <v>0.66</v>
          </cell>
          <cell r="H945">
            <v>28.38</v>
          </cell>
          <cell r="I945" t="str">
            <v>TPEADS</v>
          </cell>
          <cell r="P945">
            <v>0.66</v>
          </cell>
        </row>
        <row r="946">
          <cell r="A946" t="str">
            <v>Diâmetro  315 mm</v>
          </cell>
          <cell r="B946" t="str">
            <v>TBPEAD</v>
          </cell>
          <cell r="C946" t="str">
            <v>m</v>
          </cell>
          <cell r="D946">
            <v>35</v>
          </cell>
          <cell r="E946">
            <v>6.8</v>
          </cell>
          <cell r="F946">
            <v>238</v>
          </cell>
          <cell r="G946">
            <v>0.66</v>
          </cell>
          <cell r="H946">
            <v>23.1</v>
          </cell>
          <cell r="I946" t="str">
            <v>TPEADS</v>
          </cell>
          <cell r="P946">
            <v>0.66</v>
          </cell>
        </row>
        <row r="947">
          <cell r="A947" t="str">
            <v>Diâmetro  500 mm</v>
          </cell>
          <cell r="B947" t="str">
            <v>TBPEAD</v>
          </cell>
          <cell r="C947" t="str">
            <v>m</v>
          </cell>
          <cell r="D947">
            <v>6</v>
          </cell>
          <cell r="E947">
            <v>11.3</v>
          </cell>
          <cell r="F947">
            <v>67.8</v>
          </cell>
          <cell r="G947">
            <v>1.04</v>
          </cell>
          <cell r="H947">
            <v>6.24</v>
          </cell>
          <cell r="I947" t="str">
            <v>TPEADS</v>
          </cell>
          <cell r="P947">
            <v>1.04</v>
          </cell>
        </row>
        <row r="948">
          <cell r="A948" t="str">
            <v>Diâmetro  630 mm</v>
          </cell>
          <cell r="B948" t="str">
            <v>TBPEAD</v>
          </cell>
          <cell r="C948" t="str">
            <v>m</v>
          </cell>
          <cell r="D948">
            <v>14</v>
          </cell>
          <cell r="E948">
            <v>17</v>
          </cell>
          <cell r="F948">
            <v>238</v>
          </cell>
          <cell r="G948">
            <v>1.31</v>
          </cell>
          <cell r="H948">
            <v>18.34</v>
          </cell>
          <cell r="I948" t="str">
            <v>TPEADS</v>
          </cell>
          <cell r="P948">
            <v>1.31</v>
          </cell>
        </row>
        <row r="949">
          <cell r="F949">
            <v>0</v>
          </cell>
          <cell r="H949">
            <v>0</v>
          </cell>
          <cell r="P949">
            <v>0</v>
          </cell>
        </row>
        <row r="950">
          <cell r="A950" t="str">
            <v>Tubo com costura, ANSI B 36.10, SCH.40, extremidades chanfradas, material em aço</v>
          </cell>
          <cell r="F950">
            <v>0</v>
          </cell>
          <cell r="H950">
            <v>0</v>
          </cell>
          <cell r="P950">
            <v>0</v>
          </cell>
        </row>
        <row r="951">
          <cell r="A951" t="str">
            <v>carbono, conforme ASTM A-53 GR.A/B:</v>
          </cell>
          <cell r="F951">
            <v>0</v>
          </cell>
          <cell r="H951">
            <v>0</v>
          </cell>
          <cell r="P951">
            <v>0</v>
          </cell>
        </row>
        <row r="952">
          <cell r="A952" t="str">
            <v>Diâmetro 21/2"</v>
          </cell>
          <cell r="B952" t="str">
            <v>TB40</v>
          </cell>
          <cell r="C952" t="str">
            <v>m</v>
          </cell>
          <cell r="D952">
            <v>33</v>
          </cell>
          <cell r="E952">
            <v>8.6199999999999992</v>
          </cell>
          <cell r="F952">
            <v>284.45999999999998</v>
          </cell>
          <cell r="G952">
            <v>2.5</v>
          </cell>
          <cell r="H952">
            <v>82.5</v>
          </cell>
          <cell r="I952" t="str">
            <v>TACS</v>
          </cell>
          <cell r="P952">
            <v>2.5</v>
          </cell>
        </row>
        <row r="953">
          <cell r="A953" t="str">
            <v>Diâmetro 3"</v>
          </cell>
          <cell r="B953" t="str">
            <v>TB40</v>
          </cell>
          <cell r="C953" t="str">
            <v>m</v>
          </cell>
          <cell r="D953">
            <v>70</v>
          </cell>
          <cell r="E953">
            <v>11.3</v>
          </cell>
          <cell r="F953">
            <v>791</v>
          </cell>
          <cell r="G953">
            <v>3</v>
          </cell>
          <cell r="H953">
            <v>210</v>
          </cell>
          <cell r="I953" t="str">
            <v>TACS</v>
          </cell>
          <cell r="P953">
            <v>3</v>
          </cell>
        </row>
        <row r="954">
          <cell r="A954" t="str">
            <v>Diâmetro 4"</v>
          </cell>
          <cell r="B954" t="str">
            <v>TB40</v>
          </cell>
          <cell r="C954" t="str">
            <v>m</v>
          </cell>
          <cell r="D954">
            <v>58</v>
          </cell>
          <cell r="E954">
            <v>16.100000000000001</v>
          </cell>
          <cell r="F954">
            <v>933.8</v>
          </cell>
          <cell r="G954">
            <v>4</v>
          </cell>
          <cell r="H954">
            <v>232</v>
          </cell>
          <cell r="I954" t="str">
            <v>TACS</v>
          </cell>
          <cell r="P954">
            <v>4</v>
          </cell>
        </row>
        <row r="955">
          <cell r="A955" t="str">
            <v>Diâmetro 6"</v>
          </cell>
          <cell r="B955" t="str">
            <v>TB40</v>
          </cell>
          <cell r="C955" t="str">
            <v>m</v>
          </cell>
          <cell r="D955">
            <v>54</v>
          </cell>
          <cell r="E955">
            <v>28.2</v>
          </cell>
          <cell r="F955">
            <v>1522.8</v>
          </cell>
          <cell r="G955">
            <v>6</v>
          </cell>
          <cell r="H955">
            <v>324</v>
          </cell>
          <cell r="I955" t="str">
            <v>TACS</v>
          </cell>
          <cell r="P955">
            <v>6</v>
          </cell>
        </row>
        <row r="956">
          <cell r="A956" t="str">
            <v>Diâmetro 8"</v>
          </cell>
          <cell r="B956" t="str">
            <v>TB40</v>
          </cell>
          <cell r="C956" t="str">
            <v>m</v>
          </cell>
          <cell r="D956">
            <v>106</v>
          </cell>
          <cell r="E956">
            <v>42.5</v>
          </cell>
          <cell r="F956">
            <v>4505</v>
          </cell>
          <cell r="G956">
            <v>8</v>
          </cell>
          <cell r="H956">
            <v>848</v>
          </cell>
          <cell r="I956" t="str">
            <v>TACS</v>
          </cell>
          <cell r="P956">
            <v>8</v>
          </cell>
        </row>
        <row r="957">
          <cell r="A957" t="str">
            <v>Diâmetro 10"</v>
          </cell>
          <cell r="B957" t="str">
            <v>TB40</v>
          </cell>
          <cell r="C957" t="str">
            <v>m</v>
          </cell>
          <cell r="D957">
            <v>15</v>
          </cell>
          <cell r="E957">
            <v>60.2</v>
          </cell>
          <cell r="F957">
            <v>903</v>
          </cell>
          <cell r="G957">
            <v>10</v>
          </cell>
          <cell r="H957">
            <v>150</v>
          </cell>
          <cell r="I957" t="str">
            <v>TACS</v>
          </cell>
          <cell r="P957">
            <v>10</v>
          </cell>
        </row>
        <row r="958">
          <cell r="F958">
            <v>0</v>
          </cell>
          <cell r="H958">
            <v>0</v>
          </cell>
          <cell r="P958">
            <v>0</v>
          </cell>
        </row>
        <row r="959">
          <cell r="A959" t="str">
            <v>Tubo com costura, ANSI B 36.10, SCH.XXS, extremidades chanfradas, material em aço</v>
          </cell>
          <cell r="F959">
            <v>0</v>
          </cell>
          <cell r="H959">
            <v>0</v>
          </cell>
          <cell r="P959">
            <v>0</v>
          </cell>
        </row>
        <row r="960">
          <cell r="A960" t="str">
            <v>carbono, conforme ASTM A-53 GR.A/B:</v>
          </cell>
          <cell r="F960">
            <v>0</v>
          </cell>
          <cell r="H960">
            <v>0</v>
          </cell>
          <cell r="P960">
            <v>0</v>
          </cell>
        </row>
        <row r="961">
          <cell r="A961" t="str">
            <v>Diâmetro 6"</v>
          </cell>
          <cell r="B961" t="str">
            <v>TBXXS</v>
          </cell>
          <cell r="C961" t="str">
            <v>m</v>
          </cell>
          <cell r="D961">
            <v>46</v>
          </cell>
          <cell r="E961">
            <v>79</v>
          </cell>
          <cell r="F961">
            <v>3634</v>
          </cell>
          <cell r="G961">
            <v>6</v>
          </cell>
          <cell r="H961">
            <v>276</v>
          </cell>
          <cell r="I961" t="str">
            <v>TACS</v>
          </cell>
          <cell r="P961">
            <v>6</v>
          </cell>
        </row>
        <row r="962">
          <cell r="F962">
            <v>0</v>
          </cell>
          <cell r="H962">
            <v>0</v>
          </cell>
          <cell r="P962">
            <v>0</v>
          </cell>
        </row>
        <row r="963">
          <cell r="A963" t="str">
            <v>Tubo com costura, ANSI B 36.10, STD., extremidades chanfradas, material em aço</v>
          </cell>
          <cell r="F963">
            <v>0</v>
          </cell>
          <cell r="H963">
            <v>0</v>
          </cell>
          <cell r="P963">
            <v>0</v>
          </cell>
        </row>
        <row r="964">
          <cell r="A964" t="str">
            <v xml:space="preserve">carbono, conforme ASTM A-139: </v>
          </cell>
          <cell r="F964">
            <v>0</v>
          </cell>
          <cell r="H964">
            <v>0</v>
          </cell>
          <cell r="P964">
            <v>0</v>
          </cell>
        </row>
        <row r="965">
          <cell r="A965" t="str">
            <v>Diâmetro 12"</v>
          </cell>
          <cell r="B965" t="str">
            <v>TBSTD</v>
          </cell>
          <cell r="C965" t="str">
            <v>m</v>
          </cell>
          <cell r="D965">
            <v>28</v>
          </cell>
          <cell r="E965">
            <v>73.8</v>
          </cell>
          <cell r="F965">
            <v>2066.4</v>
          </cell>
          <cell r="G965">
            <v>10</v>
          </cell>
          <cell r="H965">
            <v>280</v>
          </cell>
          <cell r="I965" t="str">
            <v>TACS</v>
          </cell>
          <cell r="P965">
            <v>10</v>
          </cell>
        </row>
        <row r="966">
          <cell r="A966" t="str">
            <v>Diâmetro 14"</v>
          </cell>
          <cell r="B966" t="str">
            <v>TBSTD</v>
          </cell>
          <cell r="C966" t="str">
            <v>m</v>
          </cell>
          <cell r="D966">
            <v>14</v>
          </cell>
          <cell r="E966">
            <v>81.2</v>
          </cell>
          <cell r="F966">
            <v>1136.8</v>
          </cell>
          <cell r="G966">
            <v>12</v>
          </cell>
          <cell r="H966">
            <v>168</v>
          </cell>
          <cell r="I966" t="str">
            <v>TACS</v>
          </cell>
          <cell r="P966">
            <v>12</v>
          </cell>
        </row>
        <row r="967">
          <cell r="F967">
            <v>0</v>
          </cell>
          <cell r="H967">
            <v>0</v>
          </cell>
          <cell r="P967">
            <v>0</v>
          </cell>
        </row>
        <row r="968">
          <cell r="A968" t="str">
            <v>Tubo com costura, ANSI B 36.10, STD., extremidades chanfradas, material em aço</v>
          </cell>
          <cell r="F968">
            <v>0</v>
          </cell>
          <cell r="H968">
            <v>0</v>
          </cell>
          <cell r="P968">
            <v>0</v>
          </cell>
        </row>
        <row r="969">
          <cell r="A969" t="str">
            <v>carbono, conforme ASTM A-134:</v>
          </cell>
          <cell r="F969">
            <v>0</v>
          </cell>
          <cell r="H969">
            <v>0</v>
          </cell>
          <cell r="P969">
            <v>0</v>
          </cell>
        </row>
        <row r="970">
          <cell r="A970" t="str">
            <v>Diâmetro 18"</v>
          </cell>
          <cell r="B970" t="str">
            <v>TBSTD</v>
          </cell>
          <cell r="C970" t="str">
            <v>m</v>
          </cell>
          <cell r="D970">
            <v>56</v>
          </cell>
          <cell r="E970">
            <v>105</v>
          </cell>
          <cell r="F970">
            <v>5880</v>
          </cell>
          <cell r="G970">
            <v>16</v>
          </cell>
          <cell r="H970">
            <v>896</v>
          </cell>
          <cell r="I970" t="str">
            <v>TACS</v>
          </cell>
          <cell r="P970">
            <v>16</v>
          </cell>
        </row>
        <row r="971">
          <cell r="A971" t="str">
            <v>Diâmetro 20"</v>
          </cell>
          <cell r="B971" t="str">
            <v>TBSTD</v>
          </cell>
          <cell r="C971" t="str">
            <v>m</v>
          </cell>
          <cell r="D971">
            <v>26</v>
          </cell>
          <cell r="E971">
            <v>117</v>
          </cell>
          <cell r="F971">
            <v>3042</v>
          </cell>
          <cell r="G971">
            <v>18</v>
          </cell>
          <cell r="H971">
            <v>468</v>
          </cell>
          <cell r="I971" t="str">
            <v>TACS</v>
          </cell>
          <cell r="P971">
            <v>18</v>
          </cell>
        </row>
        <row r="972">
          <cell r="A972" t="str">
            <v>Diâmetro 24"</v>
          </cell>
          <cell r="B972" t="str">
            <v>TBSTD</v>
          </cell>
          <cell r="C972" t="str">
            <v>m</v>
          </cell>
          <cell r="D972">
            <v>2</v>
          </cell>
          <cell r="E972">
            <v>141</v>
          </cell>
          <cell r="F972">
            <v>282</v>
          </cell>
          <cell r="G972">
            <v>20</v>
          </cell>
          <cell r="H972">
            <v>40</v>
          </cell>
          <cell r="I972" t="str">
            <v>TACS</v>
          </cell>
          <cell r="P972">
            <v>20</v>
          </cell>
        </row>
        <row r="973">
          <cell r="A973" t="str">
            <v>Diâmetro 32"</v>
          </cell>
          <cell r="B973" t="str">
            <v>TBSTD</v>
          </cell>
          <cell r="C973" t="str">
            <v>m</v>
          </cell>
          <cell r="D973">
            <v>46</v>
          </cell>
          <cell r="E973">
            <v>188</v>
          </cell>
          <cell r="F973">
            <v>8648</v>
          </cell>
          <cell r="G973">
            <v>26</v>
          </cell>
          <cell r="H973">
            <v>1196</v>
          </cell>
          <cell r="I973" t="str">
            <v>TACS</v>
          </cell>
          <cell r="P973">
            <v>26</v>
          </cell>
        </row>
        <row r="974">
          <cell r="A974" t="str">
            <v>Diâmetro 34"</v>
          </cell>
          <cell r="B974" t="str">
            <v>TBSTD</v>
          </cell>
          <cell r="C974" t="str">
            <v>m</v>
          </cell>
          <cell r="D974">
            <v>20</v>
          </cell>
          <cell r="E974">
            <v>200</v>
          </cell>
          <cell r="F974">
            <v>4000</v>
          </cell>
          <cell r="G974">
            <v>26</v>
          </cell>
          <cell r="H974">
            <v>520</v>
          </cell>
          <cell r="I974" t="str">
            <v>TACS</v>
          </cell>
          <cell r="P974">
            <v>26</v>
          </cell>
        </row>
        <row r="975">
          <cell r="A975" t="str">
            <v>Diâmetro 40"</v>
          </cell>
          <cell r="B975" t="str">
            <v>TBSTD</v>
          </cell>
          <cell r="C975" t="str">
            <v>m</v>
          </cell>
          <cell r="D975">
            <v>25</v>
          </cell>
          <cell r="E975">
            <v>240</v>
          </cell>
          <cell r="F975">
            <v>6000</v>
          </cell>
          <cell r="G975">
            <v>32</v>
          </cell>
          <cell r="H975">
            <v>800</v>
          </cell>
          <cell r="I975" t="str">
            <v>TACS</v>
          </cell>
          <cell r="P975">
            <v>32</v>
          </cell>
        </row>
        <row r="976">
          <cell r="F976">
            <v>0</v>
          </cell>
          <cell r="H976">
            <v>0</v>
          </cell>
          <cell r="P976">
            <v>0</v>
          </cell>
        </row>
        <row r="977">
          <cell r="A977" t="str">
            <v>Válvula borboleta, tipo WAFER, 150 libras, material do corpo em FºFº, interno em FºFº</v>
          </cell>
          <cell r="F977">
            <v>0</v>
          </cell>
          <cell r="H977">
            <v>0</v>
          </cell>
          <cell r="P977">
            <v>0</v>
          </cell>
        </row>
        <row r="978">
          <cell r="A978" t="str">
            <v>ref. NIAGARA figura 540 e 550 ou similar:</v>
          </cell>
          <cell r="F978">
            <v>0</v>
          </cell>
          <cell r="H978">
            <v>0</v>
          </cell>
          <cell r="P978">
            <v>0</v>
          </cell>
        </row>
        <row r="979">
          <cell r="A979" t="str">
            <v>Diâmetro 8"</v>
          </cell>
          <cell r="B979" t="str">
            <v>VV</v>
          </cell>
          <cell r="C979" t="str">
            <v>PC</v>
          </cell>
          <cell r="D979">
            <v>1</v>
          </cell>
          <cell r="F979">
            <v>0</v>
          </cell>
          <cell r="G979">
            <v>16</v>
          </cell>
          <cell r="H979">
            <v>16</v>
          </cell>
          <cell r="I979" t="str">
            <v>TACS</v>
          </cell>
          <cell r="P979">
            <v>16</v>
          </cell>
        </row>
        <row r="980">
          <cell r="A980" t="str">
            <v>Diâmetro 12"</v>
          </cell>
          <cell r="B980" t="str">
            <v>VV</v>
          </cell>
          <cell r="C980" t="str">
            <v>PC</v>
          </cell>
          <cell r="D980">
            <v>3</v>
          </cell>
          <cell r="F980">
            <v>0</v>
          </cell>
          <cell r="G980">
            <v>24</v>
          </cell>
          <cell r="H980">
            <v>72</v>
          </cell>
          <cell r="I980" t="str">
            <v>TACS</v>
          </cell>
          <cell r="P980">
            <v>24</v>
          </cell>
        </row>
        <row r="981">
          <cell r="F981">
            <v>0</v>
          </cell>
          <cell r="H981">
            <v>0</v>
          </cell>
          <cell r="P981">
            <v>0</v>
          </cell>
        </row>
        <row r="982">
          <cell r="A982" t="str">
            <v xml:space="preserve">Válvula esfera, 150 libras, extremidades com rosca NPT, conforme ANSI B 2.1 material </v>
          </cell>
          <cell r="F982">
            <v>0</v>
          </cell>
          <cell r="H982">
            <v>0</v>
          </cell>
          <cell r="P982">
            <v>0</v>
          </cell>
        </row>
        <row r="983">
          <cell r="A983" t="str">
            <v>do corpo em latão, interno em aço inox, ref. CIWAL figura 294 ou similar:</v>
          </cell>
          <cell r="F983">
            <v>0</v>
          </cell>
          <cell r="H983">
            <v>0</v>
          </cell>
          <cell r="P983">
            <v>0</v>
          </cell>
        </row>
        <row r="984">
          <cell r="A984" t="str">
            <v>Diâmetro 1/2"</v>
          </cell>
          <cell r="B984" t="str">
            <v>VV</v>
          </cell>
          <cell r="C984" t="str">
            <v>PC</v>
          </cell>
          <cell r="D984">
            <v>41</v>
          </cell>
          <cell r="F984">
            <v>0</v>
          </cell>
          <cell r="G984">
            <v>2</v>
          </cell>
          <cell r="H984">
            <v>82</v>
          </cell>
          <cell r="I984" t="str">
            <v>TACR</v>
          </cell>
          <cell r="P984">
            <v>2</v>
          </cell>
        </row>
        <row r="985">
          <cell r="A985" t="str">
            <v>Diâmetro 3/4"</v>
          </cell>
          <cell r="B985" t="str">
            <v>VV</v>
          </cell>
          <cell r="C985" t="str">
            <v>PC</v>
          </cell>
          <cell r="D985">
            <v>3</v>
          </cell>
          <cell r="F985">
            <v>0</v>
          </cell>
          <cell r="G985">
            <v>2</v>
          </cell>
          <cell r="H985">
            <v>6</v>
          </cell>
          <cell r="I985" t="str">
            <v>TACR</v>
          </cell>
          <cell r="P985">
            <v>2</v>
          </cell>
        </row>
        <row r="986">
          <cell r="A986" t="str">
            <v>Diâmetro 1"</v>
          </cell>
          <cell r="B986" t="str">
            <v>VV</v>
          </cell>
          <cell r="C986" t="str">
            <v>PC</v>
          </cell>
          <cell r="D986">
            <v>5</v>
          </cell>
          <cell r="F986">
            <v>0</v>
          </cell>
          <cell r="G986">
            <v>2</v>
          </cell>
          <cell r="H986">
            <v>10</v>
          </cell>
          <cell r="I986" t="str">
            <v>TACR</v>
          </cell>
          <cell r="P986">
            <v>2</v>
          </cell>
        </row>
        <row r="987">
          <cell r="A987" t="str">
            <v>Diâmetro 11/2"</v>
          </cell>
          <cell r="B987" t="str">
            <v>VV</v>
          </cell>
          <cell r="C987" t="str">
            <v>PC</v>
          </cell>
          <cell r="D987">
            <v>9</v>
          </cell>
          <cell r="F987">
            <v>0</v>
          </cell>
          <cell r="G987">
            <v>3</v>
          </cell>
          <cell r="H987">
            <v>27</v>
          </cell>
          <cell r="I987" t="str">
            <v>TACR</v>
          </cell>
          <cell r="P987">
            <v>3</v>
          </cell>
        </row>
        <row r="988">
          <cell r="A988" t="str">
            <v>Diâmetro 2"</v>
          </cell>
          <cell r="B988" t="str">
            <v>VV</v>
          </cell>
          <cell r="C988" t="str">
            <v>PC</v>
          </cell>
          <cell r="D988">
            <v>7</v>
          </cell>
          <cell r="F988">
            <v>0</v>
          </cell>
          <cell r="G988">
            <v>4</v>
          </cell>
          <cell r="H988">
            <v>28</v>
          </cell>
          <cell r="I988" t="str">
            <v>TACR</v>
          </cell>
          <cell r="P988">
            <v>4</v>
          </cell>
        </row>
        <row r="989">
          <cell r="F989">
            <v>0</v>
          </cell>
          <cell r="H989">
            <v>0</v>
          </cell>
          <cell r="P989">
            <v>0</v>
          </cell>
        </row>
        <row r="990">
          <cell r="A990" t="str">
            <v>Válvula esfera, 150 libras, extremidades com  flange face plana, material do corpo</v>
          </cell>
          <cell r="F990">
            <v>0</v>
          </cell>
          <cell r="H990">
            <v>0</v>
          </cell>
          <cell r="P990">
            <v>0</v>
          </cell>
        </row>
        <row r="991">
          <cell r="A991" t="str">
            <v>em aço carbono, interno em aço inox, ref. NIAGARA 303 ou similar:</v>
          </cell>
          <cell r="F991">
            <v>0</v>
          </cell>
          <cell r="H991">
            <v>0</v>
          </cell>
          <cell r="P991">
            <v>0</v>
          </cell>
        </row>
        <row r="992">
          <cell r="A992" t="str">
            <v>Diâmetro 3"</v>
          </cell>
          <cell r="B992" t="str">
            <v>VV</v>
          </cell>
          <cell r="C992" t="str">
            <v>PC</v>
          </cell>
          <cell r="D992">
            <v>8</v>
          </cell>
          <cell r="F992">
            <v>0</v>
          </cell>
          <cell r="G992">
            <v>6</v>
          </cell>
          <cell r="H992">
            <v>48</v>
          </cell>
          <cell r="I992" t="str">
            <v>TACS</v>
          </cell>
          <cell r="P992">
            <v>6</v>
          </cell>
        </row>
        <row r="993">
          <cell r="A993" t="str">
            <v>Diâmetro 4"</v>
          </cell>
          <cell r="B993" t="str">
            <v>VV</v>
          </cell>
          <cell r="C993" t="str">
            <v>PC</v>
          </cell>
          <cell r="D993">
            <v>2</v>
          </cell>
          <cell r="F993">
            <v>0</v>
          </cell>
          <cell r="G993">
            <v>8</v>
          </cell>
          <cell r="H993">
            <v>16</v>
          </cell>
          <cell r="I993" t="str">
            <v>TACS</v>
          </cell>
          <cell r="P993">
            <v>8</v>
          </cell>
        </row>
        <row r="994">
          <cell r="F994">
            <v>0</v>
          </cell>
          <cell r="H994">
            <v>0</v>
          </cell>
          <cell r="P994">
            <v>0</v>
          </cell>
        </row>
        <row r="995">
          <cell r="A995" t="str">
            <v>Válvula de retenção, 150 libras, extremidades com roscas NPT, conforme ANSI B2.1</v>
          </cell>
          <cell r="F995">
            <v>0</v>
          </cell>
          <cell r="H995">
            <v>0</v>
          </cell>
          <cell r="P995">
            <v>0</v>
          </cell>
        </row>
        <row r="996">
          <cell r="A996" t="str">
            <v xml:space="preserve">material do corpo em bronze, interno em bronze, ref. CIWAL figura 58 ou similar: </v>
          </cell>
          <cell r="F996">
            <v>0</v>
          </cell>
          <cell r="H996">
            <v>0</v>
          </cell>
          <cell r="P996">
            <v>0</v>
          </cell>
        </row>
        <row r="997">
          <cell r="A997" t="str">
            <v>Diâmetro 1"</v>
          </cell>
          <cell r="B997" t="str">
            <v>VV</v>
          </cell>
          <cell r="C997" t="str">
            <v>PC</v>
          </cell>
          <cell r="D997">
            <v>4</v>
          </cell>
          <cell r="F997">
            <v>0</v>
          </cell>
          <cell r="G997">
            <v>2</v>
          </cell>
          <cell r="H997">
            <v>8</v>
          </cell>
          <cell r="I997" t="str">
            <v>TACR</v>
          </cell>
          <cell r="P997">
            <v>2</v>
          </cell>
        </row>
        <row r="998">
          <cell r="F998">
            <v>0</v>
          </cell>
          <cell r="H998">
            <v>0</v>
          </cell>
          <cell r="P998">
            <v>0</v>
          </cell>
        </row>
        <row r="999">
          <cell r="A999" t="str">
            <v xml:space="preserve">Válvula de retenção três vias, 150 libras, extremidades com flange face plana, material </v>
          </cell>
          <cell r="F999">
            <v>0</v>
          </cell>
          <cell r="H999">
            <v>0</v>
          </cell>
          <cell r="P999">
            <v>0</v>
          </cell>
        </row>
        <row r="1000">
          <cell r="A1000" t="str">
            <v>do corpo em FºFº, interno em borracha, ref. TECH TAYLOR VALVE ou similar:</v>
          </cell>
          <cell r="F1000">
            <v>0</v>
          </cell>
          <cell r="H1000">
            <v>0</v>
          </cell>
          <cell r="P1000">
            <v>0</v>
          </cell>
        </row>
        <row r="1001">
          <cell r="A1001" t="str">
            <v>Diâmetro 6"</v>
          </cell>
          <cell r="B1001" t="str">
            <v>VV</v>
          </cell>
          <cell r="C1001" t="str">
            <v>PC</v>
          </cell>
          <cell r="D1001">
            <v>1</v>
          </cell>
          <cell r="F1001">
            <v>0</v>
          </cell>
          <cell r="G1001">
            <v>12</v>
          </cell>
          <cell r="H1001">
            <v>12</v>
          </cell>
          <cell r="I1001" t="str">
            <v>TACR</v>
          </cell>
          <cell r="P1001">
            <v>12</v>
          </cell>
        </row>
        <row r="1002">
          <cell r="A1002" t="str">
            <v>Diâmetro 20"</v>
          </cell>
          <cell r="B1002" t="str">
            <v>VV</v>
          </cell>
          <cell r="C1002" t="str">
            <v>PC</v>
          </cell>
          <cell r="D1002">
            <v>1</v>
          </cell>
          <cell r="F1002">
            <v>0</v>
          </cell>
          <cell r="G1002">
            <v>40</v>
          </cell>
          <cell r="H1002">
            <v>40</v>
          </cell>
          <cell r="I1002" t="str">
            <v>TACR</v>
          </cell>
          <cell r="P1002">
            <v>40</v>
          </cell>
        </row>
        <row r="1003">
          <cell r="F1003">
            <v>0</v>
          </cell>
          <cell r="H1003">
            <v>0</v>
          </cell>
          <cell r="P1003">
            <v>0</v>
          </cell>
        </row>
        <row r="1004">
          <cell r="A1004" t="str">
            <v>Suportes</v>
          </cell>
          <cell r="C1004" t="str">
            <v>kg</v>
          </cell>
          <cell r="D1004">
            <v>1000</v>
          </cell>
          <cell r="E1004">
            <v>1</v>
          </cell>
          <cell r="F1004">
            <v>1000</v>
          </cell>
          <cell r="G1004">
            <v>0.15</v>
          </cell>
          <cell r="H1004">
            <v>150</v>
          </cell>
          <cell r="I1004" t="str">
            <v>F</v>
          </cell>
          <cell r="P1004">
            <v>0.15</v>
          </cell>
        </row>
        <row r="1005">
          <cell r="F1005">
            <v>0</v>
          </cell>
          <cell r="H1005">
            <v>0</v>
          </cell>
          <cell r="P1005">
            <v>0</v>
          </cell>
        </row>
        <row r="1006">
          <cell r="A1006" t="str">
            <v>ÁREA - CONCENTRAÇÃO DE GROSSOS</v>
          </cell>
          <cell r="F1006">
            <v>0</v>
          </cell>
          <cell r="H1006">
            <v>0</v>
          </cell>
          <cell r="P1006">
            <v>0</v>
          </cell>
        </row>
        <row r="1007">
          <cell r="A1007" t="str">
            <v>Tubo sem costura, ANSI B 36.10, SCH.80, extremidades com rosca NPT, conforme</v>
          </cell>
          <cell r="F1007">
            <v>0</v>
          </cell>
          <cell r="H1007">
            <v>0</v>
          </cell>
          <cell r="P1007">
            <v>0</v>
          </cell>
        </row>
        <row r="1008">
          <cell r="A1008" t="str">
            <v>ANSI B 2.1, material em aço carbono, conforme ASTM A-53 GR.A/B galvanizado:</v>
          </cell>
          <cell r="F1008">
            <v>0</v>
          </cell>
          <cell r="H1008">
            <v>0</v>
          </cell>
          <cell r="P1008">
            <v>0</v>
          </cell>
        </row>
        <row r="1009">
          <cell r="A1009" t="str">
            <v>Diâmetro 3/4"</v>
          </cell>
          <cell r="B1009" t="str">
            <v>TB80</v>
          </cell>
          <cell r="C1009" t="str">
            <v>m</v>
          </cell>
          <cell r="D1009">
            <v>10</v>
          </cell>
          <cell r="E1009">
            <v>2.19</v>
          </cell>
          <cell r="F1009">
            <v>21.9</v>
          </cell>
          <cell r="G1009">
            <v>1</v>
          </cell>
          <cell r="H1009">
            <v>10</v>
          </cell>
          <cell r="I1009" t="str">
            <v>TACR</v>
          </cell>
          <cell r="P1009">
            <v>1</v>
          </cell>
        </row>
        <row r="1010">
          <cell r="F1010">
            <v>0</v>
          </cell>
          <cell r="H1010">
            <v>0</v>
          </cell>
          <cell r="P1010">
            <v>0</v>
          </cell>
        </row>
        <row r="1011">
          <cell r="A1011" t="str">
            <v>Tubo sem costura, ANSI B 36.10, SCH.80, extremidades com rosca NPT conforme</v>
          </cell>
          <cell r="F1011">
            <v>0</v>
          </cell>
          <cell r="H1011">
            <v>0</v>
          </cell>
          <cell r="P1011">
            <v>0</v>
          </cell>
        </row>
        <row r="1012">
          <cell r="A1012" t="str">
            <v>ANSI B 2.1, material em aço carbono, conforme ASTM A-53 GR.A/B:</v>
          </cell>
          <cell r="F1012">
            <v>0</v>
          </cell>
          <cell r="H1012">
            <v>0</v>
          </cell>
          <cell r="P1012">
            <v>0</v>
          </cell>
        </row>
        <row r="1013">
          <cell r="A1013" t="str">
            <v>Diâmetro 11/2"</v>
          </cell>
          <cell r="B1013" t="str">
            <v>TB80</v>
          </cell>
          <cell r="C1013" t="str">
            <v>m</v>
          </cell>
          <cell r="D1013">
            <v>14</v>
          </cell>
          <cell r="E1013">
            <v>5.4</v>
          </cell>
          <cell r="F1013">
            <v>75.599999999999994</v>
          </cell>
          <cell r="G1013">
            <v>1.5</v>
          </cell>
          <cell r="H1013">
            <v>21</v>
          </cell>
          <cell r="I1013" t="str">
            <v>TACR</v>
          </cell>
          <cell r="P1013">
            <v>1.5</v>
          </cell>
        </row>
        <row r="1014">
          <cell r="A1014" t="str">
            <v>Diâmetro 2"</v>
          </cell>
          <cell r="B1014" t="str">
            <v>TB80</v>
          </cell>
          <cell r="C1014" t="str">
            <v>m</v>
          </cell>
          <cell r="D1014">
            <v>10</v>
          </cell>
          <cell r="E1014">
            <v>7.47</v>
          </cell>
          <cell r="F1014">
            <v>74.7</v>
          </cell>
          <cell r="G1014">
            <v>2</v>
          </cell>
          <cell r="H1014">
            <v>20</v>
          </cell>
          <cell r="I1014" t="str">
            <v>TACR</v>
          </cell>
          <cell r="P1014">
            <v>2</v>
          </cell>
        </row>
        <row r="1015">
          <cell r="A1015" t="str">
            <v>Tubo de PEAD, PN 16, extremidade plana material em polietileno de alta densidade</v>
          </cell>
          <cell r="F1015">
            <v>0</v>
          </cell>
          <cell r="H1015">
            <v>0</v>
          </cell>
          <cell r="P1015">
            <v>0</v>
          </cell>
        </row>
        <row r="1016">
          <cell r="A1016" t="str">
            <v>Diâmetro 125 mm</v>
          </cell>
          <cell r="B1016" t="str">
            <v>TBPEAD</v>
          </cell>
          <cell r="C1016" t="str">
            <v>m</v>
          </cell>
          <cell r="D1016">
            <v>9</v>
          </cell>
          <cell r="E1016">
            <v>2.6</v>
          </cell>
          <cell r="F1016">
            <v>23.4</v>
          </cell>
          <cell r="G1016">
            <v>0.22</v>
          </cell>
          <cell r="H1016">
            <v>1.98</v>
          </cell>
          <cell r="I1016" t="str">
            <v>TPEADS</v>
          </cell>
          <cell r="P1016">
            <v>0.22</v>
          </cell>
        </row>
        <row r="1017">
          <cell r="A1017" t="str">
            <v>Diâmetro  180 mm</v>
          </cell>
          <cell r="B1017" t="str">
            <v>TBPEAD</v>
          </cell>
          <cell r="C1017" t="str">
            <v>m</v>
          </cell>
          <cell r="D1017">
            <v>15</v>
          </cell>
          <cell r="E1017">
            <v>4.5999999999999996</v>
          </cell>
          <cell r="F1017">
            <v>69</v>
          </cell>
          <cell r="G1017">
            <v>0.44</v>
          </cell>
          <cell r="H1017">
            <v>6.6</v>
          </cell>
          <cell r="I1017" t="str">
            <v>TPEADS</v>
          </cell>
          <cell r="P1017">
            <v>0.44</v>
          </cell>
        </row>
        <row r="1018">
          <cell r="A1018" t="str">
            <v>Diâmetro  225 mm</v>
          </cell>
          <cell r="B1018" t="str">
            <v>TBPEAD</v>
          </cell>
          <cell r="C1018" t="str">
            <v>m</v>
          </cell>
          <cell r="D1018">
            <v>10</v>
          </cell>
          <cell r="E1018">
            <v>5.7</v>
          </cell>
          <cell r="F1018">
            <v>57</v>
          </cell>
          <cell r="G1018">
            <v>0.55000000000000004</v>
          </cell>
          <cell r="H1018">
            <v>5.5</v>
          </cell>
          <cell r="I1018" t="str">
            <v>TPEADS</v>
          </cell>
          <cell r="P1018">
            <v>0.55000000000000004</v>
          </cell>
        </row>
        <row r="1019">
          <cell r="A1019" t="str">
            <v>Diâmetro  280 mm</v>
          </cell>
          <cell r="B1019" t="str">
            <v>TBPEAD</v>
          </cell>
          <cell r="C1019" t="str">
            <v>m</v>
          </cell>
          <cell r="D1019">
            <v>5</v>
          </cell>
          <cell r="E1019">
            <v>6.4</v>
          </cell>
          <cell r="F1019">
            <v>32</v>
          </cell>
          <cell r="G1019">
            <v>0.66</v>
          </cell>
          <cell r="H1019">
            <v>3.3</v>
          </cell>
          <cell r="I1019" t="str">
            <v>TPEADS</v>
          </cell>
          <cell r="P1019">
            <v>0.66</v>
          </cell>
        </row>
        <row r="1020">
          <cell r="F1020">
            <v>0</v>
          </cell>
          <cell r="H1020">
            <v>0</v>
          </cell>
          <cell r="P1020">
            <v>0</v>
          </cell>
        </row>
        <row r="1021">
          <cell r="A1021" t="str">
            <v>Tubo com costura, ANSI B 36.10, SCH.40, extremidades chanfradas, material em aço</v>
          </cell>
          <cell r="F1021">
            <v>0</v>
          </cell>
          <cell r="H1021">
            <v>0</v>
          </cell>
          <cell r="P1021">
            <v>0</v>
          </cell>
        </row>
        <row r="1022">
          <cell r="A1022" t="str">
            <v>carbono, conforme ASTM A-53 GR.A/B:</v>
          </cell>
          <cell r="F1022">
            <v>0</v>
          </cell>
          <cell r="H1022">
            <v>0</v>
          </cell>
          <cell r="P1022">
            <v>0</v>
          </cell>
        </row>
        <row r="1023">
          <cell r="A1023" t="str">
            <v>Diâmetro 21/2"</v>
          </cell>
          <cell r="B1023" t="str">
            <v>TB40</v>
          </cell>
          <cell r="C1023" t="str">
            <v>m</v>
          </cell>
          <cell r="D1023">
            <v>12</v>
          </cell>
          <cell r="E1023">
            <v>8.6199999999999992</v>
          </cell>
          <cell r="F1023">
            <v>103.44</v>
          </cell>
          <cell r="G1023">
            <v>2.5</v>
          </cell>
          <cell r="H1023">
            <v>30</v>
          </cell>
          <cell r="I1023" t="str">
            <v>TACS</v>
          </cell>
          <cell r="P1023">
            <v>2.5</v>
          </cell>
        </row>
        <row r="1024">
          <cell r="A1024" t="str">
            <v>Diâmetro 3"</v>
          </cell>
          <cell r="B1024" t="str">
            <v>TB40</v>
          </cell>
          <cell r="C1024" t="str">
            <v>m</v>
          </cell>
          <cell r="D1024">
            <v>5</v>
          </cell>
          <cell r="E1024">
            <v>11.3</v>
          </cell>
          <cell r="F1024">
            <v>56.5</v>
          </cell>
          <cell r="G1024">
            <v>3</v>
          </cell>
          <cell r="H1024">
            <v>15</v>
          </cell>
          <cell r="I1024" t="str">
            <v>TACS</v>
          </cell>
          <cell r="P1024">
            <v>3</v>
          </cell>
        </row>
        <row r="1025">
          <cell r="A1025" t="str">
            <v>Diâmetro 4"</v>
          </cell>
          <cell r="B1025" t="str">
            <v>TB40</v>
          </cell>
          <cell r="C1025" t="str">
            <v>m</v>
          </cell>
          <cell r="D1025">
            <v>41</v>
          </cell>
          <cell r="E1025">
            <v>16.100000000000001</v>
          </cell>
          <cell r="F1025">
            <v>660.1</v>
          </cell>
          <cell r="G1025">
            <v>4</v>
          </cell>
          <cell r="H1025">
            <v>164</v>
          </cell>
          <cell r="I1025" t="str">
            <v>TACS</v>
          </cell>
          <cell r="P1025">
            <v>4</v>
          </cell>
        </row>
        <row r="1026">
          <cell r="A1026" t="str">
            <v>Diâmetro 6"</v>
          </cell>
          <cell r="B1026" t="str">
            <v>TB40</v>
          </cell>
          <cell r="C1026" t="str">
            <v>m</v>
          </cell>
          <cell r="D1026">
            <v>11</v>
          </cell>
          <cell r="E1026">
            <v>28.2</v>
          </cell>
          <cell r="F1026">
            <v>310.2</v>
          </cell>
          <cell r="G1026">
            <v>6</v>
          </cell>
          <cell r="H1026">
            <v>66</v>
          </cell>
          <cell r="I1026" t="str">
            <v>TACS</v>
          </cell>
          <cell r="P1026">
            <v>6</v>
          </cell>
        </row>
        <row r="1027">
          <cell r="A1027" t="str">
            <v>Diâmetro 8"</v>
          </cell>
          <cell r="B1027" t="str">
            <v>TB40</v>
          </cell>
          <cell r="C1027" t="str">
            <v>m</v>
          </cell>
          <cell r="D1027">
            <v>35</v>
          </cell>
          <cell r="E1027">
            <v>42.5</v>
          </cell>
          <cell r="F1027">
            <v>1487.5</v>
          </cell>
          <cell r="G1027">
            <v>8</v>
          </cell>
          <cell r="H1027">
            <v>280</v>
          </cell>
          <cell r="I1027" t="str">
            <v>TACS</v>
          </cell>
          <cell r="P1027">
            <v>8</v>
          </cell>
        </row>
        <row r="1028">
          <cell r="A1028" t="str">
            <v>Diâmetro 10"</v>
          </cell>
          <cell r="B1028" t="str">
            <v>TB40</v>
          </cell>
          <cell r="C1028" t="str">
            <v>m</v>
          </cell>
          <cell r="D1028">
            <v>10</v>
          </cell>
          <cell r="E1028">
            <v>60.2</v>
          </cell>
          <cell r="F1028">
            <v>602</v>
          </cell>
          <cell r="G1028">
            <v>10</v>
          </cell>
          <cell r="H1028">
            <v>100</v>
          </cell>
          <cell r="I1028" t="str">
            <v>TACS</v>
          </cell>
          <cell r="P1028">
            <v>10</v>
          </cell>
        </row>
        <row r="1029">
          <cell r="F1029">
            <v>0</v>
          </cell>
          <cell r="H1029">
            <v>0</v>
          </cell>
          <cell r="P1029">
            <v>0</v>
          </cell>
        </row>
        <row r="1030">
          <cell r="A1030" t="str">
            <v>Tubo com costura, ANSI B 36.10, SCH.80, extremidades chanfradas, material em aço</v>
          </cell>
          <cell r="F1030">
            <v>0</v>
          </cell>
          <cell r="H1030">
            <v>0</v>
          </cell>
          <cell r="P1030">
            <v>0</v>
          </cell>
        </row>
        <row r="1031">
          <cell r="A1031" t="str">
            <v>carbono, conforme ASTM A-53 GR.A:</v>
          </cell>
          <cell r="F1031">
            <v>0</v>
          </cell>
          <cell r="H1031">
            <v>0</v>
          </cell>
          <cell r="P1031">
            <v>0</v>
          </cell>
        </row>
        <row r="1032">
          <cell r="A1032" t="str">
            <v>Diâmetro 6"</v>
          </cell>
          <cell r="B1032" t="str">
            <v>TB80</v>
          </cell>
          <cell r="C1032" t="str">
            <v>m</v>
          </cell>
          <cell r="D1032">
            <v>15</v>
          </cell>
          <cell r="E1032">
            <v>42.51</v>
          </cell>
          <cell r="F1032">
            <v>637.65</v>
          </cell>
          <cell r="G1032">
            <v>6</v>
          </cell>
          <cell r="H1032">
            <v>90</v>
          </cell>
          <cell r="I1032" t="str">
            <v>TACS</v>
          </cell>
          <cell r="P1032">
            <v>6</v>
          </cell>
        </row>
        <row r="1033">
          <cell r="A1033" t="str">
            <v>Diâmetro 10"</v>
          </cell>
          <cell r="B1033" t="str">
            <v>TB80</v>
          </cell>
          <cell r="C1033" t="str">
            <v>m</v>
          </cell>
          <cell r="D1033">
            <v>10</v>
          </cell>
          <cell r="E1033">
            <v>95.84</v>
          </cell>
          <cell r="F1033">
            <v>958.4</v>
          </cell>
          <cell r="G1033">
            <v>10</v>
          </cell>
          <cell r="H1033">
            <v>100</v>
          </cell>
          <cell r="I1033" t="str">
            <v>TACS</v>
          </cell>
          <cell r="P1033">
            <v>10</v>
          </cell>
        </row>
        <row r="1034">
          <cell r="F1034">
            <v>0</v>
          </cell>
          <cell r="H1034">
            <v>0</v>
          </cell>
          <cell r="P1034">
            <v>0</v>
          </cell>
        </row>
        <row r="1035">
          <cell r="A1035" t="str">
            <v>Tubo com costura, ANSI B 36.10, STD, extremidades chanfradas, material em aço</v>
          </cell>
          <cell r="F1035">
            <v>0</v>
          </cell>
          <cell r="H1035">
            <v>0</v>
          </cell>
          <cell r="P1035">
            <v>0</v>
          </cell>
        </row>
        <row r="1036">
          <cell r="A1036" t="str">
            <v>carbono , conforme ASTM A-139:</v>
          </cell>
          <cell r="F1036">
            <v>0</v>
          </cell>
          <cell r="H1036">
            <v>0</v>
          </cell>
          <cell r="P1036">
            <v>0</v>
          </cell>
        </row>
        <row r="1037">
          <cell r="A1037" t="str">
            <v>Diâmetro 12"</v>
          </cell>
          <cell r="B1037" t="str">
            <v>TBSTD</v>
          </cell>
          <cell r="C1037" t="str">
            <v>m</v>
          </cell>
          <cell r="D1037">
            <v>5</v>
          </cell>
          <cell r="E1037">
            <v>73.8</v>
          </cell>
          <cell r="F1037">
            <v>369</v>
          </cell>
          <cell r="G1037">
            <v>10</v>
          </cell>
          <cell r="H1037">
            <v>50</v>
          </cell>
          <cell r="I1037" t="str">
            <v>TACS</v>
          </cell>
          <cell r="P1037">
            <v>10</v>
          </cell>
        </row>
        <row r="1038">
          <cell r="A1038" t="str">
            <v>Diâmetro 14"</v>
          </cell>
          <cell r="B1038" t="str">
            <v>TBSTD</v>
          </cell>
          <cell r="C1038" t="str">
            <v>m</v>
          </cell>
          <cell r="D1038">
            <v>5</v>
          </cell>
          <cell r="E1038">
            <v>81.2</v>
          </cell>
          <cell r="F1038">
            <v>406</v>
          </cell>
          <cell r="G1038">
            <v>12</v>
          </cell>
          <cell r="H1038">
            <v>60</v>
          </cell>
          <cell r="I1038" t="str">
            <v>TACS</v>
          </cell>
          <cell r="P1038">
            <v>12</v>
          </cell>
        </row>
        <row r="1039">
          <cell r="F1039">
            <v>0</v>
          </cell>
          <cell r="H1039">
            <v>0</v>
          </cell>
          <cell r="P1039">
            <v>0</v>
          </cell>
        </row>
        <row r="1040">
          <cell r="A1040" t="str">
            <v>Válvula borboleta, tipo WAFER, 150 libras, material do corpo em FºFº, interno em FºFº</v>
          </cell>
          <cell r="F1040">
            <v>0</v>
          </cell>
          <cell r="H1040">
            <v>0</v>
          </cell>
          <cell r="P1040">
            <v>0</v>
          </cell>
        </row>
        <row r="1041">
          <cell r="A1041" t="str">
            <v>ref. NIAGARA figura 540 e 550 ou similar:</v>
          </cell>
          <cell r="F1041">
            <v>0</v>
          </cell>
          <cell r="H1041">
            <v>0</v>
          </cell>
          <cell r="P1041">
            <v>0</v>
          </cell>
        </row>
        <row r="1042">
          <cell r="A1042" t="str">
            <v>Diâmetro 3"</v>
          </cell>
          <cell r="B1042" t="str">
            <v>VV</v>
          </cell>
          <cell r="C1042" t="str">
            <v>PC</v>
          </cell>
          <cell r="D1042">
            <v>2</v>
          </cell>
          <cell r="F1042">
            <v>0</v>
          </cell>
          <cell r="G1042">
            <v>6</v>
          </cell>
          <cell r="H1042">
            <v>12</v>
          </cell>
          <cell r="I1042" t="str">
            <v>TACS</v>
          </cell>
          <cell r="P1042">
            <v>6</v>
          </cell>
        </row>
        <row r="1043">
          <cell r="A1043" t="str">
            <v>Diâmetro 4"</v>
          </cell>
          <cell r="B1043" t="str">
            <v>VV</v>
          </cell>
          <cell r="C1043" t="str">
            <v>PC</v>
          </cell>
          <cell r="D1043">
            <v>5</v>
          </cell>
          <cell r="F1043">
            <v>0</v>
          </cell>
          <cell r="G1043">
            <v>8</v>
          </cell>
          <cell r="H1043">
            <v>40</v>
          </cell>
          <cell r="I1043" t="str">
            <v>TACS</v>
          </cell>
          <cell r="P1043">
            <v>8</v>
          </cell>
        </row>
        <row r="1044">
          <cell r="F1044">
            <v>0</v>
          </cell>
          <cell r="H1044">
            <v>0</v>
          </cell>
          <cell r="P1044">
            <v>0</v>
          </cell>
        </row>
        <row r="1045">
          <cell r="A1045" t="str">
            <v xml:space="preserve">Válvula esfera, 150 libras, extremidades com rosca NPT, conforme ANSI B 2.1, material </v>
          </cell>
          <cell r="F1045">
            <v>0</v>
          </cell>
          <cell r="H1045">
            <v>0</v>
          </cell>
          <cell r="P1045">
            <v>0</v>
          </cell>
        </row>
        <row r="1046">
          <cell r="A1046" t="str">
            <v>do corpo em latão, interno em aço inox, ref. CIWAL figura 294 ou similar:</v>
          </cell>
          <cell r="F1046">
            <v>0</v>
          </cell>
          <cell r="H1046">
            <v>0</v>
          </cell>
          <cell r="P1046">
            <v>0</v>
          </cell>
        </row>
        <row r="1047">
          <cell r="A1047" t="str">
            <v>Diâmetro 1"</v>
          </cell>
          <cell r="B1047" t="str">
            <v>VV</v>
          </cell>
          <cell r="C1047" t="str">
            <v>PC</v>
          </cell>
          <cell r="D1047">
            <v>6</v>
          </cell>
          <cell r="F1047">
            <v>0</v>
          </cell>
          <cell r="G1047">
            <v>2</v>
          </cell>
          <cell r="H1047">
            <v>12</v>
          </cell>
          <cell r="I1047" t="str">
            <v>TACR</v>
          </cell>
          <cell r="P1047">
            <v>2</v>
          </cell>
        </row>
        <row r="1048">
          <cell r="A1048" t="str">
            <v>Diâmetro 11/2"</v>
          </cell>
          <cell r="B1048" t="str">
            <v>VV</v>
          </cell>
          <cell r="C1048" t="str">
            <v>PC</v>
          </cell>
          <cell r="D1048">
            <v>4</v>
          </cell>
          <cell r="F1048">
            <v>0</v>
          </cell>
          <cell r="G1048">
            <v>3</v>
          </cell>
          <cell r="H1048">
            <v>12</v>
          </cell>
          <cell r="I1048" t="str">
            <v>TACR</v>
          </cell>
          <cell r="P1048">
            <v>3</v>
          </cell>
        </row>
        <row r="1049">
          <cell r="A1049" t="str">
            <v>Diâmetro 2"</v>
          </cell>
          <cell r="B1049" t="str">
            <v>VV</v>
          </cell>
          <cell r="C1049" t="str">
            <v>PC</v>
          </cell>
          <cell r="D1049">
            <v>6</v>
          </cell>
          <cell r="F1049">
            <v>0</v>
          </cell>
          <cell r="G1049">
            <v>4</v>
          </cell>
          <cell r="H1049">
            <v>24</v>
          </cell>
          <cell r="I1049" t="str">
            <v>TACR</v>
          </cell>
          <cell r="P1049">
            <v>4</v>
          </cell>
        </row>
        <row r="1050">
          <cell r="F1050">
            <v>0</v>
          </cell>
          <cell r="H1050">
            <v>0</v>
          </cell>
          <cell r="P1050">
            <v>0</v>
          </cell>
        </row>
        <row r="1051">
          <cell r="A1051" t="str">
            <v xml:space="preserve">Válvula de retenção, 150 libras, extremidades com rosca NPT, conforme ANSI B 2.1 </v>
          </cell>
          <cell r="F1051">
            <v>0</v>
          </cell>
          <cell r="H1051">
            <v>0</v>
          </cell>
          <cell r="P1051">
            <v>0</v>
          </cell>
        </row>
        <row r="1052">
          <cell r="A1052" t="str">
            <v>material do corpo em bronze, interno em bronze, ref. CIWAL figura 58 ou similar:</v>
          </cell>
          <cell r="F1052">
            <v>0</v>
          </cell>
          <cell r="H1052">
            <v>0</v>
          </cell>
          <cell r="P1052">
            <v>0</v>
          </cell>
        </row>
        <row r="1053">
          <cell r="A1053" t="str">
            <v>Diâmetro 1"</v>
          </cell>
          <cell r="B1053" t="str">
            <v>VV</v>
          </cell>
          <cell r="C1053" t="str">
            <v>PC</v>
          </cell>
          <cell r="D1053">
            <v>6</v>
          </cell>
          <cell r="F1053">
            <v>0</v>
          </cell>
          <cell r="G1053">
            <v>2</v>
          </cell>
          <cell r="H1053">
            <v>12</v>
          </cell>
          <cell r="I1053" t="str">
            <v>TACR</v>
          </cell>
          <cell r="P1053">
            <v>2</v>
          </cell>
        </row>
        <row r="1054">
          <cell r="F1054">
            <v>0</v>
          </cell>
          <cell r="H1054">
            <v>0</v>
          </cell>
          <cell r="P1054">
            <v>0</v>
          </cell>
        </row>
        <row r="1055">
          <cell r="A1055" t="str">
            <v>Válvula de retenção, tipo WAFER, 300 libras, material do corpo em ferro nodular, interno</v>
          </cell>
          <cell r="F1055">
            <v>0</v>
          </cell>
          <cell r="H1055">
            <v>0</v>
          </cell>
          <cell r="P1055">
            <v>0</v>
          </cell>
        </row>
        <row r="1056">
          <cell r="A1056" t="str">
            <v>em poliuretano, ref. ALSTHOM CLASAR figura 63-10B ou similar:</v>
          </cell>
          <cell r="F1056">
            <v>0</v>
          </cell>
          <cell r="H1056">
            <v>0</v>
          </cell>
          <cell r="P1056">
            <v>0</v>
          </cell>
        </row>
        <row r="1057">
          <cell r="A1057" t="str">
            <v>Diâmetro 3"</v>
          </cell>
          <cell r="B1057" t="str">
            <v>VV</v>
          </cell>
          <cell r="C1057" t="str">
            <v>PC</v>
          </cell>
          <cell r="D1057">
            <v>2</v>
          </cell>
          <cell r="F1057">
            <v>0</v>
          </cell>
          <cell r="G1057">
            <v>6</v>
          </cell>
          <cell r="H1057">
            <v>12</v>
          </cell>
          <cell r="I1057" t="str">
            <v>TACS</v>
          </cell>
          <cell r="P1057">
            <v>6</v>
          </cell>
        </row>
        <row r="1058">
          <cell r="F1058">
            <v>0</v>
          </cell>
          <cell r="H1058">
            <v>0</v>
          </cell>
          <cell r="P1058">
            <v>0</v>
          </cell>
        </row>
        <row r="1059">
          <cell r="A1059" t="str">
            <v xml:space="preserve">Válvula de retenção três vias, 150 libras, extremidades com flange face plana, material do </v>
          </cell>
          <cell r="F1059">
            <v>0</v>
          </cell>
          <cell r="H1059">
            <v>0</v>
          </cell>
          <cell r="P1059">
            <v>0</v>
          </cell>
        </row>
        <row r="1060">
          <cell r="A1060" t="str">
            <v>corpo em FºFº, interno em borracha, ref. TECH TAYLOR VALVE ou similar:</v>
          </cell>
          <cell r="F1060">
            <v>0</v>
          </cell>
          <cell r="H1060">
            <v>0</v>
          </cell>
          <cell r="P1060">
            <v>0</v>
          </cell>
        </row>
        <row r="1061">
          <cell r="A1061" t="str">
            <v>Diâmetro 8"</v>
          </cell>
          <cell r="B1061" t="str">
            <v>VV</v>
          </cell>
          <cell r="C1061" t="str">
            <v>PC</v>
          </cell>
          <cell r="D1061">
            <v>3</v>
          </cell>
          <cell r="F1061">
            <v>0</v>
          </cell>
          <cell r="G1061">
            <v>16</v>
          </cell>
          <cell r="H1061">
            <v>48</v>
          </cell>
          <cell r="I1061" t="str">
            <v>TACR</v>
          </cell>
          <cell r="P1061">
            <v>16</v>
          </cell>
        </row>
        <row r="1062">
          <cell r="F1062">
            <v>0</v>
          </cell>
          <cell r="H1062">
            <v>0</v>
          </cell>
          <cell r="P1062">
            <v>0</v>
          </cell>
        </row>
        <row r="1063">
          <cell r="A1063" t="str">
            <v>Suportes</v>
          </cell>
          <cell r="C1063" t="str">
            <v>kg</v>
          </cell>
          <cell r="D1063">
            <v>1000</v>
          </cell>
          <cell r="E1063">
            <v>1</v>
          </cell>
          <cell r="F1063">
            <v>1000</v>
          </cell>
          <cell r="G1063">
            <v>0.15</v>
          </cell>
          <cell r="H1063">
            <v>150</v>
          </cell>
          <cell r="I1063" t="str">
            <v>F</v>
          </cell>
          <cell r="P1063">
            <v>0.15</v>
          </cell>
        </row>
        <row r="1064">
          <cell r="F1064">
            <v>0</v>
          </cell>
          <cell r="H1064">
            <v>0</v>
          </cell>
          <cell r="P1064">
            <v>0</v>
          </cell>
        </row>
        <row r="1065">
          <cell r="A1065" t="str">
            <v>ÁREA - ÁREA EXTERNA</v>
          </cell>
          <cell r="F1065">
            <v>0</v>
          </cell>
          <cell r="H1065">
            <v>0</v>
          </cell>
          <cell r="P1065">
            <v>0</v>
          </cell>
        </row>
        <row r="1066">
          <cell r="A1066" t="str">
            <v>Tubo sem costura, ANSI B 36.10, SCH.80, extremidades com rosca NPT, conforme</v>
          </cell>
          <cell r="F1066">
            <v>0</v>
          </cell>
          <cell r="H1066">
            <v>0</v>
          </cell>
          <cell r="P1066">
            <v>0</v>
          </cell>
        </row>
        <row r="1067">
          <cell r="A1067" t="str">
            <v>ANSI B 2.1, material em aço carbono, conforme ASTM A-53 GR.A/B galvanizado:</v>
          </cell>
          <cell r="F1067">
            <v>0</v>
          </cell>
          <cell r="H1067">
            <v>0</v>
          </cell>
          <cell r="P1067">
            <v>0</v>
          </cell>
        </row>
        <row r="1068">
          <cell r="F1068">
            <v>0</v>
          </cell>
          <cell r="H1068">
            <v>0</v>
          </cell>
          <cell r="P1068">
            <v>0</v>
          </cell>
        </row>
        <row r="1069">
          <cell r="A1069" t="str">
            <v>Diâmetro 1/2"</v>
          </cell>
          <cell r="B1069" t="str">
            <v>TB80</v>
          </cell>
          <cell r="C1069" t="str">
            <v>m</v>
          </cell>
          <cell r="D1069">
            <v>10</v>
          </cell>
          <cell r="E1069">
            <v>1.62</v>
          </cell>
          <cell r="F1069">
            <v>16.2</v>
          </cell>
          <cell r="G1069">
            <v>1</v>
          </cell>
          <cell r="H1069">
            <v>10</v>
          </cell>
          <cell r="I1069" t="str">
            <v>TACR</v>
          </cell>
          <cell r="P1069">
            <v>1</v>
          </cell>
        </row>
        <row r="1070">
          <cell r="A1070" t="str">
            <v>Diâmetro 3/4"</v>
          </cell>
          <cell r="B1070" t="str">
            <v>TB80</v>
          </cell>
          <cell r="C1070" t="str">
            <v>m</v>
          </cell>
          <cell r="D1070">
            <v>27</v>
          </cell>
          <cell r="E1070">
            <v>2.19</v>
          </cell>
          <cell r="F1070">
            <v>59.13</v>
          </cell>
          <cell r="G1070">
            <v>1</v>
          </cell>
          <cell r="H1070">
            <v>27</v>
          </cell>
          <cell r="I1070" t="str">
            <v>TACR</v>
          </cell>
          <cell r="P1070">
            <v>1</v>
          </cell>
        </row>
        <row r="1071">
          <cell r="A1071" t="str">
            <v>Diâmetro 1"</v>
          </cell>
          <cell r="B1071" t="str">
            <v>TB80</v>
          </cell>
          <cell r="C1071" t="str">
            <v>m</v>
          </cell>
          <cell r="D1071">
            <v>91</v>
          </cell>
          <cell r="E1071">
            <v>3.23</v>
          </cell>
          <cell r="F1071">
            <v>293.93</v>
          </cell>
          <cell r="G1071">
            <v>1</v>
          </cell>
          <cell r="H1071">
            <v>91</v>
          </cell>
          <cell r="I1071" t="str">
            <v>TACR</v>
          </cell>
          <cell r="P1071">
            <v>1</v>
          </cell>
        </row>
        <row r="1072">
          <cell r="A1072" t="str">
            <v>Diâmetro 11/2"</v>
          </cell>
          <cell r="B1072" t="str">
            <v>TB80</v>
          </cell>
          <cell r="C1072" t="str">
            <v>m</v>
          </cell>
          <cell r="D1072">
            <v>21</v>
          </cell>
          <cell r="E1072">
            <v>5.4</v>
          </cell>
          <cell r="F1072">
            <v>113.4</v>
          </cell>
          <cell r="G1072">
            <v>1.5</v>
          </cell>
          <cell r="H1072">
            <v>31.5</v>
          </cell>
          <cell r="I1072" t="str">
            <v>TACR</v>
          </cell>
          <cell r="P1072">
            <v>1.5</v>
          </cell>
        </row>
        <row r="1073">
          <cell r="A1073" t="str">
            <v>Diâmetro 2"</v>
          </cell>
          <cell r="B1073" t="str">
            <v>TB80</v>
          </cell>
          <cell r="C1073" t="str">
            <v>m</v>
          </cell>
          <cell r="D1073">
            <v>181</v>
          </cell>
          <cell r="E1073">
            <v>7.47</v>
          </cell>
          <cell r="F1073">
            <v>1352.07</v>
          </cell>
          <cell r="G1073">
            <v>2</v>
          </cell>
          <cell r="H1073">
            <v>362</v>
          </cell>
          <cell r="I1073" t="str">
            <v>TACR</v>
          </cell>
          <cell r="P1073">
            <v>2</v>
          </cell>
        </row>
        <row r="1074">
          <cell r="F1074">
            <v>0</v>
          </cell>
          <cell r="H1074">
            <v>0</v>
          </cell>
          <cell r="P1074">
            <v>0</v>
          </cell>
        </row>
        <row r="1075">
          <cell r="A1075" t="str">
            <v xml:space="preserve">Tubo sem costura, ANSI B 36.10, SCH.80, extremidades com rosca NPT, conforme </v>
          </cell>
          <cell r="F1075">
            <v>0</v>
          </cell>
          <cell r="H1075">
            <v>0</v>
          </cell>
          <cell r="P1075">
            <v>0</v>
          </cell>
        </row>
        <row r="1076">
          <cell r="A1076" t="str">
            <v>ANSI B 2.1, material em aço carbono, conforme ASTM A-53 GR.A/B:</v>
          </cell>
          <cell r="F1076">
            <v>0</v>
          </cell>
          <cell r="H1076">
            <v>0</v>
          </cell>
          <cell r="P1076">
            <v>0</v>
          </cell>
        </row>
        <row r="1077">
          <cell r="A1077" t="str">
            <v>Diâmetro 1/2"</v>
          </cell>
          <cell r="B1077" t="str">
            <v>TB80</v>
          </cell>
          <cell r="C1077" t="str">
            <v>m</v>
          </cell>
          <cell r="D1077">
            <v>3</v>
          </cell>
          <cell r="E1077">
            <v>1.62</v>
          </cell>
          <cell r="F1077">
            <v>4.8600000000000003</v>
          </cell>
          <cell r="G1077">
            <v>1</v>
          </cell>
          <cell r="H1077">
            <v>3</v>
          </cell>
          <cell r="I1077" t="str">
            <v>TACR</v>
          </cell>
          <cell r="P1077">
            <v>1</v>
          </cell>
        </row>
        <row r="1078">
          <cell r="A1078" t="str">
            <v>Diâmetro 3/4"</v>
          </cell>
          <cell r="B1078" t="str">
            <v>TB80</v>
          </cell>
          <cell r="C1078" t="str">
            <v>m</v>
          </cell>
          <cell r="D1078">
            <v>16</v>
          </cell>
          <cell r="E1078">
            <v>2.19</v>
          </cell>
          <cell r="F1078">
            <v>35.04</v>
          </cell>
          <cell r="G1078">
            <v>1</v>
          </cell>
          <cell r="H1078">
            <v>16</v>
          </cell>
          <cell r="I1078" t="str">
            <v>TACR</v>
          </cell>
          <cell r="P1078">
            <v>1</v>
          </cell>
        </row>
        <row r="1079">
          <cell r="A1079" t="str">
            <v>Diâmetro 1"</v>
          </cell>
          <cell r="B1079" t="str">
            <v>TB80</v>
          </cell>
          <cell r="C1079" t="str">
            <v>m</v>
          </cell>
          <cell r="D1079">
            <v>23</v>
          </cell>
          <cell r="E1079">
            <v>3.23</v>
          </cell>
          <cell r="F1079">
            <v>74.290000000000006</v>
          </cell>
          <cell r="G1079">
            <v>1</v>
          </cell>
          <cell r="H1079">
            <v>23</v>
          </cell>
          <cell r="I1079" t="str">
            <v>TACR</v>
          </cell>
          <cell r="P1079">
            <v>1</v>
          </cell>
        </row>
        <row r="1080">
          <cell r="A1080" t="str">
            <v>Diâmetro 11/2"</v>
          </cell>
          <cell r="B1080" t="str">
            <v>TB80</v>
          </cell>
          <cell r="C1080" t="str">
            <v>m</v>
          </cell>
          <cell r="D1080">
            <v>34</v>
          </cell>
          <cell r="E1080">
            <v>5.4</v>
          </cell>
          <cell r="F1080">
            <v>183.6</v>
          </cell>
          <cell r="G1080">
            <v>1.5</v>
          </cell>
          <cell r="H1080">
            <v>51</v>
          </cell>
          <cell r="I1080" t="str">
            <v>TACR</v>
          </cell>
          <cell r="P1080">
            <v>1.5</v>
          </cell>
        </row>
        <row r="1081">
          <cell r="A1081" t="str">
            <v>Diâmetro 2"</v>
          </cell>
          <cell r="B1081" t="str">
            <v>TB80</v>
          </cell>
          <cell r="C1081" t="str">
            <v>m</v>
          </cell>
          <cell r="D1081">
            <v>59</v>
          </cell>
          <cell r="E1081">
            <v>7.47</v>
          </cell>
          <cell r="F1081">
            <v>440.73</v>
          </cell>
          <cell r="G1081">
            <v>2</v>
          </cell>
          <cell r="H1081">
            <v>118</v>
          </cell>
          <cell r="I1081" t="str">
            <v>TACR</v>
          </cell>
          <cell r="P1081">
            <v>2</v>
          </cell>
        </row>
        <row r="1082">
          <cell r="F1082">
            <v>0</v>
          </cell>
          <cell r="H1082">
            <v>0</v>
          </cell>
          <cell r="P1082">
            <v>0</v>
          </cell>
        </row>
        <row r="1083">
          <cell r="A1083" t="str">
            <v>Tubo de PEAD, PN 16, extremidade plana material em polietileno de alta densidade</v>
          </cell>
          <cell r="F1083">
            <v>0</v>
          </cell>
          <cell r="H1083">
            <v>0</v>
          </cell>
          <cell r="P1083">
            <v>0</v>
          </cell>
        </row>
        <row r="1084">
          <cell r="A1084" t="str">
            <v>Diâmetro 125 mm</v>
          </cell>
          <cell r="B1084" t="str">
            <v>TBPEAD</v>
          </cell>
          <cell r="C1084" t="str">
            <v>m</v>
          </cell>
          <cell r="D1084">
            <v>20</v>
          </cell>
          <cell r="E1084">
            <v>2.6</v>
          </cell>
          <cell r="F1084">
            <v>52</v>
          </cell>
          <cell r="G1084">
            <v>0.22</v>
          </cell>
          <cell r="H1084">
            <v>4.4000000000000004</v>
          </cell>
          <cell r="I1084" t="str">
            <v>TPEADS</v>
          </cell>
          <cell r="P1084">
            <v>0.22</v>
          </cell>
        </row>
        <row r="1085">
          <cell r="A1085" t="str">
            <v>Diâmetro  140 mm</v>
          </cell>
          <cell r="B1085" t="str">
            <v>TBPEAD</v>
          </cell>
          <cell r="C1085" t="str">
            <v>m</v>
          </cell>
          <cell r="D1085">
            <v>30</v>
          </cell>
          <cell r="E1085">
            <v>2.8</v>
          </cell>
          <cell r="F1085">
            <v>84</v>
          </cell>
          <cell r="G1085">
            <v>0.25</v>
          </cell>
          <cell r="H1085">
            <v>7.5</v>
          </cell>
          <cell r="I1085" t="str">
            <v>TPEADS</v>
          </cell>
          <cell r="P1085">
            <v>0.25</v>
          </cell>
        </row>
        <row r="1086">
          <cell r="A1086" t="str">
            <v>Diâmetro  180 mm</v>
          </cell>
          <cell r="B1086" t="str">
            <v>TBPEAD</v>
          </cell>
          <cell r="C1086" t="str">
            <v>m</v>
          </cell>
          <cell r="D1086">
            <v>80</v>
          </cell>
          <cell r="E1086">
            <v>4.5999999999999996</v>
          </cell>
          <cell r="F1086">
            <v>368</v>
          </cell>
          <cell r="G1086">
            <v>0.44</v>
          </cell>
          <cell r="H1086">
            <v>35.200000000000003</v>
          </cell>
          <cell r="I1086" t="str">
            <v>TPEADS</v>
          </cell>
          <cell r="P1086">
            <v>0.44</v>
          </cell>
        </row>
        <row r="1087">
          <cell r="A1087" t="str">
            <v>Diâmetro  200 mm</v>
          </cell>
          <cell r="B1087" t="str">
            <v>TBPEAD</v>
          </cell>
          <cell r="C1087" t="str">
            <v>m</v>
          </cell>
          <cell r="D1087">
            <v>130</v>
          </cell>
          <cell r="E1087">
            <v>5.15</v>
          </cell>
          <cell r="F1087">
            <v>669.5</v>
          </cell>
          <cell r="G1087">
            <v>0.5</v>
          </cell>
          <cell r="H1087">
            <v>65</v>
          </cell>
          <cell r="I1087" t="str">
            <v>TPEADS</v>
          </cell>
          <cell r="P1087">
            <v>0.5</v>
          </cell>
        </row>
        <row r="1088">
          <cell r="A1088" t="str">
            <v>Diâmetro  225 mm</v>
          </cell>
          <cell r="B1088" t="str">
            <v>TBPEAD</v>
          </cell>
          <cell r="C1088" t="str">
            <v>m</v>
          </cell>
          <cell r="D1088">
            <v>25</v>
          </cell>
          <cell r="E1088">
            <v>5.7</v>
          </cell>
          <cell r="F1088">
            <v>142.5</v>
          </cell>
          <cell r="G1088">
            <v>0.55000000000000004</v>
          </cell>
          <cell r="H1088">
            <v>13.75</v>
          </cell>
          <cell r="I1088" t="str">
            <v>TPEADS</v>
          </cell>
          <cell r="P1088">
            <v>0.55000000000000004</v>
          </cell>
        </row>
        <row r="1089">
          <cell r="A1089" t="str">
            <v>Diâmetro  250 mm</v>
          </cell>
          <cell r="B1089" t="str">
            <v>TBPEAD</v>
          </cell>
          <cell r="C1089" t="str">
            <v>m</v>
          </cell>
          <cell r="D1089">
            <v>71</v>
          </cell>
          <cell r="E1089">
            <v>6.25</v>
          </cell>
          <cell r="F1089">
            <v>443.75</v>
          </cell>
          <cell r="G1089">
            <v>0.6</v>
          </cell>
          <cell r="H1089">
            <v>42.6</v>
          </cell>
          <cell r="I1089" t="str">
            <v>TPEADS</v>
          </cell>
          <cell r="P1089">
            <v>0.6</v>
          </cell>
        </row>
        <row r="1090">
          <cell r="A1090" t="str">
            <v>Diâmetro  315 mm</v>
          </cell>
          <cell r="B1090" t="str">
            <v>TBPEAD</v>
          </cell>
          <cell r="C1090" t="str">
            <v>m</v>
          </cell>
          <cell r="D1090">
            <v>40</v>
          </cell>
          <cell r="E1090">
            <v>6.8</v>
          </cell>
          <cell r="F1090">
            <v>272</v>
          </cell>
          <cell r="G1090">
            <v>0.66</v>
          </cell>
          <cell r="H1090">
            <v>26.4</v>
          </cell>
          <cell r="I1090" t="str">
            <v>TPEADS</v>
          </cell>
          <cell r="P1090">
            <v>0.66</v>
          </cell>
        </row>
        <row r="1091">
          <cell r="A1091" t="str">
            <v>Diâmetro  355 mm</v>
          </cell>
          <cell r="B1091" t="str">
            <v>TBPEAD</v>
          </cell>
          <cell r="C1091" t="str">
            <v>m</v>
          </cell>
          <cell r="D1091">
            <v>20</v>
          </cell>
          <cell r="E1091">
            <v>7.9</v>
          </cell>
          <cell r="F1091">
            <v>158</v>
          </cell>
          <cell r="G1091">
            <v>0.77</v>
          </cell>
          <cell r="H1091">
            <v>15.4</v>
          </cell>
          <cell r="I1091" t="str">
            <v>TPEADS</v>
          </cell>
          <cell r="P1091">
            <v>0.77</v>
          </cell>
        </row>
        <row r="1092">
          <cell r="A1092" t="str">
            <v>Diâmetro  400 mm</v>
          </cell>
          <cell r="B1092" t="str">
            <v>TBPEAD</v>
          </cell>
          <cell r="C1092" t="str">
            <v>m</v>
          </cell>
          <cell r="D1092">
            <v>95</v>
          </cell>
          <cell r="E1092">
            <v>9.0399999999999991</v>
          </cell>
          <cell r="F1092">
            <v>858.8</v>
          </cell>
          <cell r="G1092">
            <v>0.85</v>
          </cell>
          <cell r="H1092">
            <v>80.75</v>
          </cell>
          <cell r="I1092" t="str">
            <v>TPEADS</v>
          </cell>
          <cell r="P1092">
            <v>0.85</v>
          </cell>
        </row>
        <row r="1093">
          <cell r="A1093" t="str">
            <v>Diâmetro  500 mm</v>
          </cell>
          <cell r="B1093" t="str">
            <v>TBPEAD</v>
          </cell>
          <cell r="C1093" t="str">
            <v>m</v>
          </cell>
          <cell r="D1093">
            <v>60</v>
          </cell>
          <cell r="E1093">
            <v>11.3</v>
          </cell>
          <cell r="F1093">
            <v>678</v>
          </cell>
          <cell r="G1093">
            <v>1.04</v>
          </cell>
          <cell r="H1093">
            <v>62.4</v>
          </cell>
          <cell r="I1093" t="str">
            <v>TPEADS</v>
          </cell>
          <cell r="P1093">
            <v>1.04</v>
          </cell>
        </row>
        <row r="1094">
          <cell r="A1094" t="str">
            <v>Diâmetro  630 mm</v>
          </cell>
          <cell r="B1094" t="str">
            <v>TBPEAD</v>
          </cell>
          <cell r="C1094" t="str">
            <v>m</v>
          </cell>
          <cell r="D1094">
            <v>174</v>
          </cell>
          <cell r="E1094">
            <v>17</v>
          </cell>
          <cell r="F1094">
            <v>2958</v>
          </cell>
          <cell r="G1094">
            <v>1.31</v>
          </cell>
          <cell r="H1094">
            <v>227.94</v>
          </cell>
          <cell r="I1094" t="str">
            <v>TPEADS</v>
          </cell>
          <cell r="P1094">
            <v>1.31</v>
          </cell>
        </row>
        <row r="1095">
          <cell r="F1095">
            <v>0</v>
          </cell>
          <cell r="H1095">
            <v>0</v>
          </cell>
          <cell r="P1095">
            <v>0</v>
          </cell>
        </row>
        <row r="1096">
          <cell r="A1096" t="str">
            <v>Tubo com costura, ANSI B 36.10, SCH.40, extremidades chanfradas, material em aço</v>
          </cell>
          <cell r="F1096">
            <v>0</v>
          </cell>
          <cell r="H1096">
            <v>0</v>
          </cell>
          <cell r="P1096">
            <v>0</v>
          </cell>
        </row>
        <row r="1097">
          <cell r="A1097" t="str">
            <v>carbono, conforme ASTM A-53 GR.A/B:</v>
          </cell>
          <cell r="F1097">
            <v>0</v>
          </cell>
          <cell r="H1097">
            <v>0</v>
          </cell>
          <cell r="P1097">
            <v>0</v>
          </cell>
        </row>
        <row r="1098">
          <cell r="A1098" t="str">
            <v>Diâmetro 21/2"</v>
          </cell>
          <cell r="B1098" t="str">
            <v>TB40</v>
          </cell>
          <cell r="C1098" t="str">
            <v>m</v>
          </cell>
          <cell r="D1098">
            <v>313</v>
          </cell>
          <cell r="E1098">
            <v>8.6199999999999992</v>
          </cell>
          <cell r="F1098">
            <v>2698.06</v>
          </cell>
          <cell r="G1098">
            <v>2.5</v>
          </cell>
          <cell r="H1098">
            <v>782.5</v>
          </cell>
          <cell r="I1098" t="str">
            <v>TACS</v>
          </cell>
          <cell r="P1098">
            <v>2.5</v>
          </cell>
        </row>
        <row r="1099">
          <cell r="A1099" t="str">
            <v>Diâmetro 3"</v>
          </cell>
          <cell r="B1099" t="str">
            <v>TB40</v>
          </cell>
          <cell r="C1099" t="str">
            <v>m</v>
          </cell>
          <cell r="D1099">
            <v>458</v>
          </cell>
          <cell r="E1099">
            <v>11.3</v>
          </cell>
          <cell r="F1099">
            <v>5175.3999999999996</v>
          </cell>
          <cell r="G1099">
            <v>3</v>
          </cell>
          <cell r="H1099">
            <v>1374</v>
          </cell>
          <cell r="I1099" t="str">
            <v>TACS</v>
          </cell>
          <cell r="P1099">
            <v>3</v>
          </cell>
        </row>
        <row r="1100">
          <cell r="A1100" t="str">
            <v>Diâmetro 4"</v>
          </cell>
          <cell r="B1100" t="str">
            <v>TB40</v>
          </cell>
          <cell r="C1100" t="str">
            <v>m</v>
          </cell>
          <cell r="D1100">
            <v>170</v>
          </cell>
          <cell r="E1100">
            <v>16.100000000000001</v>
          </cell>
          <cell r="F1100">
            <v>2737</v>
          </cell>
          <cell r="G1100">
            <v>4</v>
          </cell>
          <cell r="H1100">
            <v>680</v>
          </cell>
          <cell r="I1100" t="str">
            <v>TACS</v>
          </cell>
          <cell r="P1100">
            <v>4</v>
          </cell>
        </row>
        <row r="1101">
          <cell r="A1101" t="str">
            <v>Diâmetro 6"</v>
          </cell>
          <cell r="B1101" t="str">
            <v>TB40</v>
          </cell>
          <cell r="C1101" t="str">
            <v>m</v>
          </cell>
          <cell r="D1101">
            <v>818</v>
          </cell>
          <cell r="E1101">
            <v>28.2</v>
          </cell>
          <cell r="F1101">
            <v>23067.599999999999</v>
          </cell>
          <cell r="G1101">
            <v>4</v>
          </cell>
          <cell r="H1101">
            <v>3272</v>
          </cell>
          <cell r="I1101" t="str">
            <v>TACS</v>
          </cell>
          <cell r="P1101">
            <v>4</v>
          </cell>
        </row>
        <row r="1102">
          <cell r="A1102" t="str">
            <v>Diâmetro 8"</v>
          </cell>
          <cell r="B1102" t="str">
            <v>TB40</v>
          </cell>
          <cell r="C1102" t="str">
            <v>m</v>
          </cell>
          <cell r="D1102">
            <v>274</v>
          </cell>
          <cell r="E1102">
            <v>42.5</v>
          </cell>
          <cell r="F1102">
            <v>11645</v>
          </cell>
          <cell r="G1102">
            <v>8</v>
          </cell>
          <cell r="H1102">
            <v>2192</v>
          </cell>
          <cell r="I1102" t="str">
            <v>TACS</v>
          </cell>
          <cell r="P1102">
            <v>8</v>
          </cell>
        </row>
        <row r="1103">
          <cell r="A1103" t="str">
            <v>Diâmetro 10"</v>
          </cell>
          <cell r="B1103" t="str">
            <v>TB40</v>
          </cell>
          <cell r="C1103" t="str">
            <v>m</v>
          </cell>
          <cell r="D1103">
            <v>303</v>
          </cell>
          <cell r="E1103">
            <v>60.2</v>
          </cell>
          <cell r="F1103">
            <v>18240.599999999999</v>
          </cell>
          <cell r="G1103">
            <v>10</v>
          </cell>
          <cell r="H1103">
            <v>3030</v>
          </cell>
          <cell r="I1103" t="str">
            <v>TACS</v>
          </cell>
          <cell r="P1103">
            <v>10</v>
          </cell>
        </row>
        <row r="1104">
          <cell r="F1104">
            <v>0</v>
          </cell>
          <cell r="H1104">
            <v>0</v>
          </cell>
          <cell r="P1104">
            <v>0</v>
          </cell>
        </row>
        <row r="1105">
          <cell r="A1105" t="str">
            <v>Tubo com costura, ANSI B 36.10, SCH.XXS, extremidades chanfradas, material em aço</v>
          </cell>
          <cell r="F1105">
            <v>0</v>
          </cell>
          <cell r="H1105">
            <v>0</v>
          </cell>
          <cell r="P1105">
            <v>0</v>
          </cell>
        </row>
        <row r="1106">
          <cell r="A1106" t="str">
            <v>carbono, conforme ASTM A-53 GR.A/B:</v>
          </cell>
          <cell r="F1106">
            <v>0</v>
          </cell>
          <cell r="H1106">
            <v>0</v>
          </cell>
          <cell r="P1106">
            <v>0</v>
          </cell>
        </row>
        <row r="1107">
          <cell r="A1107" t="str">
            <v>Diâmetro 6"</v>
          </cell>
          <cell r="B1107" t="str">
            <v>TBXXS</v>
          </cell>
          <cell r="C1107" t="str">
            <v>m</v>
          </cell>
          <cell r="D1107">
            <v>262</v>
          </cell>
          <cell r="E1107">
            <v>79</v>
          </cell>
          <cell r="F1107">
            <v>20698</v>
          </cell>
          <cell r="G1107">
            <v>6</v>
          </cell>
          <cell r="H1107">
            <v>1572</v>
          </cell>
          <cell r="I1107" t="str">
            <v>TACS</v>
          </cell>
          <cell r="P1107">
            <v>6</v>
          </cell>
        </row>
        <row r="1108">
          <cell r="A1108" t="str">
            <v>Diâmetro 8"</v>
          </cell>
          <cell r="B1108" t="str">
            <v>TBXXS</v>
          </cell>
          <cell r="C1108" t="str">
            <v>m</v>
          </cell>
          <cell r="D1108">
            <v>49</v>
          </cell>
          <cell r="E1108">
            <v>103</v>
          </cell>
          <cell r="F1108">
            <v>5047</v>
          </cell>
          <cell r="G1108">
            <v>8</v>
          </cell>
          <cell r="H1108">
            <v>392</v>
          </cell>
          <cell r="I1108" t="str">
            <v>TACS</v>
          </cell>
          <cell r="P1108">
            <v>8</v>
          </cell>
        </row>
        <row r="1109">
          <cell r="F1109">
            <v>0</v>
          </cell>
          <cell r="H1109">
            <v>0</v>
          </cell>
          <cell r="P1109">
            <v>0</v>
          </cell>
        </row>
        <row r="1110">
          <cell r="A1110" t="str">
            <v xml:space="preserve">Tubo sem costura, ANSI B 36.10, SCH.80, extremidades planas, material em aço </v>
          </cell>
          <cell r="F1110">
            <v>0</v>
          </cell>
          <cell r="H1110">
            <v>0</v>
          </cell>
          <cell r="P1110">
            <v>0</v>
          </cell>
        </row>
        <row r="1111">
          <cell r="A1111" t="str">
            <v>carbono, conforme ASTM A-53 GR.A/B:</v>
          </cell>
          <cell r="F1111">
            <v>0</v>
          </cell>
          <cell r="H1111">
            <v>0</v>
          </cell>
          <cell r="P1111">
            <v>0</v>
          </cell>
        </row>
        <row r="1112">
          <cell r="A1112" t="str">
            <v>Diâmetro 11/2"</v>
          </cell>
          <cell r="B1112" t="str">
            <v>TB80</v>
          </cell>
          <cell r="C1112" t="str">
            <v>m</v>
          </cell>
          <cell r="D1112">
            <v>132</v>
          </cell>
          <cell r="E1112">
            <v>5.4</v>
          </cell>
          <cell r="F1112">
            <v>712.8</v>
          </cell>
          <cell r="G1112">
            <v>1.5</v>
          </cell>
          <cell r="H1112">
            <v>198</v>
          </cell>
          <cell r="I1112" t="str">
            <v>TACS</v>
          </cell>
          <cell r="P1112">
            <v>1.5</v>
          </cell>
        </row>
        <row r="1113">
          <cell r="A1113" t="str">
            <v>Diâmetro 2"</v>
          </cell>
          <cell r="B1113" t="str">
            <v>TB80</v>
          </cell>
          <cell r="C1113" t="str">
            <v>m</v>
          </cell>
          <cell r="D1113">
            <v>63</v>
          </cell>
          <cell r="E1113">
            <v>7.47</v>
          </cell>
          <cell r="F1113">
            <v>470.61</v>
          </cell>
          <cell r="G1113">
            <v>2</v>
          </cell>
          <cell r="H1113">
            <v>126</v>
          </cell>
          <cell r="I1113" t="str">
            <v>TACS</v>
          </cell>
          <cell r="P1113">
            <v>2</v>
          </cell>
        </row>
        <row r="1114">
          <cell r="F1114">
            <v>0</v>
          </cell>
          <cell r="H1114">
            <v>0</v>
          </cell>
          <cell r="P1114">
            <v>0</v>
          </cell>
        </row>
        <row r="1115">
          <cell r="A1115" t="str">
            <v xml:space="preserve">Tubo sem costura, SCH.10S, extremidades planas, material em aço carbono, conforme </v>
          </cell>
          <cell r="F1115">
            <v>0</v>
          </cell>
          <cell r="H1115">
            <v>0</v>
          </cell>
          <cell r="P1115">
            <v>0</v>
          </cell>
        </row>
        <row r="1116">
          <cell r="A1116" t="str">
            <v>ASTM A-312 GR. TP-304:</v>
          </cell>
          <cell r="F1116">
            <v>0</v>
          </cell>
          <cell r="H1116">
            <v>0</v>
          </cell>
          <cell r="P1116">
            <v>0</v>
          </cell>
        </row>
        <row r="1117">
          <cell r="A1117" t="str">
            <v xml:space="preserve"> Diâmetro 1"</v>
          </cell>
          <cell r="B1117" t="str">
            <v>TB10S</v>
          </cell>
          <cell r="C1117" t="str">
            <v>m</v>
          </cell>
          <cell r="D1117">
            <v>46</v>
          </cell>
          <cell r="E1117">
            <v>2.12</v>
          </cell>
          <cell r="F1117">
            <v>97.52</v>
          </cell>
          <cell r="G1117">
            <v>1.5</v>
          </cell>
          <cell r="H1117">
            <v>69</v>
          </cell>
          <cell r="I1117" t="str">
            <v>TI</v>
          </cell>
          <cell r="P1117">
            <v>1.5</v>
          </cell>
        </row>
        <row r="1118">
          <cell r="F1118">
            <v>0</v>
          </cell>
          <cell r="H1118">
            <v>0</v>
          </cell>
          <cell r="P1118">
            <v>0</v>
          </cell>
        </row>
        <row r="1119">
          <cell r="A1119" t="str">
            <v>Tubo sem costura, ANSI B 36.10, SCH.40, extremidades chanfradas, material em aço</v>
          </cell>
          <cell r="F1119">
            <v>0</v>
          </cell>
          <cell r="H1119">
            <v>0</v>
          </cell>
          <cell r="P1119">
            <v>0</v>
          </cell>
        </row>
        <row r="1120">
          <cell r="A1120" t="str">
            <v xml:space="preserve">carbono, conforme ASTM A-53 GR.A/B: </v>
          </cell>
          <cell r="F1120">
            <v>0</v>
          </cell>
          <cell r="H1120">
            <v>0</v>
          </cell>
          <cell r="P1120">
            <v>0</v>
          </cell>
        </row>
        <row r="1121">
          <cell r="A1121" t="str">
            <v>Diâmetro 21/2"</v>
          </cell>
          <cell r="B1121" t="str">
            <v>TB40</v>
          </cell>
          <cell r="C1121" t="str">
            <v>m</v>
          </cell>
          <cell r="D1121">
            <v>170</v>
          </cell>
          <cell r="E1121">
            <v>8.6199999999999992</v>
          </cell>
          <cell r="F1121">
            <v>1465.4</v>
          </cell>
          <cell r="G1121">
            <v>2.5</v>
          </cell>
          <cell r="H1121">
            <v>425</v>
          </cell>
          <cell r="I1121" t="str">
            <v>TACS</v>
          </cell>
          <cell r="P1121">
            <v>2.5</v>
          </cell>
        </row>
        <row r="1122">
          <cell r="A1122" t="str">
            <v>Diâmetro 3"</v>
          </cell>
          <cell r="B1122" t="str">
            <v>TB40</v>
          </cell>
          <cell r="C1122" t="str">
            <v>m</v>
          </cell>
          <cell r="D1122">
            <v>219</v>
          </cell>
          <cell r="E1122">
            <v>11.3</v>
          </cell>
          <cell r="F1122">
            <v>2474.6999999999998</v>
          </cell>
          <cell r="G1122">
            <v>3</v>
          </cell>
          <cell r="H1122">
            <v>657</v>
          </cell>
          <cell r="I1122" t="str">
            <v>TACS</v>
          </cell>
          <cell r="P1122">
            <v>3</v>
          </cell>
        </row>
        <row r="1124">
          <cell r="A1124" t="str">
            <v xml:space="preserve">Tubo com costura, vara de 8m de comprimento, esp. 6,4 mm, extremidades com anel </v>
          </cell>
          <cell r="F1124">
            <v>0</v>
          </cell>
          <cell r="H1124">
            <v>0</v>
          </cell>
          <cell r="P1124">
            <v>0</v>
          </cell>
        </row>
        <row r="1125">
          <cell r="A1125" t="str">
            <v>para acoplamento VICTAULIC, material SAC-41, ref. ALVENIUS ou similar:</v>
          </cell>
          <cell r="F1125">
            <v>0</v>
          </cell>
          <cell r="H1125">
            <v>0</v>
          </cell>
          <cell r="P1125">
            <v>0</v>
          </cell>
        </row>
        <row r="1126">
          <cell r="A1126" t="str">
            <v>Diâmetro 10"</v>
          </cell>
          <cell r="B1126" t="str">
            <v>TBSAC41</v>
          </cell>
          <cell r="C1126" t="str">
            <v>m</v>
          </cell>
          <cell r="D1126">
            <v>2696</v>
          </cell>
          <cell r="E1126">
            <v>41.7</v>
          </cell>
          <cell r="F1126">
            <v>112423.2</v>
          </cell>
          <cell r="G1126">
            <v>3</v>
          </cell>
          <cell r="H1126">
            <v>8088</v>
          </cell>
          <cell r="I1126" t="str">
            <v>TACF</v>
          </cell>
          <cell r="P1126">
            <v>3</v>
          </cell>
        </row>
        <row r="1127">
          <cell r="A1127" t="str">
            <v>Diâmetro 18"</v>
          </cell>
          <cell r="B1127" t="str">
            <v>TBSAC41</v>
          </cell>
          <cell r="C1127" t="str">
            <v>m</v>
          </cell>
          <cell r="D1127">
            <v>1296</v>
          </cell>
          <cell r="E1127">
            <v>70.5</v>
          </cell>
          <cell r="F1127">
            <v>91368</v>
          </cell>
          <cell r="G1127">
            <v>5</v>
          </cell>
          <cell r="H1127">
            <v>6480</v>
          </cell>
          <cell r="I1127" t="str">
            <v>TACF</v>
          </cell>
          <cell r="P1127">
            <v>5</v>
          </cell>
        </row>
        <row r="1128">
          <cell r="F1128">
            <v>0</v>
          </cell>
          <cell r="H1128">
            <v>0</v>
          </cell>
          <cell r="P1128">
            <v>0</v>
          </cell>
        </row>
        <row r="1129">
          <cell r="A1129" t="str">
            <v>Tubo com costura, ANSI B 36.10, STD, extremidades chanfradas, material em aço</v>
          </cell>
          <cell r="F1129">
            <v>0</v>
          </cell>
          <cell r="H1129">
            <v>0</v>
          </cell>
          <cell r="P1129">
            <v>0</v>
          </cell>
        </row>
        <row r="1130">
          <cell r="A1130" t="str">
            <v>carbono, conforme ASTM A-139:</v>
          </cell>
          <cell r="F1130">
            <v>0</v>
          </cell>
          <cell r="H1130">
            <v>0</v>
          </cell>
          <cell r="P1130">
            <v>0</v>
          </cell>
        </row>
        <row r="1131">
          <cell r="A1131" t="str">
            <v>Diâmetro 12"</v>
          </cell>
          <cell r="B1131" t="str">
            <v>TBSTD</v>
          </cell>
          <cell r="C1131" t="str">
            <v>m</v>
          </cell>
          <cell r="D1131">
            <v>54</v>
          </cell>
          <cell r="E1131">
            <v>73.8</v>
          </cell>
          <cell r="F1131">
            <v>3985.2</v>
          </cell>
          <cell r="G1131">
            <v>10</v>
          </cell>
          <cell r="H1131">
            <v>540</v>
          </cell>
          <cell r="I1131" t="str">
            <v>TACS</v>
          </cell>
          <cell r="P1131">
            <v>10</v>
          </cell>
        </row>
        <row r="1132">
          <cell r="A1132" t="str">
            <v>Diâmetro 14"</v>
          </cell>
          <cell r="B1132" t="str">
            <v>TBSTD</v>
          </cell>
          <cell r="C1132" t="str">
            <v>m</v>
          </cell>
          <cell r="D1132">
            <v>14</v>
          </cell>
          <cell r="E1132">
            <v>81.2</v>
          </cell>
          <cell r="F1132">
            <v>1136.8</v>
          </cell>
          <cell r="G1132">
            <v>12</v>
          </cell>
          <cell r="H1132">
            <v>168</v>
          </cell>
          <cell r="I1132" t="str">
            <v>TACS</v>
          </cell>
          <cell r="P1132">
            <v>12</v>
          </cell>
        </row>
        <row r="1133">
          <cell r="F1133">
            <v>0</v>
          </cell>
          <cell r="H1133">
            <v>0</v>
          </cell>
          <cell r="P1133">
            <v>0</v>
          </cell>
        </row>
        <row r="1134">
          <cell r="A1134" t="str">
            <v xml:space="preserve">Tubo com costura, ANSI B 36.10, STD, extremidades chanfradas, material em aço </v>
          </cell>
          <cell r="F1134">
            <v>0</v>
          </cell>
          <cell r="H1134">
            <v>0</v>
          </cell>
          <cell r="P1134">
            <v>0</v>
          </cell>
        </row>
        <row r="1135">
          <cell r="A1135" t="str">
            <v xml:space="preserve">carbono, conforme ASTM A-134: </v>
          </cell>
          <cell r="F1135">
            <v>0</v>
          </cell>
          <cell r="H1135">
            <v>0</v>
          </cell>
          <cell r="P1135">
            <v>0</v>
          </cell>
        </row>
        <row r="1136">
          <cell r="A1136" t="str">
            <v>Diâmetro 18"</v>
          </cell>
          <cell r="B1136" t="str">
            <v>TBSTD</v>
          </cell>
          <cell r="C1136" t="str">
            <v>m</v>
          </cell>
          <cell r="D1136">
            <v>55</v>
          </cell>
          <cell r="E1136">
            <v>105</v>
          </cell>
          <cell r="F1136">
            <v>5775</v>
          </cell>
          <cell r="G1136">
            <v>16</v>
          </cell>
          <cell r="H1136">
            <v>880</v>
          </cell>
          <cell r="I1136" t="str">
            <v>TACS</v>
          </cell>
          <cell r="P1136">
            <v>16</v>
          </cell>
        </row>
        <row r="1137">
          <cell r="A1137" t="str">
            <v>Diâmetro 20"</v>
          </cell>
          <cell r="B1137" t="str">
            <v>TBSTD</v>
          </cell>
          <cell r="C1137" t="str">
            <v>m</v>
          </cell>
          <cell r="D1137">
            <v>5</v>
          </cell>
          <cell r="E1137">
            <v>117</v>
          </cell>
          <cell r="F1137">
            <v>585</v>
          </cell>
          <cell r="G1137">
            <v>18</v>
          </cell>
          <cell r="H1137">
            <v>90</v>
          </cell>
          <cell r="I1137" t="str">
            <v>TACS</v>
          </cell>
          <cell r="P1137">
            <v>18</v>
          </cell>
        </row>
        <row r="1138">
          <cell r="A1138" t="str">
            <v>Diâmetro 22"</v>
          </cell>
          <cell r="B1138" t="str">
            <v>TBSTD</v>
          </cell>
          <cell r="C1138" t="str">
            <v>m</v>
          </cell>
          <cell r="D1138">
            <v>454</v>
          </cell>
          <cell r="E1138">
            <v>129</v>
          </cell>
          <cell r="F1138">
            <v>58566</v>
          </cell>
          <cell r="G1138">
            <v>16</v>
          </cell>
          <cell r="H1138">
            <v>7264</v>
          </cell>
          <cell r="I1138" t="str">
            <v>TACS</v>
          </cell>
          <cell r="P1138">
            <v>16</v>
          </cell>
        </row>
        <row r="1139">
          <cell r="A1139" t="str">
            <v>Diâmetro 24"</v>
          </cell>
          <cell r="B1139" t="str">
            <v>TBSTD</v>
          </cell>
          <cell r="C1139" t="str">
            <v>m</v>
          </cell>
          <cell r="D1139">
            <v>78</v>
          </cell>
          <cell r="E1139">
            <v>141</v>
          </cell>
          <cell r="F1139">
            <v>10998</v>
          </cell>
          <cell r="G1139">
            <v>20</v>
          </cell>
          <cell r="H1139">
            <v>1560</v>
          </cell>
          <cell r="I1139" t="str">
            <v>TACS</v>
          </cell>
          <cell r="P1139">
            <v>20</v>
          </cell>
        </row>
        <row r="1140">
          <cell r="A1140" t="str">
            <v>Diâmetro 30"</v>
          </cell>
          <cell r="B1140" t="str">
            <v>TBSTD</v>
          </cell>
          <cell r="C1140" t="str">
            <v>m</v>
          </cell>
          <cell r="D1140">
            <v>10</v>
          </cell>
          <cell r="E1140">
            <v>177</v>
          </cell>
          <cell r="F1140">
            <v>1770</v>
          </cell>
          <cell r="G1140">
            <v>24</v>
          </cell>
          <cell r="H1140">
            <v>240</v>
          </cell>
          <cell r="I1140" t="str">
            <v>TACS</v>
          </cell>
          <cell r="P1140">
            <v>24</v>
          </cell>
        </row>
        <row r="1141">
          <cell r="A1141" t="str">
            <v>Diâmetro 32"</v>
          </cell>
          <cell r="B1141" t="str">
            <v>TBSTD</v>
          </cell>
          <cell r="C1141" t="str">
            <v>m</v>
          </cell>
          <cell r="D1141">
            <v>5</v>
          </cell>
          <cell r="E1141">
            <v>188</v>
          </cell>
          <cell r="F1141">
            <v>940</v>
          </cell>
          <cell r="G1141">
            <v>26</v>
          </cell>
          <cell r="H1141">
            <v>130</v>
          </cell>
          <cell r="I1141" t="str">
            <v>TACS</v>
          </cell>
          <cell r="P1141">
            <v>26</v>
          </cell>
        </row>
        <row r="1142">
          <cell r="A1142" t="str">
            <v>Diâmetro 36"</v>
          </cell>
          <cell r="B1142" t="str">
            <v>TBSTD</v>
          </cell>
          <cell r="C1142" t="str">
            <v>m</v>
          </cell>
          <cell r="D1142">
            <v>15</v>
          </cell>
          <cell r="E1142">
            <v>212</v>
          </cell>
          <cell r="F1142">
            <v>3180</v>
          </cell>
          <cell r="G1142">
            <v>30</v>
          </cell>
          <cell r="H1142">
            <v>450</v>
          </cell>
          <cell r="I1142" t="str">
            <v>TACS</v>
          </cell>
          <cell r="P1142">
            <v>30</v>
          </cell>
        </row>
        <row r="1143">
          <cell r="F1143">
            <v>0</v>
          </cell>
          <cell r="H1143">
            <v>0</v>
          </cell>
          <cell r="P1143">
            <v>0</v>
          </cell>
        </row>
        <row r="1144">
          <cell r="A1144" t="str">
            <v>Válvula borboleta, tipo WAFER, 150 libras, material do corpo em FºFº, interno em FºFº</v>
          </cell>
          <cell r="F1144">
            <v>0</v>
          </cell>
          <cell r="H1144">
            <v>0</v>
          </cell>
          <cell r="P1144">
            <v>0</v>
          </cell>
        </row>
        <row r="1145">
          <cell r="A1145" t="str">
            <v>ref. NIAGARA figura 540 e 550 ou similar:</v>
          </cell>
          <cell r="F1145">
            <v>0</v>
          </cell>
          <cell r="H1145">
            <v>0</v>
          </cell>
          <cell r="P1145">
            <v>0</v>
          </cell>
        </row>
        <row r="1146">
          <cell r="A1146" t="str">
            <v>Diâmetro 3"</v>
          </cell>
          <cell r="B1146" t="str">
            <v>VV</v>
          </cell>
          <cell r="C1146" t="str">
            <v>PC</v>
          </cell>
          <cell r="D1146">
            <v>7</v>
          </cell>
          <cell r="F1146">
            <v>0</v>
          </cell>
          <cell r="G1146">
            <v>6</v>
          </cell>
          <cell r="H1146">
            <v>42</v>
          </cell>
          <cell r="I1146" t="str">
            <v>TACS</v>
          </cell>
          <cell r="P1146">
            <v>6</v>
          </cell>
        </row>
        <row r="1147">
          <cell r="A1147" t="str">
            <v>Diâmetro 4"</v>
          </cell>
          <cell r="B1147" t="str">
            <v>VV</v>
          </cell>
          <cell r="C1147" t="str">
            <v>PC</v>
          </cell>
          <cell r="D1147">
            <v>2</v>
          </cell>
          <cell r="F1147">
            <v>0</v>
          </cell>
          <cell r="G1147">
            <v>8</v>
          </cell>
          <cell r="H1147">
            <v>16</v>
          </cell>
          <cell r="I1147" t="str">
            <v>TACS</v>
          </cell>
          <cell r="P1147">
            <v>8</v>
          </cell>
        </row>
        <row r="1148">
          <cell r="A1148" t="str">
            <v>Diâmetro 6"</v>
          </cell>
          <cell r="B1148" t="str">
            <v>VV</v>
          </cell>
          <cell r="C1148" t="str">
            <v>PC</v>
          </cell>
          <cell r="D1148">
            <v>2</v>
          </cell>
          <cell r="F1148">
            <v>0</v>
          </cell>
          <cell r="G1148">
            <v>12</v>
          </cell>
          <cell r="H1148">
            <v>24</v>
          </cell>
          <cell r="I1148" t="str">
            <v>TACS</v>
          </cell>
          <cell r="P1148">
            <v>12</v>
          </cell>
        </row>
        <row r="1149">
          <cell r="A1149" t="str">
            <v>Diâmetro 10"</v>
          </cell>
          <cell r="B1149" t="str">
            <v>VV</v>
          </cell>
          <cell r="C1149" t="str">
            <v>PC</v>
          </cell>
          <cell r="D1149">
            <v>2</v>
          </cell>
          <cell r="F1149">
            <v>0</v>
          </cell>
          <cell r="G1149">
            <v>20</v>
          </cell>
          <cell r="H1149">
            <v>40</v>
          </cell>
          <cell r="I1149" t="str">
            <v>TACS</v>
          </cell>
          <cell r="P1149">
            <v>20</v>
          </cell>
        </row>
        <row r="1150">
          <cell r="A1150" t="str">
            <v>Diâmetro 12"</v>
          </cell>
          <cell r="B1150" t="str">
            <v>VV</v>
          </cell>
          <cell r="C1150" t="str">
            <v>PC</v>
          </cell>
          <cell r="D1150">
            <v>4</v>
          </cell>
          <cell r="F1150">
            <v>0</v>
          </cell>
          <cell r="G1150">
            <v>24</v>
          </cell>
          <cell r="H1150">
            <v>96</v>
          </cell>
          <cell r="I1150" t="str">
            <v>TACS</v>
          </cell>
          <cell r="P1150">
            <v>24</v>
          </cell>
        </row>
        <row r="1151">
          <cell r="A1151" t="str">
            <v>Diâmetro 22"</v>
          </cell>
          <cell r="B1151" t="str">
            <v>VV</v>
          </cell>
          <cell r="C1151" t="str">
            <v>PC</v>
          </cell>
          <cell r="D1151">
            <v>1</v>
          </cell>
          <cell r="F1151">
            <v>0</v>
          </cell>
          <cell r="G1151">
            <v>44</v>
          </cell>
          <cell r="H1151">
            <v>44</v>
          </cell>
          <cell r="I1151" t="str">
            <v>TACS</v>
          </cell>
          <cell r="P1151">
            <v>44</v>
          </cell>
        </row>
        <row r="1152">
          <cell r="F1152">
            <v>0</v>
          </cell>
          <cell r="H1152">
            <v>0</v>
          </cell>
          <cell r="P1152">
            <v>0</v>
          </cell>
        </row>
        <row r="1153">
          <cell r="A1153" t="str">
            <v xml:space="preserve">Válvula diafragma, 150 libras, extremidades com rosca NPT, conforme ANSI B 2.1 </v>
          </cell>
          <cell r="F1153">
            <v>0</v>
          </cell>
          <cell r="H1153">
            <v>0</v>
          </cell>
          <cell r="P1153">
            <v>0</v>
          </cell>
        </row>
        <row r="1154">
          <cell r="A1154" t="str">
            <v xml:space="preserve">material do corpo em FºFº, interno em borracha, ref. CIVA tipo KB - passagem reta ou </v>
          </cell>
          <cell r="F1154">
            <v>0</v>
          </cell>
          <cell r="H1154">
            <v>0</v>
          </cell>
          <cell r="P1154">
            <v>0</v>
          </cell>
        </row>
        <row r="1155">
          <cell r="A1155" t="str">
            <v>similar:</v>
          </cell>
          <cell r="F1155">
            <v>0</v>
          </cell>
          <cell r="H1155">
            <v>0</v>
          </cell>
          <cell r="P1155">
            <v>0</v>
          </cell>
        </row>
        <row r="1156">
          <cell r="A1156" t="str">
            <v>Diâmetro 1"</v>
          </cell>
          <cell r="B1156" t="str">
            <v>VV</v>
          </cell>
          <cell r="C1156" t="str">
            <v>PC</v>
          </cell>
          <cell r="D1156">
            <v>6</v>
          </cell>
          <cell r="F1156">
            <v>0</v>
          </cell>
          <cell r="G1156">
            <v>2</v>
          </cell>
          <cell r="H1156">
            <v>12</v>
          </cell>
          <cell r="I1156" t="str">
            <v>TACR</v>
          </cell>
          <cell r="P1156">
            <v>2</v>
          </cell>
        </row>
        <row r="1157">
          <cell r="F1157">
            <v>0</v>
          </cell>
          <cell r="H1157">
            <v>0</v>
          </cell>
          <cell r="P1157">
            <v>0</v>
          </cell>
        </row>
        <row r="1158">
          <cell r="A1158" t="str">
            <v xml:space="preserve">Válvula esfera, 150 libras, extremidades com rosca NPT, conforme ANSI B 2.1, material </v>
          </cell>
          <cell r="F1158">
            <v>0</v>
          </cell>
          <cell r="H1158">
            <v>0</v>
          </cell>
          <cell r="P1158">
            <v>0</v>
          </cell>
        </row>
        <row r="1159">
          <cell r="A1159" t="str">
            <v>do corpo em latão, interno em aço inox, ref. CIWAL figura 294 ou similar:</v>
          </cell>
          <cell r="F1159">
            <v>0</v>
          </cell>
          <cell r="H1159">
            <v>0</v>
          </cell>
          <cell r="P1159">
            <v>0</v>
          </cell>
        </row>
        <row r="1160">
          <cell r="A1160" t="str">
            <v>Diâmetro 1/2"</v>
          </cell>
          <cell r="B1160" t="str">
            <v>VV</v>
          </cell>
          <cell r="C1160" t="str">
            <v>PC</v>
          </cell>
          <cell r="D1160">
            <v>16</v>
          </cell>
          <cell r="F1160">
            <v>0</v>
          </cell>
          <cell r="G1160">
            <v>2</v>
          </cell>
          <cell r="H1160">
            <v>32</v>
          </cell>
          <cell r="I1160" t="str">
            <v>TACR</v>
          </cell>
          <cell r="P1160">
            <v>2</v>
          </cell>
        </row>
        <row r="1161">
          <cell r="A1161" t="str">
            <v>Diâmetro 3/4"</v>
          </cell>
          <cell r="B1161" t="str">
            <v>VV</v>
          </cell>
          <cell r="C1161" t="str">
            <v>PC</v>
          </cell>
          <cell r="D1161">
            <v>4</v>
          </cell>
          <cell r="F1161">
            <v>0</v>
          </cell>
          <cell r="G1161">
            <v>2</v>
          </cell>
          <cell r="H1161">
            <v>8</v>
          </cell>
          <cell r="I1161" t="str">
            <v>TACR</v>
          </cell>
          <cell r="P1161">
            <v>2</v>
          </cell>
        </row>
        <row r="1162">
          <cell r="A1162" t="str">
            <v>Diâmetro 1"</v>
          </cell>
          <cell r="B1162" t="str">
            <v>VV</v>
          </cell>
          <cell r="C1162" t="str">
            <v>PC</v>
          </cell>
          <cell r="D1162">
            <v>6</v>
          </cell>
          <cell r="F1162">
            <v>0</v>
          </cell>
          <cell r="G1162">
            <v>2</v>
          </cell>
          <cell r="H1162">
            <v>12</v>
          </cell>
          <cell r="I1162" t="str">
            <v>TACR</v>
          </cell>
          <cell r="P1162">
            <v>2</v>
          </cell>
        </row>
        <row r="1163">
          <cell r="A1163" t="str">
            <v>Diâmetro 2"</v>
          </cell>
          <cell r="B1163" t="str">
            <v>VV</v>
          </cell>
          <cell r="C1163" t="str">
            <v>PC</v>
          </cell>
          <cell r="D1163">
            <v>12</v>
          </cell>
          <cell r="F1163">
            <v>0</v>
          </cell>
          <cell r="G1163">
            <v>4</v>
          </cell>
          <cell r="H1163">
            <v>48</v>
          </cell>
          <cell r="I1163" t="str">
            <v>TACR</v>
          </cell>
          <cell r="P1163">
            <v>4</v>
          </cell>
        </row>
        <row r="1164">
          <cell r="F1164">
            <v>0</v>
          </cell>
          <cell r="H1164">
            <v>0</v>
          </cell>
          <cell r="P1164">
            <v>0</v>
          </cell>
        </row>
        <row r="1165">
          <cell r="A1165" t="str">
            <v xml:space="preserve">Válvula esfera, 150 libras, extremidades com flange face plana, material do corpo em </v>
          </cell>
          <cell r="F1165">
            <v>0</v>
          </cell>
          <cell r="H1165">
            <v>0</v>
          </cell>
          <cell r="P1165">
            <v>0</v>
          </cell>
        </row>
        <row r="1166">
          <cell r="A1166" t="str">
            <v>aço carbono, interno em aço inox, ref. NIAGARA 303 ou similar:</v>
          </cell>
          <cell r="F1166">
            <v>0</v>
          </cell>
          <cell r="H1166">
            <v>0</v>
          </cell>
          <cell r="P1166">
            <v>0</v>
          </cell>
        </row>
        <row r="1167">
          <cell r="A1167" t="str">
            <v>Diâmetro 3"</v>
          </cell>
          <cell r="B1167" t="str">
            <v>VV</v>
          </cell>
          <cell r="C1167" t="str">
            <v>PC</v>
          </cell>
          <cell r="D1167">
            <v>2</v>
          </cell>
          <cell r="F1167">
            <v>0</v>
          </cell>
          <cell r="G1167">
            <v>6</v>
          </cell>
          <cell r="H1167">
            <v>12</v>
          </cell>
          <cell r="I1167" t="str">
            <v>TACS</v>
          </cell>
          <cell r="P1167">
            <v>6</v>
          </cell>
        </row>
        <row r="1168">
          <cell r="A1168" t="str">
            <v>Diâmetro 4"</v>
          </cell>
          <cell r="B1168" t="str">
            <v>VV</v>
          </cell>
          <cell r="C1168" t="str">
            <v>PC</v>
          </cell>
          <cell r="D1168">
            <v>4</v>
          </cell>
          <cell r="F1168">
            <v>0</v>
          </cell>
          <cell r="G1168">
            <v>8</v>
          </cell>
          <cell r="H1168">
            <v>32</v>
          </cell>
          <cell r="I1168" t="str">
            <v>TACS</v>
          </cell>
          <cell r="P1168">
            <v>8</v>
          </cell>
        </row>
        <row r="1169">
          <cell r="A1169" t="str">
            <v>Diâmetro 6"</v>
          </cell>
          <cell r="B1169" t="str">
            <v>VV</v>
          </cell>
          <cell r="C1169" t="str">
            <v>PC</v>
          </cell>
          <cell r="D1169">
            <v>1</v>
          </cell>
          <cell r="F1169">
            <v>0</v>
          </cell>
          <cell r="G1169">
            <v>12</v>
          </cell>
          <cell r="H1169">
            <v>12</v>
          </cell>
          <cell r="I1169" t="str">
            <v>TACS</v>
          </cell>
          <cell r="P1169">
            <v>12</v>
          </cell>
        </row>
        <row r="1170">
          <cell r="F1170">
            <v>0</v>
          </cell>
          <cell r="H1170">
            <v>0</v>
          </cell>
          <cell r="P1170">
            <v>0</v>
          </cell>
        </row>
        <row r="1171">
          <cell r="A1171" t="str">
            <v>Válvula de retenção, tipo WAFER, 150 libras, material do corpo em FºFº</v>
          </cell>
          <cell r="F1171">
            <v>0</v>
          </cell>
          <cell r="H1171">
            <v>0</v>
          </cell>
          <cell r="P1171">
            <v>0</v>
          </cell>
        </row>
        <row r="1172">
          <cell r="A1172" t="str">
            <v>interno em aço inox, ref. NIAGARA figura 80-111B e 80-111A ou similar:</v>
          </cell>
          <cell r="F1172">
            <v>0</v>
          </cell>
          <cell r="H1172">
            <v>0</v>
          </cell>
          <cell r="P1172">
            <v>0</v>
          </cell>
        </row>
        <row r="1173">
          <cell r="A1173" t="str">
            <v>Diâmetro 4"</v>
          </cell>
          <cell r="B1173" t="str">
            <v>VV</v>
          </cell>
          <cell r="C1173" t="str">
            <v>PC</v>
          </cell>
          <cell r="D1173">
            <v>2</v>
          </cell>
          <cell r="F1173">
            <v>0</v>
          </cell>
          <cell r="G1173">
            <v>8</v>
          </cell>
          <cell r="H1173">
            <v>16</v>
          </cell>
          <cell r="I1173" t="str">
            <v>TACS</v>
          </cell>
          <cell r="P1173">
            <v>8</v>
          </cell>
        </row>
        <row r="1174">
          <cell r="A1174" t="str">
            <v>Diâmetro 10"</v>
          </cell>
          <cell r="B1174" t="str">
            <v>VV</v>
          </cell>
          <cell r="C1174" t="str">
            <v>PC</v>
          </cell>
          <cell r="D1174">
            <v>3</v>
          </cell>
          <cell r="F1174">
            <v>0</v>
          </cell>
          <cell r="G1174">
            <v>20</v>
          </cell>
          <cell r="H1174">
            <v>60</v>
          </cell>
          <cell r="I1174" t="str">
            <v>TACS</v>
          </cell>
          <cell r="P1174">
            <v>20</v>
          </cell>
        </row>
        <row r="1175">
          <cell r="A1175" t="str">
            <v>Diâmetro 14"</v>
          </cell>
          <cell r="B1175" t="str">
            <v>VV</v>
          </cell>
          <cell r="C1175" t="str">
            <v>PC</v>
          </cell>
          <cell r="D1175">
            <v>3</v>
          </cell>
          <cell r="F1175">
            <v>0</v>
          </cell>
          <cell r="G1175">
            <v>28</v>
          </cell>
          <cell r="H1175">
            <v>84</v>
          </cell>
          <cell r="I1175" t="str">
            <v>TACS</v>
          </cell>
          <cell r="P1175">
            <v>28</v>
          </cell>
        </row>
        <row r="1176">
          <cell r="F1176">
            <v>0</v>
          </cell>
          <cell r="H1176">
            <v>0</v>
          </cell>
          <cell r="P1176">
            <v>0</v>
          </cell>
        </row>
        <row r="1177">
          <cell r="A1177" t="str">
            <v xml:space="preserve">Válvula de retenção três vias, 150 libras, extremidades com flange face plana, material do </v>
          </cell>
          <cell r="F1177">
            <v>0</v>
          </cell>
          <cell r="H1177">
            <v>0</v>
          </cell>
          <cell r="P1177">
            <v>0</v>
          </cell>
        </row>
        <row r="1178">
          <cell r="A1178" t="str">
            <v>corpo em FºFº, interno em borracha, ref. TECH TAYLOR VALVE ou similar:</v>
          </cell>
          <cell r="F1178">
            <v>0</v>
          </cell>
          <cell r="H1178">
            <v>0</v>
          </cell>
          <cell r="P1178">
            <v>0</v>
          </cell>
        </row>
        <row r="1179">
          <cell r="A1179" t="str">
            <v>Diâmetro 6"</v>
          </cell>
          <cell r="B1179" t="str">
            <v>VV</v>
          </cell>
          <cell r="C1179" t="str">
            <v>PC</v>
          </cell>
          <cell r="D1179">
            <v>2</v>
          </cell>
          <cell r="F1179">
            <v>0</v>
          </cell>
          <cell r="G1179">
            <v>12</v>
          </cell>
          <cell r="H1179">
            <v>24</v>
          </cell>
          <cell r="I1179" t="str">
            <v>TACR</v>
          </cell>
          <cell r="P1179">
            <v>12</v>
          </cell>
        </row>
        <row r="1180">
          <cell r="A1180" t="str">
            <v>Diâmetro 8"</v>
          </cell>
          <cell r="B1180" t="str">
            <v>VV</v>
          </cell>
          <cell r="C1180" t="str">
            <v>PC</v>
          </cell>
          <cell r="D1180">
            <v>2</v>
          </cell>
          <cell r="F1180">
            <v>0</v>
          </cell>
          <cell r="G1180">
            <v>16</v>
          </cell>
          <cell r="H1180">
            <v>32</v>
          </cell>
          <cell r="I1180" t="str">
            <v>TACR</v>
          </cell>
          <cell r="P1180">
            <v>16</v>
          </cell>
        </row>
        <row r="1181">
          <cell r="F1181">
            <v>0</v>
          </cell>
          <cell r="H1181">
            <v>0</v>
          </cell>
          <cell r="P1181">
            <v>0</v>
          </cell>
        </row>
        <row r="1182">
          <cell r="A1182" t="str">
            <v xml:space="preserve">Filtro tipo cesta, simplex, perfuração standard de diâmetro 0,2 mm, material em ferro </v>
          </cell>
          <cell r="B1182" t="str">
            <v>510-FA-01/02</v>
          </cell>
          <cell r="C1182" t="str">
            <v>PC</v>
          </cell>
          <cell r="D1182">
            <v>2</v>
          </cell>
          <cell r="F1182">
            <v>0</v>
          </cell>
          <cell r="G1182">
            <v>24</v>
          </cell>
          <cell r="H1182">
            <v>48</v>
          </cell>
          <cell r="I1182" t="str">
            <v>TACR</v>
          </cell>
          <cell r="P1182">
            <v>24</v>
          </cell>
        </row>
        <row r="1183">
          <cell r="A1183" t="str">
            <v xml:space="preserve">fundido, cesta em aço inox conforme AISI 304, extremidades flangeadas conforme </v>
          </cell>
          <cell r="F1183">
            <v>0</v>
          </cell>
          <cell r="H1183">
            <v>0</v>
          </cell>
          <cell r="P1183">
            <v>0</v>
          </cell>
        </row>
        <row r="1184">
          <cell r="A1184" t="str">
            <v>ANSI B 16.5, ref. WARMAN ou similar, diâmetro 12".</v>
          </cell>
          <cell r="F1184">
            <v>0</v>
          </cell>
          <cell r="H1184">
            <v>0</v>
          </cell>
          <cell r="P1184">
            <v>0</v>
          </cell>
        </row>
        <row r="1185">
          <cell r="F1185">
            <v>0</v>
          </cell>
          <cell r="H1185">
            <v>0</v>
          </cell>
          <cell r="P1185">
            <v>0</v>
          </cell>
        </row>
        <row r="1186">
          <cell r="A1186" t="str">
            <v>Filtros Coalescentes da Rede de Ar de Processo</v>
          </cell>
          <cell r="B1186" t="str">
            <v>510-FI-01/02</v>
          </cell>
          <cell r="C1186" t="str">
            <v>CJ</v>
          </cell>
          <cell r="D1186">
            <v>2</v>
          </cell>
          <cell r="E1186">
            <v>20</v>
          </cell>
          <cell r="F1186">
            <v>40</v>
          </cell>
          <cell r="G1186">
            <v>10</v>
          </cell>
          <cell r="H1186">
            <v>10</v>
          </cell>
          <cell r="I1186" t="str">
            <v>TACR</v>
          </cell>
          <cell r="K1186">
            <v>250</v>
          </cell>
          <cell r="P1186">
            <v>5</v>
          </cell>
        </row>
        <row r="1187">
          <cell r="A1187" t="str">
            <v xml:space="preserve">       Peso aproximado 2 x 0,02 t</v>
          </cell>
          <cell r="F1187">
            <v>0</v>
          </cell>
          <cell r="H1187">
            <v>0</v>
          </cell>
          <cell r="P1187">
            <v>0</v>
          </cell>
        </row>
        <row r="1188">
          <cell r="F1188">
            <v>0</v>
          </cell>
          <cell r="H1188">
            <v>0</v>
          </cell>
          <cell r="P1188">
            <v>0</v>
          </cell>
        </row>
        <row r="1189">
          <cell r="A1189" t="str">
            <v>Filtros  Coalescentes da Rede de Ar de Sopro, Serviço e Instrumentação</v>
          </cell>
          <cell r="B1189" t="str">
            <v>510-FI-03/04</v>
          </cell>
          <cell r="C1189" t="str">
            <v>CJ</v>
          </cell>
          <cell r="D1189">
            <v>2</v>
          </cell>
          <cell r="E1189">
            <v>20</v>
          </cell>
          <cell r="F1189">
            <v>40</v>
          </cell>
          <cell r="G1189">
            <v>10</v>
          </cell>
          <cell r="H1189">
            <v>10</v>
          </cell>
          <cell r="I1189" t="str">
            <v>TACR</v>
          </cell>
          <cell r="K1189">
            <v>250</v>
          </cell>
          <cell r="P1189">
            <v>5</v>
          </cell>
        </row>
        <row r="1190">
          <cell r="A1190" t="str">
            <v xml:space="preserve">       Peso aproximado 2 x 0,02 t</v>
          </cell>
          <cell r="F1190">
            <v>0</v>
          </cell>
          <cell r="H1190">
            <v>0</v>
          </cell>
          <cell r="P1190">
            <v>0</v>
          </cell>
        </row>
        <row r="1191">
          <cell r="F1191">
            <v>0</v>
          </cell>
          <cell r="H1191">
            <v>0</v>
          </cell>
          <cell r="P1191">
            <v>0</v>
          </cell>
        </row>
        <row r="1192">
          <cell r="A1192" t="str">
            <v>Filtros Coalescentes da Rede de Ar de Instrumentação</v>
          </cell>
          <cell r="B1192" t="str">
            <v>510-FI-05/06/07</v>
          </cell>
          <cell r="C1192" t="str">
            <v>CJ</v>
          </cell>
          <cell r="D1192">
            <v>3</v>
          </cell>
          <cell r="E1192">
            <v>5</v>
          </cell>
          <cell r="F1192">
            <v>15</v>
          </cell>
          <cell r="G1192">
            <v>3.75</v>
          </cell>
          <cell r="H1192">
            <v>3.75</v>
          </cell>
          <cell r="I1192" t="str">
            <v>TACR</v>
          </cell>
          <cell r="K1192">
            <v>250</v>
          </cell>
          <cell r="P1192">
            <v>1.25</v>
          </cell>
        </row>
        <row r="1193">
          <cell r="A1193" t="str">
            <v xml:space="preserve">       Peso aproximado 3 x 0,005 t</v>
          </cell>
          <cell r="F1193">
            <v>0</v>
          </cell>
          <cell r="H1193">
            <v>0</v>
          </cell>
          <cell r="P1193">
            <v>0</v>
          </cell>
        </row>
        <row r="1194">
          <cell r="F1194">
            <v>0</v>
          </cell>
          <cell r="H1194">
            <v>0</v>
          </cell>
          <cell r="P1194">
            <v>0</v>
          </cell>
        </row>
        <row r="1195">
          <cell r="A1195" t="str">
            <v>Secador de ar para Instrumentos</v>
          </cell>
          <cell r="B1195" t="str">
            <v>510-SC-01</v>
          </cell>
          <cell r="C1195" t="str">
            <v>CJ</v>
          </cell>
          <cell r="D1195">
            <v>1</v>
          </cell>
          <cell r="E1195">
            <v>1000</v>
          </cell>
          <cell r="F1195">
            <v>1000</v>
          </cell>
          <cell r="H1195">
            <v>70</v>
          </cell>
          <cell r="I1195" t="str">
            <v>M</v>
          </cell>
          <cell r="K1195">
            <v>70</v>
          </cell>
          <cell r="P1195">
            <v>70</v>
          </cell>
        </row>
        <row r="1196">
          <cell r="A1196" t="str">
            <v xml:space="preserve">       Potência 60 W</v>
          </cell>
          <cell r="F1196">
            <v>0</v>
          </cell>
          <cell r="H1196">
            <v>0</v>
          </cell>
          <cell r="P1196">
            <v>0</v>
          </cell>
        </row>
        <row r="1197">
          <cell r="A1197" t="str">
            <v xml:space="preserve">       Peso aproximado 1 t</v>
          </cell>
          <cell r="F1197">
            <v>0</v>
          </cell>
          <cell r="H1197">
            <v>0</v>
          </cell>
          <cell r="P1197">
            <v>0</v>
          </cell>
        </row>
        <row r="1198">
          <cell r="F1198">
            <v>0</v>
          </cell>
          <cell r="H1198">
            <v>0</v>
          </cell>
          <cell r="P1198">
            <v>0</v>
          </cell>
        </row>
        <row r="1199">
          <cell r="A1199" t="str">
            <v>Suportes</v>
          </cell>
          <cell r="C1199" t="str">
            <v>kg</v>
          </cell>
          <cell r="D1199">
            <v>70000</v>
          </cell>
          <cell r="E1199">
            <v>1</v>
          </cell>
          <cell r="F1199">
            <v>70000</v>
          </cell>
          <cell r="G1199">
            <v>0.15</v>
          </cell>
          <cell r="H1199">
            <v>10500</v>
          </cell>
          <cell r="I1199" t="str">
            <v>F</v>
          </cell>
          <cell r="P1199">
            <v>0.15</v>
          </cell>
        </row>
        <row r="1200">
          <cell r="F1200">
            <v>0</v>
          </cell>
          <cell r="H1200">
            <v>0</v>
          </cell>
          <cell r="P1200">
            <v>0</v>
          </cell>
        </row>
        <row r="1201">
          <cell r="A1201" t="str">
            <v>ELÉTRICA</v>
          </cell>
          <cell r="F1201">
            <v>0</v>
          </cell>
          <cell r="H1201">
            <v>0</v>
          </cell>
          <cell r="P1201">
            <v>0</v>
          </cell>
        </row>
        <row r="1202">
          <cell r="F1202">
            <v>0</v>
          </cell>
          <cell r="H1202">
            <v>0</v>
          </cell>
          <cell r="P1202">
            <v>0</v>
          </cell>
        </row>
        <row r="1203">
          <cell r="A1203" t="str">
            <v>ÁREA - SUBESTAÇÃO 550-SE-02 E PENEIRAMENTO</v>
          </cell>
          <cell r="F1203">
            <v>0</v>
          </cell>
          <cell r="H1203">
            <v>0</v>
          </cell>
          <cell r="P1203">
            <v>0</v>
          </cell>
        </row>
        <row r="1204">
          <cell r="A1204" t="str">
            <v>Transformador de potência: - 2 MVA</v>
          </cell>
          <cell r="B1204" t="str">
            <v>550-TF-01</v>
          </cell>
          <cell r="C1204" t="str">
            <v>UNID.</v>
          </cell>
          <cell r="D1204">
            <v>1</v>
          </cell>
          <cell r="E1204">
            <v>2000</v>
          </cell>
          <cell r="F1204">
            <v>2000</v>
          </cell>
          <cell r="G1204">
            <v>100</v>
          </cell>
          <cell r="H1204">
            <v>100</v>
          </cell>
          <cell r="I1204" t="str">
            <v>Q</v>
          </cell>
          <cell r="P1204">
            <v>100</v>
          </cell>
        </row>
        <row r="1205">
          <cell r="A1205" t="str">
            <v>Trifásico, instalação externa, isolamento em óleo mineral.</v>
          </cell>
          <cell r="F1205">
            <v>0</v>
          </cell>
          <cell r="H1205">
            <v>0</v>
          </cell>
          <cell r="P1205">
            <v>0</v>
          </cell>
        </row>
        <row r="1206">
          <cell r="A1206" t="str">
            <v>13,8 - 4,16 kV, 2 MVA.</v>
          </cell>
          <cell r="F1206">
            <v>0</v>
          </cell>
          <cell r="H1206">
            <v>0</v>
          </cell>
          <cell r="P1206">
            <v>0</v>
          </cell>
        </row>
        <row r="1207">
          <cell r="F1207">
            <v>0</v>
          </cell>
          <cell r="H1207">
            <v>0</v>
          </cell>
          <cell r="P1207">
            <v>0</v>
          </cell>
        </row>
        <row r="1208">
          <cell r="A1208" t="str">
            <v>Transformador de potência: - 1,5 MVA</v>
          </cell>
          <cell r="B1208" t="str">
            <v>550-TF-02</v>
          </cell>
          <cell r="C1208" t="str">
            <v>UNID.</v>
          </cell>
          <cell r="D1208">
            <v>1</v>
          </cell>
          <cell r="E1208">
            <v>2000</v>
          </cell>
          <cell r="F1208">
            <v>2000</v>
          </cell>
          <cell r="G1208">
            <v>100</v>
          </cell>
          <cell r="H1208">
            <v>100</v>
          </cell>
          <cell r="I1208" t="str">
            <v>Q</v>
          </cell>
          <cell r="P1208">
            <v>100</v>
          </cell>
        </row>
        <row r="1209">
          <cell r="A1209" t="str">
            <v>Trifásico, instalação externa,  isolamento em óleo mineral.</v>
          </cell>
          <cell r="F1209">
            <v>0</v>
          </cell>
          <cell r="H1209">
            <v>0</v>
          </cell>
          <cell r="P1209">
            <v>0</v>
          </cell>
        </row>
        <row r="1210">
          <cell r="A1210" t="str">
            <v>13800 - 480V, 1,5 MVA.</v>
          </cell>
          <cell r="F1210">
            <v>0</v>
          </cell>
          <cell r="H1210">
            <v>0</v>
          </cell>
          <cell r="P1210">
            <v>0</v>
          </cell>
        </row>
        <row r="1211">
          <cell r="F1211">
            <v>0</v>
          </cell>
          <cell r="H1211">
            <v>0</v>
          </cell>
          <cell r="P1211">
            <v>0</v>
          </cell>
        </row>
        <row r="1212">
          <cell r="A1212" t="str">
            <v>Transformador de potência: - 1,5 MVA</v>
          </cell>
          <cell r="B1212" t="str">
            <v>550-TF-06</v>
          </cell>
          <cell r="C1212" t="str">
            <v>UNID.</v>
          </cell>
          <cell r="D1212">
            <v>1</v>
          </cell>
          <cell r="E1212">
            <v>2000</v>
          </cell>
          <cell r="F1212">
            <v>2000</v>
          </cell>
          <cell r="G1212">
            <v>100</v>
          </cell>
          <cell r="H1212">
            <v>100</v>
          </cell>
          <cell r="I1212" t="str">
            <v>Q</v>
          </cell>
          <cell r="P1212">
            <v>100</v>
          </cell>
        </row>
        <row r="1213">
          <cell r="A1213" t="str">
            <v>Trifásico, instalação externa,  isolamento em óleo mineral.</v>
          </cell>
          <cell r="F1213">
            <v>0</v>
          </cell>
          <cell r="H1213">
            <v>0</v>
          </cell>
          <cell r="P1213">
            <v>0</v>
          </cell>
        </row>
        <row r="1214">
          <cell r="A1214" t="str">
            <v>13800 - 480V, 1,5 MVA.</v>
          </cell>
          <cell r="F1214">
            <v>0</v>
          </cell>
          <cell r="H1214">
            <v>0</v>
          </cell>
          <cell r="P1214">
            <v>0</v>
          </cell>
        </row>
        <row r="1215">
          <cell r="F1215">
            <v>0</v>
          </cell>
          <cell r="H1215">
            <v>0</v>
          </cell>
          <cell r="P1215">
            <v>0</v>
          </cell>
        </row>
        <row r="1216">
          <cell r="A1216" t="str">
            <v>Transformador de controle: - 20 kVA</v>
          </cell>
          <cell r="B1216" t="str">
            <v>550-TK-01</v>
          </cell>
          <cell r="C1216" t="str">
            <v>UNID.</v>
          </cell>
          <cell r="D1216">
            <v>1</v>
          </cell>
          <cell r="E1216">
            <v>100</v>
          </cell>
          <cell r="F1216">
            <v>100</v>
          </cell>
          <cell r="G1216">
            <v>20</v>
          </cell>
          <cell r="H1216">
            <v>20</v>
          </cell>
          <cell r="I1216" t="str">
            <v>Q</v>
          </cell>
          <cell r="P1216">
            <v>20</v>
          </cell>
        </row>
        <row r="1217">
          <cell r="A1217" t="str">
            <v>Monofásico, instalação externa, isolamento em óleo mineral.</v>
          </cell>
          <cell r="F1217">
            <v>0</v>
          </cell>
          <cell r="H1217">
            <v>0</v>
          </cell>
          <cell r="P1217">
            <v>0</v>
          </cell>
        </row>
        <row r="1218">
          <cell r="A1218" t="str">
            <v>480 - 120V, 20 kVA, com blindagem eletrostática entre enrolamentos</v>
          </cell>
          <cell r="F1218">
            <v>0</v>
          </cell>
          <cell r="H1218">
            <v>0</v>
          </cell>
          <cell r="P1218">
            <v>0</v>
          </cell>
        </row>
        <row r="1219">
          <cell r="F1219">
            <v>0</v>
          </cell>
          <cell r="H1219">
            <v>0</v>
          </cell>
          <cell r="P1219">
            <v>0</v>
          </cell>
        </row>
        <row r="1220">
          <cell r="A1220" t="str">
            <v>Transformador de iluminação: - 112,5 kVA</v>
          </cell>
          <cell r="B1220" t="str">
            <v>550-TL-01</v>
          </cell>
          <cell r="C1220" t="str">
            <v>UNID.</v>
          </cell>
          <cell r="D1220">
            <v>1</v>
          </cell>
          <cell r="E1220">
            <v>200</v>
          </cell>
          <cell r="F1220">
            <v>200</v>
          </cell>
          <cell r="G1220">
            <v>20</v>
          </cell>
          <cell r="H1220">
            <v>20</v>
          </cell>
          <cell r="I1220" t="str">
            <v>Q</v>
          </cell>
          <cell r="P1220">
            <v>20</v>
          </cell>
        </row>
        <row r="1221">
          <cell r="A1221" t="str">
            <v>Trifásico, instalação externa, isolamento em óleo mineral.</v>
          </cell>
          <cell r="F1221">
            <v>0</v>
          </cell>
          <cell r="H1221">
            <v>0</v>
          </cell>
          <cell r="P1221">
            <v>0</v>
          </cell>
        </row>
        <row r="1222">
          <cell r="A1222" t="str">
            <v>13800 - 380/220V, 112,5 kVA.</v>
          </cell>
          <cell r="F1222">
            <v>0</v>
          </cell>
          <cell r="H1222">
            <v>0</v>
          </cell>
          <cell r="P1222">
            <v>0</v>
          </cell>
        </row>
        <row r="1223">
          <cell r="F1223">
            <v>0</v>
          </cell>
          <cell r="H1223">
            <v>0</v>
          </cell>
          <cell r="P1223">
            <v>0</v>
          </cell>
        </row>
        <row r="1224">
          <cell r="A1224" t="str">
            <v>Resistor de Aterramento, instalação externa, 2400V, 400A, 10s.</v>
          </cell>
          <cell r="B1224" t="str">
            <v>550-RA-01</v>
          </cell>
          <cell r="C1224" t="str">
            <v>UNID.</v>
          </cell>
          <cell r="D1224">
            <v>1</v>
          </cell>
          <cell r="E1224">
            <v>100</v>
          </cell>
          <cell r="F1224">
            <v>100</v>
          </cell>
          <cell r="G1224">
            <v>20</v>
          </cell>
          <cell r="H1224">
            <v>20</v>
          </cell>
          <cell r="I1224" t="str">
            <v>Q</v>
          </cell>
          <cell r="P1224">
            <v>20</v>
          </cell>
        </row>
        <row r="1225">
          <cell r="F1225">
            <v>0</v>
          </cell>
          <cell r="H1225">
            <v>0</v>
          </cell>
          <cell r="P1225">
            <v>0</v>
          </cell>
        </row>
        <row r="1226">
          <cell r="A1226" t="str">
            <v>Resistor de aterramento 277 V</v>
          </cell>
          <cell r="B1226" t="str">
            <v>550-RA-02/06</v>
          </cell>
          <cell r="C1226" t="str">
            <v>CJ</v>
          </cell>
          <cell r="D1226">
            <v>2</v>
          </cell>
          <cell r="E1226">
            <v>100</v>
          </cell>
          <cell r="F1226">
            <v>200</v>
          </cell>
          <cell r="G1226">
            <v>40</v>
          </cell>
          <cell r="H1226">
            <v>80</v>
          </cell>
          <cell r="I1226" t="str">
            <v>Q</v>
          </cell>
          <cell r="P1226">
            <v>40</v>
          </cell>
        </row>
        <row r="1227">
          <cell r="A1227" t="str">
            <v>Composto das  seguintes unidades:</v>
          </cell>
          <cell r="F1227">
            <v>0</v>
          </cell>
          <cell r="H1227">
            <v>0</v>
          </cell>
          <cell r="P1227">
            <v>0</v>
          </cell>
        </row>
        <row r="1228">
          <cell r="A1228" t="str">
            <v>- Resistor de aterramento,  instalação externa, 277V, 5A.</v>
          </cell>
          <cell r="F1228">
            <v>0</v>
          </cell>
          <cell r="H1228">
            <v>0</v>
          </cell>
          <cell r="P1228">
            <v>0</v>
          </cell>
        </row>
        <row r="1229">
          <cell r="A1229" t="str">
            <v>- Painel de supervisão e alarme, instalação interna.</v>
          </cell>
          <cell r="F1229">
            <v>0</v>
          </cell>
          <cell r="H1229">
            <v>0</v>
          </cell>
          <cell r="P1229">
            <v>0</v>
          </cell>
        </row>
        <row r="1230">
          <cell r="F1230">
            <v>0</v>
          </cell>
          <cell r="H1230">
            <v>0</v>
          </cell>
          <cell r="P1230">
            <v>0</v>
          </cell>
        </row>
        <row r="1231">
          <cell r="A1231" t="str">
            <v>Quadro de distribuição de 13,8 kV - 8COL</v>
          </cell>
          <cell r="B1231" t="str">
            <v>550-QD-01</v>
          </cell>
          <cell r="C1231" t="str">
            <v>CJ</v>
          </cell>
          <cell r="D1231">
            <v>1</v>
          </cell>
          <cell r="E1231">
            <v>8000</v>
          </cell>
          <cell r="F1231">
            <v>8000</v>
          </cell>
          <cell r="G1231">
            <v>1600</v>
          </cell>
          <cell r="H1231">
            <v>1600</v>
          </cell>
          <cell r="I1231" t="str">
            <v>Q</v>
          </cell>
          <cell r="P1231">
            <v>1600</v>
          </cell>
        </row>
        <row r="1232">
          <cell r="A1232" t="str">
            <v>Instalação abrigada, tipo Metal  Clad, barramento 1200A, 15kA, com uma coluna de</v>
          </cell>
          <cell r="F1232">
            <v>0</v>
          </cell>
          <cell r="H1232">
            <v>0</v>
          </cell>
          <cell r="P1232">
            <v>0</v>
          </cell>
        </row>
        <row r="1233">
          <cell r="A1233" t="str">
            <v>entrada e sete colunas de saídas.</v>
          </cell>
          <cell r="F1233">
            <v>0</v>
          </cell>
          <cell r="H1233">
            <v>0</v>
          </cell>
          <cell r="P1233">
            <v>0</v>
          </cell>
        </row>
        <row r="1234">
          <cell r="F1234">
            <v>0</v>
          </cell>
          <cell r="H1234">
            <v>0</v>
          </cell>
          <cell r="P1234">
            <v>0</v>
          </cell>
        </row>
        <row r="1235">
          <cell r="A1235" t="str">
            <v>Centro de controle de motores de 4160 V: - 5COL</v>
          </cell>
          <cell r="B1235" t="str">
            <v>550-CM-01</v>
          </cell>
          <cell r="C1235" t="str">
            <v>CJ</v>
          </cell>
          <cell r="D1235">
            <v>1</v>
          </cell>
          <cell r="E1235">
            <v>5000</v>
          </cell>
          <cell r="F1235">
            <v>5000</v>
          </cell>
          <cell r="G1235">
            <v>1000</v>
          </cell>
          <cell r="H1235">
            <v>1000</v>
          </cell>
          <cell r="I1235" t="str">
            <v>Q</v>
          </cell>
          <cell r="P1235">
            <v>1000</v>
          </cell>
        </row>
        <row r="1236">
          <cell r="A1236" t="str">
            <v xml:space="preserve">Instalação interna , barramento 1200A; 31,5kA; compartimentos  extraíveis, entrada </v>
          </cell>
          <cell r="F1236">
            <v>0</v>
          </cell>
          <cell r="H1236">
            <v>0</v>
          </cell>
          <cell r="P1236">
            <v>0</v>
          </cell>
        </row>
        <row r="1237">
          <cell r="A1237" t="str">
            <v>com disjuntor a vácuo, saídas com contatores à vácuo, com uma coluna de entrada e</v>
          </cell>
          <cell r="F1237">
            <v>0</v>
          </cell>
          <cell r="H1237">
            <v>0</v>
          </cell>
          <cell r="P1237">
            <v>0</v>
          </cell>
        </row>
        <row r="1238">
          <cell r="A1238" t="str">
            <v xml:space="preserve"> quatro colunas de saídas.</v>
          </cell>
          <cell r="F1238">
            <v>0</v>
          </cell>
          <cell r="H1238">
            <v>0</v>
          </cell>
          <cell r="P1238">
            <v>0</v>
          </cell>
        </row>
        <row r="1239">
          <cell r="F1239">
            <v>0</v>
          </cell>
          <cell r="H1239">
            <v>0</v>
          </cell>
          <cell r="P1239">
            <v>0</v>
          </cell>
        </row>
        <row r="1240">
          <cell r="A1240" t="str">
            <v>Centro de controle de motores de 480 V: - 10COL</v>
          </cell>
          <cell r="B1240" t="str">
            <v>550-CM-02</v>
          </cell>
          <cell r="C1240" t="str">
            <v>CJ</v>
          </cell>
          <cell r="D1240">
            <v>1</v>
          </cell>
          <cell r="E1240">
            <v>6000</v>
          </cell>
          <cell r="F1240">
            <v>6000</v>
          </cell>
          <cell r="G1240">
            <v>1500</v>
          </cell>
          <cell r="H1240">
            <v>1500</v>
          </cell>
          <cell r="I1240" t="str">
            <v>Q</v>
          </cell>
          <cell r="P1240">
            <v>1500</v>
          </cell>
        </row>
        <row r="1241">
          <cell r="A1241" t="str">
            <v>Instalação interna, barramento 3000A, 45kA, gavetas extraíveis e  entrada com</v>
          </cell>
          <cell r="F1241">
            <v>0</v>
          </cell>
          <cell r="H1241">
            <v>0</v>
          </cell>
          <cell r="P1241">
            <v>0</v>
          </cell>
        </row>
        <row r="1242">
          <cell r="A1242" t="str">
            <v xml:space="preserve"> disjuntor Power 2500A, com uma coluna de entrada e nove colunas de saídas.</v>
          </cell>
          <cell r="F1242">
            <v>0</v>
          </cell>
          <cell r="H1242">
            <v>0</v>
          </cell>
          <cell r="P1242">
            <v>0</v>
          </cell>
        </row>
        <row r="1243">
          <cell r="F1243">
            <v>0</v>
          </cell>
          <cell r="H1243">
            <v>0</v>
          </cell>
          <cell r="P1243">
            <v>0</v>
          </cell>
        </row>
        <row r="1244">
          <cell r="A1244" t="str">
            <v>Centro de controle de motores de 480 V: - 5COL</v>
          </cell>
          <cell r="B1244" t="str">
            <v>550-CM-06</v>
          </cell>
          <cell r="C1244" t="str">
            <v>CJ</v>
          </cell>
          <cell r="D1244">
            <v>1</v>
          </cell>
          <cell r="E1244">
            <v>3200</v>
          </cell>
          <cell r="F1244">
            <v>3200</v>
          </cell>
          <cell r="G1244">
            <v>750</v>
          </cell>
          <cell r="H1244">
            <v>750</v>
          </cell>
          <cell r="I1244" t="str">
            <v>Q</v>
          </cell>
          <cell r="P1244">
            <v>750</v>
          </cell>
        </row>
        <row r="1245">
          <cell r="A1245" t="str">
            <v xml:space="preserve">Com cargas de emergência, instalação interna, barramento de 3000 A, 45 kA, </v>
          </cell>
          <cell r="F1245">
            <v>0</v>
          </cell>
          <cell r="H1245">
            <v>0</v>
          </cell>
          <cell r="P1245">
            <v>0</v>
          </cell>
        </row>
        <row r="1246">
          <cell r="A1246" t="str">
            <v>gavetas extraíveis, uma entrada normal com disjuntores Power 2500 A e uma</v>
          </cell>
          <cell r="F1246">
            <v>0</v>
          </cell>
          <cell r="H1246">
            <v>0</v>
          </cell>
          <cell r="P1246">
            <v>0</v>
          </cell>
        </row>
        <row r="1247">
          <cell r="A1247" t="str">
            <v xml:space="preserve">entrada de emergência com secionador de 1600 A, com uma coluna de entrada e </v>
          </cell>
          <cell r="F1247">
            <v>0</v>
          </cell>
          <cell r="H1247">
            <v>0</v>
          </cell>
          <cell r="P1247">
            <v>0</v>
          </cell>
        </row>
        <row r="1248">
          <cell r="A1248" t="str">
            <v>quatro colunas de saídas.</v>
          </cell>
          <cell r="F1248">
            <v>0</v>
          </cell>
          <cell r="H1248">
            <v>0</v>
          </cell>
          <cell r="P1248">
            <v>0</v>
          </cell>
        </row>
        <row r="1249">
          <cell r="F1249">
            <v>0</v>
          </cell>
          <cell r="H1249">
            <v>0</v>
          </cell>
          <cell r="P1249">
            <v>0</v>
          </cell>
        </row>
        <row r="1250">
          <cell r="A1250" t="str">
            <v>Grupo motor-gerador diesel emergência: - 400 kVA</v>
          </cell>
          <cell r="B1250" t="str">
            <v>550-GE-01</v>
          </cell>
          <cell r="C1250" t="str">
            <v>CJ</v>
          </cell>
          <cell r="D1250">
            <v>2</v>
          </cell>
          <cell r="E1250">
            <v>400</v>
          </cell>
          <cell r="F1250">
            <v>800</v>
          </cell>
          <cell r="G1250">
            <v>150</v>
          </cell>
          <cell r="H1250">
            <v>300</v>
          </cell>
          <cell r="I1250" t="str">
            <v>Q</v>
          </cell>
          <cell r="P1250">
            <v>150</v>
          </cell>
        </row>
        <row r="1251">
          <cell r="A1251" t="str">
            <v>Dois grupos motores-geradores diesel, trifásicos, 60 Hz, instalação interna, 480 V,</v>
          </cell>
          <cell r="B1251" t="str">
            <v>550-GE-02</v>
          </cell>
          <cell r="F1251">
            <v>0</v>
          </cell>
          <cell r="H1251">
            <v>0</v>
          </cell>
          <cell r="P1251">
            <v>0</v>
          </cell>
        </row>
        <row r="1252">
          <cell r="A1252" t="str">
            <v xml:space="preserve">400 kVA contínuo, completo, com todos os acessórios elétricos </v>
          </cell>
          <cell r="F1252">
            <v>0</v>
          </cell>
          <cell r="H1252">
            <v>0</v>
          </cell>
          <cell r="P1252">
            <v>0</v>
          </cell>
        </row>
        <row r="1253">
          <cell r="A1253" t="str">
            <v>e mecânicos, (potência a ser confirmada).</v>
          </cell>
          <cell r="F1253">
            <v>0</v>
          </cell>
          <cell r="H1253">
            <v>0</v>
          </cell>
          <cell r="P1253">
            <v>0</v>
          </cell>
        </row>
        <row r="1254">
          <cell r="F1254">
            <v>0</v>
          </cell>
          <cell r="H1254">
            <v>0</v>
          </cell>
          <cell r="P1254">
            <v>0</v>
          </cell>
        </row>
        <row r="1255">
          <cell r="A1255" t="str">
            <v>Quadro força e controle dos GMG'S:</v>
          </cell>
          <cell r="B1255" t="str">
            <v>550-QD-04</v>
          </cell>
          <cell r="C1255" t="str">
            <v>UNID.</v>
          </cell>
          <cell r="D1255">
            <v>1</v>
          </cell>
          <cell r="E1255">
            <v>200</v>
          </cell>
          <cell r="F1255">
            <v>200</v>
          </cell>
          <cell r="G1255">
            <v>200</v>
          </cell>
          <cell r="H1255">
            <v>200</v>
          </cell>
          <cell r="I1255" t="str">
            <v>Q</v>
          </cell>
          <cell r="P1255">
            <v>200</v>
          </cell>
        </row>
        <row r="1256">
          <cell r="A1256" t="str">
            <v xml:space="preserve">Trifásico, instalação interna, para o sistema de força, controle e supervisão dos </v>
          </cell>
          <cell r="F1256">
            <v>0</v>
          </cell>
          <cell r="H1256">
            <v>0</v>
          </cell>
          <cell r="P1256">
            <v>0</v>
          </cell>
        </row>
        <row r="1257">
          <cell r="A1257" t="str">
            <v>Grupos motores geradores diesel de emergência</v>
          </cell>
          <cell r="F1257">
            <v>0</v>
          </cell>
          <cell r="H1257">
            <v>0</v>
          </cell>
          <cell r="P1257">
            <v>0</v>
          </cell>
        </row>
        <row r="1258">
          <cell r="F1258">
            <v>0</v>
          </cell>
          <cell r="H1258">
            <v>0</v>
          </cell>
          <cell r="P1258">
            <v>0</v>
          </cell>
        </row>
        <row r="1259">
          <cell r="A1259" t="str">
            <v>Painel de conversor de freqüência com os conversores 510-SZ-04/05 para motores  - 30 CV</v>
          </cell>
          <cell r="B1259" t="str">
            <v>510-PV-01</v>
          </cell>
          <cell r="C1259" t="str">
            <v>UNID.</v>
          </cell>
          <cell r="D1259">
            <v>1</v>
          </cell>
          <cell r="E1259">
            <v>600</v>
          </cell>
          <cell r="F1259">
            <v>600</v>
          </cell>
          <cell r="G1259">
            <v>30</v>
          </cell>
          <cell r="H1259">
            <v>30</v>
          </cell>
          <cell r="I1259" t="str">
            <v>Q</v>
          </cell>
          <cell r="P1259">
            <v>30</v>
          </cell>
        </row>
        <row r="1260">
          <cell r="A1260" t="str">
            <v>de 30 cv.</v>
          </cell>
          <cell r="F1260">
            <v>0</v>
          </cell>
          <cell r="H1260">
            <v>0</v>
          </cell>
          <cell r="P1260">
            <v>0</v>
          </cell>
        </row>
        <row r="1261">
          <cell r="F1261">
            <v>0</v>
          </cell>
          <cell r="H1261">
            <v>0</v>
          </cell>
          <cell r="P1261">
            <v>0</v>
          </cell>
        </row>
        <row r="1262">
          <cell r="A1262" t="str">
            <v>Painel de conversor de freqüência com o conversor 510-SZ-61 para motor - 125 CV</v>
          </cell>
          <cell r="B1262" t="str">
            <v>510-PV-02</v>
          </cell>
          <cell r="C1262" t="str">
            <v>UNID.</v>
          </cell>
          <cell r="D1262">
            <v>1</v>
          </cell>
          <cell r="E1262">
            <v>600</v>
          </cell>
          <cell r="F1262">
            <v>600</v>
          </cell>
          <cell r="G1262">
            <v>50</v>
          </cell>
          <cell r="H1262">
            <v>50</v>
          </cell>
          <cell r="I1262" t="str">
            <v>Q</v>
          </cell>
          <cell r="P1262">
            <v>50</v>
          </cell>
        </row>
        <row r="1263">
          <cell r="A1263" t="str">
            <v>de 125 cv.</v>
          </cell>
          <cell r="F1263">
            <v>0</v>
          </cell>
          <cell r="H1263">
            <v>0</v>
          </cell>
          <cell r="P1263">
            <v>0</v>
          </cell>
        </row>
        <row r="1264">
          <cell r="F1264">
            <v>0</v>
          </cell>
          <cell r="H1264">
            <v>0</v>
          </cell>
          <cell r="P1264">
            <v>0</v>
          </cell>
        </row>
        <row r="1265">
          <cell r="A1265" t="str">
            <v>Painel de conversor de freqüência com o conversor 510-SZ-62 para motor - 125 CV</v>
          </cell>
          <cell r="B1265" t="str">
            <v>510-PV-03</v>
          </cell>
          <cell r="C1265" t="str">
            <v>UNID.</v>
          </cell>
          <cell r="D1265">
            <v>1</v>
          </cell>
          <cell r="E1265">
            <v>600</v>
          </cell>
          <cell r="F1265">
            <v>600</v>
          </cell>
          <cell r="G1265">
            <v>50</v>
          </cell>
          <cell r="H1265">
            <v>50</v>
          </cell>
          <cell r="I1265" t="str">
            <v>Q</v>
          </cell>
          <cell r="P1265">
            <v>50</v>
          </cell>
        </row>
        <row r="1266">
          <cell r="A1266" t="str">
            <v>de 125 cv.</v>
          </cell>
          <cell r="F1266">
            <v>0</v>
          </cell>
          <cell r="H1266">
            <v>0</v>
          </cell>
          <cell r="P1266">
            <v>0</v>
          </cell>
        </row>
        <row r="1267">
          <cell r="F1267">
            <v>0</v>
          </cell>
          <cell r="H1267">
            <v>0</v>
          </cell>
          <cell r="P1267">
            <v>0</v>
          </cell>
        </row>
        <row r="1268">
          <cell r="A1268" t="str">
            <v>Painel de conversor de freqüência com o conversor 510-SZ-104 para motor - 100 CV</v>
          </cell>
          <cell r="B1268" t="str">
            <v>510-PV-04</v>
          </cell>
          <cell r="C1268" t="str">
            <v>UNID.</v>
          </cell>
          <cell r="D1268">
            <v>1</v>
          </cell>
          <cell r="E1268">
            <v>600</v>
          </cell>
          <cell r="F1268">
            <v>600</v>
          </cell>
          <cell r="G1268">
            <v>50</v>
          </cell>
          <cell r="H1268">
            <v>50</v>
          </cell>
          <cell r="I1268" t="str">
            <v>Q</v>
          </cell>
          <cell r="P1268">
            <v>50</v>
          </cell>
        </row>
        <row r="1269">
          <cell r="A1269" t="str">
            <v>de 100 cv.</v>
          </cell>
          <cell r="F1269">
            <v>0</v>
          </cell>
          <cell r="H1269">
            <v>0</v>
          </cell>
          <cell r="P1269">
            <v>0</v>
          </cell>
        </row>
        <row r="1270">
          <cell r="F1270">
            <v>0</v>
          </cell>
          <cell r="H1270">
            <v>0</v>
          </cell>
          <cell r="P1270">
            <v>0</v>
          </cell>
        </row>
        <row r="1271">
          <cell r="A1271" t="str">
            <v>Painel de conversor de freqüência com o conversor 510-SZ-105 para motor - 100 CV</v>
          </cell>
          <cell r="B1271" t="str">
            <v>510-PV-05</v>
          </cell>
          <cell r="C1271" t="str">
            <v>UNID.</v>
          </cell>
          <cell r="D1271">
            <v>1</v>
          </cell>
          <cell r="E1271">
            <v>600</v>
          </cell>
          <cell r="F1271">
            <v>600</v>
          </cell>
          <cell r="G1271">
            <v>50</v>
          </cell>
          <cell r="H1271">
            <v>50</v>
          </cell>
          <cell r="I1271" t="str">
            <v>Q</v>
          </cell>
          <cell r="P1271">
            <v>50</v>
          </cell>
        </row>
        <row r="1272">
          <cell r="A1272" t="str">
            <v>de 100 cv.</v>
          </cell>
          <cell r="F1272">
            <v>0</v>
          </cell>
          <cell r="H1272">
            <v>0</v>
          </cell>
          <cell r="P1272">
            <v>0</v>
          </cell>
        </row>
        <row r="1273">
          <cell r="F1273">
            <v>0</v>
          </cell>
          <cell r="H1273">
            <v>0</v>
          </cell>
          <cell r="P1273">
            <v>0</v>
          </cell>
        </row>
        <row r="1274">
          <cell r="A1274" t="str">
            <v>Painel de conversor de freqüência com o conversor 510-SZ-276 para motor - 50 CV</v>
          </cell>
          <cell r="B1274" t="str">
            <v>510-PV-06</v>
          </cell>
          <cell r="C1274" t="str">
            <v>UNID.</v>
          </cell>
          <cell r="D1274">
            <v>1</v>
          </cell>
          <cell r="E1274">
            <v>600</v>
          </cell>
          <cell r="F1274">
            <v>600</v>
          </cell>
          <cell r="G1274">
            <v>50</v>
          </cell>
          <cell r="H1274">
            <v>50</v>
          </cell>
          <cell r="I1274" t="str">
            <v>Q</v>
          </cell>
          <cell r="P1274">
            <v>50</v>
          </cell>
        </row>
        <row r="1275">
          <cell r="A1275" t="str">
            <v>de 50 cv.</v>
          </cell>
          <cell r="F1275">
            <v>0</v>
          </cell>
          <cell r="H1275">
            <v>0</v>
          </cell>
          <cell r="P1275">
            <v>0</v>
          </cell>
        </row>
        <row r="1276">
          <cell r="F1276">
            <v>0</v>
          </cell>
          <cell r="H1276">
            <v>0</v>
          </cell>
          <cell r="P1276">
            <v>0</v>
          </cell>
        </row>
        <row r="1277">
          <cell r="A1277" t="str">
            <v>Painel de conversor de freqüência com o conversor 510-SZ-277 para motor - 50 CV</v>
          </cell>
          <cell r="B1277" t="str">
            <v>510-PV-07</v>
          </cell>
          <cell r="C1277" t="str">
            <v>UNID.</v>
          </cell>
          <cell r="D1277">
            <v>1</v>
          </cell>
          <cell r="E1277">
            <v>600</v>
          </cell>
          <cell r="F1277">
            <v>600</v>
          </cell>
          <cell r="G1277">
            <v>50</v>
          </cell>
          <cell r="H1277">
            <v>50</v>
          </cell>
          <cell r="I1277" t="str">
            <v>Q</v>
          </cell>
          <cell r="P1277">
            <v>50</v>
          </cell>
        </row>
        <row r="1278">
          <cell r="A1278" t="str">
            <v>de 50 cv.</v>
          </cell>
          <cell r="F1278">
            <v>0</v>
          </cell>
          <cell r="H1278">
            <v>0</v>
          </cell>
          <cell r="P1278">
            <v>0</v>
          </cell>
        </row>
        <row r="1279">
          <cell r="F1279">
            <v>0</v>
          </cell>
          <cell r="H1279">
            <v>0</v>
          </cell>
          <cell r="P1279">
            <v>0</v>
          </cell>
        </row>
        <row r="1280">
          <cell r="A1280" t="str">
            <v>Banco de capacitores 480 V: - 2 x 100 kVAr</v>
          </cell>
          <cell r="B1280" t="str">
            <v>550-BC-01</v>
          </cell>
          <cell r="C1280" t="str">
            <v>UNID.</v>
          </cell>
          <cell r="D1280">
            <v>1</v>
          </cell>
          <cell r="E1280">
            <v>200</v>
          </cell>
          <cell r="F1280">
            <v>200</v>
          </cell>
          <cell r="G1280">
            <v>40</v>
          </cell>
          <cell r="H1280">
            <v>40</v>
          </cell>
          <cell r="I1280" t="str">
            <v>Q</v>
          </cell>
          <cell r="P1280">
            <v>40</v>
          </cell>
        </row>
        <row r="1281">
          <cell r="A1281" t="str">
            <v>Instalação interna, 2 X 100 kVAr, automático, para 550 – CM - 02</v>
          </cell>
          <cell r="F1281">
            <v>0</v>
          </cell>
          <cell r="H1281">
            <v>0</v>
          </cell>
          <cell r="P1281">
            <v>0</v>
          </cell>
        </row>
        <row r="1282">
          <cell r="F1282">
            <v>0</v>
          </cell>
          <cell r="H1282">
            <v>0</v>
          </cell>
          <cell r="P1282">
            <v>0</v>
          </cell>
        </row>
        <row r="1283">
          <cell r="A1283" t="str">
            <v>Banco de capacitores: - 1 x 100 kVAr</v>
          </cell>
          <cell r="B1283" t="str">
            <v>550-BC-02</v>
          </cell>
          <cell r="C1283" t="str">
            <v>UNID.</v>
          </cell>
          <cell r="D1283">
            <v>1</v>
          </cell>
          <cell r="E1283">
            <v>200</v>
          </cell>
          <cell r="F1283">
            <v>200</v>
          </cell>
          <cell r="G1283">
            <v>20</v>
          </cell>
          <cell r="H1283">
            <v>20</v>
          </cell>
          <cell r="I1283" t="str">
            <v>Q</v>
          </cell>
          <cell r="P1283">
            <v>20</v>
          </cell>
        </row>
        <row r="1284">
          <cell r="A1284" t="str">
            <v>Instalação interna, 1 X 100 kVAr, automático, para 550 – CM – 06</v>
          </cell>
          <cell r="F1284">
            <v>0</v>
          </cell>
          <cell r="H1284">
            <v>0</v>
          </cell>
          <cell r="P1284">
            <v>0</v>
          </cell>
        </row>
        <row r="1285">
          <cell r="F1285">
            <v>0</v>
          </cell>
          <cell r="H1285">
            <v>0</v>
          </cell>
          <cell r="P1285">
            <v>0</v>
          </cell>
        </row>
        <row r="1286">
          <cell r="A1286" t="str">
            <v>Painel de iluminação 380/220 Vca:</v>
          </cell>
          <cell r="B1286" t="str">
            <v>550-PL-01</v>
          </cell>
          <cell r="C1286" t="str">
            <v>UNID.</v>
          </cell>
          <cell r="D1286">
            <v>1</v>
          </cell>
          <cell r="E1286">
            <v>600</v>
          </cell>
          <cell r="F1286">
            <v>600</v>
          </cell>
          <cell r="G1286">
            <v>100</v>
          </cell>
          <cell r="H1286">
            <v>100</v>
          </cell>
          <cell r="I1286" t="str">
            <v>Q</v>
          </cell>
          <cell r="P1286">
            <v>100</v>
          </cell>
        </row>
        <row r="1287">
          <cell r="A1287" t="str">
            <v xml:space="preserve">Instalação interna, barramento trifásico e neutro, para alimentação de painéis </v>
          </cell>
          <cell r="F1287">
            <v>0</v>
          </cell>
          <cell r="H1287">
            <v>0</v>
          </cell>
          <cell r="P1287">
            <v>0</v>
          </cell>
        </row>
        <row r="1288">
          <cell r="A1288" t="str">
            <v>e circuitos de iluminação.</v>
          </cell>
          <cell r="F1288">
            <v>0</v>
          </cell>
          <cell r="H1288">
            <v>0</v>
          </cell>
          <cell r="P1288">
            <v>0</v>
          </cell>
        </row>
        <row r="1289">
          <cell r="F1289">
            <v>0</v>
          </cell>
          <cell r="H1289">
            <v>0</v>
          </cell>
          <cell r="P1289">
            <v>0</v>
          </cell>
        </row>
        <row r="1290">
          <cell r="A1290" t="str">
            <v>Quadro de iluminação 380/220 Vca:</v>
          </cell>
          <cell r="B1290" t="str">
            <v>550-QL-01</v>
          </cell>
          <cell r="C1290" t="str">
            <v>UNID.</v>
          </cell>
          <cell r="D1290">
            <v>1</v>
          </cell>
          <cell r="E1290">
            <v>60</v>
          </cell>
          <cell r="F1290">
            <v>60</v>
          </cell>
          <cell r="G1290">
            <v>60</v>
          </cell>
          <cell r="H1290">
            <v>60</v>
          </cell>
          <cell r="I1290" t="str">
            <v>Q</v>
          </cell>
          <cell r="P1290">
            <v>60</v>
          </cell>
        </row>
        <row r="1291">
          <cell r="A1291" t="str">
            <v>Instalação interna, barramento trifásico e neutro.</v>
          </cell>
          <cell r="F1291">
            <v>0</v>
          </cell>
          <cell r="H1291">
            <v>0</v>
          </cell>
          <cell r="P1291">
            <v>0</v>
          </cell>
        </row>
        <row r="1292">
          <cell r="F1292">
            <v>0</v>
          </cell>
          <cell r="H1292">
            <v>0</v>
          </cell>
          <cell r="P1292">
            <v>0</v>
          </cell>
        </row>
        <row r="1293">
          <cell r="A1293" t="str">
            <v>Quadro de resistência de aquecimento:</v>
          </cell>
          <cell r="B1293" t="str">
            <v>550-QR-01</v>
          </cell>
          <cell r="C1293" t="str">
            <v>UNID.</v>
          </cell>
          <cell r="D1293">
            <v>1</v>
          </cell>
          <cell r="E1293">
            <v>100</v>
          </cell>
          <cell r="F1293">
            <v>100</v>
          </cell>
          <cell r="G1293">
            <v>60</v>
          </cell>
          <cell r="H1293">
            <v>60</v>
          </cell>
          <cell r="I1293" t="str">
            <v>Q</v>
          </cell>
          <cell r="P1293">
            <v>60</v>
          </cell>
        </row>
        <row r="1294">
          <cell r="A1294" t="str">
            <v>Instalação interna, barramento trifásico e neutro, 380/220V</v>
          </cell>
          <cell r="F1294">
            <v>0</v>
          </cell>
          <cell r="H1294">
            <v>0</v>
          </cell>
          <cell r="P1294">
            <v>0</v>
          </cell>
        </row>
        <row r="1295">
          <cell r="F1295">
            <v>0</v>
          </cell>
          <cell r="H1295">
            <v>0</v>
          </cell>
          <cell r="P1295">
            <v>0</v>
          </cell>
        </row>
        <row r="1296">
          <cell r="A1296" t="str">
            <v xml:space="preserve">Quadro de iluminação de emergência 380/220 Vca: </v>
          </cell>
          <cell r="B1296" t="str">
            <v>550-QE-01</v>
          </cell>
          <cell r="C1296" t="str">
            <v>UNID.</v>
          </cell>
          <cell r="D1296">
            <v>1</v>
          </cell>
          <cell r="E1296">
            <v>60</v>
          </cell>
          <cell r="F1296">
            <v>60</v>
          </cell>
          <cell r="G1296">
            <v>60</v>
          </cell>
          <cell r="H1296">
            <v>60</v>
          </cell>
          <cell r="I1296" t="str">
            <v>Q</v>
          </cell>
          <cell r="P1296">
            <v>60</v>
          </cell>
        </row>
        <row r="1297">
          <cell r="A1297" t="str">
            <v>Instalação interna, barramento trifásico e neutro.</v>
          </cell>
          <cell r="F1297">
            <v>0</v>
          </cell>
          <cell r="H1297">
            <v>0</v>
          </cell>
          <cell r="P1297">
            <v>0</v>
          </cell>
        </row>
        <row r="1298">
          <cell r="F1298">
            <v>0</v>
          </cell>
          <cell r="H1298">
            <v>0</v>
          </cell>
          <cell r="P1298">
            <v>0</v>
          </cell>
        </row>
        <row r="1299">
          <cell r="A1299" t="str">
            <v>Cabo de cobre nu, têmpera meia dura, formação em fios, encordoamento classe 2,</v>
          </cell>
          <cell r="F1299">
            <v>0</v>
          </cell>
          <cell r="H1299">
            <v>0</v>
          </cell>
          <cell r="P1299">
            <v>0</v>
          </cell>
        </row>
        <row r="1300">
          <cell r="A1300" t="str">
            <v>NBR 5111 e 7575:</v>
          </cell>
          <cell r="F1300">
            <v>0</v>
          </cell>
          <cell r="H1300">
            <v>0</v>
          </cell>
          <cell r="P1300">
            <v>0</v>
          </cell>
        </row>
        <row r="1301">
          <cell r="A1301" t="str">
            <v>Bitola 16 mm²</v>
          </cell>
          <cell r="B1301" t="str">
            <v>CBNU</v>
          </cell>
          <cell r="C1301" t="str">
            <v>kg</v>
          </cell>
          <cell r="D1301">
            <v>7</v>
          </cell>
          <cell r="E1301">
            <v>1</v>
          </cell>
          <cell r="F1301">
            <v>7</v>
          </cell>
          <cell r="G1301">
            <v>1</v>
          </cell>
          <cell r="H1301">
            <v>7</v>
          </cell>
          <cell r="I1301" t="str">
            <v>B</v>
          </cell>
          <cell r="P1301">
            <v>1</v>
          </cell>
        </row>
        <row r="1302">
          <cell r="A1302" t="str">
            <v>Bitola 25 mm²</v>
          </cell>
          <cell r="B1302" t="str">
            <v>CBNU</v>
          </cell>
          <cell r="C1302" t="str">
            <v>kg</v>
          </cell>
          <cell r="D1302">
            <v>50</v>
          </cell>
          <cell r="E1302">
            <v>1</v>
          </cell>
          <cell r="F1302">
            <v>50</v>
          </cell>
          <cell r="G1302">
            <v>1</v>
          </cell>
          <cell r="H1302">
            <v>50</v>
          </cell>
          <cell r="I1302" t="str">
            <v>B</v>
          </cell>
          <cell r="P1302">
            <v>1</v>
          </cell>
        </row>
        <row r="1303">
          <cell r="A1303" t="str">
            <v>Bitola 35 mm²</v>
          </cell>
          <cell r="B1303" t="str">
            <v>CBNU</v>
          </cell>
          <cell r="C1303" t="str">
            <v>kg</v>
          </cell>
          <cell r="D1303">
            <v>355</v>
          </cell>
          <cell r="E1303">
            <v>1</v>
          </cell>
          <cell r="F1303">
            <v>355</v>
          </cell>
          <cell r="G1303">
            <v>1</v>
          </cell>
          <cell r="H1303">
            <v>355</v>
          </cell>
          <cell r="I1303" t="str">
            <v>B</v>
          </cell>
          <cell r="P1303">
            <v>1</v>
          </cell>
        </row>
        <row r="1304">
          <cell r="F1304">
            <v>0</v>
          </cell>
          <cell r="H1304">
            <v>0</v>
          </cell>
          <cell r="P1304">
            <v>0</v>
          </cell>
        </row>
        <row r="1305">
          <cell r="A1305" t="str">
            <v xml:space="preserve">Cabo de cobre, têmpera mole, isolação em PVC 70'C antichama, 750V,  sem capa </v>
          </cell>
          <cell r="F1305">
            <v>0</v>
          </cell>
          <cell r="H1305">
            <v>0</v>
          </cell>
          <cell r="P1305">
            <v>0</v>
          </cell>
        </row>
        <row r="1306">
          <cell r="A1306" t="str">
            <v>protetora, encordoamento classe 2, NBR 6880:</v>
          </cell>
          <cell r="F1306">
            <v>0</v>
          </cell>
          <cell r="H1306">
            <v>0</v>
          </cell>
          <cell r="P1306">
            <v>0</v>
          </cell>
        </row>
        <row r="1307">
          <cell r="A1307" t="str">
            <v>Bitola 2,5 mm²</v>
          </cell>
          <cell r="B1307" t="str">
            <v>CB1</v>
          </cell>
          <cell r="C1307" t="str">
            <v>m</v>
          </cell>
          <cell r="D1307">
            <v>8500</v>
          </cell>
          <cell r="E1307">
            <v>5.8000000000000003E-2</v>
          </cell>
          <cell r="F1307">
            <v>493</v>
          </cell>
          <cell r="G1307">
            <v>0.15</v>
          </cell>
          <cell r="H1307">
            <v>1275</v>
          </cell>
          <cell r="I1307" t="str">
            <v>B</v>
          </cell>
          <cell r="P1307">
            <v>0.15</v>
          </cell>
        </row>
        <row r="1308">
          <cell r="A1308" t="str">
            <v>Bitola 4 mm²</v>
          </cell>
          <cell r="B1308" t="str">
            <v>CB1</v>
          </cell>
          <cell r="C1308" t="str">
            <v>m</v>
          </cell>
          <cell r="D1308">
            <v>1200</v>
          </cell>
          <cell r="E1308">
            <v>0.08</v>
          </cell>
          <cell r="F1308">
            <v>96</v>
          </cell>
          <cell r="G1308">
            <v>0.15</v>
          </cell>
          <cell r="H1308">
            <v>180</v>
          </cell>
          <cell r="I1308" t="str">
            <v>B</v>
          </cell>
          <cell r="P1308">
            <v>0.15</v>
          </cell>
        </row>
        <row r="1309">
          <cell r="F1309">
            <v>0</v>
          </cell>
          <cell r="H1309">
            <v>0</v>
          </cell>
          <cell r="P1309">
            <v>0</v>
          </cell>
        </row>
        <row r="1310">
          <cell r="A1310" t="str">
            <v xml:space="preserve">Tomada tetrapolar blindada de sobrepor, em alumínio fundido e miolo em material </v>
          </cell>
          <cell r="C1310" t="str">
            <v>PC</v>
          </cell>
          <cell r="D1310">
            <v>10</v>
          </cell>
          <cell r="E1310">
            <v>1</v>
          </cell>
          <cell r="F1310">
            <v>10</v>
          </cell>
          <cell r="G1310">
            <v>4</v>
          </cell>
          <cell r="H1310">
            <v>40</v>
          </cell>
          <cell r="I1310" t="str">
            <v>Q</v>
          </cell>
          <cell r="P1310">
            <v>4</v>
          </cell>
        </row>
        <row r="1311">
          <cell r="A1311" t="str">
            <v>isolante, com tampa basculante, conforme DIN 49450 e 49451 - 500V.</v>
          </cell>
          <cell r="F1311">
            <v>0</v>
          </cell>
          <cell r="H1311">
            <v>0</v>
          </cell>
          <cell r="P1311">
            <v>0</v>
          </cell>
        </row>
        <row r="1312">
          <cell r="F1312">
            <v>0</v>
          </cell>
          <cell r="H1312">
            <v>0</v>
          </cell>
          <cell r="P1312">
            <v>0</v>
          </cell>
        </row>
        <row r="1313">
          <cell r="A1313" t="str">
            <v xml:space="preserve">Tomada redonda fundida em liga de alumínio, 380V, a prova de TGVP com tampo mola, </v>
          </cell>
          <cell r="C1313" t="str">
            <v>PC</v>
          </cell>
          <cell r="D1313">
            <v>33</v>
          </cell>
          <cell r="E1313">
            <v>1</v>
          </cell>
          <cell r="F1313">
            <v>33</v>
          </cell>
          <cell r="G1313">
            <v>4</v>
          </cell>
          <cell r="H1313">
            <v>132</v>
          </cell>
          <cell r="I1313" t="str">
            <v>Q</v>
          </cell>
          <cell r="P1313">
            <v>4</v>
          </cell>
        </row>
        <row r="1314">
          <cell r="A1314" t="str">
            <v>orelhas de fixação, quatro entradas rosqueadas de 3/4" sendo 3 bujões plásticos.</v>
          </cell>
          <cell r="F1314">
            <v>0</v>
          </cell>
          <cell r="H1314">
            <v>0</v>
          </cell>
          <cell r="P1314">
            <v>0</v>
          </cell>
        </row>
        <row r="1315">
          <cell r="F1315">
            <v>0</v>
          </cell>
          <cell r="H1315">
            <v>0</v>
          </cell>
          <cell r="P1315">
            <v>0</v>
          </cell>
        </row>
        <row r="1316">
          <cell r="A1316" t="str">
            <v>Tomada universal 2P+T, montada em condulete.</v>
          </cell>
          <cell r="C1316" t="str">
            <v>PC</v>
          </cell>
          <cell r="D1316">
            <v>28</v>
          </cell>
          <cell r="E1316">
            <v>0.1</v>
          </cell>
          <cell r="F1316">
            <v>2.8</v>
          </cell>
          <cell r="G1316">
            <v>2</v>
          </cell>
          <cell r="H1316">
            <v>56</v>
          </cell>
          <cell r="I1316" t="str">
            <v>Q</v>
          </cell>
          <cell r="P1316">
            <v>2</v>
          </cell>
        </row>
        <row r="1317">
          <cell r="F1317">
            <v>0</v>
          </cell>
          <cell r="H1317">
            <v>0</v>
          </cell>
          <cell r="P1317">
            <v>0</v>
          </cell>
        </row>
        <row r="1318">
          <cell r="A1318" t="str">
            <v>Interruptor montado em caixa condulete.</v>
          </cell>
          <cell r="C1318" t="str">
            <v>PC</v>
          </cell>
          <cell r="D1318">
            <v>10</v>
          </cell>
          <cell r="E1318">
            <v>0.1</v>
          </cell>
          <cell r="F1318">
            <v>1</v>
          </cell>
          <cell r="G1318">
            <v>2</v>
          </cell>
          <cell r="H1318">
            <v>20</v>
          </cell>
          <cell r="I1318" t="str">
            <v>Q</v>
          </cell>
          <cell r="P1318">
            <v>2</v>
          </cell>
        </row>
        <row r="1319">
          <cell r="F1319">
            <v>0</v>
          </cell>
          <cell r="H1319">
            <v>0</v>
          </cell>
          <cell r="P1319">
            <v>0</v>
          </cell>
        </row>
        <row r="1320">
          <cell r="A1320" t="str">
            <v>Relé fotoelétrico montado em caixa condulete.</v>
          </cell>
          <cell r="C1320" t="str">
            <v>PC</v>
          </cell>
          <cell r="D1320">
            <v>2</v>
          </cell>
          <cell r="E1320">
            <v>0.1</v>
          </cell>
          <cell r="F1320">
            <v>0.2</v>
          </cell>
          <cell r="G1320">
            <v>2</v>
          </cell>
          <cell r="H1320">
            <v>4</v>
          </cell>
          <cell r="I1320" t="str">
            <v>Q</v>
          </cell>
          <cell r="P1320">
            <v>2</v>
          </cell>
        </row>
        <row r="1321">
          <cell r="F1321">
            <v>0</v>
          </cell>
          <cell r="H1321">
            <v>0</v>
          </cell>
          <cell r="P1321">
            <v>0</v>
          </cell>
        </row>
        <row r="1322">
          <cell r="A1322" t="str">
            <v>Eletroduto aço galvanizado a fogo c/ costura, comp. 3m, c/ uma luva e rosca nas duas</v>
          </cell>
          <cell r="F1322">
            <v>0</v>
          </cell>
          <cell r="H1322">
            <v>0</v>
          </cell>
          <cell r="P1322">
            <v>0</v>
          </cell>
        </row>
        <row r="1323">
          <cell r="A1323" t="str">
            <v xml:space="preserve">extremidades, norma DIN 2440, c/ proteção mecânica nas extremidades e rebarbas </v>
          </cell>
          <cell r="F1323">
            <v>0</v>
          </cell>
          <cell r="H1323">
            <v>0</v>
          </cell>
          <cell r="P1323">
            <v>0</v>
          </cell>
        </row>
        <row r="1324">
          <cell r="A1324" t="str">
            <v>removidas:</v>
          </cell>
          <cell r="F1324">
            <v>0</v>
          </cell>
          <cell r="H1324">
            <v>0</v>
          </cell>
          <cell r="P1324">
            <v>0</v>
          </cell>
        </row>
        <row r="1325">
          <cell r="A1325" t="str">
            <v>Diâmetro 3/4"    BSP</v>
          </cell>
          <cell r="B1325" t="str">
            <v>ELAG</v>
          </cell>
          <cell r="C1325" t="str">
            <v>m</v>
          </cell>
          <cell r="D1325">
            <v>2137</v>
          </cell>
          <cell r="E1325">
            <v>1.7699999999999998</v>
          </cell>
          <cell r="F1325">
            <v>3782.49</v>
          </cell>
          <cell r="G1325">
            <v>1.25</v>
          </cell>
          <cell r="H1325">
            <v>2671.25</v>
          </cell>
          <cell r="I1325" t="str">
            <v>LE</v>
          </cell>
          <cell r="P1325">
            <v>1.25</v>
          </cell>
        </row>
        <row r="1326">
          <cell r="A1326" t="str">
            <v>Diâmetro 1"       BSP</v>
          </cell>
          <cell r="B1326" t="str">
            <v>ELAG</v>
          </cell>
          <cell r="C1326" t="str">
            <v>m</v>
          </cell>
          <cell r="D1326">
            <v>1028</v>
          </cell>
          <cell r="E1326">
            <v>2.63</v>
          </cell>
          <cell r="F1326">
            <v>2703.64</v>
          </cell>
          <cell r="G1326">
            <v>1.25</v>
          </cell>
          <cell r="H1326">
            <v>1285</v>
          </cell>
          <cell r="I1326" t="str">
            <v>LE</v>
          </cell>
          <cell r="P1326">
            <v>1.25</v>
          </cell>
        </row>
        <row r="1327">
          <cell r="A1327" t="str">
            <v>Diâmetro 11/2"  BSP</v>
          </cell>
          <cell r="B1327" t="str">
            <v>ELAG</v>
          </cell>
          <cell r="C1327" t="str">
            <v>m</v>
          </cell>
          <cell r="D1327">
            <v>425</v>
          </cell>
          <cell r="E1327">
            <v>4.24</v>
          </cell>
          <cell r="F1327">
            <v>1802</v>
          </cell>
          <cell r="G1327">
            <v>1.25</v>
          </cell>
          <cell r="H1327">
            <v>531.25</v>
          </cell>
          <cell r="I1327" t="str">
            <v>LE</v>
          </cell>
          <cell r="P1327">
            <v>1.25</v>
          </cell>
        </row>
        <row r="1328">
          <cell r="A1328" t="str">
            <v>Diâmetro 2"       BSP</v>
          </cell>
          <cell r="B1328" t="str">
            <v>ELAG</v>
          </cell>
          <cell r="C1328" t="str">
            <v>m</v>
          </cell>
          <cell r="D1328">
            <v>91</v>
          </cell>
          <cell r="E1328">
            <v>5.66</v>
          </cell>
          <cell r="F1328">
            <v>515.05999999999995</v>
          </cell>
          <cell r="G1328">
            <v>1.5</v>
          </cell>
          <cell r="H1328">
            <v>136.5</v>
          </cell>
          <cell r="I1328" t="str">
            <v>LE</v>
          </cell>
          <cell r="P1328">
            <v>1.5</v>
          </cell>
        </row>
        <row r="1329">
          <cell r="A1329" t="str">
            <v>Diâmetro 3"       BSP</v>
          </cell>
          <cell r="B1329" t="str">
            <v>ELAG</v>
          </cell>
          <cell r="C1329" t="str">
            <v>m</v>
          </cell>
          <cell r="D1329">
            <v>240</v>
          </cell>
          <cell r="E1329">
            <v>11.6</v>
          </cell>
          <cell r="F1329">
            <v>2784</v>
          </cell>
          <cell r="G1329">
            <v>1.5</v>
          </cell>
          <cell r="H1329">
            <v>360</v>
          </cell>
          <cell r="I1329" t="str">
            <v>LE</v>
          </cell>
          <cell r="P1329">
            <v>1.5</v>
          </cell>
        </row>
        <row r="1330">
          <cell r="A1330" t="str">
            <v>Diâmetro 4"       BSP</v>
          </cell>
          <cell r="B1330" t="str">
            <v>ELAG</v>
          </cell>
          <cell r="C1330" t="str">
            <v>m</v>
          </cell>
          <cell r="D1330">
            <v>109</v>
          </cell>
          <cell r="E1330">
            <v>16.48</v>
          </cell>
          <cell r="F1330">
            <v>1796.32</v>
          </cell>
          <cell r="G1330">
            <v>2</v>
          </cell>
          <cell r="H1330">
            <v>218</v>
          </cell>
          <cell r="I1330" t="str">
            <v>LE</v>
          </cell>
          <cell r="P1330">
            <v>2</v>
          </cell>
        </row>
        <row r="1331">
          <cell r="F1331">
            <v>0</v>
          </cell>
          <cell r="H1331">
            <v>0</v>
          </cell>
          <cell r="P1331">
            <v>0</v>
          </cell>
        </row>
        <row r="1332">
          <cell r="A1332" t="str">
            <v xml:space="preserve">Eletroduto flexível em rolo, tipo sealtubo, a prova de tempo, umidade, gases, vapores e </v>
          </cell>
          <cell r="F1332">
            <v>0</v>
          </cell>
          <cell r="H1332">
            <v>0</v>
          </cell>
          <cell r="P1332">
            <v>0</v>
          </cell>
        </row>
        <row r="1333">
          <cell r="A1333" t="str">
            <v>pó, constituído por fita de aço doce c/ revestimento externo em polivinil-clorídrico:</v>
          </cell>
          <cell r="F1333">
            <v>0</v>
          </cell>
          <cell r="H1333">
            <v>0</v>
          </cell>
          <cell r="P1333">
            <v>0</v>
          </cell>
        </row>
        <row r="1334">
          <cell r="A1334" t="str">
            <v>Diâmetro 3/4"</v>
          </cell>
          <cell r="B1334" t="str">
            <v>ELFL</v>
          </cell>
          <cell r="C1334" t="str">
            <v>m</v>
          </cell>
          <cell r="D1334">
            <v>20</v>
          </cell>
          <cell r="E1334">
            <v>0.88</v>
          </cell>
          <cell r="F1334">
            <v>17.600000000000001</v>
          </cell>
          <cell r="G1334">
            <v>1.5</v>
          </cell>
          <cell r="H1334">
            <v>30</v>
          </cell>
          <cell r="I1334" t="str">
            <v>LE</v>
          </cell>
          <cell r="P1334">
            <v>1.5</v>
          </cell>
        </row>
        <row r="1335">
          <cell r="A1335" t="str">
            <v>Diâmetro 1"</v>
          </cell>
          <cell r="B1335" t="str">
            <v>ELFL</v>
          </cell>
          <cell r="C1335" t="str">
            <v>m</v>
          </cell>
          <cell r="D1335">
            <v>15</v>
          </cell>
          <cell r="E1335">
            <v>1.32</v>
          </cell>
          <cell r="F1335">
            <v>19.8</v>
          </cell>
          <cell r="G1335">
            <v>1.5</v>
          </cell>
          <cell r="H1335">
            <v>22.5</v>
          </cell>
          <cell r="I1335" t="str">
            <v>LE</v>
          </cell>
          <cell r="P1335">
            <v>1.5</v>
          </cell>
        </row>
        <row r="1336">
          <cell r="A1336" t="str">
            <v>Diâmetro 2"</v>
          </cell>
          <cell r="B1336" t="str">
            <v>ELFL</v>
          </cell>
          <cell r="C1336" t="str">
            <v>m</v>
          </cell>
          <cell r="D1336">
            <v>15</v>
          </cell>
          <cell r="E1336">
            <v>2.83</v>
          </cell>
          <cell r="F1336">
            <v>42.45</v>
          </cell>
          <cell r="G1336">
            <v>1.8</v>
          </cell>
          <cell r="H1336">
            <v>27</v>
          </cell>
          <cell r="I1336" t="str">
            <v>LE</v>
          </cell>
          <cell r="P1336">
            <v>1.8</v>
          </cell>
        </row>
        <row r="1337">
          <cell r="A1337" t="str">
            <v>Diâmetro 3"</v>
          </cell>
          <cell r="B1337" t="str">
            <v>ELFL</v>
          </cell>
          <cell r="C1337" t="str">
            <v>m</v>
          </cell>
          <cell r="D1337">
            <v>10</v>
          </cell>
          <cell r="E1337">
            <v>5.8</v>
          </cell>
          <cell r="F1337">
            <v>58</v>
          </cell>
          <cell r="G1337">
            <v>1.8</v>
          </cell>
          <cell r="H1337">
            <v>18</v>
          </cell>
          <cell r="I1337" t="str">
            <v>LE</v>
          </cell>
          <cell r="P1337">
            <v>1.8</v>
          </cell>
        </row>
        <row r="1338">
          <cell r="F1338">
            <v>0</v>
          </cell>
          <cell r="H1338">
            <v>0</v>
          </cell>
          <cell r="P1338">
            <v>0</v>
          </cell>
        </row>
        <row r="1339">
          <cell r="A1339" t="str">
            <v xml:space="preserve">Luminária p/ lamp. "V. sódio" c/ reator incorporado AFP-220V-60Hz, em liga esp. alum. </v>
          </cell>
          <cell r="F1339">
            <v>0</v>
          </cell>
          <cell r="H1339">
            <v>0</v>
          </cell>
          <cell r="P1339">
            <v>0</v>
          </cell>
        </row>
        <row r="1340">
          <cell r="A1340" t="str">
            <v xml:space="preserve">fundi. globo boro-silicato, base E-27 p/ lamp. até 70W e E-40 p/ lamp. 250W, entr. </v>
          </cell>
          <cell r="F1340">
            <v>0</v>
          </cell>
          <cell r="H1340">
            <v>0</v>
          </cell>
          <cell r="P1340">
            <v>0</v>
          </cell>
        </row>
        <row r="1341">
          <cell r="A1341" t="str">
            <v>rosq. 3/4" BSP:</v>
          </cell>
          <cell r="F1341">
            <v>0</v>
          </cell>
          <cell r="H1341">
            <v>0</v>
          </cell>
          <cell r="P1341">
            <v>0</v>
          </cell>
        </row>
        <row r="1342">
          <cell r="A1342" t="str">
            <v>PEND. 70 W</v>
          </cell>
          <cell r="B1342" t="str">
            <v>LUM70</v>
          </cell>
          <cell r="C1342" t="str">
            <v>PC</v>
          </cell>
          <cell r="D1342">
            <v>48</v>
          </cell>
          <cell r="E1342">
            <v>5</v>
          </cell>
          <cell r="F1342">
            <v>240</v>
          </cell>
          <cell r="G1342">
            <v>8</v>
          </cell>
          <cell r="H1342">
            <v>384</v>
          </cell>
          <cell r="I1342" t="str">
            <v>Q</v>
          </cell>
          <cell r="P1342">
            <v>8</v>
          </cell>
        </row>
        <row r="1343">
          <cell r="A1343" t="str">
            <v>PEND. 150 W</v>
          </cell>
          <cell r="B1343" t="str">
            <v>LUM150</v>
          </cell>
          <cell r="C1343" t="str">
            <v>PC</v>
          </cell>
          <cell r="D1343">
            <v>70</v>
          </cell>
          <cell r="E1343">
            <v>5</v>
          </cell>
          <cell r="F1343">
            <v>350</v>
          </cell>
          <cell r="G1343">
            <v>8</v>
          </cell>
          <cell r="H1343">
            <v>560</v>
          </cell>
          <cell r="I1343" t="str">
            <v>Q</v>
          </cell>
          <cell r="P1343">
            <v>8</v>
          </cell>
        </row>
        <row r="1344">
          <cell r="A1344" t="str">
            <v>ARAND. 30' 70W</v>
          </cell>
          <cell r="B1344" t="str">
            <v>LUM70</v>
          </cell>
          <cell r="C1344" t="str">
            <v>PC</v>
          </cell>
          <cell r="D1344">
            <v>20</v>
          </cell>
          <cell r="E1344">
            <v>5</v>
          </cell>
          <cell r="F1344">
            <v>100</v>
          </cell>
          <cell r="G1344">
            <v>8</v>
          </cell>
          <cell r="H1344">
            <v>160</v>
          </cell>
          <cell r="I1344" t="str">
            <v>Q</v>
          </cell>
          <cell r="P1344">
            <v>8</v>
          </cell>
        </row>
        <row r="1345">
          <cell r="A1345" t="str">
            <v>ARAND. 30' 150W</v>
          </cell>
          <cell r="B1345" t="str">
            <v>LUM150</v>
          </cell>
          <cell r="C1345" t="str">
            <v>PC</v>
          </cell>
          <cell r="D1345">
            <v>5</v>
          </cell>
          <cell r="E1345">
            <v>5</v>
          </cell>
          <cell r="F1345">
            <v>25</v>
          </cell>
          <cell r="G1345">
            <v>8</v>
          </cell>
          <cell r="H1345">
            <v>40</v>
          </cell>
          <cell r="I1345" t="str">
            <v>Q</v>
          </cell>
          <cell r="P1345">
            <v>8</v>
          </cell>
        </row>
        <row r="1346">
          <cell r="F1346">
            <v>0</v>
          </cell>
          <cell r="H1346">
            <v>0</v>
          </cell>
          <cell r="P1346">
            <v>0</v>
          </cell>
        </row>
        <row r="1347">
          <cell r="A1347" t="str">
            <v>Luminária industr. c/ reator AFP, 220V, 60 Hz e ignitor quando necessário, incorp.</v>
          </cell>
          <cell r="F1347">
            <v>0</v>
          </cell>
          <cell r="H1347">
            <v>0</v>
          </cell>
          <cell r="P1347">
            <v>0</v>
          </cell>
        </row>
        <row r="1348">
          <cell r="A1348" t="str">
            <v>em caixa apropriada, c/ rosca 3/4", BSP corpo, suporte, caixa em liga de alum., refletor</v>
          </cell>
          <cell r="F1348">
            <v>0</v>
          </cell>
          <cell r="H1348">
            <v>0</v>
          </cell>
          <cell r="P1348">
            <v>0</v>
          </cell>
        </row>
        <row r="1349">
          <cell r="A1349" t="str">
            <v>repuxado em ch. de alum. acab. em esmalte e refletor anodiz., base E-40:</v>
          </cell>
          <cell r="F1349">
            <v>0</v>
          </cell>
          <cell r="H1349">
            <v>0</v>
          </cell>
          <cell r="P1349">
            <v>0</v>
          </cell>
        </row>
        <row r="1350">
          <cell r="A1350" t="str">
            <v>400W V.Sódio</v>
          </cell>
          <cell r="B1350" t="str">
            <v>LUM400</v>
          </cell>
          <cell r="C1350" t="str">
            <v>PC</v>
          </cell>
          <cell r="D1350">
            <v>12</v>
          </cell>
          <cell r="E1350">
            <v>10</v>
          </cell>
          <cell r="F1350">
            <v>120</v>
          </cell>
          <cell r="G1350">
            <v>8</v>
          </cell>
          <cell r="H1350">
            <v>96</v>
          </cell>
          <cell r="I1350" t="str">
            <v>Q</v>
          </cell>
          <cell r="P1350">
            <v>8</v>
          </cell>
        </row>
        <row r="1351">
          <cell r="F1351">
            <v>0</v>
          </cell>
          <cell r="H1351">
            <v>0</v>
          </cell>
          <cell r="P1351">
            <v>0</v>
          </cell>
        </row>
        <row r="1352">
          <cell r="A1352" t="str">
            <v xml:space="preserve">Luminária p/ ilum. publ. totalmente fechada, p/ lamp. v. merc. e/ou sódio, corpo e refl. </v>
          </cell>
          <cell r="F1352">
            <v>0</v>
          </cell>
          <cell r="H1352">
            <v>0</v>
          </cell>
          <cell r="P1352">
            <v>0</v>
          </cell>
        </row>
        <row r="1353">
          <cell r="A1353" t="str">
            <v xml:space="preserve">estamp. em ch. alum., pescoço em liga de alum. fundido c/ entr. p/ tubo de 60,3 mm </v>
          </cell>
          <cell r="F1353">
            <v>0</v>
          </cell>
          <cell r="H1353">
            <v>0</v>
          </cell>
          <cell r="P1353">
            <v>0</v>
          </cell>
        </row>
        <row r="1354">
          <cell r="A1354" t="str">
            <v>refrator prismático em vidro temper., fecho de aço inox, soq. de porc c/ rosca E-40:</v>
          </cell>
          <cell r="F1354">
            <v>0</v>
          </cell>
          <cell r="H1354">
            <v>0</v>
          </cell>
          <cell r="P1354">
            <v>0</v>
          </cell>
        </row>
        <row r="1355">
          <cell r="A1355" t="str">
            <v>250W - V. Sódio</v>
          </cell>
          <cell r="B1355" t="str">
            <v>LUM250</v>
          </cell>
          <cell r="C1355" t="str">
            <v>PC</v>
          </cell>
          <cell r="D1355">
            <v>20</v>
          </cell>
          <cell r="E1355">
            <v>10</v>
          </cell>
          <cell r="F1355">
            <v>200</v>
          </cell>
          <cell r="G1355">
            <v>8</v>
          </cell>
          <cell r="H1355">
            <v>160</v>
          </cell>
          <cell r="I1355" t="str">
            <v>Q</v>
          </cell>
          <cell r="P1355">
            <v>8</v>
          </cell>
        </row>
        <row r="1356">
          <cell r="F1356">
            <v>0</v>
          </cell>
          <cell r="H1356">
            <v>0</v>
          </cell>
          <cell r="P1356">
            <v>0</v>
          </cell>
        </row>
        <row r="1357">
          <cell r="A1357" t="str">
            <v xml:space="preserve">Luminária aberta para duas lâmpadas fluorescentes de 32W-220V-60Hz, fornecida </v>
          </cell>
          <cell r="B1357" t="str">
            <v>LUM32</v>
          </cell>
          <cell r="C1357" t="str">
            <v>PC</v>
          </cell>
          <cell r="D1357">
            <v>59</v>
          </cell>
          <cell r="E1357">
            <v>10</v>
          </cell>
          <cell r="F1357">
            <v>590</v>
          </cell>
          <cell r="G1357">
            <v>8</v>
          </cell>
          <cell r="H1357">
            <v>472</v>
          </cell>
          <cell r="I1357" t="str">
            <v>Q</v>
          </cell>
          <cell r="P1357">
            <v>8</v>
          </cell>
        </row>
        <row r="1358">
          <cell r="A1358" t="str">
            <v>completa, com equipamentos auxiliares.</v>
          </cell>
          <cell r="F1358">
            <v>0</v>
          </cell>
          <cell r="H1358">
            <v>0</v>
          </cell>
          <cell r="P1358">
            <v>0</v>
          </cell>
        </row>
        <row r="1359">
          <cell r="F1359">
            <v>0</v>
          </cell>
          <cell r="H1359">
            <v>0</v>
          </cell>
          <cell r="P1359">
            <v>0</v>
          </cell>
        </row>
        <row r="1360">
          <cell r="A1360" t="str">
            <v xml:space="preserve">Luminária fechada para duas lâmpadas fluorescentes de 32W-220V-60Hz, fornecida </v>
          </cell>
          <cell r="B1360" t="str">
            <v>LUM32</v>
          </cell>
          <cell r="C1360" t="str">
            <v>PC</v>
          </cell>
          <cell r="D1360">
            <v>11</v>
          </cell>
          <cell r="E1360">
            <v>10</v>
          </cell>
          <cell r="F1360">
            <v>110</v>
          </cell>
          <cell r="G1360">
            <v>8</v>
          </cell>
          <cell r="H1360">
            <v>88</v>
          </cell>
          <cell r="I1360" t="str">
            <v>Q</v>
          </cell>
          <cell r="P1360">
            <v>8</v>
          </cell>
        </row>
        <row r="1361">
          <cell r="A1361" t="str">
            <v>completa, com equipamentos auxiliares.</v>
          </cell>
          <cell r="F1361">
            <v>0</v>
          </cell>
          <cell r="H1361">
            <v>0</v>
          </cell>
          <cell r="P1361">
            <v>0</v>
          </cell>
        </row>
        <row r="1362">
          <cell r="F1362">
            <v>0</v>
          </cell>
          <cell r="H1362">
            <v>0</v>
          </cell>
          <cell r="P1362">
            <v>0</v>
          </cell>
        </row>
        <row r="1363">
          <cell r="A1363" t="str">
            <v>Luminária tipo arandela totalmente fechada para lâmpada vapor de sódio, corpo e</v>
          </cell>
          <cell r="F1363">
            <v>0</v>
          </cell>
          <cell r="H1363">
            <v>0</v>
          </cell>
          <cell r="P1363">
            <v>0</v>
          </cell>
        </row>
        <row r="1364">
          <cell r="A1364" t="str">
            <v>refletor em alumínio fundido:</v>
          </cell>
          <cell r="F1364">
            <v>0</v>
          </cell>
          <cell r="H1364">
            <v>0</v>
          </cell>
          <cell r="P1364">
            <v>0</v>
          </cell>
        </row>
        <row r="1365">
          <cell r="A1365" t="str">
            <v>VS-70W</v>
          </cell>
          <cell r="B1365" t="str">
            <v>LUM70</v>
          </cell>
          <cell r="C1365" t="str">
            <v>PC</v>
          </cell>
          <cell r="D1365">
            <v>32</v>
          </cell>
          <cell r="E1365">
            <v>5</v>
          </cell>
          <cell r="F1365">
            <v>160</v>
          </cell>
          <cell r="G1365">
            <v>8</v>
          </cell>
          <cell r="H1365">
            <v>256</v>
          </cell>
          <cell r="I1365" t="str">
            <v>Q</v>
          </cell>
          <cell r="P1365">
            <v>8</v>
          </cell>
        </row>
        <row r="1366">
          <cell r="F1366">
            <v>0</v>
          </cell>
          <cell r="H1366">
            <v>0</v>
          </cell>
          <cell r="P1366">
            <v>0</v>
          </cell>
        </row>
        <row r="1367">
          <cell r="A1367" t="str">
            <v>Unidade autônoma para iluminação de emergência, fornecida completa com todos</v>
          </cell>
          <cell r="B1367" t="str">
            <v>LUMEM</v>
          </cell>
          <cell r="C1367" t="str">
            <v>PC</v>
          </cell>
          <cell r="D1367">
            <v>12</v>
          </cell>
          <cell r="E1367">
            <v>5</v>
          </cell>
          <cell r="F1367">
            <v>60</v>
          </cell>
          <cell r="G1367">
            <v>8</v>
          </cell>
          <cell r="H1367">
            <v>96</v>
          </cell>
          <cell r="I1367" t="str">
            <v>Q</v>
          </cell>
          <cell r="P1367">
            <v>8</v>
          </cell>
        </row>
        <row r="1368">
          <cell r="A1368" t="str">
            <v xml:space="preserve"> os acessórios incorporados, inclusive bateria e carregador.</v>
          </cell>
          <cell r="F1368">
            <v>0</v>
          </cell>
          <cell r="H1368">
            <v>0</v>
          </cell>
          <cell r="P1368">
            <v>0</v>
          </cell>
        </row>
        <row r="1369">
          <cell r="F1369">
            <v>0</v>
          </cell>
          <cell r="H1369">
            <v>0</v>
          </cell>
          <cell r="P1369">
            <v>0</v>
          </cell>
        </row>
        <row r="1370">
          <cell r="A1370" t="str">
            <v>Escadas para cabo trecho reto, tipo prateleira, semi-pesado com abas voltadas para</v>
          </cell>
          <cell r="F1370">
            <v>0</v>
          </cell>
          <cell r="H1370">
            <v>0</v>
          </cell>
          <cell r="P1370">
            <v>0</v>
          </cell>
        </row>
        <row r="1371">
          <cell r="A1371" t="str">
            <v xml:space="preserve">fora , em aço galvanizado, constituído de duas longarinas de perfil "U" 4",  com </v>
          </cell>
          <cell r="F1371">
            <v>0</v>
          </cell>
          <cell r="H1371">
            <v>0</v>
          </cell>
          <cell r="P1371">
            <v>0</v>
          </cell>
        </row>
        <row r="1372">
          <cell r="A1372" t="str">
            <v>espaçamento máximo entre travessas de 250 mm, peça de 3 m.</v>
          </cell>
          <cell r="F1372">
            <v>0</v>
          </cell>
          <cell r="H1372">
            <v>0</v>
          </cell>
          <cell r="P1372">
            <v>0</v>
          </cell>
        </row>
        <row r="1373">
          <cell r="A1373" t="str">
            <v>L=200</v>
          </cell>
          <cell r="B1373" t="str">
            <v>ESC</v>
          </cell>
          <cell r="C1373" t="str">
            <v>PC</v>
          </cell>
          <cell r="D1373">
            <v>8</v>
          </cell>
          <cell r="E1373">
            <v>20.37</v>
          </cell>
          <cell r="F1373">
            <v>162.96</v>
          </cell>
          <cell r="G1373">
            <v>6</v>
          </cell>
          <cell r="H1373">
            <v>48</v>
          </cell>
          <cell r="I1373" t="str">
            <v>LE</v>
          </cell>
          <cell r="P1373">
            <v>6</v>
          </cell>
        </row>
        <row r="1374">
          <cell r="A1374" t="str">
            <v>L=400</v>
          </cell>
          <cell r="B1374" t="str">
            <v>ESC</v>
          </cell>
          <cell r="C1374" t="str">
            <v>PC</v>
          </cell>
          <cell r="D1374">
            <v>15</v>
          </cell>
          <cell r="E1374">
            <v>22.83</v>
          </cell>
          <cell r="F1374">
            <v>342.45</v>
          </cell>
          <cell r="G1374">
            <v>9</v>
          </cell>
          <cell r="H1374">
            <v>135</v>
          </cell>
          <cell r="I1374" t="str">
            <v>LE</v>
          </cell>
          <cell r="P1374">
            <v>9</v>
          </cell>
        </row>
        <row r="1375">
          <cell r="A1375" t="str">
            <v>L=600</v>
          </cell>
          <cell r="B1375" t="str">
            <v>ESC</v>
          </cell>
          <cell r="C1375" t="str">
            <v>PC</v>
          </cell>
          <cell r="D1375">
            <v>30</v>
          </cell>
          <cell r="E1375">
            <v>25.29</v>
          </cell>
          <cell r="F1375">
            <v>758.7</v>
          </cell>
          <cell r="G1375">
            <v>9</v>
          </cell>
          <cell r="H1375">
            <v>270</v>
          </cell>
          <cell r="I1375" t="str">
            <v>LE</v>
          </cell>
          <cell r="P1375">
            <v>9</v>
          </cell>
        </row>
        <row r="1376">
          <cell r="F1376">
            <v>0</v>
          </cell>
          <cell r="H1376">
            <v>0</v>
          </cell>
          <cell r="P1376">
            <v>0</v>
          </cell>
        </row>
        <row r="1377">
          <cell r="A1377" t="str">
            <v>Cabos de potência, singelo, isolamento 8,7/15 kV, com capa de PVC:</v>
          </cell>
          <cell r="F1377">
            <v>0</v>
          </cell>
          <cell r="H1377">
            <v>0</v>
          </cell>
          <cell r="P1377">
            <v>0</v>
          </cell>
        </row>
        <row r="1378">
          <cell r="A1378" t="str">
            <v>Bitola 50 mm²</v>
          </cell>
          <cell r="B1378" t="str">
            <v>CB15</v>
          </cell>
          <cell r="C1378" t="str">
            <v>m</v>
          </cell>
          <cell r="D1378">
            <v>240</v>
          </cell>
          <cell r="E1378">
            <v>0.98299999999999998</v>
          </cell>
          <cell r="F1378">
            <v>235.92</v>
          </cell>
          <cell r="G1378">
            <v>0.5</v>
          </cell>
          <cell r="H1378">
            <v>120</v>
          </cell>
          <cell r="I1378" t="str">
            <v>B</v>
          </cell>
          <cell r="P1378">
            <v>0.5</v>
          </cell>
        </row>
        <row r="1379">
          <cell r="A1379" t="str">
            <v>Bitola 240 mm²</v>
          </cell>
          <cell r="B1379" t="str">
            <v>CB15</v>
          </cell>
          <cell r="C1379" t="str">
            <v>m</v>
          </cell>
          <cell r="D1379">
            <v>1800</v>
          </cell>
          <cell r="E1379">
            <v>3.0510000000000002</v>
          </cell>
          <cell r="F1379">
            <v>5491.8</v>
          </cell>
          <cell r="G1379">
            <v>0.5</v>
          </cell>
          <cell r="H1379">
            <v>900</v>
          </cell>
          <cell r="I1379" t="str">
            <v>B</v>
          </cell>
          <cell r="P1379">
            <v>0.5</v>
          </cell>
        </row>
        <row r="1380">
          <cell r="F1380">
            <v>0</v>
          </cell>
          <cell r="H1380">
            <v>0</v>
          </cell>
          <cell r="P1380">
            <v>0</v>
          </cell>
        </row>
        <row r="1381">
          <cell r="A1381" t="str">
            <v>Cabos de potência, singelo, isolamento 3,6/6 kV, com capa de PVC:</v>
          </cell>
          <cell r="F1381">
            <v>0</v>
          </cell>
          <cell r="H1381">
            <v>0</v>
          </cell>
          <cell r="P1381">
            <v>0</v>
          </cell>
        </row>
        <row r="1382">
          <cell r="A1382" t="str">
            <v>Bitola 35 mm²</v>
          </cell>
          <cell r="B1382" t="str">
            <v>CB6</v>
          </cell>
          <cell r="C1382" t="str">
            <v>m</v>
          </cell>
          <cell r="D1382">
            <v>1770</v>
          </cell>
          <cell r="E1382">
            <v>0.69</v>
          </cell>
          <cell r="F1382">
            <v>1221.3</v>
          </cell>
          <cell r="G1382">
            <v>0.5</v>
          </cell>
          <cell r="H1382">
            <v>885</v>
          </cell>
          <cell r="I1382" t="str">
            <v>B</v>
          </cell>
          <cell r="P1382">
            <v>0.5</v>
          </cell>
        </row>
        <row r="1383">
          <cell r="A1383" t="str">
            <v>Bitola 240 mm²</v>
          </cell>
          <cell r="B1383" t="str">
            <v>CB6</v>
          </cell>
          <cell r="C1383" t="str">
            <v>m</v>
          </cell>
          <cell r="D1383">
            <v>75</v>
          </cell>
          <cell r="E1383">
            <v>2.8119999999999998</v>
          </cell>
          <cell r="F1383">
            <v>210.9</v>
          </cell>
          <cell r="G1383">
            <v>0.5</v>
          </cell>
          <cell r="H1383">
            <v>37.5</v>
          </cell>
          <cell r="I1383" t="str">
            <v>B</v>
          </cell>
          <cell r="P1383">
            <v>0.5</v>
          </cell>
        </row>
        <row r="1384">
          <cell r="F1384">
            <v>0</v>
          </cell>
          <cell r="H1384">
            <v>0</v>
          </cell>
          <cell r="P1384">
            <v>0</v>
          </cell>
        </row>
        <row r="1385">
          <cell r="A1385" t="str">
            <v>Cabo singelo em fios de cobre nu, têmpera mole, capa interna e cobertura em PVC 70'C</v>
          </cell>
          <cell r="F1385">
            <v>0</v>
          </cell>
          <cell r="H1385">
            <v>0</v>
          </cell>
          <cell r="P1385">
            <v>0</v>
          </cell>
        </row>
        <row r="1386">
          <cell r="A1386" t="str">
            <v>isolamento 0,6/1kV:</v>
          </cell>
          <cell r="F1386">
            <v>0</v>
          </cell>
          <cell r="H1386">
            <v>0</v>
          </cell>
          <cell r="P1386">
            <v>0</v>
          </cell>
        </row>
        <row r="1387">
          <cell r="A1387" t="str">
            <v>Bitola 35 mm²</v>
          </cell>
          <cell r="B1387" t="str">
            <v>CB1</v>
          </cell>
          <cell r="C1387" t="str">
            <v>m</v>
          </cell>
          <cell r="D1387">
            <v>30</v>
          </cell>
          <cell r="E1387">
            <v>0.40300000000000002</v>
          </cell>
          <cell r="F1387">
            <v>12.09</v>
          </cell>
          <cell r="G1387">
            <v>0.2</v>
          </cell>
          <cell r="H1387">
            <v>6</v>
          </cell>
          <cell r="I1387" t="str">
            <v>B</v>
          </cell>
          <cell r="P1387">
            <v>0.2</v>
          </cell>
        </row>
        <row r="1388">
          <cell r="A1388" t="str">
            <v>Bitola 70 mm²</v>
          </cell>
          <cell r="B1388" t="str">
            <v>CB1</v>
          </cell>
          <cell r="C1388" t="str">
            <v>m</v>
          </cell>
          <cell r="D1388">
            <v>600</v>
          </cell>
          <cell r="E1388">
            <v>0.78200000000000003</v>
          </cell>
          <cell r="F1388">
            <v>469.2</v>
          </cell>
          <cell r="G1388">
            <v>0.25</v>
          </cell>
          <cell r="H1388">
            <v>150</v>
          </cell>
          <cell r="I1388" t="str">
            <v>B</v>
          </cell>
          <cell r="P1388">
            <v>0.25</v>
          </cell>
        </row>
        <row r="1389">
          <cell r="A1389" t="str">
            <v>Bitola 95 mm²</v>
          </cell>
          <cell r="B1389" t="str">
            <v>CB1</v>
          </cell>
          <cell r="C1389" t="str">
            <v>m</v>
          </cell>
          <cell r="D1389">
            <v>300</v>
          </cell>
          <cell r="E1389">
            <v>1.0149999999999999</v>
          </cell>
          <cell r="F1389">
            <v>304.5</v>
          </cell>
          <cell r="G1389">
            <v>0.25</v>
          </cell>
          <cell r="H1389">
            <v>75</v>
          </cell>
          <cell r="I1389" t="str">
            <v>B</v>
          </cell>
          <cell r="P1389">
            <v>0.25</v>
          </cell>
        </row>
        <row r="1390">
          <cell r="A1390" t="str">
            <v>Bitola 120 mm²</v>
          </cell>
          <cell r="B1390" t="str">
            <v>CB1</v>
          </cell>
          <cell r="C1390" t="str">
            <v>m</v>
          </cell>
          <cell r="D1390">
            <v>50</v>
          </cell>
          <cell r="E1390">
            <v>1.2481</v>
          </cell>
          <cell r="F1390">
            <v>62.41</v>
          </cell>
          <cell r="G1390">
            <v>0.25</v>
          </cell>
          <cell r="H1390">
            <v>12.5</v>
          </cell>
          <cell r="I1390" t="str">
            <v>B</v>
          </cell>
          <cell r="P1390">
            <v>0.25</v>
          </cell>
        </row>
        <row r="1391">
          <cell r="A1391" t="str">
            <v>Bitola 240 mm²</v>
          </cell>
          <cell r="B1391" t="str">
            <v>CB1</v>
          </cell>
          <cell r="C1391" t="str">
            <v>m</v>
          </cell>
          <cell r="D1391">
            <v>30</v>
          </cell>
          <cell r="E1391">
            <v>2.4929999999999999</v>
          </cell>
          <cell r="F1391">
            <v>74.790000000000006</v>
          </cell>
          <cell r="G1391">
            <v>0.35</v>
          </cell>
          <cell r="H1391">
            <v>10.5</v>
          </cell>
          <cell r="I1391" t="str">
            <v>B</v>
          </cell>
          <cell r="P1391">
            <v>0.35</v>
          </cell>
        </row>
        <row r="1392">
          <cell r="F1392">
            <v>0</v>
          </cell>
          <cell r="H1392">
            <v>0</v>
          </cell>
          <cell r="P1392">
            <v>0</v>
          </cell>
        </row>
        <row r="1393">
          <cell r="A1393" t="str">
            <v>Cabo de potência , isolamento 0,6/1 kV, com capa de PVC:</v>
          </cell>
          <cell r="F1393">
            <v>0</v>
          </cell>
          <cell r="H1393">
            <v>0</v>
          </cell>
          <cell r="P1393">
            <v>0</v>
          </cell>
        </row>
        <row r="1394">
          <cell r="A1394" t="str">
            <v>Bitola 2,5 mm²</v>
          </cell>
          <cell r="B1394" t="str">
            <v>CB1</v>
          </cell>
          <cell r="C1394" t="str">
            <v>m</v>
          </cell>
          <cell r="D1394">
            <v>1200</v>
          </cell>
          <cell r="E1394">
            <v>5.8000000000000003E-2</v>
          </cell>
          <cell r="F1394">
            <v>69.599999999999994</v>
          </cell>
          <cell r="G1394">
            <v>0.15</v>
          </cell>
          <cell r="H1394">
            <v>180</v>
          </cell>
          <cell r="I1394" t="str">
            <v>B</v>
          </cell>
          <cell r="P1394">
            <v>0.15</v>
          </cell>
        </row>
        <row r="1395">
          <cell r="A1395" t="str">
            <v>Bitola 6 mm²</v>
          </cell>
          <cell r="B1395" t="str">
            <v>CB1</v>
          </cell>
          <cell r="C1395" t="str">
            <v>m</v>
          </cell>
          <cell r="D1395">
            <v>200</v>
          </cell>
          <cell r="E1395">
            <v>0.10199999999999999</v>
          </cell>
          <cell r="F1395">
            <v>20.399999999999999</v>
          </cell>
          <cell r="G1395">
            <v>0.15</v>
          </cell>
          <cell r="H1395">
            <v>30</v>
          </cell>
          <cell r="I1395" t="str">
            <v>B</v>
          </cell>
          <cell r="P1395">
            <v>0.15</v>
          </cell>
        </row>
        <row r="1396">
          <cell r="A1396" t="str">
            <v>Bitola 10 mm²</v>
          </cell>
          <cell r="B1396" t="str">
            <v>CB1</v>
          </cell>
          <cell r="C1396" t="str">
            <v>m</v>
          </cell>
          <cell r="D1396">
            <v>200</v>
          </cell>
          <cell r="E1396">
            <v>0.14299999999999999</v>
          </cell>
          <cell r="F1396">
            <v>28.6</v>
          </cell>
          <cell r="G1396">
            <v>0.15</v>
          </cell>
          <cell r="H1396">
            <v>30</v>
          </cell>
          <cell r="I1396" t="str">
            <v>B</v>
          </cell>
          <cell r="P1396">
            <v>0.15</v>
          </cell>
        </row>
        <row r="1397">
          <cell r="A1397" t="str">
            <v>Bitola 16 mm²</v>
          </cell>
          <cell r="B1397" t="str">
            <v>CB1</v>
          </cell>
          <cell r="C1397" t="str">
            <v>m</v>
          </cell>
          <cell r="D1397">
            <v>1100</v>
          </cell>
          <cell r="E1397">
            <v>0.20100000000000001</v>
          </cell>
          <cell r="F1397">
            <v>221.1</v>
          </cell>
          <cell r="G1397">
            <v>0.15</v>
          </cell>
          <cell r="H1397">
            <v>165</v>
          </cell>
          <cell r="I1397" t="str">
            <v>B</v>
          </cell>
          <cell r="P1397">
            <v>0.15</v>
          </cell>
        </row>
        <row r="1398">
          <cell r="A1398" t="str">
            <v>Bitola 25 mm²</v>
          </cell>
          <cell r="B1398" t="str">
            <v>CB1</v>
          </cell>
          <cell r="C1398" t="str">
            <v>m</v>
          </cell>
          <cell r="D1398">
            <v>100</v>
          </cell>
          <cell r="E1398">
            <v>0.314</v>
          </cell>
          <cell r="F1398">
            <v>31.4</v>
          </cell>
          <cell r="G1398">
            <v>0.2</v>
          </cell>
          <cell r="H1398">
            <v>20</v>
          </cell>
          <cell r="I1398" t="str">
            <v>B</v>
          </cell>
          <cell r="P1398">
            <v>0.2</v>
          </cell>
        </row>
        <row r="1399">
          <cell r="A1399" t="str">
            <v>Bitola 35 mm²</v>
          </cell>
          <cell r="B1399" t="str">
            <v>CB1</v>
          </cell>
          <cell r="C1399" t="str">
            <v>m</v>
          </cell>
          <cell r="D1399">
            <v>850</v>
          </cell>
          <cell r="E1399">
            <v>0.40300000000000002</v>
          </cell>
          <cell r="F1399">
            <v>342.55</v>
          </cell>
          <cell r="G1399">
            <v>0.2</v>
          </cell>
          <cell r="H1399">
            <v>170</v>
          </cell>
          <cell r="I1399" t="str">
            <v>B</v>
          </cell>
          <cell r="P1399">
            <v>0.2</v>
          </cell>
        </row>
        <row r="1400">
          <cell r="A1400" t="str">
            <v>Bitola 50 mm²</v>
          </cell>
          <cell r="B1400" t="str">
            <v>CB1</v>
          </cell>
          <cell r="C1400" t="str">
            <v>m</v>
          </cell>
          <cell r="D1400">
            <v>100</v>
          </cell>
          <cell r="E1400">
            <v>0.55200000000000005</v>
          </cell>
          <cell r="F1400">
            <v>55.2</v>
          </cell>
          <cell r="G1400">
            <v>0.2</v>
          </cell>
          <cell r="H1400">
            <v>20</v>
          </cell>
          <cell r="I1400" t="str">
            <v>B</v>
          </cell>
          <cell r="P1400">
            <v>0.2</v>
          </cell>
        </row>
        <row r="1401">
          <cell r="F1401">
            <v>0</v>
          </cell>
          <cell r="H1401">
            <v>0</v>
          </cell>
          <cell r="P1401">
            <v>0</v>
          </cell>
        </row>
        <row r="1402">
          <cell r="A1402" t="str">
            <v>Caixa de ligação quadrada em alumínio fundido, a prova de tempo, umidade, gases</v>
          </cell>
          <cell r="F1402">
            <v>0</v>
          </cell>
          <cell r="H1402">
            <v>0</v>
          </cell>
          <cell r="P1402">
            <v>0</v>
          </cell>
        </row>
        <row r="1403">
          <cell r="A1403" t="str">
            <v>vapores e pó, com junta vedação em neoprene:</v>
          </cell>
          <cell r="F1403">
            <v>0</v>
          </cell>
          <cell r="H1403">
            <v>0</v>
          </cell>
          <cell r="P1403">
            <v>0</v>
          </cell>
        </row>
        <row r="1404">
          <cell r="A1404" t="str">
            <v>Tamanho 220x275</v>
          </cell>
          <cell r="B1404" t="str">
            <v>CX</v>
          </cell>
          <cell r="C1404" t="str">
            <v>PC</v>
          </cell>
          <cell r="D1404">
            <v>5</v>
          </cell>
          <cell r="E1404">
            <v>10</v>
          </cell>
          <cell r="F1404">
            <v>50</v>
          </cell>
          <cell r="G1404">
            <v>20</v>
          </cell>
          <cell r="H1404">
            <v>100</v>
          </cell>
          <cell r="I1404" t="str">
            <v>Q</v>
          </cell>
          <cell r="P1404">
            <v>20</v>
          </cell>
        </row>
        <row r="1405">
          <cell r="A1405" t="str">
            <v>Tamanho 342X275</v>
          </cell>
          <cell r="B1405" t="str">
            <v>CX</v>
          </cell>
          <cell r="C1405" t="str">
            <v>PC</v>
          </cell>
          <cell r="D1405">
            <v>10</v>
          </cell>
          <cell r="E1405">
            <v>15</v>
          </cell>
          <cell r="F1405">
            <v>150</v>
          </cell>
          <cell r="G1405">
            <v>30</v>
          </cell>
          <cell r="H1405">
            <v>300</v>
          </cell>
          <cell r="I1405" t="str">
            <v>Q</v>
          </cell>
          <cell r="P1405">
            <v>30</v>
          </cell>
        </row>
        <row r="1406">
          <cell r="A1406" t="str">
            <v>Tamanho 685X350</v>
          </cell>
          <cell r="B1406" t="str">
            <v>CX</v>
          </cell>
          <cell r="C1406" t="str">
            <v>PC</v>
          </cell>
          <cell r="D1406">
            <v>10</v>
          </cell>
          <cell r="E1406">
            <v>20</v>
          </cell>
          <cell r="F1406">
            <v>200</v>
          </cell>
          <cell r="G1406">
            <v>40</v>
          </cell>
          <cell r="H1406">
            <v>400</v>
          </cell>
          <cell r="I1406" t="str">
            <v>Q</v>
          </cell>
          <cell r="P1406">
            <v>40</v>
          </cell>
        </row>
        <row r="1407">
          <cell r="F1407">
            <v>0</v>
          </cell>
          <cell r="H1407">
            <v>0</v>
          </cell>
          <cell r="P1407">
            <v>0</v>
          </cell>
        </row>
        <row r="1408">
          <cell r="A1408" t="str">
            <v>Projetor retangular fechado , uso externo sem equipa/o-fun liga Alfo:</v>
          </cell>
          <cell r="F1408">
            <v>0</v>
          </cell>
          <cell r="H1408">
            <v>0</v>
          </cell>
          <cell r="P1408">
            <v>0</v>
          </cell>
        </row>
        <row r="1409">
          <cell r="A1409" t="str">
            <v>400 W</v>
          </cell>
          <cell r="B1409" t="str">
            <v>LUM400</v>
          </cell>
          <cell r="C1409" t="str">
            <v>PC</v>
          </cell>
          <cell r="D1409">
            <v>6</v>
          </cell>
          <cell r="E1409">
            <v>10</v>
          </cell>
          <cell r="F1409">
            <v>60</v>
          </cell>
          <cell r="G1409">
            <v>8</v>
          </cell>
          <cell r="H1409">
            <v>48</v>
          </cell>
          <cell r="I1409" t="str">
            <v>Q</v>
          </cell>
          <cell r="P1409">
            <v>8</v>
          </cell>
        </row>
        <row r="1410">
          <cell r="F1410">
            <v>0</v>
          </cell>
          <cell r="H1410">
            <v>0</v>
          </cell>
          <cell r="P1410">
            <v>0</v>
          </cell>
        </row>
        <row r="1411">
          <cell r="A1411" t="str">
            <v>Caixa condulete em liga de alumínio fundido:</v>
          </cell>
          <cell r="F1411">
            <v>0</v>
          </cell>
          <cell r="H1411">
            <v>0</v>
          </cell>
          <cell r="P1411">
            <v>0</v>
          </cell>
        </row>
        <row r="1412">
          <cell r="A1412" t="str">
            <v>Diâmetro 3/4"</v>
          </cell>
          <cell r="B1412" t="str">
            <v>CX</v>
          </cell>
          <cell r="C1412" t="str">
            <v>PC</v>
          </cell>
          <cell r="D1412">
            <v>602</v>
          </cell>
          <cell r="E1412">
            <v>0.05</v>
          </cell>
          <cell r="F1412">
            <v>30.1</v>
          </cell>
          <cell r="G1412">
            <v>0.1</v>
          </cell>
          <cell r="H1412">
            <v>60.2</v>
          </cell>
          <cell r="I1412" t="str">
            <v>LE</v>
          </cell>
          <cell r="P1412">
            <v>0.1</v>
          </cell>
        </row>
        <row r="1413">
          <cell r="A1413" t="str">
            <v>Diâmetro 1"</v>
          </cell>
          <cell r="B1413" t="str">
            <v>CX</v>
          </cell>
          <cell r="C1413" t="str">
            <v>PC</v>
          </cell>
          <cell r="D1413">
            <v>73</v>
          </cell>
          <cell r="E1413">
            <v>0.05</v>
          </cell>
          <cell r="F1413">
            <v>3.65</v>
          </cell>
          <cell r="G1413">
            <v>0.1</v>
          </cell>
          <cell r="H1413">
            <v>7.3</v>
          </cell>
          <cell r="I1413" t="str">
            <v>LE</v>
          </cell>
          <cell r="P1413">
            <v>0.1</v>
          </cell>
        </row>
        <row r="1414">
          <cell r="A1414" t="str">
            <v>Diâmetro 11/2"</v>
          </cell>
          <cell r="B1414" t="str">
            <v>CX</v>
          </cell>
          <cell r="C1414" t="str">
            <v>PC</v>
          </cell>
          <cell r="D1414">
            <v>80</v>
          </cell>
          <cell r="E1414">
            <v>0.05</v>
          </cell>
          <cell r="F1414">
            <v>4</v>
          </cell>
          <cell r="G1414">
            <v>0.1</v>
          </cell>
          <cell r="H1414">
            <v>8</v>
          </cell>
          <cell r="I1414" t="str">
            <v>LE</v>
          </cell>
          <cell r="P1414">
            <v>0.1</v>
          </cell>
        </row>
        <row r="1415">
          <cell r="A1415" t="str">
            <v>Diâmetro 2"</v>
          </cell>
          <cell r="B1415" t="str">
            <v>CX</v>
          </cell>
          <cell r="C1415" t="str">
            <v>PC</v>
          </cell>
          <cell r="D1415">
            <v>40</v>
          </cell>
          <cell r="E1415">
            <v>0.1</v>
          </cell>
          <cell r="F1415">
            <v>4</v>
          </cell>
          <cell r="G1415">
            <v>0.1</v>
          </cell>
          <cell r="H1415">
            <v>4</v>
          </cell>
          <cell r="I1415" t="str">
            <v>LE</v>
          </cell>
          <cell r="P1415">
            <v>0.1</v>
          </cell>
        </row>
        <row r="1416">
          <cell r="A1416" t="str">
            <v>Diâmetro 3"</v>
          </cell>
          <cell r="B1416" t="str">
            <v>CX</v>
          </cell>
          <cell r="C1416" t="str">
            <v>PC</v>
          </cell>
          <cell r="D1416">
            <v>5</v>
          </cell>
          <cell r="E1416">
            <v>0.1</v>
          </cell>
          <cell r="F1416">
            <v>0.5</v>
          </cell>
          <cell r="G1416">
            <v>0.1</v>
          </cell>
          <cell r="H1416">
            <v>0.5</v>
          </cell>
          <cell r="I1416" t="str">
            <v>LE</v>
          </cell>
          <cell r="P1416">
            <v>0.1</v>
          </cell>
        </row>
        <row r="1417">
          <cell r="A1417" t="str">
            <v>Diâmetro 4"</v>
          </cell>
          <cell r="B1417" t="str">
            <v>CX</v>
          </cell>
          <cell r="C1417" t="str">
            <v>PC</v>
          </cell>
          <cell r="D1417">
            <v>2</v>
          </cell>
          <cell r="E1417">
            <v>0.1</v>
          </cell>
          <cell r="F1417">
            <v>0.2</v>
          </cell>
          <cell r="G1417">
            <v>0.1</v>
          </cell>
          <cell r="H1417">
            <v>0.2</v>
          </cell>
          <cell r="I1417" t="str">
            <v>LE</v>
          </cell>
          <cell r="P1417">
            <v>0.1</v>
          </cell>
        </row>
        <row r="1418">
          <cell r="F1418">
            <v>0</v>
          </cell>
          <cell r="H1418">
            <v>0</v>
          </cell>
          <cell r="P1418">
            <v>0</v>
          </cell>
        </row>
        <row r="1419">
          <cell r="A1419" t="str">
            <v>Perfis para suporte em ASTM A-36 pintado.</v>
          </cell>
          <cell r="C1419" t="str">
            <v>kg</v>
          </cell>
          <cell r="D1419">
            <v>1300</v>
          </cell>
          <cell r="E1419">
            <v>1</v>
          </cell>
          <cell r="F1419">
            <v>1300</v>
          </cell>
          <cell r="G1419">
            <v>0.15</v>
          </cell>
          <cell r="H1419">
            <v>195</v>
          </cell>
          <cell r="I1419" t="str">
            <v>F</v>
          </cell>
          <cell r="P1419">
            <v>0.15</v>
          </cell>
        </row>
        <row r="1420">
          <cell r="F1420">
            <v>0</v>
          </cell>
          <cell r="H1420">
            <v>0</v>
          </cell>
          <cell r="P1420">
            <v>0</v>
          </cell>
        </row>
        <row r="1421">
          <cell r="A1421" t="str">
            <v>Ferragem de aço galvanizado para suporte.</v>
          </cell>
          <cell r="C1421" t="str">
            <v>kg</v>
          </cell>
          <cell r="D1421">
            <v>925</v>
          </cell>
          <cell r="E1421">
            <v>1</v>
          </cell>
          <cell r="F1421">
            <v>925</v>
          </cell>
          <cell r="G1421">
            <v>0.2</v>
          </cell>
          <cell r="H1421">
            <v>185</v>
          </cell>
          <cell r="I1421" t="str">
            <v>LE</v>
          </cell>
          <cell r="P1421">
            <v>0.2</v>
          </cell>
        </row>
        <row r="1422">
          <cell r="F1422">
            <v>0</v>
          </cell>
          <cell r="H1422">
            <v>0</v>
          </cell>
          <cell r="P1422">
            <v>0</v>
          </cell>
        </row>
        <row r="1423">
          <cell r="A1423" t="str">
            <v>Barramento blindado, 2500 A, 45 kA, 480 V.</v>
          </cell>
          <cell r="B1423" t="str">
            <v>550-BB-01</v>
          </cell>
          <cell r="C1423" t="str">
            <v>m</v>
          </cell>
          <cell r="D1423">
            <v>15</v>
          </cell>
          <cell r="E1423">
            <v>5</v>
          </cell>
          <cell r="F1423">
            <v>75</v>
          </cell>
          <cell r="G1423">
            <v>3</v>
          </cell>
          <cell r="H1423">
            <v>45</v>
          </cell>
          <cell r="I1423" t="str">
            <v>Q</v>
          </cell>
          <cell r="P1423">
            <v>3</v>
          </cell>
        </row>
        <row r="1424">
          <cell r="F1424">
            <v>0</v>
          </cell>
          <cell r="H1424">
            <v>0</v>
          </cell>
          <cell r="P1424">
            <v>0</v>
          </cell>
        </row>
        <row r="1425">
          <cell r="A1425" t="str">
            <v>Barramento blindado, 2500 A, 45 kA, 480 V.</v>
          </cell>
          <cell r="B1425" t="str">
            <v>550-BB-06</v>
          </cell>
          <cell r="C1425" t="str">
            <v>m</v>
          </cell>
          <cell r="D1425">
            <v>12</v>
          </cell>
          <cell r="E1425">
            <v>5</v>
          </cell>
          <cell r="F1425">
            <v>60</v>
          </cell>
          <cell r="G1425">
            <v>3</v>
          </cell>
          <cell r="H1425">
            <v>36</v>
          </cell>
          <cell r="I1425" t="str">
            <v>Q</v>
          </cell>
          <cell r="P1425">
            <v>3</v>
          </cell>
        </row>
        <row r="1426">
          <cell r="F1426">
            <v>0</v>
          </cell>
          <cell r="H1426">
            <v>0</v>
          </cell>
          <cell r="P1426">
            <v>0</v>
          </cell>
        </row>
        <row r="1427">
          <cell r="A1427" t="str">
            <v>ÁREA - SUBESTAÇÃO 550-SE-03 E CICLONAGEM E FILTRAGEM</v>
          </cell>
          <cell r="F1427">
            <v>0</v>
          </cell>
          <cell r="H1427">
            <v>0</v>
          </cell>
          <cell r="P1427">
            <v>0</v>
          </cell>
        </row>
        <row r="1428">
          <cell r="A1428" t="str">
            <v>Transformador de potência: - 4 MVA</v>
          </cell>
          <cell r="B1428" t="str">
            <v>550-TF-03</v>
          </cell>
          <cell r="C1428" t="str">
            <v>UNID.</v>
          </cell>
          <cell r="D1428">
            <v>1</v>
          </cell>
          <cell r="E1428">
            <v>4000</v>
          </cell>
          <cell r="F1428">
            <v>4000</v>
          </cell>
          <cell r="G1428">
            <v>100</v>
          </cell>
          <cell r="H1428">
            <v>100</v>
          </cell>
          <cell r="I1428" t="str">
            <v>Q</v>
          </cell>
          <cell r="P1428">
            <v>100</v>
          </cell>
        </row>
        <row r="1429">
          <cell r="A1429" t="str">
            <v>Trifásico, instalação externa, isolamento em óleo mineral.</v>
          </cell>
          <cell r="F1429">
            <v>0</v>
          </cell>
          <cell r="H1429">
            <v>0</v>
          </cell>
          <cell r="P1429">
            <v>0</v>
          </cell>
        </row>
        <row r="1430">
          <cell r="A1430" t="str">
            <v>13,8 - 4,16kV, 4MVA</v>
          </cell>
          <cell r="F1430">
            <v>0</v>
          </cell>
          <cell r="H1430">
            <v>0</v>
          </cell>
          <cell r="P1430">
            <v>0</v>
          </cell>
        </row>
        <row r="1431">
          <cell r="F1431">
            <v>0</v>
          </cell>
          <cell r="H1431">
            <v>0</v>
          </cell>
          <cell r="P1431">
            <v>0</v>
          </cell>
        </row>
        <row r="1432">
          <cell r="A1432" t="str">
            <v>Transformador de potência: - 1,5 MVA</v>
          </cell>
          <cell r="B1432" t="str">
            <v>550-TF-04</v>
          </cell>
          <cell r="C1432" t="str">
            <v>UNID.</v>
          </cell>
          <cell r="D1432">
            <v>1</v>
          </cell>
          <cell r="E1432">
            <v>2000</v>
          </cell>
          <cell r="F1432">
            <v>2000</v>
          </cell>
          <cell r="G1432">
            <v>100</v>
          </cell>
          <cell r="H1432">
            <v>100</v>
          </cell>
          <cell r="I1432" t="str">
            <v>Q</v>
          </cell>
          <cell r="P1432">
            <v>100</v>
          </cell>
        </row>
        <row r="1433">
          <cell r="A1433" t="str">
            <v>Trifásico, instalação externa, isolamento em óleo mineral.</v>
          </cell>
          <cell r="F1433">
            <v>0</v>
          </cell>
          <cell r="H1433">
            <v>0</v>
          </cell>
          <cell r="P1433">
            <v>0</v>
          </cell>
        </row>
        <row r="1434">
          <cell r="A1434" t="str">
            <v>13.800 - 480V, 1,5 MVA</v>
          </cell>
          <cell r="F1434">
            <v>0</v>
          </cell>
          <cell r="H1434">
            <v>0</v>
          </cell>
          <cell r="P1434">
            <v>0</v>
          </cell>
        </row>
        <row r="1435">
          <cell r="F1435">
            <v>0</v>
          </cell>
          <cell r="H1435">
            <v>0</v>
          </cell>
          <cell r="P1435">
            <v>0</v>
          </cell>
        </row>
        <row r="1436">
          <cell r="A1436" t="str">
            <v>Transformador de controle: - 20 kVA</v>
          </cell>
          <cell r="B1436" t="str">
            <v>550-TK-02</v>
          </cell>
          <cell r="C1436" t="str">
            <v>UNID.</v>
          </cell>
          <cell r="D1436">
            <v>1</v>
          </cell>
          <cell r="E1436">
            <v>100</v>
          </cell>
          <cell r="F1436">
            <v>100</v>
          </cell>
          <cell r="G1436">
            <v>20</v>
          </cell>
          <cell r="H1436">
            <v>20</v>
          </cell>
          <cell r="I1436" t="str">
            <v>Q</v>
          </cell>
          <cell r="P1436">
            <v>20</v>
          </cell>
        </row>
        <row r="1437">
          <cell r="A1437" t="str">
            <v>Monofásico, instalação externa, isolamento em óleo mineral.</v>
          </cell>
          <cell r="F1437">
            <v>0</v>
          </cell>
          <cell r="H1437">
            <v>0</v>
          </cell>
          <cell r="P1437">
            <v>0</v>
          </cell>
        </row>
        <row r="1438">
          <cell r="A1438" t="str">
            <v>13.800 - 120V, 20 kVA, com blindagem eletrostática entre enrolamentos</v>
          </cell>
          <cell r="F1438">
            <v>0</v>
          </cell>
          <cell r="H1438">
            <v>0</v>
          </cell>
          <cell r="P1438">
            <v>0</v>
          </cell>
        </row>
        <row r="1439">
          <cell r="F1439">
            <v>0</v>
          </cell>
          <cell r="H1439">
            <v>0</v>
          </cell>
          <cell r="P1439">
            <v>0</v>
          </cell>
        </row>
        <row r="1440">
          <cell r="A1440" t="str">
            <v>Transformador de iluminação: - 75 kVA</v>
          </cell>
          <cell r="B1440" t="str">
            <v>550-TL-02</v>
          </cell>
          <cell r="C1440" t="str">
            <v>UNID.</v>
          </cell>
          <cell r="D1440">
            <v>1</v>
          </cell>
          <cell r="E1440">
            <v>100</v>
          </cell>
          <cell r="F1440">
            <v>100</v>
          </cell>
          <cell r="G1440">
            <v>20</v>
          </cell>
          <cell r="H1440">
            <v>20</v>
          </cell>
          <cell r="I1440" t="str">
            <v>Q</v>
          </cell>
          <cell r="P1440">
            <v>20</v>
          </cell>
        </row>
        <row r="1441">
          <cell r="A1441" t="str">
            <v>Trifásico, instalação externa, isolamento em óleo mineral.</v>
          </cell>
          <cell r="F1441">
            <v>0</v>
          </cell>
          <cell r="H1441">
            <v>0</v>
          </cell>
          <cell r="P1441">
            <v>0</v>
          </cell>
        </row>
        <row r="1442">
          <cell r="A1442" t="str">
            <v>13.800 - 380/220V, 75 kVA</v>
          </cell>
          <cell r="F1442">
            <v>0</v>
          </cell>
          <cell r="H1442">
            <v>0</v>
          </cell>
          <cell r="P1442">
            <v>0</v>
          </cell>
        </row>
        <row r="1443">
          <cell r="F1443">
            <v>0</v>
          </cell>
          <cell r="H1443">
            <v>0</v>
          </cell>
          <cell r="P1443">
            <v>0</v>
          </cell>
        </row>
        <row r="1444">
          <cell r="A1444" t="str">
            <v>Quadro de iluminação 380/220 Vca:</v>
          </cell>
          <cell r="B1444" t="str">
            <v>550-QL-07</v>
          </cell>
          <cell r="C1444" t="str">
            <v>UNID.</v>
          </cell>
          <cell r="D1444">
            <v>1</v>
          </cell>
          <cell r="E1444">
            <v>60</v>
          </cell>
          <cell r="F1444">
            <v>60</v>
          </cell>
          <cell r="G1444">
            <v>60</v>
          </cell>
          <cell r="H1444">
            <v>60</v>
          </cell>
          <cell r="I1444" t="str">
            <v>Q</v>
          </cell>
          <cell r="P1444">
            <v>60</v>
          </cell>
        </row>
        <row r="1445">
          <cell r="A1445" t="str">
            <v>Instalação externa, barramento trifásico e neutro.</v>
          </cell>
          <cell r="F1445">
            <v>0</v>
          </cell>
          <cell r="H1445">
            <v>0</v>
          </cell>
          <cell r="P1445">
            <v>0</v>
          </cell>
        </row>
        <row r="1446">
          <cell r="F1446">
            <v>0</v>
          </cell>
          <cell r="H1446">
            <v>0</v>
          </cell>
          <cell r="P1446">
            <v>0</v>
          </cell>
        </row>
        <row r="1447">
          <cell r="A1447" t="str">
            <v>Resistor de aterramento:</v>
          </cell>
          <cell r="B1447" t="str">
            <v>550-RA-03</v>
          </cell>
          <cell r="C1447" t="str">
            <v>UNID.</v>
          </cell>
          <cell r="D1447">
            <v>1</v>
          </cell>
          <cell r="E1447">
            <v>100</v>
          </cell>
          <cell r="F1447">
            <v>100</v>
          </cell>
          <cell r="G1447">
            <v>20</v>
          </cell>
          <cell r="H1447">
            <v>20</v>
          </cell>
          <cell r="I1447" t="str">
            <v>Q</v>
          </cell>
          <cell r="P1447">
            <v>20</v>
          </cell>
        </row>
        <row r="1448">
          <cell r="A1448" t="str">
            <v>Instalação externa, 2400V, 400A, 10s</v>
          </cell>
          <cell r="F1448">
            <v>0</v>
          </cell>
          <cell r="H1448">
            <v>0</v>
          </cell>
          <cell r="P1448">
            <v>0</v>
          </cell>
        </row>
        <row r="1449">
          <cell r="F1449">
            <v>0</v>
          </cell>
          <cell r="H1449">
            <v>0</v>
          </cell>
          <cell r="P1449">
            <v>0</v>
          </cell>
        </row>
        <row r="1450">
          <cell r="A1450" t="str">
            <v>Resistor de aterramento 277V:</v>
          </cell>
          <cell r="B1450" t="str">
            <v>550-RA-04</v>
          </cell>
          <cell r="C1450" t="str">
            <v>CJ</v>
          </cell>
          <cell r="D1450">
            <v>1</v>
          </cell>
          <cell r="E1450">
            <v>100</v>
          </cell>
          <cell r="F1450">
            <v>100</v>
          </cell>
          <cell r="G1450">
            <v>40</v>
          </cell>
          <cell r="H1450">
            <v>40</v>
          </cell>
          <cell r="I1450" t="str">
            <v>Q</v>
          </cell>
          <cell r="P1450">
            <v>40</v>
          </cell>
        </row>
        <row r="1451">
          <cell r="A1451" t="str">
            <v>Composto das seguintes unidades:</v>
          </cell>
          <cell r="F1451">
            <v>0</v>
          </cell>
          <cell r="H1451">
            <v>0</v>
          </cell>
          <cell r="P1451">
            <v>0</v>
          </cell>
        </row>
        <row r="1452">
          <cell r="A1452" t="str">
            <v>- resistor de  aterramento, instalação externa, 277v, 5a.</v>
          </cell>
          <cell r="F1452">
            <v>0</v>
          </cell>
          <cell r="H1452">
            <v>0</v>
          </cell>
          <cell r="P1452">
            <v>0</v>
          </cell>
        </row>
        <row r="1453">
          <cell r="A1453" t="str">
            <v>- painel de supervisão e alarme, instalação interna.</v>
          </cell>
          <cell r="F1453">
            <v>0</v>
          </cell>
          <cell r="H1453">
            <v>0</v>
          </cell>
          <cell r="P1453">
            <v>0</v>
          </cell>
        </row>
        <row r="1454">
          <cell r="F1454">
            <v>0</v>
          </cell>
          <cell r="H1454">
            <v>0</v>
          </cell>
          <cell r="P1454">
            <v>0</v>
          </cell>
        </row>
        <row r="1455">
          <cell r="A1455" t="str">
            <v>Quadro  de distribuição de 13,8 kV: - 5COL</v>
          </cell>
          <cell r="B1455" t="str">
            <v>550-QD-02</v>
          </cell>
          <cell r="C1455" t="str">
            <v>CJ</v>
          </cell>
          <cell r="D1455">
            <v>1</v>
          </cell>
          <cell r="E1455">
            <v>5000</v>
          </cell>
          <cell r="F1455">
            <v>5000</v>
          </cell>
          <cell r="G1455">
            <v>1000</v>
          </cell>
          <cell r="H1455">
            <v>1000</v>
          </cell>
          <cell r="I1455" t="str">
            <v>Q</v>
          </cell>
          <cell r="P1455">
            <v>1000</v>
          </cell>
        </row>
        <row r="1456">
          <cell r="A1456" t="str">
            <v xml:space="preserve">Instalação abrigada, tipo metal clad, 600A, 15kA , com uma coluna de entrada e </v>
          </cell>
          <cell r="F1456">
            <v>0</v>
          </cell>
          <cell r="H1456">
            <v>0</v>
          </cell>
          <cell r="P1456">
            <v>0</v>
          </cell>
        </row>
        <row r="1457">
          <cell r="A1457" t="str">
            <v>quatro colunas de saídas.</v>
          </cell>
          <cell r="F1457">
            <v>0</v>
          </cell>
          <cell r="H1457">
            <v>0</v>
          </cell>
          <cell r="P1457">
            <v>0</v>
          </cell>
        </row>
        <row r="1458">
          <cell r="F1458">
            <v>0</v>
          </cell>
          <cell r="H1458">
            <v>0</v>
          </cell>
          <cell r="P1458">
            <v>0</v>
          </cell>
        </row>
        <row r="1459">
          <cell r="A1459" t="str">
            <v>Centro controle motores de 4160 V: - 5COL</v>
          </cell>
          <cell r="B1459" t="str">
            <v>550-CM-03</v>
          </cell>
          <cell r="C1459" t="str">
            <v>CJ</v>
          </cell>
          <cell r="D1459">
            <v>1</v>
          </cell>
          <cell r="E1459">
            <v>5000</v>
          </cell>
          <cell r="F1459">
            <v>5000</v>
          </cell>
          <cell r="G1459">
            <v>1000</v>
          </cell>
          <cell r="H1459">
            <v>1000</v>
          </cell>
          <cell r="I1459" t="str">
            <v>Q</v>
          </cell>
          <cell r="P1459">
            <v>1000</v>
          </cell>
        </row>
        <row r="1460">
          <cell r="A1460" t="str">
            <v xml:space="preserve">Instalação interna, barramento 1200A, 31,5 kA, compartimentos  extraíveis,  entrada </v>
          </cell>
          <cell r="F1460">
            <v>0</v>
          </cell>
          <cell r="H1460">
            <v>0</v>
          </cell>
          <cell r="P1460">
            <v>0</v>
          </cell>
        </row>
        <row r="1461">
          <cell r="A1461" t="str">
            <v xml:space="preserve">com disjuntor à vácuo, saídas com contatores à  vácuo, com uma coluna de entrada e </v>
          </cell>
          <cell r="F1461">
            <v>0</v>
          </cell>
          <cell r="H1461">
            <v>0</v>
          </cell>
          <cell r="P1461">
            <v>0</v>
          </cell>
        </row>
        <row r="1462">
          <cell r="A1462" t="str">
            <v>quatro colunas de saídas.</v>
          </cell>
          <cell r="F1462">
            <v>0</v>
          </cell>
          <cell r="H1462">
            <v>0</v>
          </cell>
          <cell r="P1462">
            <v>0</v>
          </cell>
        </row>
        <row r="1463">
          <cell r="F1463">
            <v>0</v>
          </cell>
          <cell r="H1463">
            <v>0</v>
          </cell>
          <cell r="P1463">
            <v>0</v>
          </cell>
        </row>
        <row r="1464">
          <cell r="A1464" t="str">
            <v>Centro controle motores 480 V: - 8COL</v>
          </cell>
          <cell r="B1464" t="str">
            <v>550-CM-04</v>
          </cell>
          <cell r="C1464" t="str">
            <v>CJ</v>
          </cell>
          <cell r="D1464">
            <v>1</v>
          </cell>
          <cell r="E1464">
            <v>4800</v>
          </cell>
          <cell r="F1464">
            <v>4800</v>
          </cell>
          <cell r="G1464">
            <v>1200</v>
          </cell>
          <cell r="H1464">
            <v>1200</v>
          </cell>
          <cell r="I1464" t="str">
            <v>Q</v>
          </cell>
          <cell r="P1464">
            <v>1200</v>
          </cell>
        </row>
        <row r="1465">
          <cell r="A1465" t="str">
            <v xml:space="preserve">Instalação interna, barramento 3000A, 45 kA, gavetas extraíveis, entrada com </v>
          </cell>
          <cell r="F1465">
            <v>0</v>
          </cell>
          <cell r="H1465">
            <v>0</v>
          </cell>
          <cell r="P1465">
            <v>0</v>
          </cell>
        </row>
        <row r="1466">
          <cell r="A1466" t="str">
            <v>disjuntor power 2500A, com uma coluna de entrada e sete colunas de saídas.</v>
          </cell>
          <cell r="F1466">
            <v>0</v>
          </cell>
          <cell r="H1466">
            <v>0</v>
          </cell>
          <cell r="P1466">
            <v>0</v>
          </cell>
        </row>
        <row r="1467">
          <cell r="F1467">
            <v>0</v>
          </cell>
          <cell r="H1467">
            <v>0</v>
          </cell>
          <cell r="P1467">
            <v>0</v>
          </cell>
        </row>
        <row r="1468">
          <cell r="A1468" t="str">
            <v>Painel de conversores de freqüência, com os conversores 510-SZ-200/273, para motor - 100 CV</v>
          </cell>
          <cell r="B1468" t="str">
            <v>510-PV-10</v>
          </cell>
          <cell r="C1468" t="str">
            <v>UNID.</v>
          </cell>
          <cell r="D1468">
            <v>1</v>
          </cell>
          <cell r="E1468">
            <v>600</v>
          </cell>
          <cell r="F1468">
            <v>600</v>
          </cell>
          <cell r="G1468">
            <v>50</v>
          </cell>
          <cell r="H1468">
            <v>50</v>
          </cell>
          <cell r="I1468" t="str">
            <v>Q</v>
          </cell>
          <cell r="P1468">
            <v>50</v>
          </cell>
        </row>
        <row r="1469">
          <cell r="A1469" t="str">
            <v>de 100 cv e 50 cv  respectivamente.</v>
          </cell>
          <cell r="F1469">
            <v>0</v>
          </cell>
          <cell r="H1469">
            <v>0</v>
          </cell>
          <cell r="P1469">
            <v>0</v>
          </cell>
        </row>
        <row r="1470">
          <cell r="F1470">
            <v>0</v>
          </cell>
          <cell r="H1470">
            <v>0</v>
          </cell>
          <cell r="P1470">
            <v>0</v>
          </cell>
        </row>
        <row r="1471">
          <cell r="A1471" t="str">
            <v>Painel de conversores de freqüência, com os conversores 510-SZ-201/274, para motor - 100 CV</v>
          </cell>
          <cell r="B1471" t="str">
            <v>510-PV-11</v>
          </cell>
          <cell r="C1471" t="str">
            <v>UNID.</v>
          </cell>
          <cell r="D1471">
            <v>1</v>
          </cell>
          <cell r="E1471">
            <v>600</v>
          </cell>
          <cell r="F1471">
            <v>600</v>
          </cell>
          <cell r="G1471">
            <v>50</v>
          </cell>
          <cell r="H1471">
            <v>50</v>
          </cell>
          <cell r="I1471" t="str">
            <v>Q</v>
          </cell>
          <cell r="P1471">
            <v>50</v>
          </cell>
        </row>
        <row r="1472">
          <cell r="A1472" t="str">
            <v>de 100 cv e 50 cv  respectivamente.</v>
          </cell>
          <cell r="F1472">
            <v>0</v>
          </cell>
          <cell r="H1472">
            <v>0</v>
          </cell>
          <cell r="P1472">
            <v>0</v>
          </cell>
        </row>
        <row r="1473">
          <cell r="F1473">
            <v>0</v>
          </cell>
          <cell r="H1473">
            <v>0</v>
          </cell>
          <cell r="P1473">
            <v>0</v>
          </cell>
        </row>
        <row r="1474">
          <cell r="A1474" t="str">
            <v>Banco de capacitores 480 V: - 2 x 200 kVAr</v>
          </cell>
          <cell r="B1474" t="str">
            <v>550-BC-03</v>
          </cell>
          <cell r="C1474" t="str">
            <v>UNID.</v>
          </cell>
          <cell r="D1474">
            <v>1</v>
          </cell>
          <cell r="E1474">
            <v>200</v>
          </cell>
          <cell r="F1474">
            <v>200</v>
          </cell>
          <cell r="G1474">
            <v>40</v>
          </cell>
          <cell r="H1474">
            <v>40</v>
          </cell>
          <cell r="I1474" t="str">
            <v>Q</v>
          </cell>
          <cell r="P1474">
            <v>40</v>
          </cell>
        </row>
        <row r="1475">
          <cell r="A1475" t="str">
            <v>Instalação interna, 2 X 200 kVAr, automático.</v>
          </cell>
          <cell r="F1475">
            <v>0</v>
          </cell>
          <cell r="H1475">
            <v>0</v>
          </cell>
          <cell r="P1475">
            <v>0</v>
          </cell>
        </row>
        <row r="1476">
          <cell r="F1476">
            <v>0</v>
          </cell>
          <cell r="H1476">
            <v>0</v>
          </cell>
          <cell r="P1476">
            <v>0</v>
          </cell>
        </row>
        <row r="1477">
          <cell r="A1477" t="str">
            <v>Painel de iluminação 380/220 Vca:</v>
          </cell>
          <cell r="B1477" t="str">
            <v>550-PL-02</v>
          </cell>
          <cell r="C1477" t="str">
            <v>UNID.</v>
          </cell>
          <cell r="D1477">
            <v>1</v>
          </cell>
          <cell r="E1477">
            <v>600</v>
          </cell>
          <cell r="F1477">
            <v>600</v>
          </cell>
          <cell r="G1477">
            <v>100</v>
          </cell>
          <cell r="H1477">
            <v>100</v>
          </cell>
          <cell r="I1477" t="str">
            <v>Q</v>
          </cell>
          <cell r="P1477">
            <v>100</v>
          </cell>
        </row>
        <row r="1478">
          <cell r="A1478" t="str">
            <v xml:space="preserve">Instalação interna, barramento trifásico e neutro,  para alimentação de painéis </v>
          </cell>
          <cell r="F1478">
            <v>0</v>
          </cell>
          <cell r="H1478">
            <v>0</v>
          </cell>
          <cell r="P1478">
            <v>0</v>
          </cell>
        </row>
        <row r="1479">
          <cell r="A1479" t="str">
            <v>e circuitos de iluminação.</v>
          </cell>
          <cell r="F1479">
            <v>0</v>
          </cell>
          <cell r="H1479">
            <v>0</v>
          </cell>
          <cell r="P1479">
            <v>0</v>
          </cell>
        </row>
        <row r="1480">
          <cell r="F1480">
            <v>0</v>
          </cell>
          <cell r="H1480">
            <v>0</v>
          </cell>
          <cell r="P1480">
            <v>0</v>
          </cell>
        </row>
        <row r="1481">
          <cell r="A1481" t="str">
            <v>Quadro de resistência de aquecimento:</v>
          </cell>
          <cell r="B1481" t="str">
            <v>550-QR-02</v>
          </cell>
          <cell r="C1481" t="str">
            <v>UNID.</v>
          </cell>
          <cell r="D1481">
            <v>1</v>
          </cell>
          <cell r="E1481">
            <v>100</v>
          </cell>
          <cell r="F1481">
            <v>100</v>
          </cell>
          <cell r="G1481">
            <v>60</v>
          </cell>
          <cell r="H1481">
            <v>60</v>
          </cell>
          <cell r="I1481" t="str">
            <v>Q</v>
          </cell>
          <cell r="P1481">
            <v>60</v>
          </cell>
        </row>
        <row r="1482">
          <cell r="A1482" t="str">
            <v>Instalação interna, barramento trifásico e neutro, 380/220V</v>
          </cell>
          <cell r="F1482">
            <v>0</v>
          </cell>
          <cell r="H1482">
            <v>0</v>
          </cell>
          <cell r="P1482">
            <v>0</v>
          </cell>
        </row>
        <row r="1483">
          <cell r="F1483">
            <v>0</v>
          </cell>
          <cell r="H1483">
            <v>0</v>
          </cell>
          <cell r="P1483">
            <v>0</v>
          </cell>
        </row>
        <row r="1484">
          <cell r="A1484" t="str">
            <v>Quadro de iluminação 380/220 Vca</v>
          </cell>
          <cell r="B1484" t="str">
            <v>550-QL-03</v>
          </cell>
          <cell r="C1484" t="str">
            <v>CJ</v>
          </cell>
          <cell r="D1484">
            <v>1</v>
          </cell>
          <cell r="E1484">
            <v>60</v>
          </cell>
          <cell r="F1484">
            <v>60</v>
          </cell>
          <cell r="G1484">
            <v>60</v>
          </cell>
          <cell r="H1484">
            <v>60</v>
          </cell>
          <cell r="I1484" t="str">
            <v>Q</v>
          </cell>
          <cell r="P1484">
            <v>60</v>
          </cell>
        </row>
        <row r="1485">
          <cell r="A1485" t="str">
            <v>Instalação interna, barramento trifásico e neutro.</v>
          </cell>
          <cell r="F1485">
            <v>0</v>
          </cell>
          <cell r="H1485">
            <v>0</v>
          </cell>
          <cell r="P1485">
            <v>0</v>
          </cell>
        </row>
        <row r="1486">
          <cell r="F1486">
            <v>0</v>
          </cell>
          <cell r="H1486">
            <v>0</v>
          </cell>
          <cell r="P1486">
            <v>0</v>
          </cell>
        </row>
        <row r="1487">
          <cell r="A1487" t="str">
            <v>Quadro de iluminação de emergência, 380/220 Vca:</v>
          </cell>
          <cell r="B1487" t="str">
            <v>550-QE-02</v>
          </cell>
          <cell r="C1487" t="str">
            <v>UNID.</v>
          </cell>
          <cell r="D1487">
            <v>1</v>
          </cell>
          <cell r="E1487">
            <v>60</v>
          </cell>
          <cell r="F1487">
            <v>60</v>
          </cell>
          <cell r="G1487">
            <v>60</v>
          </cell>
          <cell r="H1487">
            <v>60</v>
          </cell>
          <cell r="I1487" t="str">
            <v>Q</v>
          </cell>
          <cell r="P1487">
            <v>60</v>
          </cell>
        </row>
        <row r="1488">
          <cell r="A1488" t="str">
            <v>Instalação interna, barramento trifásico e neutro.</v>
          </cell>
          <cell r="F1488">
            <v>0</v>
          </cell>
          <cell r="H1488">
            <v>0</v>
          </cell>
          <cell r="P1488">
            <v>0</v>
          </cell>
        </row>
        <row r="1489">
          <cell r="F1489">
            <v>0</v>
          </cell>
          <cell r="H1489">
            <v>0</v>
          </cell>
          <cell r="P1489">
            <v>0</v>
          </cell>
        </row>
        <row r="1490">
          <cell r="A1490" t="str">
            <v>Cabo de cobre nu, têmpera meia dura, formação em fios, encordoamento classe 2,</v>
          </cell>
          <cell r="F1490">
            <v>0</v>
          </cell>
          <cell r="H1490">
            <v>0</v>
          </cell>
          <cell r="P1490">
            <v>0</v>
          </cell>
        </row>
        <row r="1491">
          <cell r="A1491" t="str">
            <v>NBR 5111 e 7575:</v>
          </cell>
          <cell r="F1491">
            <v>0</v>
          </cell>
          <cell r="H1491">
            <v>0</v>
          </cell>
          <cell r="P1491">
            <v>0</v>
          </cell>
        </row>
        <row r="1492">
          <cell r="A1492" t="str">
            <v>Bitola 16 mm²</v>
          </cell>
          <cell r="B1492" t="str">
            <v>CBNU</v>
          </cell>
          <cell r="C1492" t="str">
            <v>kg</v>
          </cell>
          <cell r="D1492">
            <v>35</v>
          </cell>
          <cell r="E1492">
            <v>1</v>
          </cell>
          <cell r="F1492">
            <v>35</v>
          </cell>
          <cell r="G1492">
            <v>1</v>
          </cell>
          <cell r="H1492">
            <v>35</v>
          </cell>
          <cell r="I1492" t="str">
            <v>B</v>
          </cell>
          <cell r="P1492">
            <v>1</v>
          </cell>
        </row>
        <row r="1493">
          <cell r="A1493" t="str">
            <v>Bitola 25 mm²</v>
          </cell>
          <cell r="B1493" t="str">
            <v>CBNU</v>
          </cell>
          <cell r="C1493" t="str">
            <v>kg</v>
          </cell>
          <cell r="D1493">
            <v>50</v>
          </cell>
          <cell r="E1493">
            <v>1</v>
          </cell>
          <cell r="F1493">
            <v>50</v>
          </cell>
          <cell r="G1493">
            <v>1</v>
          </cell>
          <cell r="H1493">
            <v>50</v>
          </cell>
          <cell r="I1493" t="str">
            <v>B</v>
          </cell>
          <cell r="P1493">
            <v>1</v>
          </cell>
        </row>
        <row r="1494">
          <cell r="A1494" t="str">
            <v>Bitola 35 mm²</v>
          </cell>
          <cell r="B1494" t="str">
            <v>CBNU</v>
          </cell>
          <cell r="C1494" t="str">
            <v>kg</v>
          </cell>
          <cell r="D1494">
            <v>324</v>
          </cell>
          <cell r="E1494">
            <v>1</v>
          </cell>
          <cell r="F1494">
            <v>324</v>
          </cell>
          <cell r="G1494">
            <v>1</v>
          </cell>
          <cell r="H1494">
            <v>324</v>
          </cell>
          <cell r="I1494" t="str">
            <v>B</v>
          </cell>
          <cell r="P1494">
            <v>1</v>
          </cell>
        </row>
        <row r="1495">
          <cell r="F1495">
            <v>0</v>
          </cell>
          <cell r="H1495">
            <v>0</v>
          </cell>
          <cell r="P1495">
            <v>0</v>
          </cell>
        </row>
        <row r="1496">
          <cell r="A1496" t="str">
            <v xml:space="preserve">Cabo de cobre, têmpera mole, isolação em PVC 70'C antichama, 750V,  sem capa </v>
          </cell>
          <cell r="F1496">
            <v>0</v>
          </cell>
          <cell r="H1496">
            <v>0</v>
          </cell>
          <cell r="P1496">
            <v>0</v>
          </cell>
        </row>
        <row r="1497">
          <cell r="A1497" t="str">
            <v>protetora, encordoamento classe 2, NBR 6880:</v>
          </cell>
          <cell r="F1497">
            <v>0</v>
          </cell>
          <cell r="H1497">
            <v>0</v>
          </cell>
          <cell r="P1497">
            <v>0</v>
          </cell>
        </row>
        <row r="1498">
          <cell r="A1498" t="str">
            <v>Bitola 2,5 mm²</v>
          </cell>
          <cell r="B1498" t="str">
            <v>CB1</v>
          </cell>
          <cell r="C1498" t="str">
            <v>m</v>
          </cell>
          <cell r="D1498">
            <v>1260</v>
          </cell>
          <cell r="E1498">
            <v>5.8000000000000003E-2</v>
          </cell>
          <cell r="F1498">
            <v>73.08</v>
          </cell>
          <cell r="G1498">
            <v>0.15</v>
          </cell>
          <cell r="H1498">
            <v>189</v>
          </cell>
          <cell r="I1498" t="str">
            <v>B</v>
          </cell>
          <cell r="P1498">
            <v>0.15</v>
          </cell>
        </row>
        <row r="1499">
          <cell r="A1499" t="str">
            <v>Bitola 4 mm²</v>
          </cell>
          <cell r="B1499" t="str">
            <v>CB1</v>
          </cell>
          <cell r="C1499" t="str">
            <v>m</v>
          </cell>
          <cell r="D1499">
            <v>860</v>
          </cell>
          <cell r="E1499">
            <v>0.08</v>
          </cell>
          <cell r="F1499">
            <v>68.8</v>
          </cell>
          <cell r="G1499">
            <v>0.15</v>
          </cell>
          <cell r="H1499">
            <v>129</v>
          </cell>
          <cell r="I1499" t="str">
            <v>B</v>
          </cell>
          <cell r="P1499">
            <v>0.15</v>
          </cell>
        </row>
        <row r="1500">
          <cell r="F1500">
            <v>0</v>
          </cell>
          <cell r="H1500">
            <v>0</v>
          </cell>
          <cell r="P1500">
            <v>0</v>
          </cell>
        </row>
        <row r="1501">
          <cell r="A1501" t="str">
            <v xml:space="preserve">Tomada tetrapolar blindada de sobrepor, em alumínio fundido e miolo em material </v>
          </cell>
          <cell r="C1501" t="str">
            <v>PC</v>
          </cell>
          <cell r="D1501">
            <v>2</v>
          </cell>
          <cell r="E1501">
            <v>1</v>
          </cell>
          <cell r="F1501">
            <v>2</v>
          </cell>
          <cell r="G1501">
            <v>4</v>
          </cell>
          <cell r="H1501">
            <v>8</v>
          </cell>
          <cell r="I1501" t="str">
            <v>Q</v>
          </cell>
          <cell r="P1501">
            <v>4</v>
          </cell>
        </row>
        <row r="1502">
          <cell r="A1502" t="str">
            <v>isolante, com tampa basculante, conforme DIN 49450 e 49451 - 500V.</v>
          </cell>
          <cell r="F1502">
            <v>0</v>
          </cell>
          <cell r="H1502">
            <v>0</v>
          </cell>
          <cell r="P1502">
            <v>0</v>
          </cell>
        </row>
        <row r="1503">
          <cell r="F1503">
            <v>0</v>
          </cell>
          <cell r="H1503">
            <v>0</v>
          </cell>
          <cell r="P1503">
            <v>0</v>
          </cell>
        </row>
        <row r="1504">
          <cell r="A1504" t="str">
            <v xml:space="preserve">Tomada redonda fundida em liga de alumínio, 380V, a prova de TGVP com tampo mola, </v>
          </cell>
          <cell r="C1504" t="str">
            <v>PC</v>
          </cell>
          <cell r="D1504">
            <v>12</v>
          </cell>
          <cell r="E1504">
            <v>1</v>
          </cell>
          <cell r="F1504">
            <v>12</v>
          </cell>
          <cell r="G1504">
            <v>4</v>
          </cell>
          <cell r="H1504">
            <v>48</v>
          </cell>
          <cell r="I1504" t="str">
            <v>Q</v>
          </cell>
          <cell r="P1504">
            <v>4</v>
          </cell>
        </row>
        <row r="1505">
          <cell r="A1505" t="str">
            <v>orelhas de fixação, quatro entradas rosqueadas de 3/4" sendo 3 bujões plásticos.</v>
          </cell>
          <cell r="F1505">
            <v>0</v>
          </cell>
          <cell r="H1505">
            <v>0</v>
          </cell>
          <cell r="P1505">
            <v>0</v>
          </cell>
        </row>
        <row r="1506">
          <cell r="F1506">
            <v>0</v>
          </cell>
          <cell r="H1506">
            <v>0</v>
          </cell>
          <cell r="P1506">
            <v>0</v>
          </cell>
        </row>
        <row r="1507">
          <cell r="A1507" t="str">
            <v>Tomada universal 2P+T, montada em condulete.</v>
          </cell>
          <cell r="C1507" t="str">
            <v>PC</v>
          </cell>
          <cell r="D1507">
            <v>10</v>
          </cell>
          <cell r="E1507">
            <v>0.1</v>
          </cell>
          <cell r="F1507">
            <v>1</v>
          </cell>
          <cell r="G1507">
            <v>2</v>
          </cell>
          <cell r="H1507">
            <v>20</v>
          </cell>
          <cell r="I1507" t="str">
            <v>Q</v>
          </cell>
          <cell r="P1507">
            <v>2</v>
          </cell>
        </row>
        <row r="1508">
          <cell r="F1508">
            <v>0</v>
          </cell>
          <cell r="H1508">
            <v>0</v>
          </cell>
          <cell r="P1508">
            <v>0</v>
          </cell>
        </row>
        <row r="1509">
          <cell r="A1509" t="str">
            <v>Interruptor montado em caixa condulete.</v>
          </cell>
          <cell r="C1509" t="str">
            <v>PC</v>
          </cell>
          <cell r="D1509">
            <v>4</v>
          </cell>
          <cell r="E1509">
            <v>0.1</v>
          </cell>
          <cell r="F1509">
            <v>0.4</v>
          </cell>
          <cell r="G1509">
            <v>2</v>
          </cell>
          <cell r="H1509">
            <v>8</v>
          </cell>
          <cell r="I1509" t="str">
            <v>Q</v>
          </cell>
          <cell r="P1509">
            <v>2</v>
          </cell>
        </row>
        <row r="1510">
          <cell r="F1510">
            <v>0</v>
          </cell>
          <cell r="H1510">
            <v>0</v>
          </cell>
          <cell r="P1510">
            <v>0</v>
          </cell>
        </row>
        <row r="1511">
          <cell r="A1511" t="str">
            <v>Relé fotoelétrico montado em caixa condulete.</v>
          </cell>
          <cell r="C1511" t="str">
            <v>PC</v>
          </cell>
          <cell r="D1511">
            <v>2</v>
          </cell>
          <cell r="E1511">
            <v>0.1</v>
          </cell>
          <cell r="F1511">
            <v>0.2</v>
          </cell>
          <cell r="G1511">
            <v>2</v>
          </cell>
          <cell r="H1511">
            <v>4</v>
          </cell>
          <cell r="I1511" t="str">
            <v>Q</v>
          </cell>
          <cell r="P1511">
            <v>2</v>
          </cell>
        </row>
        <row r="1512">
          <cell r="F1512">
            <v>0</v>
          </cell>
          <cell r="H1512">
            <v>0</v>
          </cell>
          <cell r="P1512">
            <v>0</v>
          </cell>
        </row>
        <row r="1513">
          <cell r="A1513" t="str">
            <v>Eletroduto aço galvanizado a fogo c/ costura, comp. 3m, c/ uma luva e rosca nas duas</v>
          </cell>
          <cell r="F1513">
            <v>0</v>
          </cell>
          <cell r="H1513">
            <v>0</v>
          </cell>
          <cell r="P1513">
            <v>0</v>
          </cell>
        </row>
        <row r="1514">
          <cell r="A1514" t="str">
            <v xml:space="preserve">extremidades, norma DIN 2440, c/ proteção mecânica nas extremidades e rebarbas </v>
          </cell>
          <cell r="F1514">
            <v>0</v>
          </cell>
          <cell r="H1514">
            <v>0</v>
          </cell>
          <cell r="P1514">
            <v>0</v>
          </cell>
        </row>
        <row r="1515">
          <cell r="A1515" t="str">
            <v>removidas:</v>
          </cell>
          <cell r="F1515">
            <v>0</v>
          </cell>
          <cell r="H1515">
            <v>0</v>
          </cell>
          <cell r="P1515">
            <v>0</v>
          </cell>
        </row>
        <row r="1516">
          <cell r="A1516" t="str">
            <v>Diâmetro 3/4"    BSP</v>
          </cell>
          <cell r="B1516" t="str">
            <v>ELAG</v>
          </cell>
          <cell r="C1516" t="str">
            <v>m</v>
          </cell>
          <cell r="D1516">
            <v>635</v>
          </cell>
          <cell r="E1516">
            <v>1.7699999999999998</v>
          </cell>
          <cell r="F1516">
            <v>1123.95</v>
          </cell>
          <cell r="G1516">
            <v>1.25</v>
          </cell>
          <cell r="H1516">
            <v>793.75</v>
          </cell>
          <cell r="I1516" t="str">
            <v>LE</v>
          </cell>
          <cell r="P1516">
            <v>1.25</v>
          </cell>
        </row>
        <row r="1517">
          <cell r="A1517" t="str">
            <v>Diâmetro 1"       BSP</v>
          </cell>
          <cell r="B1517" t="str">
            <v>ELAG</v>
          </cell>
          <cell r="C1517" t="str">
            <v>m</v>
          </cell>
          <cell r="D1517">
            <v>126</v>
          </cell>
          <cell r="E1517">
            <v>2.63</v>
          </cell>
          <cell r="F1517">
            <v>331.38</v>
          </cell>
          <cell r="G1517">
            <v>1.25</v>
          </cell>
          <cell r="H1517">
            <v>157.5</v>
          </cell>
          <cell r="I1517" t="str">
            <v>LE</v>
          </cell>
          <cell r="P1517">
            <v>1.25</v>
          </cell>
        </row>
        <row r="1518">
          <cell r="A1518" t="str">
            <v>Diâmetro 11/2"  BSP</v>
          </cell>
          <cell r="B1518" t="str">
            <v>ELAG</v>
          </cell>
          <cell r="C1518" t="str">
            <v>m</v>
          </cell>
          <cell r="D1518">
            <v>719</v>
          </cell>
          <cell r="E1518">
            <v>4.24</v>
          </cell>
          <cell r="F1518">
            <v>3048.56</v>
          </cell>
          <cell r="G1518">
            <v>1.25</v>
          </cell>
          <cell r="H1518">
            <v>898.75</v>
          </cell>
          <cell r="I1518" t="str">
            <v>LE</v>
          </cell>
          <cell r="P1518">
            <v>1.25</v>
          </cell>
        </row>
        <row r="1519">
          <cell r="A1519" t="str">
            <v>Diâmetro 21/2"  BSP</v>
          </cell>
          <cell r="B1519" t="str">
            <v>ELAG</v>
          </cell>
          <cell r="C1519" t="str">
            <v>m</v>
          </cell>
          <cell r="D1519">
            <v>630</v>
          </cell>
          <cell r="E1519">
            <v>8.9</v>
          </cell>
          <cell r="F1519">
            <v>5607</v>
          </cell>
          <cell r="G1519">
            <v>1.5</v>
          </cell>
          <cell r="H1519">
            <v>945</v>
          </cell>
          <cell r="I1519" t="str">
            <v>LE</v>
          </cell>
          <cell r="P1519">
            <v>1.5</v>
          </cell>
        </row>
        <row r="1520">
          <cell r="A1520" t="str">
            <v>Diâmetro 3"       BSP</v>
          </cell>
          <cell r="B1520" t="str">
            <v>ELAG</v>
          </cell>
          <cell r="C1520" t="str">
            <v>m</v>
          </cell>
          <cell r="D1520">
            <v>218</v>
          </cell>
          <cell r="E1520">
            <v>11.6</v>
          </cell>
          <cell r="F1520">
            <v>2528.8000000000002</v>
          </cell>
          <cell r="G1520">
            <v>1.5</v>
          </cell>
          <cell r="H1520">
            <v>327</v>
          </cell>
          <cell r="I1520" t="str">
            <v>LE</v>
          </cell>
          <cell r="P1520">
            <v>1.5</v>
          </cell>
        </row>
        <row r="1521">
          <cell r="F1521">
            <v>0</v>
          </cell>
          <cell r="H1521">
            <v>0</v>
          </cell>
          <cell r="P1521">
            <v>0</v>
          </cell>
        </row>
        <row r="1522">
          <cell r="A1522" t="str">
            <v xml:space="preserve">Eletroduto flexível em rolo, tipo sealtubo, a prova de tempo, umidade, gases, vapores e </v>
          </cell>
          <cell r="F1522">
            <v>0</v>
          </cell>
          <cell r="H1522">
            <v>0</v>
          </cell>
          <cell r="P1522">
            <v>0</v>
          </cell>
        </row>
        <row r="1523">
          <cell r="A1523" t="str">
            <v>pó, constituído por fita de aço doce c/ revestimento externo em polivinil-clorídrico:</v>
          </cell>
          <cell r="F1523">
            <v>0</v>
          </cell>
          <cell r="H1523">
            <v>0</v>
          </cell>
          <cell r="P1523">
            <v>0</v>
          </cell>
        </row>
        <row r="1524">
          <cell r="A1524" t="str">
            <v>Diâmetro 3/4"</v>
          </cell>
          <cell r="B1524" t="str">
            <v>ELFL</v>
          </cell>
          <cell r="C1524" t="str">
            <v>m</v>
          </cell>
          <cell r="D1524">
            <v>4</v>
          </cell>
          <cell r="E1524">
            <v>0.88</v>
          </cell>
          <cell r="F1524">
            <v>3.52</v>
          </cell>
          <cell r="G1524">
            <v>1.5</v>
          </cell>
          <cell r="H1524">
            <v>6</v>
          </cell>
          <cell r="I1524" t="str">
            <v>LE</v>
          </cell>
          <cell r="P1524">
            <v>1.5</v>
          </cell>
        </row>
        <row r="1525">
          <cell r="A1525" t="str">
            <v>Diâmetro 1"</v>
          </cell>
          <cell r="B1525" t="str">
            <v>ELFL</v>
          </cell>
          <cell r="C1525" t="str">
            <v>m</v>
          </cell>
          <cell r="D1525">
            <v>7</v>
          </cell>
          <cell r="E1525">
            <v>1.32</v>
          </cell>
          <cell r="F1525">
            <v>9.24</v>
          </cell>
          <cell r="G1525">
            <v>1.5</v>
          </cell>
          <cell r="H1525">
            <v>10.5</v>
          </cell>
          <cell r="I1525" t="str">
            <v>LE</v>
          </cell>
          <cell r="P1525">
            <v>1.5</v>
          </cell>
        </row>
        <row r="1526">
          <cell r="A1526" t="str">
            <v>Diâmetro 11/2"</v>
          </cell>
          <cell r="B1526" t="str">
            <v>ELFL</v>
          </cell>
          <cell r="C1526" t="str">
            <v>m</v>
          </cell>
          <cell r="D1526">
            <v>7</v>
          </cell>
          <cell r="E1526">
            <v>2.12</v>
          </cell>
          <cell r="F1526">
            <v>14.84</v>
          </cell>
          <cell r="G1526">
            <v>1.5</v>
          </cell>
          <cell r="H1526">
            <v>10.5</v>
          </cell>
          <cell r="I1526" t="str">
            <v>LE</v>
          </cell>
          <cell r="P1526">
            <v>1.5</v>
          </cell>
        </row>
        <row r="1527">
          <cell r="A1527" t="str">
            <v>Diâmetro 21/2"</v>
          </cell>
          <cell r="B1527" t="str">
            <v>ELFL</v>
          </cell>
          <cell r="C1527" t="str">
            <v>m</v>
          </cell>
          <cell r="D1527">
            <v>1</v>
          </cell>
          <cell r="E1527">
            <v>4.45</v>
          </cell>
          <cell r="F1527">
            <v>4.45</v>
          </cell>
          <cell r="G1527">
            <v>1.8</v>
          </cell>
          <cell r="H1527">
            <v>1.8</v>
          </cell>
          <cell r="I1527" t="str">
            <v>LE</v>
          </cell>
          <cell r="P1527">
            <v>1.8</v>
          </cell>
        </row>
        <row r="1528">
          <cell r="A1528" t="str">
            <v>Diâmetro 3"</v>
          </cell>
          <cell r="B1528" t="str">
            <v>ELFL</v>
          </cell>
          <cell r="C1528" t="str">
            <v>m</v>
          </cell>
          <cell r="D1528">
            <v>8</v>
          </cell>
          <cell r="E1528">
            <v>5.8</v>
          </cell>
          <cell r="F1528">
            <v>46.4</v>
          </cell>
          <cell r="G1528">
            <v>1.8</v>
          </cell>
          <cell r="H1528">
            <v>14.4</v>
          </cell>
          <cell r="I1528" t="str">
            <v>LE</v>
          </cell>
          <cell r="P1528">
            <v>1.8</v>
          </cell>
        </row>
        <row r="1529">
          <cell r="F1529">
            <v>0</v>
          </cell>
          <cell r="H1529">
            <v>0</v>
          </cell>
          <cell r="P1529">
            <v>0</v>
          </cell>
        </row>
        <row r="1530">
          <cell r="A1530" t="str">
            <v xml:space="preserve">Luminária p/ lamp. "V. sódio" c/ reator incorporado AFP-220V-60Hz, em liga esp. alum. </v>
          </cell>
          <cell r="F1530">
            <v>0</v>
          </cell>
          <cell r="H1530">
            <v>0</v>
          </cell>
          <cell r="P1530">
            <v>0</v>
          </cell>
        </row>
        <row r="1531">
          <cell r="A1531" t="str">
            <v xml:space="preserve">fundi. globo boro-silicato, base E-27 p/ lamp. até 70W e E-40 p/ lamp. 250W, entr. </v>
          </cell>
          <cell r="F1531">
            <v>0</v>
          </cell>
          <cell r="H1531">
            <v>0</v>
          </cell>
          <cell r="P1531">
            <v>0</v>
          </cell>
        </row>
        <row r="1532">
          <cell r="A1532" t="str">
            <v>rosq. 3/4" BSP:</v>
          </cell>
          <cell r="F1532">
            <v>0</v>
          </cell>
          <cell r="H1532">
            <v>0</v>
          </cell>
          <cell r="P1532">
            <v>0</v>
          </cell>
        </row>
        <row r="1533">
          <cell r="A1533" t="str">
            <v>PEND. 70W</v>
          </cell>
          <cell r="B1533" t="str">
            <v>LUM70</v>
          </cell>
          <cell r="C1533" t="str">
            <v>PC</v>
          </cell>
          <cell r="D1533">
            <v>33</v>
          </cell>
          <cell r="E1533">
            <v>5</v>
          </cell>
          <cell r="F1533">
            <v>165</v>
          </cell>
          <cell r="G1533">
            <v>8</v>
          </cell>
          <cell r="H1533">
            <v>264</v>
          </cell>
          <cell r="I1533" t="str">
            <v>Q</v>
          </cell>
          <cell r="P1533">
            <v>8</v>
          </cell>
        </row>
        <row r="1534">
          <cell r="A1534" t="str">
            <v>ARAND. 30' 70W</v>
          </cell>
          <cell r="B1534" t="str">
            <v>LUM70</v>
          </cell>
          <cell r="C1534" t="str">
            <v>PC</v>
          </cell>
          <cell r="D1534">
            <v>3</v>
          </cell>
          <cell r="E1534">
            <v>5</v>
          </cell>
          <cell r="F1534">
            <v>15</v>
          </cell>
          <cell r="G1534">
            <v>8</v>
          </cell>
          <cell r="H1534">
            <v>24</v>
          </cell>
          <cell r="I1534" t="str">
            <v>Q</v>
          </cell>
          <cell r="P1534">
            <v>8</v>
          </cell>
        </row>
        <row r="1535">
          <cell r="A1535" t="str">
            <v>ARAND. 30' 150W</v>
          </cell>
          <cell r="B1535" t="str">
            <v>LUM150</v>
          </cell>
          <cell r="C1535" t="str">
            <v>PC</v>
          </cell>
          <cell r="D1535">
            <v>11</v>
          </cell>
          <cell r="E1535">
            <v>5</v>
          </cell>
          <cell r="F1535">
            <v>55</v>
          </cell>
          <cell r="G1535">
            <v>8</v>
          </cell>
          <cell r="H1535">
            <v>88</v>
          </cell>
          <cell r="I1535" t="str">
            <v>Q</v>
          </cell>
          <cell r="P1535">
            <v>8</v>
          </cell>
        </row>
        <row r="1536">
          <cell r="F1536">
            <v>0</v>
          </cell>
          <cell r="H1536">
            <v>0</v>
          </cell>
          <cell r="P1536">
            <v>0</v>
          </cell>
        </row>
        <row r="1537">
          <cell r="A1537" t="str">
            <v xml:space="preserve">Luminária tipo arandela, totalmente fechada para lâmpada vapor de sódio, corpo e </v>
          </cell>
          <cell r="F1537">
            <v>0</v>
          </cell>
          <cell r="H1537">
            <v>0</v>
          </cell>
          <cell r="P1537">
            <v>0</v>
          </cell>
        </row>
        <row r="1538">
          <cell r="A1538" t="str">
            <v>refletor em alumínio fundido.</v>
          </cell>
          <cell r="F1538">
            <v>0</v>
          </cell>
          <cell r="H1538">
            <v>0</v>
          </cell>
          <cell r="P1538">
            <v>0</v>
          </cell>
        </row>
        <row r="1539">
          <cell r="A1539" t="str">
            <v>VS-70W</v>
          </cell>
          <cell r="B1539" t="str">
            <v>LUM70</v>
          </cell>
          <cell r="C1539" t="str">
            <v>PC</v>
          </cell>
          <cell r="D1539">
            <v>15</v>
          </cell>
          <cell r="E1539">
            <v>5</v>
          </cell>
          <cell r="F1539">
            <v>75</v>
          </cell>
          <cell r="G1539">
            <v>8</v>
          </cell>
          <cell r="H1539">
            <v>120</v>
          </cell>
          <cell r="I1539" t="str">
            <v>Q</v>
          </cell>
          <cell r="P1539">
            <v>8</v>
          </cell>
        </row>
        <row r="1540">
          <cell r="F1540">
            <v>0</v>
          </cell>
          <cell r="H1540">
            <v>0</v>
          </cell>
          <cell r="P1540">
            <v>0</v>
          </cell>
        </row>
        <row r="1541">
          <cell r="A1541" t="str">
            <v>Luminária industr. c/ reator AFP, 220V, 60 Hz e ignitor quando necessário, incorp.</v>
          </cell>
          <cell r="F1541">
            <v>0</v>
          </cell>
          <cell r="H1541">
            <v>0</v>
          </cell>
          <cell r="P1541">
            <v>0</v>
          </cell>
        </row>
        <row r="1542">
          <cell r="A1542" t="str">
            <v>em caixa apropriada, c/ rosca 3/4", BSP corpo, suporte, caixa em liga de alum., refletor</v>
          </cell>
          <cell r="F1542">
            <v>0</v>
          </cell>
          <cell r="H1542">
            <v>0</v>
          </cell>
          <cell r="P1542">
            <v>0</v>
          </cell>
        </row>
        <row r="1543">
          <cell r="A1543" t="str">
            <v>repuxado em ch. de alum. acab. em esmalte e refletor anodiz., base E-40:</v>
          </cell>
          <cell r="F1543">
            <v>0</v>
          </cell>
          <cell r="H1543">
            <v>0</v>
          </cell>
          <cell r="P1543">
            <v>0</v>
          </cell>
        </row>
        <row r="1544">
          <cell r="A1544" t="str">
            <v>250W V.Sódio</v>
          </cell>
          <cell r="B1544" t="str">
            <v>LUM250</v>
          </cell>
          <cell r="C1544" t="str">
            <v>PC</v>
          </cell>
          <cell r="D1544">
            <v>20</v>
          </cell>
          <cell r="E1544">
            <v>10</v>
          </cell>
          <cell r="F1544">
            <v>200</v>
          </cell>
          <cell r="G1544">
            <v>8</v>
          </cell>
          <cell r="H1544">
            <v>160</v>
          </cell>
          <cell r="I1544" t="str">
            <v>Q</v>
          </cell>
          <cell r="P1544">
            <v>8</v>
          </cell>
        </row>
        <row r="1545">
          <cell r="F1545">
            <v>0</v>
          </cell>
          <cell r="H1545">
            <v>0</v>
          </cell>
          <cell r="P1545">
            <v>0</v>
          </cell>
        </row>
        <row r="1546">
          <cell r="A1546" t="str">
            <v xml:space="preserve">Luminária aberta para duas lâmpadas fluorescentes de 32W-220V-60Hz, fornecida </v>
          </cell>
          <cell r="C1546" t="str">
            <v>PC</v>
          </cell>
          <cell r="D1546">
            <v>30</v>
          </cell>
          <cell r="E1546">
            <v>10</v>
          </cell>
          <cell r="F1546">
            <v>300</v>
          </cell>
          <cell r="G1546">
            <v>8</v>
          </cell>
          <cell r="H1546">
            <v>240</v>
          </cell>
          <cell r="I1546" t="str">
            <v>Q</v>
          </cell>
          <cell r="P1546">
            <v>8</v>
          </cell>
        </row>
        <row r="1547">
          <cell r="A1547" t="str">
            <v>completa, com equipamentos auxiliares.</v>
          </cell>
          <cell r="F1547">
            <v>0</v>
          </cell>
          <cell r="H1547">
            <v>0</v>
          </cell>
          <cell r="P1547">
            <v>0</v>
          </cell>
        </row>
        <row r="1548">
          <cell r="F1548">
            <v>0</v>
          </cell>
          <cell r="H1548">
            <v>0</v>
          </cell>
          <cell r="P1548">
            <v>0</v>
          </cell>
        </row>
        <row r="1549">
          <cell r="A1549" t="str">
            <v>Unidade autônoma para iluminação de emergência, fornecida completa com todos os</v>
          </cell>
          <cell r="B1549" t="str">
            <v>LUMEM</v>
          </cell>
          <cell r="C1549" t="str">
            <v>PC</v>
          </cell>
          <cell r="D1549">
            <v>4</v>
          </cell>
          <cell r="E1549">
            <v>5</v>
          </cell>
          <cell r="F1549">
            <v>20</v>
          </cell>
          <cell r="G1549">
            <v>8</v>
          </cell>
          <cell r="H1549">
            <v>32</v>
          </cell>
          <cell r="I1549" t="str">
            <v>Q</v>
          </cell>
          <cell r="P1549">
            <v>8</v>
          </cell>
        </row>
        <row r="1550">
          <cell r="A1550" t="str">
            <v>acessórios incorporados, inclusive bateria e carregador.</v>
          </cell>
          <cell r="F1550">
            <v>0</v>
          </cell>
          <cell r="H1550">
            <v>0</v>
          </cell>
          <cell r="P1550">
            <v>0</v>
          </cell>
        </row>
        <row r="1551">
          <cell r="F1551">
            <v>0</v>
          </cell>
          <cell r="H1551">
            <v>0</v>
          </cell>
          <cell r="P1551">
            <v>0</v>
          </cell>
        </row>
        <row r="1552">
          <cell r="A1552" t="str">
            <v>Caixa de ligação quadrada em alumínio fundido, a prova de tempo, umidade, gases</v>
          </cell>
          <cell r="F1552">
            <v>0</v>
          </cell>
          <cell r="H1552">
            <v>0</v>
          </cell>
          <cell r="P1552">
            <v>0</v>
          </cell>
        </row>
        <row r="1553">
          <cell r="A1553" t="str">
            <v>vapores e pó, com junta vedação em neoprene:</v>
          </cell>
          <cell r="F1553">
            <v>0</v>
          </cell>
          <cell r="H1553">
            <v>0</v>
          </cell>
          <cell r="P1553">
            <v>0</v>
          </cell>
        </row>
        <row r="1554">
          <cell r="A1554" t="str">
            <v>Tamanho 220x220</v>
          </cell>
          <cell r="B1554" t="str">
            <v>CX</v>
          </cell>
          <cell r="C1554" t="str">
            <v>PC</v>
          </cell>
          <cell r="D1554">
            <v>3</v>
          </cell>
          <cell r="E1554">
            <v>10</v>
          </cell>
          <cell r="F1554">
            <v>30</v>
          </cell>
          <cell r="G1554">
            <v>20</v>
          </cell>
          <cell r="H1554">
            <v>60</v>
          </cell>
          <cell r="I1554" t="str">
            <v>Q</v>
          </cell>
          <cell r="P1554">
            <v>20</v>
          </cell>
        </row>
        <row r="1555">
          <cell r="F1555">
            <v>0</v>
          </cell>
          <cell r="H1555">
            <v>0</v>
          </cell>
          <cell r="P1555">
            <v>0</v>
          </cell>
        </row>
        <row r="1556">
          <cell r="A1556" t="str">
            <v>Escadas para cabo trecho reto, tipo prateleira, semi-pesado com abas voltadas para</v>
          </cell>
          <cell r="P1556">
            <v>0</v>
          </cell>
        </row>
        <row r="1557">
          <cell r="A1557" t="str">
            <v xml:space="preserve">fora , em aço galvanizado, constituído de duas longarinas de perfil "U" 4",  com </v>
          </cell>
          <cell r="F1557">
            <v>0</v>
          </cell>
          <cell r="H1557">
            <v>0</v>
          </cell>
          <cell r="P1557">
            <v>0</v>
          </cell>
        </row>
        <row r="1558">
          <cell r="A1558" t="str">
            <v>espaçamento máximo entre travessas de 250 mm, peça de 3 m.</v>
          </cell>
          <cell r="F1558">
            <v>0</v>
          </cell>
          <cell r="H1558">
            <v>0</v>
          </cell>
          <cell r="P1558">
            <v>0</v>
          </cell>
        </row>
        <row r="1559">
          <cell r="A1559" t="str">
            <v>L = 200 mm</v>
          </cell>
          <cell r="B1559" t="str">
            <v>ESC</v>
          </cell>
          <cell r="C1559" t="str">
            <v>PC</v>
          </cell>
          <cell r="D1559">
            <v>8</v>
          </cell>
          <cell r="E1559">
            <v>20.37</v>
          </cell>
          <cell r="F1559">
            <v>162.96</v>
          </cell>
          <cell r="G1559">
            <v>6</v>
          </cell>
          <cell r="H1559">
            <v>48</v>
          </cell>
          <cell r="I1559" t="str">
            <v>LE</v>
          </cell>
          <cell r="P1559">
            <v>6</v>
          </cell>
        </row>
        <row r="1560">
          <cell r="A1560" t="str">
            <v>L = 400 mm</v>
          </cell>
          <cell r="B1560" t="str">
            <v>ESC</v>
          </cell>
          <cell r="C1560" t="str">
            <v>PC</v>
          </cell>
          <cell r="D1560">
            <v>16</v>
          </cell>
          <cell r="E1560">
            <v>22.83</v>
          </cell>
          <cell r="F1560">
            <v>365.28</v>
          </cell>
          <cell r="G1560">
            <v>9</v>
          </cell>
          <cell r="H1560">
            <v>144</v>
          </cell>
          <cell r="I1560" t="str">
            <v>LE</v>
          </cell>
          <cell r="P1560">
            <v>9</v>
          </cell>
        </row>
        <row r="1561">
          <cell r="A1561" t="str">
            <v>L = 600 mm</v>
          </cell>
          <cell r="B1561" t="str">
            <v>ESC</v>
          </cell>
          <cell r="C1561" t="str">
            <v>PC</v>
          </cell>
          <cell r="D1561">
            <v>16</v>
          </cell>
          <cell r="E1561">
            <v>25.29</v>
          </cell>
          <cell r="F1561">
            <v>404.64</v>
          </cell>
          <cell r="G1561">
            <v>9</v>
          </cell>
          <cell r="H1561">
            <v>144</v>
          </cell>
          <cell r="I1561" t="str">
            <v>LE</v>
          </cell>
          <cell r="P1561">
            <v>9</v>
          </cell>
        </row>
        <row r="1562">
          <cell r="F1562">
            <v>0</v>
          </cell>
          <cell r="H1562">
            <v>0</v>
          </cell>
          <cell r="P1562">
            <v>0</v>
          </cell>
        </row>
        <row r="1563">
          <cell r="A1563" t="str">
            <v>Cabo de cobre, singelo, com isolamento em EPR p/ 8,7/15 kV, e capa em PVC:</v>
          </cell>
          <cell r="F1563">
            <v>0</v>
          </cell>
          <cell r="H1563">
            <v>0</v>
          </cell>
          <cell r="P1563">
            <v>0</v>
          </cell>
        </row>
        <row r="1564">
          <cell r="A1564" t="str">
            <v>Bitola 50 mm²</v>
          </cell>
          <cell r="B1564" t="str">
            <v>CB15</v>
          </cell>
          <cell r="C1564" t="str">
            <v>m</v>
          </cell>
          <cell r="D1564">
            <v>300</v>
          </cell>
          <cell r="E1564">
            <v>0.98299999999999998</v>
          </cell>
          <cell r="F1564">
            <v>294.89999999999998</v>
          </cell>
          <cell r="G1564">
            <v>0.5</v>
          </cell>
          <cell r="H1564">
            <v>150</v>
          </cell>
          <cell r="I1564" t="str">
            <v>B</v>
          </cell>
          <cell r="P1564">
            <v>0.5</v>
          </cell>
        </row>
        <row r="1565">
          <cell r="A1565" t="str">
            <v>Bitola 150 mm²</v>
          </cell>
          <cell r="B1565" t="str">
            <v>CB15</v>
          </cell>
          <cell r="C1565" t="str">
            <v>m</v>
          </cell>
          <cell r="D1565">
            <v>350</v>
          </cell>
          <cell r="E1565">
            <v>2.06</v>
          </cell>
          <cell r="F1565">
            <v>721</v>
          </cell>
          <cell r="G1565">
            <v>0.5</v>
          </cell>
          <cell r="H1565">
            <v>175</v>
          </cell>
          <cell r="I1565" t="str">
            <v>B</v>
          </cell>
          <cell r="P1565">
            <v>0.5</v>
          </cell>
        </row>
        <row r="1566">
          <cell r="F1566">
            <v>0</v>
          </cell>
          <cell r="H1566">
            <v>0</v>
          </cell>
          <cell r="P1566">
            <v>0</v>
          </cell>
        </row>
        <row r="1567">
          <cell r="A1567" t="str">
            <v>Cabo de cobre singelo, com isolamento em PVC p/ 0,6/1kV e capa em PVC:</v>
          </cell>
          <cell r="F1567">
            <v>0</v>
          </cell>
          <cell r="H1567">
            <v>0</v>
          </cell>
          <cell r="P1567">
            <v>0</v>
          </cell>
        </row>
        <row r="1568">
          <cell r="A1568" t="str">
            <v>Bitola 95 mm²</v>
          </cell>
          <cell r="B1568" t="str">
            <v>CB1</v>
          </cell>
          <cell r="C1568" t="str">
            <v>m</v>
          </cell>
          <cell r="D1568">
            <v>100</v>
          </cell>
          <cell r="E1568">
            <v>1.02</v>
          </cell>
          <cell r="F1568">
            <v>102</v>
          </cell>
          <cell r="G1568">
            <v>0.25</v>
          </cell>
          <cell r="H1568">
            <v>25</v>
          </cell>
          <cell r="I1568" t="str">
            <v>B</v>
          </cell>
          <cell r="P1568">
            <v>0.25</v>
          </cell>
        </row>
        <row r="1569">
          <cell r="A1569" t="str">
            <v>Bitola 120 mm²</v>
          </cell>
          <cell r="B1569" t="str">
            <v>CB1</v>
          </cell>
          <cell r="C1569" t="str">
            <v>m</v>
          </cell>
          <cell r="D1569">
            <v>100</v>
          </cell>
          <cell r="E1569">
            <v>1.25</v>
          </cell>
          <cell r="F1569">
            <v>125</v>
          </cell>
          <cell r="G1569">
            <v>0.25</v>
          </cell>
          <cell r="H1569">
            <v>25</v>
          </cell>
          <cell r="I1569" t="str">
            <v>B</v>
          </cell>
          <cell r="P1569">
            <v>0.25</v>
          </cell>
        </row>
        <row r="1570">
          <cell r="A1570" t="str">
            <v>Bitola 150 mm²</v>
          </cell>
          <cell r="B1570" t="str">
            <v>CB1</v>
          </cell>
          <cell r="C1570" t="str">
            <v>m</v>
          </cell>
          <cell r="D1570">
            <v>350</v>
          </cell>
          <cell r="E1570">
            <v>1.54</v>
          </cell>
          <cell r="F1570">
            <v>539</v>
          </cell>
          <cell r="G1570">
            <v>0.3</v>
          </cell>
          <cell r="H1570">
            <v>105</v>
          </cell>
          <cell r="I1570" t="str">
            <v>B</v>
          </cell>
          <cell r="P1570">
            <v>0.3</v>
          </cell>
        </row>
        <row r="1571">
          <cell r="F1571">
            <v>0</v>
          </cell>
          <cell r="H1571">
            <v>0</v>
          </cell>
          <cell r="P1571">
            <v>0</v>
          </cell>
        </row>
        <row r="1572">
          <cell r="A1572" t="str">
            <v>Cabo de cobre singelo, com isolamento em EPR p/ 3,6/6kV e capa em PVC:</v>
          </cell>
          <cell r="F1572">
            <v>0</v>
          </cell>
          <cell r="H1572">
            <v>0</v>
          </cell>
          <cell r="P1572">
            <v>0</v>
          </cell>
        </row>
        <row r="1573">
          <cell r="A1573" t="str">
            <v>Bitola 35 mm²</v>
          </cell>
          <cell r="B1573" t="str">
            <v>CB6</v>
          </cell>
          <cell r="C1573" t="str">
            <v>m</v>
          </cell>
          <cell r="D1573">
            <v>1050</v>
          </cell>
          <cell r="E1573">
            <v>0.69</v>
          </cell>
          <cell r="F1573">
            <v>724.5</v>
          </cell>
          <cell r="G1573">
            <v>0.5</v>
          </cell>
          <cell r="H1573">
            <v>525</v>
          </cell>
          <cell r="I1573" t="str">
            <v>B</v>
          </cell>
          <cell r="P1573">
            <v>0.5</v>
          </cell>
        </row>
        <row r="1574">
          <cell r="A1574" t="str">
            <v>Bitola 240 mm²</v>
          </cell>
          <cell r="B1574" t="str">
            <v>CB6</v>
          </cell>
          <cell r="C1574" t="str">
            <v>m</v>
          </cell>
          <cell r="D1574">
            <v>200</v>
          </cell>
          <cell r="E1574">
            <v>2.8119999999999998</v>
          </cell>
          <cell r="F1574">
            <v>562.4</v>
          </cell>
          <cell r="G1574">
            <v>0.5</v>
          </cell>
          <cell r="H1574">
            <v>100</v>
          </cell>
          <cell r="I1574" t="str">
            <v>B</v>
          </cell>
          <cell r="P1574">
            <v>0.5</v>
          </cell>
        </row>
        <row r="1575">
          <cell r="F1575">
            <v>0</v>
          </cell>
          <cell r="H1575">
            <v>0</v>
          </cell>
          <cell r="P1575">
            <v>0</v>
          </cell>
        </row>
        <row r="1576">
          <cell r="A1576" t="str">
            <v>Cabo de cobre multipolar, com isolamento em PVC p/ 0,6/1 kV e capa em PVC:</v>
          </cell>
          <cell r="F1576">
            <v>0</v>
          </cell>
          <cell r="H1576">
            <v>0</v>
          </cell>
          <cell r="P1576">
            <v>0</v>
          </cell>
        </row>
        <row r="1577">
          <cell r="A1577" t="str">
            <v>Bitola e formação: 1x4c#2,5mm²</v>
          </cell>
          <cell r="B1577" t="str">
            <v>CB1</v>
          </cell>
          <cell r="C1577" t="str">
            <v>m</v>
          </cell>
          <cell r="D1577">
            <v>300</v>
          </cell>
          <cell r="E1577">
            <v>0.23400000000000001</v>
          </cell>
          <cell r="F1577">
            <v>70.2</v>
          </cell>
          <cell r="G1577">
            <v>0.2</v>
          </cell>
          <cell r="H1577">
            <v>60</v>
          </cell>
          <cell r="I1577" t="str">
            <v>B</v>
          </cell>
          <cell r="P1577">
            <v>0.2</v>
          </cell>
        </row>
        <row r="1578">
          <cell r="A1578" t="str">
            <v>Bitola e formação: 1x4c#10mm²</v>
          </cell>
          <cell r="B1578" t="str">
            <v>CB1</v>
          </cell>
          <cell r="C1578" t="str">
            <v>m</v>
          </cell>
          <cell r="D1578">
            <v>150</v>
          </cell>
          <cell r="E1578">
            <v>0.61399999999999999</v>
          </cell>
          <cell r="F1578">
            <v>92.1</v>
          </cell>
          <cell r="G1578">
            <v>0.25</v>
          </cell>
          <cell r="H1578">
            <v>37.5</v>
          </cell>
          <cell r="I1578" t="str">
            <v>B</v>
          </cell>
          <cell r="P1578">
            <v>0.25</v>
          </cell>
        </row>
        <row r="1579">
          <cell r="A1579" t="str">
            <v>Bitola e formação: 1x4c#16mm²</v>
          </cell>
          <cell r="B1579" t="str">
            <v>CB1</v>
          </cell>
          <cell r="C1579" t="str">
            <v>m</v>
          </cell>
          <cell r="D1579">
            <v>320</v>
          </cell>
          <cell r="E1579">
            <v>0.88100000000000001</v>
          </cell>
          <cell r="F1579">
            <v>281.92</v>
          </cell>
          <cell r="G1579">
            <v>0.3</v>
          </cell>
          <cell r="H1579">
            <v>96</v>
          </cell>
          <cell r="I1579" t="str">
            <v>B</v>
          </cell>
          <cell r="P1579">
            <v>0.3</v>
          </cell>
        </row>
        <row r="1580">
          <cell r="A1580" t="str">
            <v>Bitola e formação: 1x4c#25mm²</v>
          </cell>
          <cell r="B1580" t="str">
            <v>CB1</v>
          </cell>
          <cell r="C1580" t="str">
            <v>m</v>
          </cell>
          <cell r="D1580">
            <v>50</v>
          </cell>
          <cell r="E1580">
            <v>1.375</v>
          </cell>
          <cell r="F1580">
            <v>68.75</v>
          </cell>
          <cell r="G1580">
            <v>0.3</v>
          </cell>
          <cell r="H1580">
            <v>15</v>
          </cell>
          <cell r="I1580" t="str">
            <v>B</v>
          </cell>
          <cell r="P1580">
            <v>0.3</v>
          </cell>
        </row>
        <row r="1581">
          <cell r="A1581" t="str">
            <v>Bitola e formação: 1x4c#35mm²</v>
          </cell>
          <cell r="B1581" t="str">
            <v>CB1</v>
          </cell>
          <cell r="C1581" t="str">
            <v>m</v>
          </cell>
          <cell r="D1581">
            <v>400</v>
          </cell>
          <cell r="E1581">
            <v>1.772</v>
          </cell>
          <cell r="F1581">
            <v>708.8</v>
          </cell>
          <cell r="G1581">
            <v>0.35</v>
          </cell>
          <cell r="H1581">
            <v>140</v>
          </cell>
          <cell r="I1581" t="str">
            <v>B</v>
          </cell>
          <cell r="P1581">
            <v>0.35</v>
          </cell>
        </row>
        <row r="1582">
          <cell r="A1582" t="str">
            <v>Bitola e formação: 1x4c#50mm²</v>
          </cell>
          <cell r="B1582" t="str">
            <v>CB1</v>
          </cell>
          <cell r="C1582" t="str">
            <v>m</v>
          </cell>
          <cell r="D1582">
            <v>120</v>
          </cell>
          <cell r="E1582">
            <v>2.4159999999999999</v>
          </cell>
          <cell r="F1582">
            <v>289.92</v>
          </cell>
          <cell r="G1582">
            <v>0.35</v>
          </cell>
          <cell r="H1582">
            <v>42</v>
          </cell>
          <cell r="I1582" t="str">
            <v>B</v>
          </cell>
          <cell r="P1582">
            <v>0.35</v>
          </cell>
        </row>
        <row r="1583">
          <cell r="F1583">
            <v>0</v>
          </cell>
          <cell r="H1583">
            <v>0</v>
          </cell>
          <cell r="P1583">
            <v>0</v>
          </cell>
        </row>
        <row r="1584">
          <cell r="A1584" t="str">
            <v>Caixa condulete em liga de alumínio fundido:</v>
          </cell>
          <cell r="F1584">
            <v>0</v>
          </cell>
          <cell r="H1584">
            <v>0</v>
          </cell>
          <cell r="P1584">
            <v>0</v>
          </cell>
        </row>
        <row r="1585">
          <cell r="A1585" t="str">
            <v>Diâmetro 3/4"</v>
          </cell>
          <cell r="B1585" t="str">
            <v>CX</v>
          </cell>
          <cell r="C1585" t="str">
            <v>PC</v>
          </cell>
          <cell r="D1585">
            <v>122</v>
          </cell>
          <cell r="E1585">
            <v>0.05</v>
          </cell>
          <cell r="F1585">
            <v>6.1</v>
          </cell>
          <cell r="G1585">
            <v>0.1</v>
          </cell>
          <cell r="H1585">
            <v>12.2</v>
          </cell>
          <cell r="I1585" t="str">
            <v>LE</v>
          </cell>
          <cell r="P1585">
            <v>0.1</v>
          </cell>
        </row>
        <row r="1586">
          <cell r="A1586" t="str">
            <v>Diâmetro 1"</v>
          </cell>
          <cell r="B1586" t="str">
            <v>CX</v>
          </cell>
          <cell r="C1586" t="str">
            <v>PC</v>
          </cell>
          <cell r="D1586">
            <v>18</v>
          </cell>
          <cell r="E1586">
            <v>0.05</v>
          </cell>
          <cell r="F1586">
            <v>0.9</v>
          </cell>
          <cell r="G1586">
            <v>0.1</v>
          </cell>
          <cell r="H1586">
            <v>1.8</v>
          </cell>
          <cell r="I1586" t="str">
            <v>LE</v>
          </cell>
          <cell r="P1586">
            <v>0.1</v>
          </cell>
        </row>
        <row r="1587">
          <cell r="A1587" t="str">
            <v>Diâmetro 11/2"</v>
          </cell>
          <cell r="B1587" t="str">
            <v>CX</v>
          </cell>
          <cell r="C1587" t="str">
            <v>PC</v>
          </cell>
          <cell r="D1587">
            <v>45</v>
          </cell>
          <cell r="E1587">
            <v>0.05</v>
          </cell>
          <cell r="F1587">
            <v>2.25</v>
          </cell>
          <cell r="G1587">
            <v>0.1</v>
          </cell>
          <cell r="H1587">
            <v>4.5</v>
          </cell>
          <cell r="I1587" t="str">
            <v>LE</v>
          </cell>
          <cell r="P1587">
            <v>0.1</v>
          </cell>
        </row>
        <row r="1588">
          <cell r="A1588" t="str">
            <v>Diâmetro 21/2"</v>
          </cell>
          <cell r="B1588" t="str">
            <v>CX</v>
          </cell>
          <cell r="C1588" t="str">
            <v>PC</v>
          </cell>
          <cell r="D1588">
            <v>4</v>
          </cell>
          <cell r="E1588">
            <v>0.1</v>
          </cell>
          <cell r="F1588">
            <v>0.4</v>
          </cell>
          <cell r="G1588">
            <v>0.1</v>
          </cell>
          <cell r="H1588">
            <v>0.4</v>
          </cell>
          <cell r="I1588" t="str">
            <v>LE</v>
          </cell>
          <cell r="P1588">
            <v>0.1</v>
          </cell>
        </row>
        <row r="1589">
          <cell r="F1589">
            <v>0</v>
          </cell>
          <cell r="H1589">
            <v>0</v>
          </cell>
          <cell r="P1589">
            <v>0</v>
          </cell>
        </row>
        <row r="1590">
          <cell r="A1590" t="str">
            <v>Perfis para suporte em ASTM A-36 pintado.</v>
          </cell>
          <cell r="C1590" t="str">
            <v>kg</v>
          </cell>
          <cell r="D1590">
            <v>500</v>
          </cell>
          <cell r="E1590">
            <v>1</v>
          </cell>
          <cell r="F1590">
            <v>500</v>
          </cell>
          <cell r="G1590">
            <v>0.15</v>
          </cell>
          <cell r="H1590">
            <v>75</v>
          </cell>
          <cell r="I1590" t="str">
            <v>F</v>
          </cell>
          <cell r="P1590">
            <v>0.15</v>
          </cell>
        </row>
        <row r="1591">
          <cell r="F1591">
            <v>0</v>
          </cell>
          <cell r="H1591">
            <v>0</v>
          </cell>
          <cell r="P1591">
            <v>0</v>
          </cell>
        </row>
        <row r="1592">
          <cell r="A1592" t="str">
            <v>Ferragem de aço galvanizado para suporte</v>
          </cell>
          <cell r="C1592" t="str">
            <v>kg</v>
          </cell>
          <cell r="D1592">
            <v>700</v>
          </cell>
          <cell r="E1592">
            <v>1</v>
          </cell>
          <cell r="F1592">
            <v>700</v>
          </cell>
          <cell r="G1592">
            <v>0.2</v>
          </cell>
          <cell r="H1592">
            <v>140</v>
          </cell>
          <cell r="I1592" t="str">
            <v>LE</v>
          </cell>
          <cell r="P1592">
            <v>0.2</v>
          </cell>
        </row>
        <row r="1593">
          <cell r="F1593">
            <v>0</v>
          </cell>
          <cell r="H1593">
            <v>0</v>
          </cell>
          <cell r="P1593">
            <v>0</v>
          </cell>
        </row>
        <row r="1594">
          <cell r="A1594" t="str">
            <v>Barramento blindado, 2500 A, 45 kA, 480 V.</v>
          </cell>
          <cell r="B1594" t="str">
            <v>550-BB-03</v>
          </cell>
          <cell r="C1594" t="str">
            <v>m</v>
          </cell>
          <cell r="D1594">
            <v>12</v>
          </cell>
          <cell r="E1594">
            <v>5</v>
          </cell>
          <cell r="F1594">
            <v>60</v>
          </cell>
          <cell r="G1594">
            <v>3</v>
          </cell>
          <cell r="H1594">
            <v>36</v>
          </cell>
          <cell r="I1594" t="str">
            <v>Q</v>
          </cell>
          <cell r="P1594">
            <v>3</v>
          </cell>
        </row>
        <row r="1595">
          <cell r="F1595">
            <v>0</v>
          </cell>
          <cell r="H1595">
            <v>0</v>
          </cell>
          <cell r="P1595">
            <v>0</v>
          </cell>
        </row>
        <row r="1596">
          <cell r="A1596" t="str">
            <v>ÁREA - SUBESTAÇÃO 550-SE-04 E FLOTAÇÃO</v>
          </cell>
          <cell r="F1596">
            <v>0</v>
          </cell>
          <cell r="H1596">
            <v>0</v>
          </cell>
          <cell r="P1596">
            <v>0</v>
          </cell>
        </row>
        <row r="1597">
          <cell r="A1597" t="str">
            <v>Trifásico, instalação externa, isolamento em óleo mineral: - 1,5 MVA</v>
          </cell>
          <cell r="B1597" t="str">
            <v>550-TF-05</v>
          </cell>
          <cell r="C1597" t="str">
            <v>UNID.</v>
          </cell>
          <cell r="D1597">
            <v>1</v>
          </cell>
          <cell r="E1597">
            <v>2000</v>
          </cell>
          <cell r="F1597">
            <v>2000</v>
          </cell>
          <cell r="G1597">
            <v>100</v>
          </cell>
          <cell r="H1597">
            <v>100</v>
          </cell>
          <cell r="I1597" t="str">
            <v>Q</v>
          </cell>
          <cell r="P1597">
            <v>100</v>
          </cell>
        </row>
        <row r="1598">
          <cell r="A1598" t="str">
            <v>13.800 - 0,48kV, 1,5MVA</v>
          </cell>
          <cell r="F1598">
            <v>0</v>
          </cell>
          <cell r="H1598">
            <v>0</v>
          </cell>
          <cell r="P1598">
            <v>0</v>
          </cell>
        </row>
        <row r="1599">
          <cell r="F1599">
            <v>0</v>
          </cell>
          <cell r="H1599">
            <v>0</v>
          </cell>
          <cell r="P1599">
            <v>0</v>
          </cell>
        </row>
        <row r="1600">
          <cell r="A1600" t="str">
            <v>Transformador de controle: - 20 kVA</v>
          </cell>
          <cell r="B1600" t="str">
            <v>550-TK-03</v>
          </cell>
          <cell r="C1600" t="str">
            <v>UNID.</v>
          </cell>
          <cell r="D1600">
            <v>1</v>
          </cell>
          <cell r="E1600">
            <v>100</v>
          </cell>
          <cell r="F1600">
            <v>100</v>
          </cell>
          <cell r="G1600">
            <v>20</v>
          </cell>
          <cell r="H1600">
            <v>20</v>
          </cell>
          <cell r="I1600" t="str">
            <v>Q</v>
          </cell>
          <cell r="P1600">
            <v>20</v>
          </cell>
        </row>
        <row r="1601">
          <cell r="A1601" t="str">
            <v>Monofásico, instalação externa, isolamento em óleo mineral.</v>
          </cell>
          <cell r="F1601">
            <v>0</v>
          </cell>
          <cell r="H1601">
            <v>0</v>
          </cell>
          <cell r="P1601">
            <v>0</v>
          </cell>
        </row>
        <row r="1602">
          <cell r="A1602" t="str">
            <v>13.800 - 120V, 20 kVA, com blindagem eletrostática entre enrolamentos</v>
          </cell>
          <cell r="F1602">
            <v>0</v>
          </cell>
          <cell r="H1602">
            <v>0</v>
          </cell>
          <cell r="P1602">
            <v>0</v>
          </cell>
        </row>
        <row r="1603">
          <cell r="F1603">
            <v>0</v>
          </cell>
          <cell r="H1603">
            <v>0</v>
          </cell>
          <cell r="P1603">
            <v>0</v>
          </cell>
        </row>
        <row r="1604">
          <cell r="A1604" t="str">
            <v>Transformador de iluminação: - 75 kVA</v>
          </cell>
          <cell r="B1604" t="str">
            <v>550-TL-03</v>
          </cell>
          <cell r="C1604" t="str">
            <v>UNID.</v>
          </cell>
          <cell r="D1604">
            <v>1</v>
          </cell>
          <cell r="E1604">
            <v>100</v>
          </cell>
          <cell r="F1604">
            <v>100</v>
          </cell>
          <cell r="G1604">
            <v>20</v>
          </cell>
          <cell r="H1604">
            <v>20</v>
          </cell>
          <cell r="I1604" t="str">
            <v>Q</v>
          </cell>
          <cell r="P1604">
            <v>20</v>
          </cell>
        </row>
        <row r="1605">
          <cell r="A1605" t="str">
            <v>Trifásico, instalação externa, isolamento em óleo mineral.</v>
          </cell>
          <cell r="F1605">
            <v>0</v>
          </cell>
          <cell r="H1605">
            <v>0</v>
          </cell>
          <cell r="P1605">
            <v>0</v>
          </cell>
        </row>
        <row r="1606">
          <cell r="A1606" t="str">
            <v>13.800 - 380/220V, 75 kVA</v>
          </cell>
          <cell r="F1606">
            <v>0</v>
          </cell>
          <cell r="H1606">
            <v>0</v>
          </cell>
          <cell r="P1606">
            <v>0</v>
          </cell>
        </row>
        <row r="1607">
          <cell r="F1607">
            <v>0</v>
          </cell>
          <cell r="H1607">
            <v>0</v>
          </cell>
          <cell r="P1607">
            <v>0</v>
          </cell>
        </row>
        <row r="1608">
          <cell r="A1608" t="str">
            <v xml:space="preserve">Resistor de aterramento 277 V: </v>
          </cell>
          <cell r="B1608" t="str">
            <v>550-RA-05</v>
          </cell>
          <cell r="C1608" t="str">
            <v>CJ.</v>
          </cell>
          <cell r="D1608">
            <v>1</v>
          </cell>
          <cell r="E1608">
            <v>100</v>
          </cell>
          <cell r="F1608">
            <v>100</v>
          </cell>
          <cell r="G1608">
            <v>40</v>
          </cell>
          <cell r="H1608">
            <v>40</v>
          </cell>
          <cell r="I1608" t="str">
            <v>Q</v>
          </cell>
          <cell r="P1608">
            <v>40</v>
          </cell>
        </row>
        <row r="1609">
          <cell r="A1609" t="str">
            <v>Composto das seguintes unidades:</v>
          </cell>
          <cell r="F1609">
            <v>0</v>
          </cell>
          <cell r="H1609">
            <v>0</v>
          </cell>
          <cell r="P1609">
            <v>0</v>
          </cell>
        </row>
        <row r="1610">
          <cell r="A1610" t="str">
            <v>- Resistor de  aterramento, instalação externa, 277V, 5A.</v>
          </cell>
          <cell r="F1610">
            <v>0</v>
          </cell>
          <cell r="H1610">
            <v>0</v>
          </cell>
          <cell r="P1610">
            <v>0</v>
          </cell>
        </row>
        <row r="1611">
          <cell r="A1611" t="str">
            <v xml:space="preserve">- Painel de supervisão e alarme, instalação interna. </v>
          </cell>
          <cell r="F1611">
            <v>0</v>
          </cell>
          <cell r="H1611">
            <v>0</v>
          </cell>
          <cell r="P1611">
            <v>0</v>
          </cell>
        </row>
        <row r="1612">
          <cell r="F1612">
            <v>0</v>
          </cell>
          <cell r="H1612">
            <v>0</v>
          </cell>
          <cell r="P1612">
            <v>0</v>
          </cell>
        </row>
        <row r="1613">
          <cell r="A1613" t="str">
            <v>Quadro  de distribuição de 13,8 kV - 4COL</v>
          </cell>
          <cell r="B1613" t="str">
            <v>550-QD-03</v>
          </cell>
          <cell r="C1613" t="str">
            <v>CJ.</v>
          </cell>
          <cell r="D1613">
            <v>1</v>
          </cell>
          <cell r="E1613">
            <v>4000</v>
          </cell>
          <cell r="F1613">
            <v>4000</v>
          </cell>
          <cell r="G1613">
            <v>800</v>
          </cell>
          <cell r="H1613">
            <v>800</v>
          </cell>
          <cell r="I1613" t="str">
            <v>Q</v>
          </cell>
          <cell r="P1613">
            <v>800</v>
          </cell>
        </row>
        <row r="1614">
          <cell r="A1614" t="str">
            <v xml:space="preserve">Instalação abrigada, tipo Metal Clad, 600A, 15kA, com uma coluna de entrada e três </v>
          </cell>
          <cell r="F1614">
            <v>0</v>
          </cell>
          <cell r="H1614">
            <v>0</v>
          </cell>
          <cell r="P1614">
            <v>0</v>
          </cell>
        </row>
        <row r="1615">
          <cell r="A1615" t="str">
            <v>colunas de saídas.</v>
          </cell>
          <cell r="F1615">
            <v>0</v>
          </cell>
          <cell r="H1615">
            <v>0</v>
          </cell>
          <cell r="P1615">
            <v>0</v>
          </cell>
        </row>
        <row r="1616">
          <cell r="F1616">
            <v>0</v>
          </cell>
          <cell r="H1616">
            <v>0</v>
          </cell>
          <cell r="P1616">
            <v>0</v>
          </cell>
        </row>
        <row r="1617">
          <cell r="A1617" t="str">
            <v>Centro controle motores 480V - 9COL</v>
          </cell>
          <cell r="B1617" t="str">
            <v>550-CM-05</v>
          </cell>
          <cell r="C1617" t="str">
            <v>CJ.</v>
          </cell>
          <cell r="D1617">
            <v>1</v>
          </cell>
          <cell r="E1617">
            <v>5400</v>
          </cell>
          <cell r="F1617">
            <v>5400</v>
          </cell>
          <cell r="G1617">
            <v>1350</v>
          </cell>
          <cell r="H1617">
            <v>1350</v>
          </cell>
          <cell r="I1617" t="str">
            <v>Q</v>
          </cell>
          <cell r="P1617">
            <v>1350</v>
          </cell>
        </row>
        <row r="1618">
          <cell r="A1618" t="str">
            <v xml:space="preserve">Instalação interna, barramento 3000A, 45 kA, gavetas extraíveis, entrada </v>
          </cell>
          <cell r="F1618">
            <v>0</v>
          </cell>
          <cell r="H1618">
            <v>0</v>
          </cell>
          <cell r="P1618">
            <v>0</v>
          </cell>
        </row>
        <row r="1619">
          <cell r="A1619" t="str">
            <v>com disjuntor Power 2500A, com uma coluna de entrada e oito colunas de saídas.</v>
          </cell>
          <cell r="F1619">
            <v>0</v>
          </cell>
          <cell r="H1619">
            <v>0</v>
          </cell>
          <cell r="P1619">
            <v>0</v>
          </cell>
        </row>
        <row r="1620">
          <cell r="F1620">
            <v>0</v>
          </cell>
          <cell r="H1620">
            <v>0</v>
          </cell>
          <cell r="P1620">
            <v>0</v>
          </cell>
        </row>
        <row r="1621">
          <cell r="A1621" t="str">
            <v>Painel de conversores de freqüência, com os conversores 510-SZ-600/602/630, para - 10 CV</v>
          </cell>
          <cell r="B1621" t="str">
            <v>510-PV-20</v>
          </cell>
          <cell r="C1621" t="str">
            <v>UNID.</v>
          </cell>
          <cell r="D1621">
            <v>1</v>
          </cell>
          <cell r="E1621">
            <v>600</v>
          </cell>
          <cell r="F1621">
            <v>600</v>
          </cell>
          <cell r="G1621">
            <v>30</v>
          </cell>
          <cell r="H1621">
            <v>30</v>
          </cell>
          <cell r="I1621" t="str">
            <v>Q</v>
          </cell>
          <cell r="P1621">
            <v>30</v>
          </cell>
        </row>
        <row r="1622">
          <cell r="A1622" t="str">
            <v>motores de 1cv, 10 cv e 2 cv  respectivamente.</v>
          </cell>
          <cell r="F1622">
            <v>0</v>
          </cell>
          <cell r="H1622">
            <v>0</v>
          </cell>
          <cell r="P1622">
            <v>0</v>
          </cell>
        </row>
        <row r="1623">
          <cell r="F1623">
            <v>0</v>
          </cell>
          <cell r="H1623">
            <v>0</v>
          </cell>
          <cell r="P1623">
            <v>0</v>
          </cell>
        </row>
        <row r="1624">
          <cell r="A1624" t="str">
            <v>Painel de conversores de freqüência, com os conversores 510-SZ-453/615/617, para - 5 CV</v>
          </cell>
          <cell r="B1624" t="str">
            <v>510-PV-21</v>
          </cell>
          <cell r="C1624" t="str">
            <v>UNID.</v>
          </cell>
          <cell r="D1624">
            <v>1</v>
          </cell>
          <cell r="E1624">
            <v>600</v>
          </cell>
          <cell r="F1624">
            <v>600</v>
          </cell>
          <cell r="G1624">
            <v>30</v>
          </cell>
          <cell r="H1624">
            <v>30</v>
          </cell>
          <cell r="I1624" t="str">
            <v>Q</v>
          </cell>
          <cell r="P1624">
            <v>30</v>
          </cell>
        </row>
        <row r="1625">
          <cell r="A1625" t="str">
            <v>motores de 1cv, 5 cv e 5 cv  respectivamente.</v>
          </cell>
          <cell r="F1625">
            <v>0</v>
          </cell>
          <cell r="H1625">
            <v>0</v>
          </cell>
          <cell r="P1625">
            <v>0</v>
          </cell>
        </row>
        <row r="1626">
          <cell r="F1626">
            <v>0</v>
          </cell>
          <cell r="H1626">
            <v>0</v>
          </cell>
          <cell r="P1626">
            <v>0</v>
          </cell>
        </row>
        <row r="1627">
          <cell r="A1627" t="str">
            <v>Painel de conversores de freqüência, com os conversores 510-SZ-454/503/616, para - 5 CV</v>
          </cell>
          <cell r="B1627" t="str">
            <v>510-PV-22</v>
          </cell>
          <cell r="C1627" t="str">
            <v>UNID.</v>
          </cell>
          <cell r="D1627">
            <v>1</v>
          </cell>
          <cell r="E1627">
            <v>600</v>
          </cell>
          <cell r="F1627">
            <v>600</v>
          </cell>
          <cell r="G1627">
            <v>30</v>
          </cell>
          <cell r="H1627">
            <v>30</v>
          </cell>
          <cell r="I1627" t="str">
            <v>Q</v>
          </cell>
          <cell r="P1627">
            <v>30</v>
          </cell>
        </row>
        <row r="1628">
          <cell r="A1628" t="str">
            <v>motores de 1cv, 3 cv e 5 cv  respectivamente.</v>
          </cell>
          <cell r="F1628">
            <v>0</v>
          </cell>
          <cell r="H1628">
            <v>0</v>
          </cell>
          <cell r="P1628">
            <v>0</v>
          </cell>
        </row>
        <row r="1629">
          <cell r="F1629">
            <v>0</v>
          </cell>
          <cell r="H1629">
            <v>0</v>
          </cell>
          <cell r="P1629">
            <v>0</v>
          </cell>
        </row>
        <row r="1630">
          <cell r="A1630" t="str">
            <v>Painel de conversores de freqüência, com os conversores 510-SZ-502/504/602.1, para - 7,5 CV</v>
          </cell>
          <cell r="B1630" t="str">
            <v>510-PV-23</v>
          </cell>
          <cell r="C1630" t="str">
            <v>UNID.</v>
          </cell>
          <cell r="D1630">
            <v>1</v>
          </cell>
          <cell r="E1630">
            <v>600</v>
          </cell>
          <cell r="F1630">
            <v>600</v>
          </cell>
          <cell r="G1630">
            <v>30</v>
          </cell>
          <cell r="H1630">
            <v>30</v>
          </cell>
          <cell r="I1630" t="str">
            <v>Q</v>
          </cell>
          <cell r="P1630">
            <v>30</v>
          </cell>
        </row>
        <row r="1631">
          <cell r="A1631" t="str">
            <v>motores de 3 cv, 3 cv e 7,5 cv  respectivamente.</v>
          </cell>
          <cell r="F1631">
            <v>0</v>
          </cell>
          <cell r="H1631">
            <v>0</v>
          </cell>
          <cell r="P1631">
            <v>0</v>
          </cell>
        </row>
        <row r="1632">
          <cell r="F1632">
            <v>0</v>
          </cell>
          <cell r="H1632">
            <v>0</v>
          </cell>
          <cell r="P1632">
            <v>0</v>
          </cell>
        </row>
        <row r="1633">
          <cell r="A1633" t="str">
            <v>Painel de conversores de freqüência, com os conversores 510-SZ-555.2/560, para - 15 CV</v>
          </cell>
          <cell r="B1633" t="str">
            <v>510-PV-24</v>
          </cell>
          <cell r="C1633" t="str">
            <v>UNID.</v>
          </cell>
          <cell r="D1633">
            <v>1</v>
          </cell>
          <cell r="E1633">
            <v>600</v>
          </cell>
          <cell r="F1633">
            <v>600</v>
          </cell>
          <cell r="G1633">
            <v>30</v>
          </cell>
          <cell r="H1633">
            <v>30</v>
          </cell>
          <cell r="I1633" t="str">
            <v>Q</v>
          </cell>
          <cell r="P1633">
            <v>30</v>
          </cell>
        </row>
        <row r="1634">
          <cell r="A1634" t="str">
            <v>motores de 12,5cv e 15 cv respectivamente.</v>
          </cell>
          <cell r="F1634">
            <v>0</v>
          </cell>
          <cell r="H1634">
            <v>0</v>
          </cell>
          <cell r="P1634">
            <v>0</v>
          </cell>
        </row>
        <row r="1635">
          <cell r="F1635">
            <v>0</v>
          </cell>
          <cell r="H1635">
            <v>0</v>
          </cell>
          <cell r="P1635">
            <v>0</v>
          </cell>
        </row>
        <row r="1636">
          <cell r="A1636" t="str">
            <v>Painel de conversores de freqüência, com os conversores 510-SZ-559/561, para - 12,5 CV</v>
          </cell>
          <cell r="B1636" t="str">
            <v>510-PV-25</v>
          </cell>
          <cell r="C1636" t="str">
            <v>UNID.</v>
          </cell>
          <cell r="D1636">
            <v>1</v>
          </cell>
          <cell r="E1636">
            <v>600</v>
          </cell>
          <cell r="F1636">
            <v>600</v>
          </cell>
          <cell r="G1636">
            <v>30</v>
          </cell>
          <cell r="H1636">
            <v>30</v>
          </cell>
          <cell r="I1636" t="str">
            <v>Q</v>
          </cell>
          <cell r="P1636">
            <v>30</v>
          </cell>
        </row>
        <row r="1637">
          <cell r="A1637" t="str">
            <v>motores de 12,5 cv.</v>
          </cell>
          <cell r="F1637">
            <v>0</v>
          </cell>
          <cell r="H1637">
            <v>0</v>
          </cell>
          <cell r="P1637">
            <v>0</v>
          </cell>
        </row>
        <row r="1638">
          <cell r="F1638">
            <v>0</v>
          </cell>
          <cell r="H1638">
            <v>0</v>
          </cell>
          <cell r="P1638">
            <v>0</v>
          </cell>
        </row>
        <row r="1639">
          <cell r="A1639" t="str">
            <v>Painel de conversores de freqüência, com os conversores 510-SZ-555.1/602.2, para - 15 CV</v>
          </cell>
          <cell r="B1639" t="str">
            <v>510-PV-26</v>
          </cell>
          <cell r="C1639" t="str">
            <v>UNID.</v>
          </cell>
          <cell r="D1639">
            <v>1</v>
          </cell>
          <cell r="E1639">
            <v>600</v>
          </cell>
          <cell r="F1639">
            <v>600</v>
          </cell>
          <cell r="G1639">
            <v>30</v>
          </cell>
          <cell r="H1639">
            <v>30</v>
          </cell>
          <cell r="I1639" t="str">
            <v>Q</v>
          </cell>
          <cell r="P1639">
            <v>30</v>
          </cell>
        </row>
        <row r="1640">
          <cell r="A1640" t="str">
            <v>motores de 7,5 cv e 15 cv respectivamente.</v>
          </cell>
          <cell r="F1640">
            <v>0</v>
          </cell>
          <cell r="H1640">
            <v>0</v>
          </cell>
          <cell r="P1640">
            <v>0</v>
          </cell>
        </row>
        <row r="1641">
          <cell r="F1641">
            <v>0</v>
          </cell>
          <cell r="H1641">
            <v>0</v>
          </cell>
          <cell r="P1641">
            <v>0</v>
          </cell>
        </row>
        <row r="1642">
          <cell r="A1642" t="str">
            <v>Painel de conversor de freqüência, com o conversor 510-SZ-150, para - 150 CV</v>
          </cell>
          <cell r="B1642" t="str">
            <v>510-PV-27</v>
          </cell>
          <cell r="C1642" t="str">
            <v>UNID.</v>
          </cell>
          <cell r="D1642">
            <v>1</v>
          </cell>
          <cell r="E1642">
            <v>600</v>
          </cell>
          <cell r="F1642">
            <v>600</v>
          </cell>
          <cell r="G1642">
            <v>50</v>
          </cell>
          <cell r="H1642">
            <v>50</v>
          </cell>
          <cell r="I1642" t="str">
            <v>Q</v>
          </cell>
          <cell r="P1642">
            <v>50</v>
          </cell>
        </row>
        <row r="1643">
          <cell r="A1643" t="str">
            <v>motor de 150 cv.</v>
          </cell>
          <cell r="F1643">
            <v>0</v>
          </cell>
          <cell r="H1643">
            <v>0</v>
          </cell>
          <cell r="P1643">
            <v>0</v>
          </cell>
        </row>
        <row r="1644">
          <cell r="F1644">
            <v>0</v>
          </cell>
          <cell r="H1644">
            <v>0</v>
          </cell>
          <cell r="P1644">
            <v>0</v>
          </cell>
        </row>
        <row r="1645">
          <cell r="A1645" t="str">
            <v>Painel de conversor de freqüência, com o conversor 510-SZ-151, para - 150 CV</v>
          </cell>
          <cell r="B1645" t="str">
            <v>510-PV-28</v>
          </cell>
          <cell r="C1645" t="str">
            <v>UNID.</v>
          </cell>
          <cell r="D1645">
            <v>1</v>
          </cell>
          <cell r="E1645">
            <v>600</v>
          </cell>
          <cell r="F1645">
            <v>600</v>
          </cell>
          <cell r="G1645">
            <v>50</v>
          </cell>
          <cell r="H1645">
            <v>50</v>
          </cell>
          <cell r="I1645" t="str">
            <v>Q</v>
          </cell>
          <cell r="P1645">
            <v>50</v>
          </cell>
        </row>
        <row r="1646">
          <cell r="A1646" t="str">
            <v>motor de 150 cv.</v>
          </cell>
          <cell r="F1646">
            <v>0</v>
          </cell>
          <cell r="H1646">
            <v>0</v>
          </cell>
          <cell r="P1646">
            <v>0</v>
          </cell>
        </row>
        <row r="1647">
          <cell r="F1647">
            <v>0</v>
          </cell>
          <cell r="H1647">
            <v>0</v>
          </cell>
          <cell r="P1647">
            <v>0</v>
          </cell>
        </row>
        <row r="1648">
          <cell r="A1648" t="str">
            <v>Painel de conversor de freqüência, com o conversor 510-SZ-110, para - 75 CV</v>
          </cell>
          <cell r="B1648" t="str">
            <v>510-PV-29</v>
          </cell>
          <cell r="C1648" t="str">
            <v>UNID.</v>
          </cell>
          <cell r="D1648">
            <v>1</v>
          </cell>
          <cell r="E1648">
            <v>600</v>
          </cell>
          <cell r="F1648">
            <v>600</v>
          </cell>
          <cell r="G1648">
            <v>50</v>
          </cell>
          <cell r="H1648">
            <v>50</v>
          </cell>
          <cell r="I1648" t="str">
            <v>Q</v>
          </cell>
          <cell r="P1648">
            <v>50</v>
          </cell>
        </row>
        <row r="1649">
          <cell r="A1649" t="str">
            <v>motor de 75 cv.</v>
          </cell>
          <cell r="F1649">
            <v>0</v>
          </cell>
          <cell r="H1649">
            <v>0</v>
          </cell>
          <cell r="P1649">
            <v>0</v>
          </cell>
        </row>
        <row r="1650">
          <cell r="F1650">
            <v>0</v>
          </cell>
          <cell r="H1650">
            <v>0</v>
          </cell>
          <cell r="P1650">
            <v>0</v>
          </cell>
        </row>
        <row r="1651">
          <cell r="A1651" t="str">
            <v>Painel de conversor de freqüência, com o conversor 510-SZ-111, para - 75 CV</v>
          </cell>
          <cell r="B1651" t="str">
            <v>510-PV-30</v>
          </cell>
          <cell r="C1651" t="str">
            <v>UNID.</v>
          </cell>
          <cell r="D1651">
            <v>1</v>
          </cell>
          <cell r="E1651">
            <v>600</v>
          </cell>
          <cell r="F1651">
            <v>600</v>
          </cell>
          <cell r="G1651">
            <v>50</v>
          </cell>
          <cell r="H1651">
            <v>50</v>
          </cell>
          <cell r="I1651" t="str">
            <v>Q</v>
          </cell>
          <cell r="P1651">
            <v>50</v>
          </cell>
        </row>
        <row r="1652">
          <cell r="A1652" t="str">
            <v>motor de 75 cv.</v>
          </cell>
          <cell r="F1652">
            <v>0</v>
          </cell>
          <cell r="H1652">
            <v>0</v>
          </cell>
          <cell r="P1652">
            <v>0</v>
          </cell>
        </row>
        <row r="1653">
          <cell r="F1653">
            <v>0</v>
          </cell>
          <cell r="H1653">
            <v>0</v>
          </cell>
          <cell r="P1653">
            <v>0</v>
          </cell>
        </row>
        <row r="1654">
          <cell r="A1654" t="str">
            <v>Banco de capacitores 480 V: - 2 x 100 kVAr</v>
          </cell>
          <cell r="B1654" t="str">
            <v>550-BC-04</v>
          </cell>
          <cell r="C1654" t="str">
            <v>UNID.</v>
          </cell>
          <cell r="D1654">
            <v>1</v>
          </cell>
          <cell r="E1654">
            <v>200</v>
          </cell>
          <cell r="F1654">
            <v>200</v>
          </cell>
          <cell r="G1654">
            <v>40</v>
          </cell>
          <cell r="H1654">
            <v>40</v>
          </cell>
          <cell r="I1654" t="str">
            <v>Q</v>
          </cell>
          <cell r="P1654">
            <v>40</v>
          </cell>
        </row>
        <row r="1655">
          <cell r="A1655" t="str">
            <v>Instalação interna, 2x100 kVAr, automático.</v>
          </cell>
          <cell r="F1655">
            <v>0</v>
          </cell>
          <cell r="H1655">
            <v>0</v>
          </cell>
          <cell r="P1655">
            <v>0</v>
          </cell>
        </row>
        <row r="1656">
          <cell r="F1656">
            <v>0</v>
          </cell>
          <cell r="H1656">
            <v>0</v>
          </cell>
          <cell r="P1656">
            <v>0</v>
          </cell>
        </row>
        <row r="1657">
          <cell r="A1657" t="str">
            <v>Painel de iluminação 380/220 Vca:</v>
          </cell>
          <cell r="B1657" t="str">
            <v>550-PL-03</v>
          </cell>
          <cell r="C1657" t="str">
            <v>UNID.</v>
          </cell>
          <cell r="D1657">
            <v>1</v>
          </cell>
          <cell r="E1657">
            <v>600</v>
          </cell>
          <cell r="F1657">
            <v>600</v>
          </cell>
          <cell r="G1657">
            <v>100</v>
          </cell>
          <cell r="H1657">
            <v>100</v>
          </cell>
          <cell r="I1657" t="str">
            <v>Q</v>
          </cell>
          <cell r="P1657">
            <v>100</v>
          </cell>
        </row>
        <row r="1658">
          <cell r="A1658" t="str">
            <v xml:space="preserve">Instalação interna, barramento trifásico e neutro, para alimentação de painéis </v>
          </cell>
          <cell r="F1658">
            <v>0</v>
          </cell>
          <cell r="H1658">
            <v>0</v>
          </cell>
          <cell r="P1658">
            <v>0</v>
          </cell>
        </row>
        <row r="1659">
          <cell r="A1659" t="str">
            <v>e circuitos de iluminação.</v>
          </cell>
          <cell r="F1659">
            <v>0</v>
          </cell>
          <cell r="H1659">
            <v>0</v>
          </cell>
          <cell r="P1659">
            <v>0</v>
          </cell>
        </row>
        <row r="1660">
          <cell r="F1660">
            <v>0</v>
          </cell>
          <cell r="H1660">
            <v>0</v>
          </cell>
          <cell r="P1660">
            <v>0</v>
          </cell>
        </row>
        <row r="1661">
          <cell r="A1661" t="str">
            <v>Quadro de iluminação 380/220 Vca:</v>
          </cell>
          <cell r="B1661" t="str">
            <v>550-QL-11</v>
          </cell>
          <cell r="C1661" t="str">
            <v>UNID.</v>
          </cell>
          <cell r="D1661">
            <v>1</v>
          </cell>
          <cell r="E1661">
            <v>60</v>
          </cell>
          <cell r="F1661">
            <v>60</v>
          </cell>
          <cell r="G1661">
            <v>60</v>
          </cell>
          <cell r="H1661">
            <v>60</v>
          </cell>
          <cell r="I1661" t="str">
            <v>Q</v>
          </cell>
          <cell r="P1661">
            <v>60</v>
          </cell>
        </row>
        <row r="1662">
          <cell r="A1662" t="str">
            <v>Instalação externa, barramento trifásico e neutro.</v>
          </cell>
          <cell r="F1662">
            <v>0</v>
          </cell>
          <cell r="H1662">
            <v>0</v>
          </cell>
          <cell r="P1662">
            <v>0</v>
          </cell>
        </row>
        <row r="1663">
          <cell r="F1663">
            <v>0</v>
          </cell>
          <cell r="H1663">
            <v>0</v>
          </cell>
          <cell r="P1663">
            <v>0</v>
          </cell>
        </row>
        <row r="1664">
          <cell r="A1664" t="str">
            <v>Quadro de iluminação de emergência, 380/220 Vca:</v>
          </cell>
          <cell r="B1664" t="str">
            <v>550-QE-03</v>
          </cell>
          <cell r="C1664" t="str">
            <v>UNID.</v>
          </cell>
          <cell r="D1664">
            <v>1</v>
          </cell>
          <cell r="E1664">
            <v>60</v>
          </cell>
          <cell r="F1664">
            <v>60</v>
          </cell>
          <cell r="G1664">
            <v>60</v>
          </cell>
          <cell r="H1664">
            <v>60</v>
          </cell>
          <cell r="I1664" t="str">
            <v>Q</v>
          </cell>
          <cell r="P1664">
            <v>60</v>
          </cell>
        </row>
        <row r="1665">
          <cell r="A1665" t="str">
            <v>Instalação interna, barramento trifásico e neutro.</v>
          </cell>
          <cell r="F1665">
            <v>0</v>
          </cell>
          <cell r="H1665">
            <v>0</v>
          </cell>
          <cell r="P1665">
            <v>0</v>
          </cell>
        </row>
        <row r="1666">
          <cell r="F1666">
            <v>0</v>
          </cell>
          <cell r="H1666">
            <v>0</v>
          </cell>
          <cell r="P1666">
            <v>0</v>
          </cell>
        </row>
        <row r="1667">
          <cell r="A1667" t="str">
            <v>Cabo de cobre nu, têmpera meia dura, formação em fios, encordoamento classe 2,</v>
          </cell>
          <cell r="F1667">
            <v>0</v>
          </cell>
          <cell r="H1667">
            <v>0</v>
          </cell>
          <cell r="P1667">
            <v>0</v>
          </cell>
        </row>
        <row r="1668">
          <cell r="A1668" t="str">
            <v>NBR 5111 e 7575:</v>
          </cell>
          <cell r="F1668">
            <v>0</v>
          </cell>
          <cell r="H1668">
            <v>0</v>
          </cell>
          <cell r="P1668">
            <v>0</v>
          </cell>
        </row>
        <row r="1669">
          <cell r="A1669" t="str">
            <v>Bitola 16 mm²</v>
          </cell>
          <cell r="B1669" t="str">
            <v>CBNU</v>
          </cell>
          <cell r="C1669" t="str">
            <v>kg</v>
          </cell>
          <cell r="D1669">
            <v>2</v>
          </cell>
          <cell r="E1669">
            <v>1</v>
          </cell>
          <cell r="F1669">
            <v>2</v>
          </cell>
          <cell r="G1669">
            <v>1</v>
          </cell>
          <cell r="H1669">
            <v>2</v>
          </cell>
          <cell r="I1669" t="str">
            <v>B</v>
          </cell>
          <cell r="P1669">
            <v>1</v>
          </cell>
        </row>
        <row r="1670">
          <cell r="A1670" t="str">
            <v>Bitola 25 mm²</v>
          </cell>
          <cell r="B1670" t="str">
            <v>CBNU</v>
          </cell>
          <cell r="C1670" t="str">
            <v>kg</v>
          </cell>
          <cell r="D1670">
            <v>18</v>
          </cell>
          <cell r="E1670">
            <v>1</v>
          </cell>
          <cell r="F1670">
            <v>18</v>
          </cell>
          <cell r="G1670">
            <v>1</v>
          </cell>
          <cell r="H1670">
            <v>18</v>
          </cell>
          <cell r="I1670" t="str">
            <v>B</v>
          </cell>
          <cell r="P1670">
            <v>1</v>
          </cell>
        </row>
        <row r="1671">
          <cell r="A1671" t="str">
            <v>Bitola 35 mm²</v>
          </cell>
          <cell r="B1671" t="str">
            <v>CBNU</v>
          </cell>
          <cell r="C1671" t="str">
            <v>kg</v>
          </cell>
          <cell r="D1671">
            <v>125</v>
          </cell>
          <cell r="E1671">
            <v>1</v>
          </cell>
          <cell r="F1671">
            <v>125</v>
          </cell>
          <cell r="G1671">
            <v>1</v>
          </cell>
          <cell r="H1671">
            <v>125</v>
          </cell>
          <cell r="I1671" t="str">
            <v>B</v>
          </cell>
          <cell r="P1671">
            <v>1</v>
          </cell>
        </row>
        <row r="1672">
          <cell r="F1672">
            <v>0</v>
          </cell>
          <cell r="H1672">
            <v>0</v>
          </cell>
          <cell r="P1672">
            <v>0</v>
          </cell>
        </row>
        <row r="1673">
          <cell r="A1673" t="str">
            <v xml:space="preserve">Cabo de cobre, têmpera mole, isolação em PVC 70'C antichama, 750V,  sem capa </v>
          </cell>
          <cell r="F1673">
            <v>0</v>
          </cell>
          <cell r="H1673">
            <v>0</v>
          </cell>
          <cell r="P1673">
            <v>0</v>
          </cell>
        </row>
        <row r="1674">
          <cell r="A1674" t="str">
            <v>protetora, encordoamento classe 2, NBR 6880:</v>
          </cell>
          <cell r="F1674">
            <v>0</v>
          </cell>
          <cell r="H1674">
            <v>0</v>
          </cell>
          <cell r="P1674">
            <v>0</v>
          </cell>
        </row>
        <row r="1675">
          <cell r="A1675" t="str">
            <v>Bitola 2,5 mm²</v>
          </cell>
          <cell r="B1675" t="str">
            <v>CB1</v>
          </cell>
          <cell r="C1675" t="str">
            <v>m</v>
          </cell>
          <cell r="D1675">
            <v>3300</v>
          </cell>
          <cell r="E1675">
            <v>5.8000000000000003E-2</v>
          </cell>
          <cell r="F1675">
            <v>191.4</v>
          </cell>
          <cell r="G1675">
            <v>0.15</v>
          </cell>
          <cell r="H1675">
            <v>495</v>
          </cell>
          <cell r="I1675" t="str">
            <v>B</v>
          </cell>
          <cell r="P1675">
            <v>0.15</v>
          </cell>
        </row>
        <row r="1676">
          <cell r="A1676" t="str">
            <v>Bitola 4 mm²</v>
          </cell>
          <cell r="B1676" t="str">
            <v>CB1</v>
          </cell>
          <cell r="C1676" t="str">
            <v>m</v>
          </cell>
          <cell r="D1676">
            <v>900</v>
          </cell>
          <cell r="E1676">
            <v>0.08</v>
          </cell>
          <cell r="F1676">
            <v>72</v>
          </cell>
          <cell r="G1676">
            <v>0.15</v>
          </cell>
          <cell r="H1676">
            <v>135</v>
          </cell>
          <cell r="I1676" t="str">
            <v>B</v>
          </cell>
          <cell r="P1676">
            <v>0.15</v>
          </cell>
        </row>
        <row r="1677">
          <cell r="F1677">
            <v>0</v>
          </cell>
          <cell r="H1677">
            <v>0</v>
          </cell>
          <cell r="P1677">
            <v>0</v>
          </cell>
        </row>
        <row r="1678">
          <cell r="A1678" t="str">
            <v>Cabo de potência tripolar, composto de fios de cobre nu, têmpera mole, isolação EPR</v>
          </cell>
          <cell r="F1678">
            <v>0</v>
          </cell>
          <cell r="H1678">
            <v>0</v>
          </cell>
          <cell r="P1678">
            <v>0</v>
          </cell>
        </row>
        <row r="1679">
          <cell r="A1679" t="str">
            <v>classe de tensão 0,6/1kV, com cobertura de PVC, de acordo com NBR 7286:</v>
          </cell>
          <cell r="F1679">
            <v>0</v>
          </cell>
          <cell r="H1679">
            <v>0</v>
          </cell>
          <cell r="P1679">
            <v>0</v>
          </cell>
        </row>
        <row r="1680">
          <cell r="A1680" t="str">
            <v>Bitola 3x2,5 mm²</v>
          </cell>
          <cell r="B1680" t="str">
            <v>CB1</v>
          </cell>
          <cell r="C1680" t="str">
            <v>m</v>
          </cell>
          <cell r="D1680">
            <v>4</v>
          </cell>
          <cell r="E1680">
            <v>0.193</v>
          </cell>
          <cell r="F1680">
            <v>0.77</v>
          </cell>
          <cell r="G1680">
            <v>0.2</v>
          </cell>
          <cell r="H1680">
            <v>0.8</v>
          </cell>
          <cell r="I1680" t="str">
            <v>B</v>
          </cell>
          <cell r="P1680">
            <v>0.2</v>
          </cell>
        </row>
        <row r="1681">
          <cell r="A1681" t="str">
            <v>Bitola 35 mm²</v>
          </cell>
          <cell r="B1681" t="str">
            <v>CB1</v>
          </cell>
          <cell r="C1681" t="str">
            <v>m</v>
          </cell>
          <cell r="D1681">
            <v>100</v>
          </cell>
          <cell r="E1681">
            <v>0.40300000000000002</v>
          </cell>
          <cell r="F1681">
            <v>40.299999999999997</v>
          </cell>
          <cell r="G1681">
            <v>0.2</v>
          </cell>
          <cell r="H1681">
            <v>20</v>
          </cell>
          <cell r="I1681" t="str">
            <v>B</v>
          </cell>
          <cell r="P1681">
            <v>0.2</v>
          </cell>
        </row>
        <row r="1682">
          <cell r="F1682">
            <v>0</v>
          </cell>
          <cell r="H1682">
            <v>0</v>
          </cell>
          <cell r="P1682">
            <v>0</v>
          </cell>
        </row>
        <row r="1683">
          <cell r="A1683" t="str">
            <v>Cabo singelo em fios de cobre nu, têmpera mole, capa interna e cobertura em PVC 70'C</v>
          </cell>
          <cell r="F1683">
            <v>0</v>
          </cell>
          <cell r="H1683">
            <v>0</v>
          </cell>
          <cell r="P1683">
            <v>0</v>
          </cell>
        </row>
        <row r="1684">
          <cell r="A1684" t="str">
            <v>isolação 0,6/1kV:</v>
          </cell>
          <cell r="F1684">
            <v>0</v>
          </cell>
          <cell r="H1684">
            <v>0</v>
          </cell>
          <cell r="P1684">
            <v>0</v>
          </cell>
        </row>
        <row r="1685">
          <cell r="A1685" t="str">
            <v>Bitola 70 mm²</v>
          </cell>
          <cell r="B1685" t="str">
            <v>CB1</v>
          </cell>
          <cell r="C1685" t="str">
            <v>m</v>
          </cell>
          <cell r="D1685">
            <v>500</v>
          </cell>
          <cell r="E1685">
            <v>0.78200000000000003</v>
          </cell>
          <cell r="F1685">
            <v>391</v>
          </cell>
          <cell r="G1685">
            <v>0.25</v>
          </cell>
          <cell r="H1685">
            <v>125</v>
          </cell>
          <cell r="I1685" t="str">
            <v>B</v>
          </cell>
          <cell r="P1685">
            <v>0.25</v>
          </cell>
        </row>
        <row r="1686">
          <cell r="A1686" t="str">
            <v>Bitola 95 mm²</v>
          </cell>
          <cell r="B1686" t="str">
            <v>CB1</v>
          </cell>
          <cell r="C1686" t="str">
            <v>m</v>
          </cell>
          <cell r="D1686">
            <v>300</v>
          </cell>
          <cell r="E1686">
            <v>1.0149999999999999</v>
          </cell>
          <cell r="F1686">
            <v>304.5</v>
          </cell>
          <cell r="G1686">
            <v>0.25</v>
          </cell>
          <cell r="H1686">
            <v>75</v>
          </cell>
          <cell r="I1686" t="str">
            <v>B</v>
          </cell>
          <cell r="P1686">
            <v>0.25</v>
          </cell>
        </row>
        <row r="1687">
          <cell r="A1687" t="str">
            <v>Bitola 120 mm²</v>
          </cell>
          <cell r="B1687" t="str">
            <v>CB1</v>
          </cell>
          <cell r="C1687" t="str">
            <v>m</v>
          </cell>
          <cell r="D1687">
            <v>60</v>
          </cell>
          <cell r="E1687">
            <v>1.248</v>
          </cell>
          <cell r="F1687">
            <v>74.88</v>
          </cell>
          <cell r="G1687">
            <v>0.25</v>
          </cell>
          <cell r="H1687">
            <v>15</v>
          </cell>
          <cell r="I1687" t="str">
            <v>B</v>
          </cell>
          <cell r="P1687">
            <v>0.25</v>
          </cell>
        </row>
        <row r="1688">
          <cell r="A1688" t="str">
            <v>Bitola 150 mm²</v>
          </cell>
          <cell r="B1688" t="str">
            <v>CB1</v>
          </cell>
          <cell r="C1688" t="str">
            <v>m</v>
          </cell>
          <cell r="D1688">
            <v>340</v>
          </cell>
          <cell r="E1688">
            <v>1.5369999999999999</v>
          </cell>
          <cell r="F1688">
            <v>522.58000000000004</v>
          </cell>
          <cell r="G1688">
            <v>0.3</v>
          </cell>
          <cell r="H1688">
            <v>102</v>
          </cell>
          <cell r="I1688" t="str">
            <v>B</v>
          </cell>
          <cell r="P1688">
            <v>0.3</v>
          </cell>
        </row>
        <row r="1689">
          <cell r="F1689">
            <v>0</v>
          </cell>
          <cell r="H1689">
            <v>0</v>
          </cell>
          <cell r="P1689">
            <v>0</v>
          </cell>
        </row>
        <row r="1690">
          <cell r="A1690" t="str">
            <v>Cabo de potência , singelo, isolamento 8,7/15kV, com capa de PVC:</v>
          </cell>
          <cell r="F1690">
            <v>0</v>
          </cell>
          <cell r="H1690">
            <v>0</v>
          </cell>
          <cell r="P1690">
            <v>0</v>
          </cell>
        </row>
        <row r="1691">
          <cell r="A1691" t="str">
            <v>Bitola 50 mm²</v>
          </cell>
          <cell r="B1691" t="str">
            <v>CB15</v>
          </cell>
          <cell r="C1691" t="str">
            <v>m</v>
          </cell>
          <cell r="D1691">
            <v>160</v>
          </cell>
          <cell r="E1691">
            <v>0.98299999999999998</v>
          </cell>
          <cell r="F1691">
            <v>157.28</v>
          </cell>
          <cell r="G1691">
            <v>0.5</v>
          </cell>
          <cell r="H1691">
            <v>80</v>
          </cell>
          <cell r="I1691" t="str">
            <v>B</v>
          </cell>
          <cell r="P1691">
            <v>0.5</v>
          </cell>
        </row>
        <row r="1692">
          <cell r="A1692" t="str">
            <v>Bitola 70 mm²</v>
          </cell>
          <cell r="B1692" t="str">
            <v>CB15</v>
          </cell>
          <cell r="C1692" t="str">
            <v>m</v>
          </cell>
          <cell r="D1692">
            <v>350</v>
          </cell>
          <cell r="E1692">
            <v>1.234</v>
          </cell>
          <cell r="F1692">
            <v>431.9</v>
          </cell>
          <cell r="G1692">
            <v>0.5</v>
          </cell>
          <cell r="H1692">
            <v>175</v>
          </cell>
          <cell r="I1692" t="str">
            <v>B</v>
          </cell>
          <cell r="P1692">
            <v>0.5</v>
          </cell>
        </row>
        <row r="1693">
          <cell r="F1693">
            <v>0</v>
          </cell>
          <cell r="H1693">
            <v>0</v>
          </cell>
          <cell r="P1693">
            <v>0</v>
          </cell>
        </row>
        <row r="1694">
          <cell r="A1694" t="str">
            <v xml:space="preserve">Tomada tetrapolar blindada de sobrepor, em alumínio fundido e miolo em material </v>
          </cell>
          <cell r="C1694" t="str">
            <v>PC</v>
          </cell>
          <cell r="D1694">
            <v>8</v>
          </cell>
          <cell r="E1694">
            <v>1</v>
          </cell>
          <cell r="F1694">
            <v>8</v>
          </cell>
          <cell r="G1694">
            <v>4</v>
          </cell>
          <cell r="H1694">
            <v>32</v>
          </cell>
          <cell r="I1694" t="str">
            <v>Q</v>
          </cell>
          <cell r="P1694">
            <v>4</v>
          </cell>
        </row>
        <row r="1695">
          <cell r="A1695" t="str">
            <v>isolante, com tampa basculante, conforme DIN 49450 e 49451 - 500V.</v>
          </cell>
          <cell r="F1695">
            <v>0</v>
          </cell>
          <cell r="H1695">
            <v>0</v>
          </cell>
          <cell r="P1695">
            <v>0</v>
          </cell>
        </row>
        <row r="1696">
          <cell r="F1696">
            <v>0</v>
          </cell>
          <cell r="H1696">
            <v>0</v>
          </cell>
          <cell r="P1696">
            <v>0</v>
          </cell>
        </row>
        <row r="1697">
          <cell r="A1697" t="str">
            <v xml:space="preserve">Tomada redonda fundida em liga de alumínio, 380V, a prova de TGVP com tampo mola, </v>
          </cell>
          <cell r="C1697" t="str">
            <v>PC</v>
          </cell>
          <cell r="D1697">
            <v>9</v>
          </cell>
          <cell r="E1697">
            <v>1</v>
          </cell>
          <cell r="F1697">
            <v>9</v>
          </cell>
          <cell r="G1697">
            <v>4</v>
          </cell>
          <cell r="H1697">
            <v>36</v>
          </cell>
          <cell r="I1697" t="str">
            <v>Q</v>
          </cell>
          <cell r="P1697">
            <v>4</v>
          </cell>
        </row>
        <row r="1698">
          <cell r="A1698" t="str">
            <v>orelhas de fixação, quatro entradas rosqueadas de 3/4" sendo 3 bujões plásticos.</v>
          </cell>
          <cell r="F1698">
            <v>0</v>
          </cell>
          <cell r="H1698">
            <v>0</v>
          </cell>
          <cell r="P1698">
            <v>0</v>
          </cell>
        </row>
        <row r="1699">
          <cell r="F1699">
            <v>0</v>
          </cell>
          <cell r="H1699">
            <v>0</v>
          </cell>
          <cell r="P1699">
            <v>0</v>
          </cell>
        </row>
        <row r="1700">
          <cell r="A1700" t="str">
            <v>Tomada universal 2P+T montada em condulete.</v>
          </cell>
          <cell r="C1700" t="str">
            <v>PC</v>
          </cell>
          <cell r="D1700">
            <v>10</v>
          </cell>
          <cell r="E1700">
            <v>0.1</v>
          </cell>
          <cell r="F1700">
            <v>1</v>
          </cell>
          <cell r="G1700">
            <v>2</v>
          </cell>
          <cell r="H1700">
            <v>20</v>
          </cell>
          <cell r="I1700" t="str">
            <v>Q</v>
          </cell>
          <cell r="P1700">
            <v>2</v>
          </cell>
        </row>
        <row r="1701">
          <cell r="F1701">
            <v>0</v>
          </cell>
          <cell r="H1701">
            <v>0</v>
          </cell>
          <cell r="P1701">
            <v>0</v>
          </cell>
        </row>
        <row r="1702">
          <cell r="A1702" t="str">
            <v>Intrruptor montado em caixa condulete</v>
          </cell>
          <cell r="C1702" t="str">
            <v>PC</v>
          </cell>
          <cell r="D1702">
            <v>4</v>
          </cell>
          <cell r="E1702">
            <v>0.1</v>
          </cell>
          <cell r="F1702">
            <v>0.4</v>
          </cell>
          <cell r="G1702">
            <v>2</v>
          </cell>
          <cell r="H1702">
            <v>8</v>
          </cell>
          <cell r="I1702" t="str">
            <v>Q</v>
          </cell>
          <cell r="P1702">
            <v>2</v>
          </cell>
        </row>
        <row r="1703">
          <cell r="F1703">
            <v>0</v>
          </cell>
          <cell r="H1703">
            <v>0</v>
          </cell>
          <cell r="P1703">
            <v>0</v>
          </cell>
        </row>
        <row r="1704">
          <cell r="A1704" t="str">
            <v>Relé fotoelétrico montado em caixa condulete</v>
          </cell>
          <cell r="C1704" t="str">
            <v>PC</v>
          </cell>
          <cell r="D1704">
            <v>2</v>
          </cell>
          <cell r="E1704">
            <v>0.1</v>
          </cell>
          <cell r="F1704">
            <v>0.2</v>
          </cell>
          <cell r="G1704">
            <v>2</v>
          </cell>
          <cell r="H1704">
            <v>4</v>
          </cell>
          <cell r="I1704" t="str">
            <v>Q</v>
          </cell>
          <cell r="P1704">
            <v>2</v>
          </cell>
        </row>
        <row r="1705">
          <cell r="F1705">
            <v>0</v>
          </cell>
          <cell r="H1705">
            <v>0</v>
          </cell>
          <cell r="P1705">
            <v>0</v>
          </cell>
        </row>
        <row r="1706">
          <cell r="A1706" t="str">
            <v>Eletroduto aço galvanizado a fogo c/ costura, comp. 3m, c/ uma luva e rosca nas duas</v>
          </cell>
          <cell r="F1706">
            <v>0</v>
          </cell>
          <cell r="H1706">
            <v>0</v>
          </cell>
          <cell r="P1706">
            <v>0</v>
          </cell>
        </row>
        <row r="1707">
          <cell r="A1707" t="str">
            <v xml:space="preserve">extremidades, norma DIN 2440, c/ proteção mecânica nas extremidades e rebarbas </v>
          </cell>
          <cell r="F1707">
            <v>0</v>
          </cell>
          <cell r="H1707">
            <v>0</v>
          </cell>
          <cell r="P1707">
            <v>0</v>
          </cell>
        </row>
        <row r="1708">
          <cell r="A1708" t="str">
            <v>removidas:</v>
          </cell>
          <cell r="F1708">
            <v>0</v>
          </cell>
          <cell r="H1708">
            <v>0</v>
          </cell>
          <cell r="P1708">
            <v>0</v>
          </cell>
        </row>
        <row r="1709">
          <cell r="A1709" t="str">
            <v>Diâmetro 3/4"   BSP</v>
          </cell>
          <cell r="B1709" t="str">
            <v>ELAG</v>
          </cell>
          <cell r="C1709" t="str">
            <v>m</v>
          </cell>
          <cell r="D1709">
            <v>280</v>
          </cell>
          <cell r="E1709">
            <v>1.7699999999999998</v>
          </cell>
          <cell r="F1709">
            <v>495.6</v>
          </cell>
          <cell r="G1709">
            <v>1.25</v>
          </cell>
          <cell r="H1709">
            <v>350</v>
          </cell>
          <cell r="I1709" t="str">
            <v>LE</v>
          </cell>
          <cell r="P1709">
            <v>1.25</v>
          </cell>
        </row>
        <row r="1710">
          <cell r="A1710" t="str">
            <v>Diâmetro 1"      BSP</v>
          </cell>
          <cell r="B1710" t="str">
            <v>ELAG</v>
          </cell>
          <cell r="C1710" t="str">
            <v>m</v>
          </cell>
          <cell r="D1710">
            <v>213</v>
          </cell>
          <cell r="E1710">
            <v>2.63</v>
          </cell>
          <cell r="F1710">
            <v>560.19000000000005</v>
          </cell>
          <cell r="G1710">
            <v>1.25</v>
          </cell>
          <cell r="H1710">
            <v>266.25</v>
          </cell>
          <cell r="I1710" t="str">
            <v>LE</v>
          </cell>
          <cell r="P1710">
            <v>1.25</v>
          </cell>
        </row>
        <row r="1711">
          <cell r="A1711" t="str">
            <v>Diâmetro 11/2" BSP</v>
          </cell>
          <cell r="B1711" t="str">
            <v>ELAG</v>
          </cell>
          <cell r="C1711" t="str">
            <v>m</v>
          </cell>
          <cell r="D1711">
            <v>45</v>
          </cell>
          <cell r="E1711">
            <v>4.24</v>
          </cell>
          <cell r="F1711">
            <v>190.8</v>
          </cell>
          <cell r="G1711">
            <v>1.25</v>
          </cell>
          <cell r="H1711">
            <v>56.25</v>
          </cell>
          <cell r="I1711" t="str">
            <v>LE</v>
          </cell>
          <cell r="P1711">
            <v>1.25</v>
          </cell>
        </row>
        <row r="1712">
          <cell r="A1712" t="str">
            <v>Diâmetro 2"      BSP</v>
          </cell>
          <cell r="B1712" t="str">
            <v>ELAG</v>
          </cell>
          <cell r="C1712" t="str">
            <v>m</v>
          </cell>
          <cell r="D1712">
            <v>51</v>
          </cell>
          <cell r="E1712">
            <v>5.66</v>
          </cell>
          <cell r="F1712">
            <v>288.66000000000003</v>
          </cell>
          <cell r="G1712">
            <v>1.5</v>
          </cell>
          <cell r="H1712">
            <v>76.5</v>
          </cell>
          <cell r="I1712" t="str">
            <v>LE</v>
          </cell>
          <cell r="P1712">
            <v>1.5</v>
          </cell>
        </row>
        <row r="1713">
          <cell r="A1713" t="str">
            <v>Diâmetro 3"      BSP</v>
          </cell>
          <cell r="B1713" t="str">
            <v>ELAG</v>
          </cell>
          <cell r="C1713" t="str">
            <v>m</v>
          </cell>
          <cell r="D1713">
            <v>240</v>
          </cell>
          <cell r="E1713">
            <v>11.6</v>
          </cell>
          <cell r="F1713">
            <v>2784</v>
          </cell>
          <cell r="G1713">
            <v>1.5</v>
          </cell>
          <cell r="H1713">
            <v>360</v>
          </cell>
          <cell r="I1713" t="str">
            <v>LE</v>
          </cell>
          <cell r="P1713">
            <v>1.5</v>
          </cell>
        </row>
        <row r="1714">
          <cell r="A1714" t="str">
            <v>Diâmetro 4"      BSP</v>
          </cell>
          <cell r="B1714" t="str">
            <v>ELAG</v>
          </cell>
          <cell r="C1714" t="str">
            <v>m</v>
          </cell>
          <cell r="D1714">
            <v>10</v>
          </cell>
          <cell r="E1714">
            <v>16.48</v>
          </cell>
          <cell r="F1714">
            <v>164.8</v>
          </cell>
          <cell r="G1714">
            <v>2</v>
          </cell>
          <cell r="H1714">
            <v>20</v>
          </cell>
          <cell r="I1714" t="str">
            <v>LE</v>
          </cell>
          <cell r="P1714">
            <v>2</v>
          </cell>
        </row>
        <row r="1715">
          <cell r="F1715">
            <v>0</v>
          </cell>
          <cell r="H1715">
            <v>0</v>
          </cell>
          <cell r="P1715">
            <v>0</v>
          </cell>
        </row>
        <row r="1716">
          <cell r="A1716" t="str">
            <v xml:space="preserve">Eletroduto flexível em rolo, tipo sealtubo, a prova de tempo, umidade, gases, vapores e </v>
          </cell>
          <cell r="F1716">
            <v>0</v>
          </cell>
          <cell r="H1716">
            <v>0</v>
          </cell>
          <cell r="P1716">
            <v>0</v>
          </cell>
        </row>
        <row r="1717">
          <cell r="A1717" t="str">
            <v>pó, constituído por fita de aço doce c/ revestimento externo em polivinil-clorídrico:</v>
          </cell>
          <cell r="F1717">
            <v>0</v>
          </cell>
          <cell r="H1717">
            <v>0</v>
          </cell>
          <cell r="P1717">
            <v>0</v>
          </cell>
        </row>
        <row r="1718">
          <cell r="A1718" t="str">
            <v>Diâmetro 2"</v>
          </cell>
          <cell r="B1718" t="str">
            <v>ELFL</v>
          </cell>
          <cell r="C1718" t="str">
            <v>m</v>
          </cell>
          <cell r="D1718">
            <v>5</v>
          </cell>
          <cell r="E1718">
            <v>2.83</v>
          </cell>
          <cell r="F1718">
            <v>14.15</v>
          </cell>
          <cell r="G1718">
            <v>1.8</v>
          </cell>
          <cell r="H1718">
            <v>9</v>
          </cell>
          <cell r="I1718" t="str">
            <v>LE</v>
          </cell>
          <cell r="P1718">
            <v>1.8</v>
          </cell>
        </row>
        <row r="1719">
          <cell r="A1719" t="str">
            <v>Diâmetro 3"</v>
          </cell>
          <cell r="B1719" t="str">
            <v>ELFL</v>
          </cell>
          <cell r="C1719" t="str">
            <v>m</v>
          </cell>
          <cell r="D1719">
            <v>2</v>
          </cell>
          <cell r="E1719">
            <v>5.8</v>
          </cell>
          <cell r="F1719">
            <v>11.6</v>
          </cell>
          <cell r="G1719">
            <v>1.8</v>
          </cell>
          <cell r="H1719">
            <v>3.6</v>
          </cell>
          <cell r="I1719" t="str">
            <v>LE</v>
          </cell>
          <cell r="P1719">
            <v>1.8</v>
          </cell>
        </row>
        <row r="1720">
          <cell r="A1720" t="str">
            <v>Diâmetro 4"</v>
          </cell>
          <cell r="B1720" t="str">
            <v>ELFL</v>
          </cell>
          <cell r="C1720" t="str">
            <v>m</v>
          </cell>
          <cell r="D1720">
            <v>4</v>
          </cell>
          <cell r="E1720">
            <v>8.24</v>
          </cell>
          <cell r="F1720">
            <v>32.96</v>
          </cell>
          <cell r="G1720">
            <v>2.5</v>
          </cell>
          <cell r="H1720">
            <v>10</v>
          </cell>
          <cell r="I1720" t="str">
            <v>LE</v>
          </cell>
          <cell r="P1720">
            <v>2.5</v>
          </cell>
        </row>
        <row r="1721">
          <cell r="F1721">
            <v>0</v>
          </cell>
          <cell r="H1721">
            <v>0</v>
          </cell>
          <cell r="P1721">
            <v>0</v>
          </cell>
        </row>
        <row r="1722">
          <cell r="A1722" t="str">
            <v xml:space="preserve">Luminária p/ lamp. "V. sódio" c/ reator incorporado AFP-220V-60Hz, em liga esp. alum. </v>
          </cell>
          <cell r="F1722">
            <v>0</v>
          </cell>
          <cell r="H1722">
            <v>0</v>
          </cell>
          <cell r="P1722">
            <v>0</v>
          </cell>
        </row>
        <row r="1723">
          <cell r="A1723" t="str">
            <v xml:space="preserve">fundi. globo boro-silicato, base E-27 p/ lamp. até 70W e E-40 p/ lamp. 250W, entr. </v>
          </cell>
          <cell r="F1723">
            <v>0</v>
          </cell>
          <cell r="H1723">
            <v>0</v>
          </cell>
          <cell r="P1723">
            <v>0</v>
          </cell>
        </row>
        <row r="1724">
          <cell r="A1724" t="str">
            <v>rosq. 3/4" BSP:</v>
          </cell>
          <cell r="F1724">
            <v>0</v>
          </cell>
          <cell r="H1724">
            <v>0</v>
          </cell>
          <cell r="P1724">
            <v>0</v>
          </cell>
        </row>
        <row r="1725">
          <cell r="A1725" t="str">
            <v>PEND. 70W</v>
          </cell>
          <cell r="B1725" t="str">
            <v>LUM70</v>
          </cell>
          <cell r="C1725" t="str">
            <v>PC</v>
          </cell>
          <cell r="D1725">
            <v>79</v>
          </cell>
          <cell r="E1725">
            <v>5</v>
          </cell>
          <cell r="F1725">
            <v>395</v>
          </cell>
          <cell r="G1725">
            <v>8</v>
          </cell>
          <cell r="H1725">
            <v>632</v>
          </cell>
          <cell r="I1725" t="str">
            <v>Q</v>
          </cell>
          <cell r="P1725">
            <v>8</v>
          </cell>
        </row>
        <row r="1726">
          <cell r="A1726" t="str">
            <v>ARAND. 30' 70W</v>
          </cell>
          <cell r="B1726" t="str">
            <v>LUM70</v>
          </cell>
          <cell r="C1726" t="str">
            <v>PC</v>
          </cell>
          <cell r="D1726">
            <v>15</v>
          </cell>
          <cell r="E1726">
            <v>5</v>
          </cell>
          <cell r="F1726">
            <v>75</v>
          </cell>
          <cell r="G1726">
            <v>8</v>
          </cell>
          <cell r="H1726">
            <v>120</v>
          </cell>
          <cell r="I1726" t="str">
            <v>Q</v>
          </cell>
          <cell r="P1726">
            <v>8</v>
          </cell>
        </row>
        <row r="1727">
          <cell r="F1727">
            <v>0</v>
          </cell>
          <cell r="H1727">
            <v>0</v>
          </cell>
          <cell r="P1727">
            <v>0</v>
          </cell>
        </row>
        <row r="1728">
          <cell r="A1728" t="str">
            <v xml:space="preserve">Luminária p/ ilum. publ. totalmente fechada, p/ lamp. v. merc. e/ou sódio, corpo e refl. </v>
          </cell>
          <cell r="F1728">
            <v>0</v>
          </cell>
          <cell r="H1728">
            <v>0</v>
          </cell>
          <cell r="P1728">
            <v>0</v>
          </cell>
        </row>
        <row r="1729">
          <cell r="A1729" t="str">
            <v xml:space="preserve">estamp. em ch. alum., pescoço em liga de alum. fundido c/ entr. p/ tubo de 60,3 mm </v>
          </cell>
          <cell r="F1729">
            <v>0</v>
          </cell>
          <cell r="H1729">
            <v>0</v>
          </cell>
          <cell r="P1729">
            <v>0</v>
          </cell>
        </row>
        <row r="1730">
          <cell r="A1730" t="str">
            <v>refrator prismático em vidro temper., fecho de aço inox, soq. de porc c/ rosca E-40:</v>
          </cell>
          <cell r="F1730">
            <v>0</v>
          </cell>
          <cell r="H1730">
            <v>0</v>
          </cell>
          <cell r="P1730">
            <v>0</v>
          </cell>
        </row>
        <row r="1731">
          <cell r="A1731" t="str">
            <v>250W - V. Sódio</v>
          </cell>
          <cell r="B1731" t="str">
            <v>LUM250</v>
          </cell>
          <cell r="C1731" t="str">
            <v>PC</v>
          </cell>
          <cell r="D1731">
            <v>1</v>
          </cell>
          <cell r="E1731">
            <v>10</v>
          </cell>
          <cell r="F1731">
            <v>10</v>
          </cell>
          <cell r="G1731">
            <v>8</v>
          </cell>
          <cell r="H1731">
            <v>8</v>
          </cell>
          <cell r="I1731" t="str">
            <v>Q</v>
          </cell>
          <cell r="P1731">
            <v>8</v>
          </cell>
        </row>
        <row r="1732">
          <cell r="F1732">
            <v>0</v>
          </cell>
          <cell r="H1732">
            <v>0</v>
          </cell>
          <cell r="P1732">
            <v>0</v>
          </cell>
        </row>
        <row r="1733">
          <cell r="A1733" t="str">
            <v>Luminária aberta para duas lâmpadas fluorescente 32W-220V-60Hz, fornecida completa</v>
          </cell>
          <cell r="B1733" t="str">
            <v>LUM32</v>
          </cell>
          <cell r="C1733" t="str">
            <v>PC</v>
          </cell>
          <cell r="D1733">
            <v>26</v>
          </cell>
          <cell r="E1733">
            <v>10</v>
          </cell>
          <cell r="F1733">
            <v>260</v>
          </cell>
          <cell r="G1733">
            <v>8</v>
          </cell>
          <cell r="H1733">
            <v>208</v>
          </cell>
          <cell r="I1733" t="str">
            <v>Q</v>
          </cell>
          <cell r="P1733">
            <v>8</v>
          </cell>
        </row>
        <row r="1734">
          <cell r="A1734" t="str">
            <v>com equipamentos auxiliares.</v>
          </cell>
          <cell r="F1734">
            <v>0</v>
          </cell>
          <cell r="H1734">
            <v>0</v>
          </cell>
          <cell r="P1734">
            <v>0</v>
          </cell>
        </row>
        <row r="1735">
          <cell r="F1735">
            <v>0</v>
          </cell>
          <cell r="H1735">
            <v>0</v>
          </cell>
          <cell r="P1735">
            <v>0</v>
          </cell>
        </row>
        <row r="1736">
          <cell r="A1736" t="str">
            <v xml:space="preserve">Luminária tipo arandela, totalmente fechada para lâmpada vapor de sódio, corpo e </v>
          </cell>
          <cell r="F1736">
            <v>0</v>
          </cell>
          <cell r="H1736">
            <v>0</v>
          </cell>
          <cell r="P1736">
            <v>0</v>
          </cell>
        </row>
        <row r="1737">
          <cell r="A1737" t="str">
            <v>refletor em alumínio fundido.</v>
          </cell>
          <cell r="F1737">
            <v>0</v>
          </cell>
          <cell r="H1737">
            <v>0</v>
          </cell>
          <cell r="P1737">
            <v>0</v>
          </cell>
        </row>
        <row r="1738">
          <cell r="A1738" t="str">
            <v>VS-70W</v>
          </cell>
          <cell r="B1738" t="str">
            <v>LUM70</v>
          </cell>
          <cell r="C1738" t="str">
            <v>PC</v>
          </cell>
          <cell r="D1738">
            <v>14</v>
          </cell>
          <cell r="E1738">
            <v>5</v>
          </cell>
          <cell r="F1738">
            <v>70</v>
          </cell>
          <cell r="G1738">
            <v>8</v>
          </cell>
          <cell r="H1738">
            <v>112</v>
          </cell>
          <cell r="I1738" t="str">
            <v>Q</v>
          </cell>
          <cell r="P1738">
            <v>8</v>
          </cell>
        </row>
        <row r="1739">
          <cell r="F1739">
            <v>0</v>
          </cell>
          <cell r="H1739">
            <v>0</v>
          </cell>
          <cell r="P1739">
            <v>0</v>
          </cell>
        </row>
        <row r="1740">
          <cell r="A1740" t="str">
            <v>Unidade autônoma para iluminação de emergência, fornecida completa com todos os</v>
          </cell>
          <cell r="B1740" t="str">
            <v>LUMEM</v>
          </cell>
          <cell r="C1740" t="str">
            <v>PC</v>
          </cell>
          <cell r="D1740">
            <v>4</v>
          </cell>
          <cell r="E1740">
            <v>5</v>
          </cell>
          <cell r="F1740">
            <v>20</v>
          </cell>
          <cell r="G1740">
            <v>8</v>
          </cell>
          <cell r="H1740">
            <v>32</v>
          </cell>
          <cell r="I1740" t="str">
            <v>Q</v>
          </cell>
          <cell r="P1740">
            <v>8</v>
          </cell>
        </row>
        <row r="1741">
          <cell r="A1741" t="str">
            <v>acessórios incorporados, inclusive bateria e carregador.</v>
          </cell>
          <cell r="F1741">
            <v>0</v>
          </cell>
          <cell r="H1741">
            <v>0</v>
          </cell>
          <cell r="P1741">
            <v>0</v>
          </cell>
        </row>
        <row r="1742">
          <cell r="F1742">
            <v>0</v>
          </cell>
          <cell r="H1742">
            <v>0</v>
          </cell>
          <cell r="P1742">
            <v>0</v>
          </cell>
        </row>
        <row r="1743">
          <cell r="A1743" t="str">
            <v>Escadas para cabo trecho reto, tipo prateleira, semi-pesado com abas voltadas para</v>
          </cell>
          <cell r="F1743">
            <v>0</v>
          </cell>
          <cell r="H1743">
            <v>0</v>
          </cell>
          <cell r="P1743">
            <v>0</v>
          </cell>
        </row>
        <row r="1744">
          <cell r="A1744" t="str">
            <v xml:space="preserve">fora , em aço galvanizado, constituído de duas longarinas de perfil "U" 4",  com </v>
          </cell>
          <cell r="F1744">
            <v>0</v>
          </cell>
          <cell r="H1744">
            <v>0</v>
          </cell>
          <cell r="P1744">
            <v>0</v>
          </cell>
        </row>
        <row r="1745">
          <cell r="A1745" t="str">
            <v>espaçamento máximo entre travessas de 250 mm, peça de 3 m.</v>
          </cell>
          <cell r="F1745">
            <v>0</v>
          </cell>
          <cell r="H1745">
            <v>0</v>
          </cell>
          <cell r="P1745">
            <v>0</v>
          </cell>
        </row>
        <row r="1746">
          <cell r="A1746" t="str">
            <v>L=200</v>
          </cell>
          <cell r="B1746" t="str">
            <v>ESC</v>
          </cell>
          <cell r="C1746" t="str">
            <v>PC</v>
          </cell>
          <cell r="D1746">
            <v>5</v>
          </cell>
          <cell r="E1746">
            <v>20.37</v>
          </cell>
          <cell r="F1746">
            <v>101.85</v>
          </cell>
          <cell r="G1746">
            <v>6</v>
          </cell>
          <cell r="H1746">
            <v>30</v>
          </cell>
          <cell r="I1746" t="str">
            <v>LE</v>
          </cell>
          <cell r="P1746">
            <v>6</v>
          </cell>
        </row>
        <row r="1747">
          <cell r="A1747" t="str">
            <v>L=400</v>
          </cell>
          <cell r="B1747" t="str">
            <v>ESC</v>
          </cell>
          <cell r="C1747" t="str">
            <v>PC</v>
          </cell>
          <cell r="D1747">
            <v>15</v>
          </cell>
          <cell r="E1747">
            <v>22.83</v>
          </cell>
          <cell r="F1747">
            <v>342.45</v>
          </cell>
          <cell r="G1747">
            <v>9</v>
          </cell>
          <cell r="H1747">
            <v>135</v>
          </cell>
          <cell r="I1747" t="str">
            <v>LE</v>
          </cell>
          <cell r="P1747">
            <v>9</v>
          </cell>
        </row>
        <row r="1748">
          <cell r="A1748" t="str">
            <v>L=600</v>
          </cell>
          <cell r="B1748" t="str">
            <v>ESC</v>
          </cell>
          <cell r="C1748" t="str">
            <v>PC</v>
          </cell>
          <cell r="D1748">
            <v>15</v>
          </cell>
          <cell r="E1748">
            <v>25.29</v>
          </cell>
          <cell r="F1748">
            <v>379.35</v>
          </cell>
          <cell r="G1748">
            <v>9</v>
          </cell>
          <cell r="H1748">
            <v>135</v>
          </cell>
          <cell r="I1748" t="str">
            <v>LE</v>
          </cell>
          <cell r="P1748">
            <v>9</v>
          </cell>
        </row>
        <row r="1749">
          <cell r="F1749">
            <v>0</v>
          </cell>
          <cell r="H1749">
            <v>0</v>
          </cell>
          <cell r="P1749">
            <v>0</v>
          </cell>
        </row>
        <row r="1750">
          <cell r="A1750" t="str">
            <v>Caixa de ligação quadrada, em alumínio fundido, a prova de tempo, umidade, gases,</v>
          </cell>
          <cell r="F1750">
            <v>0</v>
          </cell>
          <cell r="H1750">
            <v>0</v>
          </cell>
          <cell r="P1750">
            <v>0</v>
          </cell>
        </row>
        <row r="1751">
          <cell r="A1751" t="str">
            <v>vapores e pó, com junta de vedação em neoprene:</v>
          </cell>
          <cell r="F1751">
            <v>0</v>
          </cell>
          <cell r="H1751">
            <v>0</v>
          </cell>
          <cell r="P1751">
            <v>0</v>
          </cell>
        </row>
        <row r="1752">
          <cell r="A1752" t="str">
            <v>Tamanho 342x275</v>
          </cell>
          <cell r="B1752" t="str">
            <v>CX</v>
          </cell>
          <cell r="C1752" t="str">
            <v>PC</v>
          </cell>
          <cell r="D1752">
            <v>2</v>
          </cell>
          <cell r="E1752">
            <v>15</v>
          </cell>
          <cell r="F1752">
            <v>30</v>
          </cell>
          <cell r="G1752">
            <v>30</v>
          </cell>
          <cell r="H1752">
            <v>60</v>
          </cell>
          <cell r="I1752" t="str">
            <v>Q</v>
          </cell>
          <cell r="P1752">
            <v>30</v>
          </cell>
        </row>
        <row r="1753">
          <cell r="A1753" t="str">
            <v>Tamanho 685x350</v>
          </cell>
          <cell r="B1753" t="str">
            <v>CX</v>
          </cell>
          <cell r="C1753" t="str">
            <v>PC</v>
          </cell>
          <cell r="D1753">
            <v>1</v>
          </cell>
          <cell r="E1753">
            <v>30</v>
          </cell>
          <cell r="F1753">
            <v>30</v>
          </cell>
          <cell r="G1753">
            <v>60</v>
          </cell>
          <cell r="H1753">
            <v>60</v>
          </cell>
          <cell r="I1753" t="str">
            <v>Q</v>
          </cell>
          <cell r="P1753">
            <v>60</v>
          </cell>
        </row>
        <row r="1754">
          <cell r="F1754">
            <v>0</v>
          </cell>
          <cell r="H1754">
            <v>0</v>
          </cell>
          <cell r="P1754">
            <v>0</v>
          </cell>
        </row>
        <row r="1755">
          <cell r="A1755" t="str">
            <v>Caixa condulete em liga de alumínio fundido:</v>
          </cell>
          <cell r="F1755">
            <v>0</v>
          </cell>
          <cell r="H1755">
            <v>0</v>
          </cell>
          <cell r="P1755">
            <v>0</v>
          </cell>
        </row>
        <row r="1756">
          <cell r="A1756" t="str">
            <v>Diâmetro 3/4"</v>
          </cell>
          <cell r="B1756" t="str">
            <v>CX</v>
          </cell>
          <cell r="C1756" t="str">
            <v>PC</v>
          </cell>
          <cell r="D1756">
            <v>113</v>
          </cell>
          <cell r="E1756">
            <v>0.05</v>
          </cell>
          <cell r="F1756">
            <v>5.65</v>
          </cell>
          <cell r="G1756">
            <v>0.1</v>
          </cell>
          <cell r="H1756">
            <v>11.3</v>
          </cell>
          <cell r="I1756" t="str">
            <v>LE</v>
          </cell>
          <cell r="P1756">
            <v>0.1</v>
          </cell>
        </row>
        <row r="1757">
          <cell r="A1757" t="str">
            <v>Diâmetro 1"</v>
          </cell>
          <cell r="B1757" t="str">
            <v>CX</v>
          </cell>
          <cell r="C1757" t="str">
            <v>PC</v>
          </cell>
          <cell r="D1757">
            <v>14</v>
          </cell>
          <cell r="E1757">
            <v>0.05</v>
          </cell>
          <cell r="F1757">
            <v>0.7</v>
          </cell>
          <cell r="G1757">
            <v>0.1</v>
          </cell>
          <cell r="H1757">
            <v>1.4</v>
          </cell>
          <cell r="I1757" t="str">
            <v>LE</v>
          </cell>
          <cell r="P1757">
            <v>0.1</v>
          </cell>
        </row>
        <row r="1758">
          <cell r="A1758" t="str">
            <v>Diâmetro 11/2"</v>
          </cell>
          <cell r="B1758" t="str">
            <v>CX</v>
          </cell>
          <cell r="C1758" t="str">
            <v>PC</v>
          </cell>
          <cell r="D1758">
            <v>47</v>
          </cell>
          <cell r="E1758">
            <v>0.05</v>
          </cell>
          <cell r="F1758">
            <v>2.35</v>
          </cell>
          <cell r="G1758">
            <v>0.1</v>
          </cell>
          <cell r="H1758">
            <v>4.7</v>
          </cell>
          <cell r="I1758" t="str">
            <v>LE</v>
          </cell>
          <cell r="P1758">
            <v>0.1</v>
          </cell>
        </row>
        <row r="1759">
          <cell r="A1759" t="str">
            <v>Diâmetro 2"</v>
          </cell>
          <cell r="B1759" t="str">
            <v>CX</v>
          </cell>
          <cell r="C1759" t="str">
            <v>PC</v>
          </cell>
          <cell r="D1759">
            <v>6</v>
          </cell>
          <cell r="E1759">
            <v>0.1</v>
          </cell>
          <cell r="F1759">
            <v>0.6</v>
          </cell>
          <cell r="G1759">
            <v>0.1</v>
          </cell>
          <cell r="H1759">
            <v>0.6</v>
          </cell>
          <cell r="I1759" t="str">
            <v>LE</v>
          </cell>
          <cell r="P1759">
            <v>0.1</v>
          </cell>
        </row>
        <row r="1760">
          <cell r="A1760" t="str">
            <v>Diâmetro 3"</v>
          </cell>
          <cell r="B1760" t="str">
            <v>CX</v>
          </cell>
          <cell r="C1760" t="str">
            <v>PC</v>
          </cell>
          <cell r="D1760">
            <v>3</v>
          </cell>
          <cell r="E1760">
            <v>0.1</v>
          </cell>
          <cell r="F1760">
            <v>0.3</v>
          </cell>
          <cell r="G1760">
            <v>0.1</v>
          </cell>
          <cell r="H1760">
            <v>0.3</v>
          </cell>
          <cell r="I1760" t="str">
            <v>LE</v>
          </cell>
          <cell r="P1760">
            <v>0.1</v>
          </cell>
        </row>
        <row r="1761">
          <cell r="A1761" t="str">
            <v>Diâmetro 4"</v>
          </cell>
          <cell r="B1761" t="str">
            <v>CX</v>
          </cell>
          <cell r="C1761" t="str">
            <v>PC</v>
          </cell>
          <cell r="D1761">
            <v>5</v>
          </cell>
          <cell r="E1761">
            <v>0.1</v>
          </cell>
          <cell r="F1761">
            <v>0.5</v>
          </cell>
          <cell r="G1761">
            <v>0.1</v>
          </cell>
          <cell r="H1761">
            <v>0.5</v>
          </cell>
          <cell r="I1761" t="str">
            <v>LE</v>
          </cell>
          <cell r="P1761">
            <v>0.1</v>
          </cell>
        </row>
        <row r="1762">
          <cell r="F1762">
            <v>0</v>
          </cell>
          <cell r="H1762">
            <v>0</v>
          </cell>
          <cell r="P1762">
            <v>0</v>
          </cell>
        </row>
        <row r="1763">
          <cell r="A1763" t="str">
            <v>Perfis para suportes em ASTM A-36 pintado.</v>
          </cell>
          <cell r="C1763" t="str">
            <v>kg</v>
          </cell>
          <cell r="D1763">
            <v>350</v>
          </cell>
          <cell r="E1763">
            <v>1</v>
          </cell>
          <cell r="F1763">
            <v>350</v>
          </cell>
          <cell r="G1763">
            <v>0.15</v>
          </cell>
          <cell r="H1763">
            <v>52.5</v>
          </cell>
          <cell r="I1763" t="str">
            <v>F</v>
          </cell>
          <cell r="P1763">
            <v>0.15</v>
          </cell>
        </row>
        <row r="1764">
          <cell r="F1764">
            <v>0</v>
          </cell>
          <cell r="H1764">
            <v>0</v>
          </cell>
          <cell r="P1764">
            <v>0</v>
          </cell>
        </row>
        <row r="1765">
          <cell r="A1765" t="str">
            <v>Ferragem de aço galvanizado para suporte</v>
          </cell>
          <cell r="C1765" t="str">
            <v>kg</v>
          </cell>
          <cell r="D1765">
            <v>470</v>
          </cell>
          <cell r="E1765">
            <v>1</v>
          </cell>
          <cell r="F1765">
            <v>470</v>
          </cell>
          <cell r="G1765">
            <v>0.2</v>
          </cell>
          <cell r="H1765">
            <v>94</v>
          </cell>
          <cell r="I1765" t="str">
            <v>LE</v>
          </cell>
          <cell r="P1765">
            <v>0.2</v>
          </cell>
        </row>
        <row r="1766">
          <cell r="F1766">
            <v>0</v>
          </cell>
          <cell r="H1766">
            <v>0</v>
          </cell>
          <cell r="P1766">
            <v>0</v>
          </cell>
        </row>
        <row r="1767">
          <cell r="A1767" t="str">
            <v>Barramento blindado, 2500 A, 45 kA, 480 V.</v>
          </cell>
          <cell r="B1767" t="str">
            <v>550-BB-04</v>
          </cell>
          <cell r="C1767" t="str">
            <v>m</v>
          </cell>
          <cell r="D1767">
            <v>8</v>
          </cell>
          <cell r="E1767">
            <v>5</v>
          </cell>
          <cell r="F1767">
            <v>40</v>
          </cell>
          <cell r="G1767">
            <v>3</v>
          </cell>
          <cell r="H1767">
            <v>24</v>
          </cell>
          <cell r="I1767" t="str">
            <v>Q</v>
          </cell>
          <cell r="P1767">
            <v>3</v>
          </cell>
        </row>
        <row r="1768">
          <cell r="F1768">
            <v>0</v>
          </cell>
          <cell r="H1768">
            <v>0</v>
          </cell>
          <cell r="P1768">
            <v>0</v>
          </cell>
        </row>
        <row r="1769">
          <cell r="A1769" t="str">
            <v>ÁREA - SUBESTAÇÃO 540-SE-07 E CAPTAÇÃO DE VGR (PENDENTE)</v>
          </cell>
          <cell r="F1769">
            <v>0</v>
          </cell>
          <cell r="H1769">
            <v>0</v>
          </cell>
          <cell r="P1769">
            <v>0</v>
          </cell>
        </row>
        <row r="1770">
          <cell r="A1770" t="str">
            <v>Transformador de potência: - 1,5 MVA</v>
          </cell>
          <cell r="B1770" t="str">
            <v>540-TF-01</v>
          </cell>
          <cell r="C1770" t="str">
            <v>UNID.</v>
          </cell>
          <cell r="D1770">
            <v>1</v>
          </cell>
          <cell r="E1770">
            <v>2000</v>
          </cell>
          <cell r="F1770">
            <v>2000</v>
          </cell>
          <cell r="G1770">
            <v>100</v>
          </cell>
          <cell r="H1770">
            <v>100</v>
          </cell>
          <cell r="I1770" t="str">
            <v>Q</v>
          </cell>
          <cell r="P1770">
            <v>100</v>
          </cell>
        </row>
        <row r="1771">
          <cell r="A1771" t="str">
            <v>Trifásico, instalação externa, isolamento em óleo mineral.</v>
          </cell>
          <cell r="F1771">
            <v>0</v>
          </cell>
          <cell r="H1771">
            <v>0</v>
          </cell>
          <cell r="P1771">
            <v>0</v>
          </cell>
        </row>
        <row r="1772">
          <cell r="A1772" t="str">
            <v>13,8 - 4,16kV, 1,5 MVA</v>
          </cell>
          <cell r="F1772">
            <v>0</v>
          </cell>
          <cell r="H1772">
            <v>0</v>
          </cell>
          <cell r="P1772">
            <v>0</v>
          </cell>
        </row>
        <row r="1773">
          <cell r="F1773">
            <v>0</v>
          </cell>
          <cell r="H1773">
            <v>0</v>
          </cell>
          <cell r="P1773">
            <v>0</v>
          </cell>
        </row>
        <row r="1774">
          <cell r="A1774" t="str">
            <v>Resistor de aterramento:</v>
          </cell>
          <cell r="B1774" t="str">
            <v>540-RA-01</v>
          </cell>
          <cell r="C1774" t="str">
            <v>UNID.</v>
          </cell>
          <cell r="D1774">
            <v>1</v>
          </cell>
          <cell r="E1774">
            <v>100</v>
          </cell>
          <cell r="F1774">
            <v>100</v>
          </cell>
          <cell r="G1774">
            <v>20</v>
          </cell>
          <cell r="H1774">
            <v>20</v>
          </cell>
          <cell r="I1774" t="str">
            <v>Q</v>
          </cell>
          <cell r="P1774">
            <v>20</v>
          </cell>
        </row>
        <row r="1775">
          <cell r="A1775" t="str">
            <v>Instalação externa, 2400V, 400A, 10s.</v>
          </cell>
          <cell r="F1775">
            <v>0</v>
          </cell>
          <cell r="H1775">
            <v>0</v>
          </cell>
          <cell r="P1775">
            <v>0</v>
          </cell>
        </row>
        <row r="1776">
          <cell r="F1776">
            <v>0</v>
          </cell>
          <cell r="H1776">
            <v>0</v>
          </cell>
          <cell r="P1776">
            <v>0</v>
          </cell>
        </row>
        <row r="1777">
          <cell r="A1777" t="str">
            <v>Subestação  móvel</v>
          </cell>
          <cell r="B1777" t="str">
            <v>540-SE-07</v>
          </cell>
          <cell r="C1777" t="str">
            <v>CJ</v>
          </cell>
          <cell r="D1777">
            <v>1</v>
          </cell>
          <cell r="E1777">
            <v>2500</v>
          </cell>
          <cell r="H1777">
            <v>0</v>
          </cell>
          <cell r="P1777">
            <v>0</v>
          </cell>
        </row>
        <row r="1778">
          <cell r="A1778" t="str">
            <v>Instalação externa, montada sobre base de arraste</v>
          </cell>
          <cell r="F1778">
            <v>0</v>
          </cell>
          <cell r="H1778">
            <v>0</v>
          </cell>
          <cell r="P1778">
            <v>0</v>
          </cell>
        </row>
        <row r="1779">
          <cell r="A1779" t="str">
            <v>(SKID), contendo os seguintes equipamentos:</v>
          </cell>
          <cell r="F1779">
            <v>0</v>
          </cell>
          <cell r="H1779">
            <v>0</v>
          </cell>
          <cell r="P1779">
            <v>0</v>
          </cell>
        </row>
        <row r="1780">
          <cell r="F1780">
            <v>0</v>
          </cell>
          <cell r="H1780">
            <v>0</v>
          </cell>
          <cell r="P1780">
            <v>0</v>
          </cell>
        </row>
        <row r="1781">
          <cell r="A1781" t="str">
            <v>Quadro de distribuição de 13,8 kV, instalação externa, tipo metal-clad, 600 A, 15 kA.</v>
          </cell>
          <cell r="B1781" t="str">
            <v>540-QD-01</v>
          </cell>
          <cell r="C1781" t="str">
            <v>CJ</v>
          </cell>
          <cell r="D1781">
            <v>1</v>
          </cell>
          <cell r="F1781">
            <v>0</v>
          </cell>
          <cell r="G1781">
            <v>150</v>
          </cell>
          <cell r="H1781">
            <v>150</v>
          </cell>
          <cell r="I1781" t="str">
            <v>Q</v>
          </cell>
          <cell r="P1781">
            <v>150</v>
          </cell>
        </row>
        <row r="1782">
          <cell r="F1782">
            <v>0</v>
          </cell>
          <cell r="G1782">
            <v>0</v>
          </cell>
          <cell r="H1782">
            <v>0</v>
          </cell>
          <cell r="P1782">
            <v>0</v>
          </cell>
        </row>
        <row r="1783">
          <cell r="A1783" t="str">
            <v>Centro de controle de motores de 4160V, instalação externa,  barramento de 1200A</v>
          </cell>
          <cell r="B1783" t="str">
            <v>540-CM-01</v>
          </cell>
          <cell r="C1783" t="str">
            <v>CJ</v>
          </cell>
          <cell r="D1783">
            <v>1</v>
          </cell>
          <cell r="F1783">
            <v>0</v>
          </cell>
          <cell r="G1783">
            <v>100</v>
          </cell>
          <cell r="H1783">
            <v>100</v>
          </cell>
          <cell r="I1783" t="str">
            <v>Q</v>
          </cell>
          <cell r="P1783">
            <v>100</v>
          </cell>
        </row>
        <row r="1784">
          <cell r="A1784" t="str">
            <v xml:space="preserve"> 31,5 kA, entrada com disjuntor a vácuo e saídas com contatores a vácuo.</v>
          </cell>
          <cell r="F1784">
            <v>0</v>
          </cell>
          <cell r="G1784">
            <v>0</v>
          </cell>
          <cell r="H1784">
            <v>0</v>
          </cell>
          <cell r="P1784">
            <v>0</v>
          </cell>
        </row>
        <row r="1785">
          <cell r="F1785">
            <v>0</v>
          </cell>
          <cell r="G1785">
            <v>0</v>
          </cell>
          <cell r="H1785">
            <v>0</v>
          </cell>
          <cell r="P1785">
            <v>0</v>
          </cell>
        </row>
        <row r="1786">
          <cell r="A1786" t="str">
            <v xml:space="preserve">Transformador de controle, monofásico, instalação interna, isolamento seco, com </v>
          </cell>
          <cell r="B1786" t="str">
            <v>540-TK-01</v>
          </cell>
          <cell r="C1786" t="str">
            <v>UNID.</v>
          </cell>
          <cell r="D1786">
            <v>1</v>
          </cell>
          <cell r="F1786">
            <v>0</v>
          </cell>
          <cell r="G1786">
            <v>10</v>
          </cell>
          <cell r="H1786">
            <v>10</v>
          </cell>
          <cell r="I1786" t="str">
            <v>Q</v>
          </cell>
          <cell r="P1786">
            <v>10</v>
          </cell>
        </row>
        <row r="1787">
          <cell r="A1787" t="str">
            <v>blindagem eletrostática entre  enrolamentos,5KVA 13800 -120V.</v>
          </cell>
          <cell r="F1787">
            <v>0</v>
          </cell>
          <cell r="G1787">
            <v>0</v>
          </cell>
          <cell r="H1787">
            <v>0</v>
          </cell>
          <cell r="P1787">
            <v>0</v>
          </cell>
        </row>
        <row r="1788">
          <cell r="F1788">
            <v>0</v>
          </cell>
          <cell r="G1788">
            <v>0</v>
          </cell>
          <cell r="H1788">
            <v>0</v>
          </cell>
          <cell r="P1788">
            <v>0</v>
          </cell>
        </row>
        <row r="1789">
          <cell r="A1789" t="str">
            <v xml:space="preserve">Transformadores de iluminação, trifásico, instalação interna, isolamento seco                 </v>
          </cell>
          <cell r="B1789" t="str">
            <v>540-TL-01</v>
          </cell>
          <cell r="C1789" t="str">
            <v>UNID.</v>
          </cell>
          <cell r="D1789">
            <v>1</v>
          </cell>
          <cell r="F1789">
            <v>0</v>
          </cell>
          <cell r="G1789">
            <v>30</v>
          </cell>
          <cell r="H1789">
            <v>30</v>
          </cell>
          <cell r="I1789" t="str">
            <v>Q</v>
          </cell>
          <cell r="P1789">
            <v>30</v>
          </cell>
        </row>
        <row r="1790">
          <cell r="A1790" t="str">
            <v xml:space="preserve"> 15kva, 13800 -220V.</v>
          </cell>
          <cell r="F1790">
            <v>0</v>
          </cell>
          <cell r="G1790">
            <v>0</v>
          </cell>
          <cell r="H1790">
            <v>0</v>
          </cell>
          <cell r="P1790">
            <v>0</v>
          </cell>
        </row>
        <row r="1791">
          <cell r="F1791">
            <v>0</v>
          </cell>
          <cell r="G1791">
            <v>0</v>
          </cell>
          <cell r="H1791">
            <v>0</v>
          </cell>
          <cell r="P1791">
            <v>0</v>
          </cell>
        </row>
        <row r="1792">
          <cell r="A1792" t="str">
            <v>Quadro de distribuição de tensão de controle, 120 Vca, instalação interna</v>
          </cell>
          <cell r="B1792" t="str">
            <v>540-QC-01</v>
          </cell>
          <cell r="C1792" t="str">
            <v>UNID.</v>
          </cell>
          <cell r="D1792">
            <v>1</v>
          </cell>
          <cell r="F1792">
            <v>0</v>
          </cell>
          <cell r="G1792">
            <v>50</v>
          </cell>
          <cell r="H1792">
            <v>50</v>
          </cell>
          <cell r="I1792" t="str">
            <v>Q</v>
          </cell>
          <cell r="P1792">
            <v>50</v>
          </cell>
        </row>
        <row r="1793">
          <cell r="A1793" t="str">
            <v>barramento monofásico (F+ N).</v>
          </cell>
          <cell r="F1793">
            <v>0</v>
          </cell>
          <cell r="G1793">
            <v>0</v>
          </cell>
          <cell r="H1793">
            <v>0</v>
          </cell>
          <cell r="P1793">
            <v>0</v>
          </cell>
        </row>
        <row r="1794">
          <cell r="F1794">
            <v>0</v>
          </cell>
          <cell r="G1794">
            <v>0</v>
          </cell>
          <cell r="H1794">
            <v>0</v>
          </cell>
          <cell r="P1794">
            <v>0</v>
          </cell>
        </row>
        <row r="1795">
          <cell r="A1795" t="str">
            <v>Painel de iluminação, instalação interna, 380/220 Vca, barramento trifásico .</v>
          </cell>
          <cell r="B1795" t="str">
            <v>540-PL-01</v>
          </cell>
          <cell r="C1795" t="str">
            <v>UNID.</v>
          </cell>
          <cell r="D1795">
            <v>1</v>
          </cell>
          <cell r="F1795">
            <v>0</v>
          </cell>
          <cell r="G1795">
            <v>50</v>
          </cell>
          <cell r="H1795">
            <v>50</v>
          </cell>
          <cell r="I1795" t="str">
            <v>Q</v>
          </cell>
          <cell r="P1795">
            <v>50</v>
          </cell>
        </row>
        <row r="1796">
          <cell r="F1796">
            <v>0</v>
          </cell>
          <cell r="G1796">
            <v>0</v>
          </cell>
          <cell r="H1796">
            <v>0</v>
          </cell>
          <cell r="P1796">
            <v>0</v>
          </cell>
        </row>
        <row r="1797">
          <cell r="A1797" t="str">
            <v>Transformador de potência trifásico, instalação externa, isolamento seco</v>
          </cell>
          <cell r="B1797" t="str">
            <v>540-TF-04</v>
          </cell>
          <cell r="C1797" t="str">
            <v>UNID.</v>
          </cell>
          <cell r="D1797">
            <v>1</v>
          </cell>
          <cell r="F1797">
            <v>0</v>
          </cell>
          <cell r="G1797">
            <v>50</v>
          </cell>
          <cell r="H1797">
            <v>50</v>
          </cell>
          <cell r="I1797" t="str">
            <v>Q</v>
          </cell>
          <cell r="P1797">
            <v>50</v>
          </cell>
        </row>
        <row r="1798">
          <cell r="A1798" t="str">
            <v xml:space="preserve"> 13800 - 380/220V 112,5kVA.</v>
          </cell>
          <cell r="F1798">
            <v>0</v>
          </cell>
          <cell r="G1798">
            <v>0</v>
          </cell>
          <cell r="H1798">
            <v>0</v>
          </cell>
          <cell r="P1798">
            <v>0</v>
          </cell>
        </row>
        <row r="1799">
          <cell r="F1799">
            <v>0</v>
          </cell>
          <cell r="G1799">
            <v>0</v>
          </cell>
          <cell r="H1799">
            <v>0</v>
          </cell>
          <cell r="P1799">
            <v>0</v>
          </cell>
        </row>
        <row r="1800">
          <cell r="A1800" t="str">
            <v>Centro controle de motores de 480V instalação externa, barramento de  300A, 45kA</v>
          </cell>
          <cell r="B1800" t="str">
            <v>540-CM-04</v>
          </cell>
          <cell r="C1800" t="str">
            <v>CJ</v>
          </cell>
          <cell r="D1800">
            <v>1</v>
          </cell>
          <cell r="F1800">
            <v>0</v>
          </cell>
          <cell r="G1800">
            <v>60</v>
          </cell>
          <cell r="H1800">
            <v>60</v>
          </cell>
          <cell r="I1800" t="str">
            <v>Q</v>
          </cell>
          <cell r="P1800">
            <v>60</v>
          </cell>
        </row>
        <row r="1801">
          <cell r="A1801" t="str">
            <v xml:space="preserve"> entrada com disjuntor tipo caixa moldada de 250A</v>
          </cell>
          <cell r="F1801">
            <v>0</v>
          </cell>
          <cell r="H1801">
            <v>0</v>
          </cell>
          <cell r="P1801">
            <v>0</v>
          </cell>
        </row>
        <row r="1802">
          <cell r="F1802">
            <v>0</v>
          </cell>
          <cell r="H1802">
            <v>0</v>
          </cell>
          <cell r="P1802">
            <v>0</v>
          </cell>
        </row>
        <row r="1803">
          <cell r="A1803" t="str">
            <v>Resistor de aterramento 277V, Composto das seguintes unidades:</v>
          </cell>
          <cell r="B1803" t="str">
            <v>540-RA-03</v>
          </cell>
          <cell r="C1803" t="str">
            <v>CJ</v>
          </cell>
          <cell r="D1803">
            <v>1</v>
          </cell>
          <cell r="E1803">
            <v>100</v>
          </cell>
          <cell r="F1803">
            <v>100</v>
          </cell>
          <cell r="G1803">
            <v>40</v>
          </cell>
          <cell r="H1803">
            <v>40</v>
          </cell>
          <cell r="I1803" t="str">
            <v>Q</v>
          </cell>
          <cell r="P1803">
            <v>40</v>
          </cell>
        </row>
        <row r="1804">
          <cell r="A1804" t="str">
            <v>- Resistor de  aterramento, instalação externa, 277V, 5A.</v>
          </cell>
          <cell r="F1804">
            <v>0</v>
          </cell>
          <cell r="H1804">
            <v>0</v>
          </cell>
          <cell r="P1804">
            <v>0</v>
          </cell>
        </row>
        <row r="1805">
          <cell r="A1805" t="str">
            <v>- Painel de supervisão e alarme, instalação interna</v>
          </cell>
          <cell r="F1805">
            <v>0</v>
          </cell>
          <cell r="H1805">
            <v>0</v>
          </cell>
          <cell r="P1805">
            <v>0</v>
          </cell>
        </row>
        <row r="1806">
          <cell r="F1806">
            <v>0</v>
          </cell>
          <cell r="H1806">
            <v>0</v>
          </cell>
          <cell r="P1806">
            <v>0</v>
          </cell>
        </row>
        <row r="1807">
          <cell r="A1807" t="str">
            <v>Escadas para cabo trecho reto, tipo prateleira, semi-pesado com abas voltadas para</v>
          </cell>
          <cell r="P1807">
            <v>0</v>
          </cell>
        </row>
        <row r="1808">
          <cell r="A1808" t="str">
            <v xml:space="preserve">fora , em aço galvanizado, constituído de duas longarinas de perfil "U" 4",  com </v>
          </cell>
          <cell r="F1808">
            <v>0</v>
          </cell>
          <cell r="H1808">
            <v>0</v>
          </cell>
          <cell r="P1808">
            <v>0</v>
          </cell>
        </row>
        <row r="1809">
          <cell r="A1809" t="str">
            <v>espaçamento máximo entre travessas de 250 mm, peça de 3 m.</v>
          </cell>
          <cell r="F1809">
            <v>0</v>
          </cell>
          <cell r="H1809">
            <v>0</v>
          </cell>
          <cell r="P1809">
            <v>0</v>
          </cell>
        </row>
        <row r="1810">
          <cell r="A1810" t="str">
            <v>L = 200 mm</v>
          </cell>
          <cell r="B1810" t="str">
            <v>ESC</v>
          </cell>
          <cell r="C1810" t="str">
            <v>PC</v>
          </cell>
          <cell r="D1810">
            <v>3</v>
          </cell>
          <cell r="E1810">
            <v>20.37</v>
          </cell>
          <cell r="F1810">
            <v>61.11</v>
          </cell>
          <cell r="G1810">
            <v>6</v>
          </cell>
          <cell r="H1810">
            <v>18</v>
          </cell>
          <cell r="I1810" t="str">
            <v>LE</v>
          </cell>
          <cell r="P1810">
            <v>6</v>
          </cell>
        </row>
        <row r="1811">
          <cell r="A1811" t="str">
            <v>L = 400 mm</v>
          </cell>
          <cell r="B1811" t="str">
            <v>ESC</v>
          </cell>
          <cell r="C1811" t="str">
            <v>PC</v>
          </cell>
          <cell r="D1811">
            <v>2</v>
          </cell>
          <cell r="E1811">
            <v>22.83</v>
          </cell>
          <cell r="F1811">
            <v>45.66</v>
          </cell>
          <cell r="G1811">
            <v>9</v>
          </cell>
          <cell r="H1811">
            <v>18</v>
          </cell>
          <cell r="I1811" t="str">
            <v>LE</v>
          </cell>
          <cell r="P1811">
            <v>9</v>
          </cell>
        </row>
        <row r="1812">
          <cell r="A1812" t="str">
            <v>L = 600 mm</v>
          </cell>
          <cell r="B1812" t="str">
            <v>ESC</v>
          </cell>
          <cell r="C1812" t="str">
            <v>PC</v>
          </cell>
          <cell r="D1812">
            <v>2</v>
          </cell>
          <cell r="E1812">
            <v>25.29</v>
          </cell>
          <cell r="F1812">
            <v>50.58</v>
          </cell>
          <cell r="G1812">
            <v>9</v>
          </cell>
          <cell r="H1812">
            <v>18</v>
          </cell>
          <cell r="I1812" t="str">
            <v>LE</v>
          </cell>
          <cell r="P1812">
            <v>9</v>
          </cell>
        </row>
        <row r="1813">
          <cell r="F1813">
            <v>0</v>
          </cell>
          <cell r="H1813">
            <v>0</v>
          </cell>
          <cell r="P1813">
            <v>0</v>
          </cell>
        </row>
        <row r="1814">
          <cell r="A1814" t="str">
            <v>Ferragem de aço galvanizado para suporte</v>
          </cell>
          <cell r="C1814" t="str">
            <v>kg</v>
          </cell>
          <cell r="D1814">
            <v>200</v>
          </cell>
          <cell r="E1814">
            <v>1</v>
          </cell>
          <cell r="F1814">
            <v>200</v>
          </cell>
          <cell r="G1814">
            <v>0.2</v>
          </cell>
          <cell r="H1814">
            <v>40</v>
          </cell>
          <cell r="I1814" t="str">
            <v>LE</v>
          </cell>
          <cell r="P1814">
            <v>0.2</v>
          </cell>
        </row>
        <row r="1815">
          <cell r="F1815">
            <v>0</v>
          </cell>
          <cell r="H1815">
            <v>0</v>
          </cell>
          <cell r="P1815">
            <v>0</v>
          </cell>
        </row>
        <row r="1816">
          <cell r="A1816" t="str">
            <v>Cabo de cobre multipolar com isolamento para 0,6/1 kV e capa em PVC:</v>
          </cell>
          <cell r="F1816">
            <v>0</v>
          </cell>
          <cell r="H1816">
            <v>0</v>
          </cell>
          <cell r="P1816">
            <v>0</v>
          </cell>
        </row>
        <row r="1817">
          <cell r="A1817" t="str">
            <v>Bitola e formação: 1x4c#35mm²</v>
          </cell>
          <cell r="B1817" t="str">
            <v>CB1</v>
          </cell>
          <cell r="C1817" t="str">
            <v>m</v>
          </cell>
          <cell r="D1817">
            <v>20</v>
          </cell>
          <cell r="E1817">
            <v>1.772</v>
          </cell>
          <cell r="F1817">
            <v>35.44</v>
          </cell>
          <cell r="G1817">
            <v>0.35</v>
          </cell>
          <cell r="H1817">
            <v>7</v>
          </cell>
          <cell r="I1817" t="str">
            <v>B</v>
          </cell>
          <cell r="P1817">
            <v>0.35</v>
          </cell>
        </row>
        <row r="1818">
          <cell r="F1818">
            <v>0</v>
          </cell>
          <cell r="H1818">
            <v>0</v>
          </cell>
          <cell r="P1818">
            <v>0</v>
          </cell>
        </row>
        <row r="1819">
          <cell r="A1819" t="str">
            <v>Cabo de cobre singelo com isolamento em PVC para 0,6/1 kV e capa em PVC:</v>
          </cell>
          <cell r="F1819">
            <v>0</v>
          </cell>
          <cell r="H1819">
            <v>0</v>
          </cell>
          <cell r="P1819">
            <v>0</v>
          </cell>
        </row>
        <row r="1820">
          <cell r="A1820" t="str">
            <v>Bitola 240 mm²</v>
          </cell>
          <cell r="B1820" t="str">
            <v>CB1</v>
          </cell>
          <cell r="C1820" t="str">
            <v>m</v>
          </cell>
          <cell r="D1820">
            <v>80</v>
          </cell>
          <cell r="E1820">
            <v>2.4929999999999999</v>
          </cell>
          <cell r="F1820">
            <v>199.44</v>
          </cell>
          <cell r="G1820">
            <v>0.35</v>
          </cell>
          <cell r="H1820">
            <v>28</v>
          </cell>
          <cell r="I1820" t="str">
            <v>B</v>
          </cell>
          <cell r="P1820">
            <v>0.35</v>
          </cell>
        </row>
        <row r="1821">
          <cell r="F1821">
            <v>0</v>
          </cell>
          <cell r="H1821">
            <v>0</v>
          </cell>
          <cell r="P1821">
            <v>0</v>
          </cell>
        </row>
        <row r="1822">
          <cell r="A1822" t="str">
            <v>Cabo de cobre singelo com isolamento em EPR para 3,6/6 kV e capa em PVC:</v>
          </cell>
          <cell r="F1822">
            <v>0</v>
          </cell>
          <cell r="H1822">
            <v>0</v>
          </cell>
          <cell r="P1822">
            <v>0</v>
          </cell>
        </row>
        <row r="1823">
          <cell r="A1823" t="str">
            <v>Bitola 35 mm²</v>
          </cell>
          <cell r="B1823" t="str">
            <v>CB6</v>
          </cell>
          <cell r="C1823" t="str">
            <v>m</v>
          </cell>
          <cell r="D1823">
            <v>300</v>
          </cell>
          <cell r="E1823">
            <v>0.69</v>
          </cell>
          <cell r="F1823">
            <v>207</v>
          </cell>
          <cell r="G1823">
            <v>0.5</v>
          </cell>
          <cell r="H1823">
            <v>150</v>
          </cell>
          <cell r="I1823" t="str">
            <v>B</v>
          </cell>
          <cell r="P1823">
            <v>0.5</v>
          </cell>
        </row>
        <row r="1824">
          <cell r="F1824">
            <v>0</v>
          </cell>
          <cell r="H1824">
            <v>0</v>
          </cell>
          <cell r="P1824">
            <v>0</v>
          </cell>
        </row>
        <row r="1825">
          <cell r="A1825" t="str">
            <v xml:space="preserve">Cabo de cobre, têmpera mole, isolação em PVC 70'C antichama, 750V,  sem capa </v>
          </cell>
          <cell r="F1825">
            <v>0</v>
          </cell>
          <cell r="H1825">
            <v>0</v>
          </cell>
          <cell r="P1825">
            <v>0</v>
          </cell>
        </row>
        <row r="1826">
          <cell r="A1826" t="str">
            <v>protetora, encordoamento classe 2, NBR 6880:</v>
          </cell>
          <cell r="F1826">
            <v>0</v>
          </cell>
          <cell r="H1826">
            <v>0</v>
          </cell>
          <cell r="P1826">
            <v>0</v>
          </cell>
        </row>
        <row r="1827">
          <cell r="A1827" t="str">
            <v>Bitola 2,5 mm²</v>
          </cell>
          <cell r="B1827" t="str">
            <v>CB1</v>
          </cell>
          <cell r="C1827" t="str">
            <v>m</v>
          </cell>
          <cell r="D1827">
            <v>500</v>
          </cell>
          <cell r="E1827">
            <v>5.8000000000000003E-2</v>
          </cell>
          <cell r="F1827">
            <v>29</v>
          </cell>
          <cell r="G1827">
            <v>0.15</v>
          </cell>
          <cell r="H1827">
            <v>75</v>
          </cell>
          <cell r="I1827" t="str">
            <v>B</v>
          </cell>
          <cell r="P1827">
            <v>0.15</v>
          </cell>
        </row>
        <row r="1828">
          <cell r="A1828" t="str">
            <v>Bitola 6 mm²</v>
          </cell>
          <cell r="B1828" t="str">
            <v>CB1</v>
          </cell>
          <cell r="C1828" t="str">
            <v>m</v>
          </cell>
          <cell r="D1828">
            <v>1</v>
          </cell>
          <cell r="E1828">
            <v>0.10199999999999999</v>
          </cell>
          <cell r="F1828">
            <v>0.1</v>
          </cell>
          <cell r="G1828">
            <v>0.15</v>
          </cell>
          <cell r="H1828">
            <v>0.15</v>
          </cell>
          <cell r="I1828" t="str">
            <v>B</v>
          </cell>
          <cell r="P1828">
            <v>0.15</v>
          </cell>
        </row>
        <row r="1829">
          <cell r="F1829">
            <v>0</v>
          </cell>
          <cell r="H1829">
            <v>0</v>
          </cell>
          <cell r="P1829">
            <v>0</v>
          </cell>
        </row>
        <row r="1830">
          <cell r="A1830" t="str">
            <v>Cabo de cobre nu, têmpera meia dura, formação em fios, encordoamento classe 2,</v>
          </cell>
          <cell r="F1830">
            <v>0</v>
          </cell>
          <cell r="H1830">
            <v>0</v>
          </cell>
          <cell r="P1830">
            <v>0</v>
          </cell>
        </row>
        <row r="1831">
          <cell r="A1831" t="str">
            <v>NBR 5111 e 7575:</v>
          </cell>
          <cell r="F1831">
            <v>0</v>
          </cell>
          <cell r="H1831">
            <v>0</v>
          </cell>
          <cell r="P1831">
            <v>0</v>
          </cell>
        </row>
        <row r="1832">
          <cell r="A1832" t="str">
            <v>Bitola 16 mm²</v>
          </cell>
          <cell r="B1832" t="str">
            <v>CBNU</v>
          </cell>
          <cell r="C1832" t="str">
            <v>kg</v>
          </cell>
          <cell r="D1832">
            <v>1</v>
          </cell>
          <cell r="E1832">
            <v>1</v>
          </cell>
          <cell r="F1832">
            <v>1</v>
          </cell>
          <cell r="G1832">
            <v>1</v>
          </cell>
          <cell r="H1832">
            <v>1</v>
          </cell>
          <cell r="I1832" t="str">
            <v>B</v>
          </cell>
          <cell r="P1832">
            <v>1</v>
          </cell>
        </row>
        <row r="1833">
          <cell r="A1833" t="str">
            <v>Bitola 25 mm²</v>
          </cell>
          <cell r="B1833" t="str">
            <v>CBNU</v>
          </cell>
          <cell r="C1833" t="str">
            <v>kg</v>
          </cell>
          <cell r="D1833">
            <v>5</v>
          </cell>
          <cell r="E1833">
            <v>1</v>
          </cell>
          <cell r="F1833">
            <v>5</v>
          </cell>
          <cell r="G1833">
            <v>1</v>
          </cell>
          <cell r="H1833">
            <v>5</v>
          </cell>
          <cell r="I1833" t="str">
            <v>B</v>
          </cell>
          <cell r="P1833">
            <v>1</v>
          </cell>
        </row>
        <row r="1834">
          <cell r="A1834" t="str">
            <v>Bitola 35 mm²</v>
          </cell>
          <cell r="B1834" t="str">
            <v>CBNU</v>
          </cell>
          <cell r="C1834" t="str">
            <v>kg</v>
          </cell>
          <cell r="D1834">
            <v>60</v>
          </cell>
          <cell r="E1834">
            <v>1</v>
          </cell>
          <cell r="F1834">
            <v>60</v>
          </cell>
          <cell r="G1834">
            <v>1</v>
          </cell>
          <cell r="H1834">
            <v>60</v>
          </cell>
          <cell r="I1834" t="str">
            <v>B</v>
          </cell>
          <cell r="P1834">
            <v>1</v>
          </cell>
        </row>
        <row r="1835">
          <cell r="F1835">
            <v>0</v>
          </cell>
          <cell r="H1835">
            <v>0</v>
          </cell>
          <cell r="P1835">
            <v>0</v>
          </cell>
        </row>
        <row r="1836">
          <cell r="A1836" t="str">
            <v>Cabo de potência, singelo, isolamento 8,7/15 kV, com capa de PVC:</v>
          </cell>
          <cell r="F1836">
            <v>0</v>
          </cell>
          <cell r="H1836">
            <v>0</v>
          </cell>
          <cell r="P1836">
            <v>0</v>
          </cell>
        </row>
        <row r="1837">
          <cell r="A1837" t="str">
            <v>Bitola 50 mm²</v>
          </cell>
          <cell r="B1837" t="str">
            <v>CB15</v>
          </cell>
          <cell r="C1837" t="str">
            <v>m</v>
          </cell>
          <cell r="D1837">
            <v>400</v>
          </cell>
          <cell r="E1837">
            <v>0.98299999999999998</v>
          </cell>
          <cell r="F1837">
            <v>393.2</v>
          </cell>
          <cell r="G1837">
            <v>0.5</v>
          </cell>
          <cell r="H1837">
            <v>200</v>
          </cell>
          <cell r="I1837" t="str">
            <v>B</v>
          </cell>
          <cell r="P1837">
            <v>0.5</v>
          </cell>
        </row>
        <row r="1838">
          <cell r="F1838">
            <v>0</v>
          </cell>
          <cell r="H1838">
            <v>0</v>
          </cell>
          <cell r="P1838">
            <v>0</v>
          </cell>
        </row>
        <row r="1839">
          <cell r="A1839" t="str">
            <v xml:space="preserve">Luminária aberta para duas lâmpadas fluorescente de 32W-220V-60Hz fornecida </v>
          </cell>
          <cell r="C1839" t="str">
            <v>PC</v>
          </cell>
          <cell r="D1839">
            <v>9</v>
          </cell>
          <cell r="E1839">
            <v>10</v>
          </cell>
          <cell r="F1839">
            <v>90</v>
          </cell>
          <cell r="G1839">
            <v>8</v>
          </cell>
          <cell r="H1839">
            <v>72</v>
          </cell>
          <cell r="I1839" t="str">
            <v>Q</v>
          </cell>
          <cell r="P1839">
            <v>8</v>
          </cell>
        </row>
        <row r="1840">
          <cell r="A1840" t="str">
            <v>completa, com equipamentos auxiliares.</v>
          </cell>
          <cell r="F1840">
            <v>0</v>
          </cell>
          <cell r="H1840">
            <v>0</v>
          </cell>
          <cell r="P1840">
            <v>0</v>
          </cell>
        </row>
        <row r="1841">
          <cell r="F1841">
            <v>0</v>
          </cell>
          <cell r="H1841">
            <v>0</v>
          </cell>
          <cell r="P1841">
            <v>0</v>
          </cell>
        </row>
        <row r="1842">
          <cell r="A1842" t="str">
            <v>Aparelho para iluminação:</v>
          </cell>
          <cell r="F1842">
            <v>0</v>
          </cell>
          <cell r="H1842">
            <v>0</v>
          </cell>
          <cell r="P1842">
            <v>0</v>
          </cell>
        </row>
        <row r="1843">
          <cell r="A1843" t="str">
            <v>VS-70W - Arandela 30º</v>
          </cell>
          <cell r="B1843" t="str">
            <v>LUM70</v>
          </cell>
          <cell r="C1843" t="str">
            <v>PC</v>
          </cell>
          <cell r="D1843">
            <v>8</v>
          </cell>
          <cell r="E1843">
            <v>5</v>
          </cell>
          <cell r="F1843">
            <v>40</v>
          </cell>
          <cell r="G1843">
            <v>8</v>
          </cell>
          <cell r="H1843">
            <v>64</v>
          </cell>
          <cell r="I1843" t="str">
            <v>Q</v>
          </cell>
          <cell r="P1843">
            <v>8</v>
          </cell>
        </row>
        <row r="1844">
          <cell r="A1844" t="str">
            <v>VS-150W - Pendente</v>
          </cell>
          <cell r="B1844" t="str">
            <v>LUM150</v>
          </cell>
          <cell r="C1844" t="str">
            <v>PC</v>
          </cell>
          <cell r="D1844">
            <v>6</v>
          </cell>
          <cell r="E1844">
            <v>5</v>
          </cell>
          <cell r="F1844">
            <v>30</v>
          </cell>
          <cell r="G1844">
            <v>8</v>
          </cell>
          <cell r="H1844">
            <v>48</v>
          </cell>
          <cell r="I1844" t="str">
            <v>Q</v>
          </cell>
          <cell r="P1844">
            <v>8</v>
          </cell>
        </row>
        <row r="1845">
          <cell r="F1845">
            <v>0</v>
          </cell>
          <cell r="H1845">
            <v>0</v>
          </cell>
          <cell r="P1845">
            <v>0</v>
          </cell>
        </row>
        <row r="1846">
          <cell r="A1846" t="str">
            <v>Unidade autônoma para iluminação de emergência, fornecida completa com todos os</v>
          </cell>
          <cell r="B1846" t="str">
            <v>LUMEM</v>
          </cell>
          <cell r="C1846" t="str">
            <v>PC</v>
          </cell>
          <cell r="D1846">
            <v>3</v>
          </cell>
          <cell r="E1846">
            <v>5</v>
          </cell>
          <cell r="F1846">
            <v>15</v>
          </cell>
          <cell r="G1846">
            <v>8</v>
          </cell>
          <cell r="H1846">
            <v>24</v>
          </cell>
          <cell r="I1846" t="str">
            <v>Q</v>
          </cell>
          <cell r="P1846">
            <v>8</v>
          </cell>
        </row>
        <row r="1847">
          <cell r="A1847" t="str">
            <v>acessórios incorporados, inclusive bateria e carregador.</v>
          </cell>
          <cell r="F1847">
            <v>0</v>
          </cell>
          <cell r="H1847">
            <v>0</v>
          </cell>
          <cell r="P1847">
            <v>0</v>
          </cell>
        </row>
        <row r="1848">
          <cell r="F1848">
            <v>0</v>
          </cell>
          <cell r="H1848">
            <v>0</v>
          </cell>
          <cell r="P1848">
            <v>0</v>
          </cell>
        </row>
        <row r="1849">
          <cell r="A1849" t="str">
            <v xml:space="preserve">Tomada redonda fundida em liga de alumínio, 380V, a prova de TGVP com tampo mola, </v>
          </cell>
          <cell r="C1849" t="str">
            <v>PC</v>
          </cell>
          <cell r="D1849">
            <v>2</v>
          </cell>
          <cell r="E1849">
            <v>1</v>
          </cell>
          <cell r="F1849">
            <v>2</v>
          </cell>
          <cell r="G1849">
            <v>4</v>
          </cell>
          <cell r="H1849">
            <v>8</v>
          </cell>
          <cell r="I1849" t="str">
            <v>Q</v>
          </cell>
          <cell r="P1849">
            <v>4</v>
          </cell>
        </row>
        <row r="1850">
          <cell r="A1850" t="str">
            <v>orelhas de fixação, quatro entradas rosqueadas de 3/4" sendo 3 bujões plásticos.</v>
          </cell>
          <cell r="F1850">
            <v>0</v>
          </cell>
          <cell r="H1850">
            <v>0</v>
          </cell>
          <cell r="P1850">
            <v>0</v>
          </cell>
        </row>
        <row r="1851">
          <cell r="F1851">
            <v>0</v>
          </cell>
          <cell r="H1851">
            <v>0</v>
          </cell>
          <cell r="P1851">
            <v>0</v>
          </cell>
        </row>
        <row r="1852">
          <cell r="A1852" t="str">
            <v>Tomada universal 2P+T montada em condulete</v>
          </cell>
          <cell r="C1852" t="str">
            <v>PC</v>
          </cell>
          <cell r="D1852">
            <v>5</v>
          </cell>
          <cell r="E1852">
            <v>0.1</v>
          </cell>
          <cell r="F1852">
            <v>0.5</v>
          </cell>
          <cell r="G1852">
            <v>2</v>
          </cell>
          <cell r="H1852">
            <v>10</v>
          </cell>
          <cell r="I1852" t="str">
            <v>Q</v>
          </cell>
          <cell r="P1852">
            <v>2</v>
          </cell>
        </row>
        <row r="1853">
          <cell r="F1853">
            <v>0</v>
          </cell>
          <cell r="H1853">
            <v>0</v>
          </cell>
          <cell r="P1853">
            <v>0</v>
          </cell>
        </row>
        <row r="1854">
          <cell r="A1854" t="str">
            <v>Interruptor montado em caixa condulete</v>
          </cell>
          <cell r="C1854" t="str">
            <v>PC</v>
          </cell>
          <cell r="D1854">
            <v>2</v>
          </cell>
          <cell r="E1854">
            <v>0.1</v>
          </cell>
          <cell r="F1854">
            <v>0.2</v>
          </cell>
          <cell r="G1854">
            <v>2</v>
          </cell>
          <cell r="H1854">
            <v>4</v>
          </cell>
          <cell r="I1854" t="str">
            <v>Q</v>
          </cell>
          <cell r="P1854">
            <v>2</v>
          </cell>
        </row>
        <row r="1855">
          <cell r="F1855">
            <v>0</v>
          </cell>
          <cell r="H1855">
            <v>0</v>
          </cell>
          <cell r="P1855">
            <v>0</v>
          </cell>
        </row>
        <row r="1856">
          <cell r="A1856" t="str">
            <v>Relé fotoelétrico montado em caixa condulete.</v>
          </cell>
          <cell r="C1856" t="str">
            <v>PC</v>
          </cell>
          <cell r="D1856">
            <v>1</v>
          </cell>
          <cell r="E1856">
            <v>0.1</v>
          </cell>
          <cell r="F1856">
            <v>0.1</v>
          </cell>
          <cell r="G1856">
            <v>2</v>
          </cell>
          <cell r="H1856">
            <v>2</v>
          </cell>
          <cell r="I1856" t="str">
            <v>Q</v>
          </cell>
          <cell r="P1856">
            <v>2</v>
          </cell>
        </row>
        <row r="1857">
          <cell r="F1857">
            <v>0</v>
          </cell>
          <cell r="H1857">
            <v>0</v>
          </cell>
          <cell r="P1857">
            <v>0</v>
          </cell>
        </row>
        <row r="1858">
          <cell r="A1858" t="str">
            <v>Eletroduto aço galvanizado a fogo c/ costura, comp. 3m, c/ uma luva e rosca nas duas</v>
          </cell>
          <cell r="F1858">
            <v>0</v>
          </cell>
          <cell r="H1858">
            <v>0</v>
          </cell>
          <cell r="P1858">
            <v>0</v>
          </cell>
        </row>
        <row r="1859">
          <cell r="A1859" t="str">
            <v xml:space="preserve">extremidades, norma DIN 2440, c/ proteção mecânica nas extremidades e rebarbas </v>
          </cell>
          <cell r="F1859">
            <v>0</v>
          </cell>
          <cell r="H1859">
            <v>0</v>
          </cell>
          <cell r="P1859">
            <v>0</v>
          </cell>
        </row>
        <row r="1860">
          <cell r="A1860" t="str">
            <v>removidas:</v>
          </cell>
          <cell r="F1860">
            <v>0</v>
          </cell>
          <cell r="H1860">
            <v>0</v>
          </cell>
          <cell r="P1860">
            <v>0</v>
          </cell>
        </row>
        <row r="1861">
          <cell r="A1861" t="str">
            <v>Diâmetro 3/4"    BSP</v>
          </cell>
          <cell r="B1861" t="str">
            <v>ELAG</v>
          </cell>
          <cell r="C1861" t="str">
            <v>m</v>
          </cell>
          <cell r="D1861">
            <v>187</v>
          </cell>
          <cell r="E1861">
            <v>1.7699999999999998</v>
          </cell>
          <cell r="F1861">
            <v>330.99</v>
          </cell>
          <cell r="G1861">
            <v>1.25</v>
          </cell>
          <cell r="H1861">
            <v>233.75</v>
          </cell>
          <cell r="I1861" t="str">
            <v>LE</v>
          </cell>
          <cell r="P1861">
            <v>1.25</v>
          </cell>
        </row>
        <row r="1862">
          <cell r="A1862" t="str">
            <v>Diâmetro 1"       BSP</v>
          </cell>
          <cell r="B1862" t="str">
            <v>ELAG</v>
          </cell>
          <cell r="C1862" t="str">
            <v>m</v>
          </cell>
          <cell r="D1862">
            <v>16</v>
          </cell>
          <cell r="E1862">
            <v>2.63</v>
          </cell>
          <cell r="F1862">
            <v>42.08</v>
          </cell>
          <cell r="G1862">
            <v>1.25</v>
          </cell>
          <cell r="H1862">
            <v>20</v>
          </cell>
          <cell r="I1862" t="str">
            <v>LE</v>
          </cell>
          <cell r="P1862">
            <v>1.25</v>
          </cell>
        </row>
        <row r="1863">
          <cell r="A1863" t="str">
            <v>Diâmetro 11/2"  BSP</v>
          </cell>
          <cell r="B1863" t="str">
            <v>ELAG</v>
          </cell>
          <cell r="C1863" t="str">
            <v>m</v>
          </cell>
          <cell r="D1863">
            <v>9</v>
          </cell>
          <cell r="E1863">
            <v>4.24</v>
          </cell>
          <cell r="F1863">
            <v>38.159999999999997</v>
          </cell>
          <cell r="G1863">
            <v>1.25</v>
          </cell>
          <cell r="H1863">
            <v>11.25</v>
          </cell>
          <cell r="I1863" t="str">
            <v>LE</v>
          </cell>
          <cell r="P1863">
            <v>1.25</v>
          </cell>
        </row>
        <row r="1864">
          <cell r="A1864" t="str">
            <v>Diâmetro 2"       BSP</v>
          </cell>
          <cell r="B1864" t="str">
            <v>ELAG</v>
          </cell>
          <cell r="C1864" t="str">
            <v>m</v>
          </cell>
          <cell r="D1864">
            <v>8</v>
          </cell>
          <cell r="E1864">
            <v>5.66</v>
          </cell>
          <cell r="F1864">
            <v>45.28</v>
          </cell>
          <cell r="G1864">
            <v>1.5</v>
          </cell>
          <cell r="H1864">
            <v>12</v>
          </cell>
          <cell r="I1864" t="str">
            <v>LE</v>
          </cell>
          <cell r="P1864">
            <v>1.5</v>
          </cell>
        </row>
        <row r="1865">
          <cell r="A1865" t="str">
            <v>Diâmetro 3"       BSP</v>
          </cell>
          <cell r="B1865" t="str">
            <v>ELAG</v>
          </cell>
          <cell r="C1865" t="str">
            <v>m</v>
          </cell>
          <cell r="D1865">
            <v>87</v>
          </cell>
          <cell r="E1865">
            <v>11.6</v>
          </cell>
          <cell r="F1865">
            <v>1009.2</v>
          </cell>
          <cell r="G1865">
            <v>1.5</v>
          </cell>
          <cell r="H1865">
            <v>130.5</v>
          </cell>
          <cell r="I1865" t="str">
            <v>LE</v>
          </cell>
          <cell r="P1865">
            <v>1.5</v>
          </cell>
        </row>
        <row r="1866">
          <cell r="A1866" t="str">
            <v>Diâmetro 4"       BSP</v>
          </cell>
          <cell r="B1866" t="str">
            <v>ELAG</v>
          </cell>
          <cell r="C1866" t="str">
            <v>m</v>
          </cell>
          <cell r="D1866">
            <v>3</v>
          </cell>
          <cell r="E1866">
            <v>16.48</v>
          </cell>
          <cell r="F1866">
            <v>49.44</v>
          </cell>
          <cell r="G1866">
            <v>2</v>
          </cell>
          <cell r="H1866">
            <v>6</v>
          </cell>
          <cell r="I1866" t="str">
            <v>LE</v>
          </cell>
          <cell r="P1866">
            <v>2</v>
          </cell>
        </row>
        <row r="1867">
          <cell r="F1867">
            <v>0</v>
          </cell>
          <cell r="H1867">
            <v>0</v>
          </cell>
          <cell r="P1867">
            <v>0</v>
          </cell>
        </row>
        <row r="1868">
          <cell r="A1868" t="str">
            <v xml:space="preserve">Eletroduto flexível em rolo, tipo sealtubo, a prova de tempo, umidade, gases, vapores e </v>
          </cell>
          <cell r="F1868">
            <v>0</v>
          </cell>
          <cell r="H1868">
            <v>0</v>
          </cell>
          <cell r="P1868">
            <v>0</v>
          </cell>
        </row>
        <row r="1869">
          <cell r="A1869" t="str">
            <v>pó, constituído por fita de aço doce c/ revestimento externo em polivinil-clorídrico:</v>
          </cell>
          <cell r="F1869">
            <v>0</v>
          </cell>
          <cell r="H1869">
            <v>0</v>
          </cell>
          <cell r="P1869">
            <v>0</v>
          </cell>
        </row>
        <row r="1870">
          <cell r="A1870" t="str">
            <v>Diâmetro 3"</v>
          </cell>
          <cell r="B1870" t="str">
            <v>ELFL</v>
          </cell>
          <cell r="C1870" t="str">
            <v>m</v>
          </cell>
          <cell r="D1870">
            <v>4</v>
          </cell>
          <cell r="E1870">
            <v>5.8</v>
          </cell>
          <cell r="F1870">
            <v>23.2</v>
          </cell>
          <cell r="G1870">
            <v>1.8</v>
          </cell>
          <cell r="H1870">
            <v>7.2</v>
          </cell>
          <cell r="I1870" t="str">
            <v>LE</v>
          </cell>
          <cell r="P1870">
            <v>1.8</v>
          </cell>
        </row>
        <row r="1871">
          <cell r="F1871">
            <v>0</v>
          </cell>
          <cell r="H1871">
            <v>0</v>
          </cell>
          <cell r="P1871">
            <v>0</v>
          </cell>
        </row>
        <row r="1872">
          <cell r="A1872" t="str">
            <v xml:space="preserve">Luminária p/ lamp. "V. sódio" c/ reator incorporado AFP-220V-60Hz, em liga esp. alum. </v>
          </cell>
          <cell r="F1872">
            <v>0</v>
          </cell>
          <cell r="H1872">
            <v>0</v>
          </cell>
          <cell r="P1872">
            <v>0</v>
          </cell>
        </row>
        <row r="1873">
          <cell r="A1873" t="str">
            <v xml:space="preserve">fundi. globo boro-silicato, base E-27 p/ lamp. até 70W e E-40 p/ lamp. 250W, entr. </v>
          </cell>
          <cell r="F1873">
            <v>0</v>
          </cell>
          <cell r="H1873">
            <v>0</v>
          </cell>
          <cell r="P1873">
            <v>0</v>
          </cell>
        </row>
        <row r="1874">
          <cell r="A1874" t="str">
            <v>rosq. 3/4" BSP:</v>
          </cell>
          <cell r="F1874">
            <v>0</v>
          </cell>
          <cell r="H1874">
            <v>0</v>
          </cell>
          <cell r="P1874">
            <v>0</v>
          </cell>
        </row>
        <row r="1875">
          <cell r="A1875" t="str">
            <v>ARRAND. 30' 70W</v>
          </cell>
          <cell r="B1875" t="str">
            <v>LUM70</v>
          </cell>
          <cell r="C1875" t="str">
            <v>PC</v>
          </cell>
          <cell r="D1875">
            <v>8</v>
          </cell>
          <cell r="E1875">
            <v>5</v>
          </cell>
          <cell r="F1875">
            <v>40</v>
          </cell>
          <cell r="G1875">
            <v>8</v>
          </cell>
          <cell r="H1875">
            <v>64</v>
          </cell>
          <cell r="I1875" t="str">
            <v>Q</v>
          </cell>
          <cell r="P1875">
            <v>8</v>
          </cell>
        </row>
        <row r="1876">
          <cell r="F1876">
            <v>0</v>
          </cell>
          <cell r="H1876">
            <v>0</v>
          </cell>
          <cell r="P1876">
            <v>0</v>
          </cell>
        </row>
        <row r="1877">
          <cell r="A1877" t="str">
            <v>Painel de proteção contra surtos de tensão</v>
          </cell>
          <cell r="B1877" t="str">
            <v>550-PS-01/02/03</v>
          </cell>
          <cell r="C1877" t="str">
            <v>UNID.</v>
          </cell>
          <cell r="D1877">
            <v>3</v>
          </cell>
          <cell r="E1877">
            <v>600</v>
          </cell>
          <cell r="F1877">
            <v>1800</v>
          </cell>
          <cell r="G1877">
            <v>50</v>
          </cell>
          <cell r="H1877">
            <v>150</v>
          </cell>
          <cell r="I1877" t="str">
            <v>Q</v>
          </cell>
          <cell r="P1877">
            <v>50</v>
          </cell>
        </row>
        <row r="1878">
          <cell r="F1878">
            <v>0</v>
          </cell>
          <cell r="H1878">
            <v>0</v>
          </cell>
          <cell r="P1878">
            <v>0</v>
          </cell>
        </row>
        <row r="1879">
          <cell r="A1879" t="str">
            <v>ÁREA - SUBESTAÇÃO 540-SE-08 E CAPTAÇÃO DE TROVÕES</v>
          </cell>
          <cell r="F1879">
            <v>0</v>
          </cell>
          <cell r="H1879">
            <v>0</v>
          </cell>
          <cell r="P1879">
            <v>0</v>
          </cell>
        </row>
        <row r="1880">
          <cell r="A1880" t="str">
            <v>Transformador de potência: - 1,5 MVA</v>
          </cell>
          <cell r="B1880" t="str">
            <v>540-TF-02</v>
          </cell>
          <cell r="C1880" t="str">
            <v>UNID.</v>
          </cell>
          <cell r="D1880">
            <v>1</v>
          </cell>
          <cell r="E1880">
            <v>2000</v>
          </cell>
          <cell r="F1880">
            <v>2000</v>
          </cell>
          <cell r="G1880">
            <v>100</v>
          </cell>
          <cell r="H1880">
            <v>100</v>
          </cell>
          <cell r="I1880" t="str">
            <v>Q</v>
          </cell>
          <cell r="P1880">
            <v>100</v>
          </cell>
        </row>
        <row r="1881">
          <cell r="A1881" t="str">
            <v>Trifásico, instalação externa, isolamento em óleo mineral.</v>
          </cell>
          <cell r="F1881">
            <v>0</v>
          </cell>
          <cell r="H1881">
            <v>0</v>
          </cell>
          <cell r="P1881">
            <v>0</v>
          </cell>
        </row>
        <row r="1882">
          <cell r="A1882" t="str">
            <v>13,8 - 4,16kV, 1,5 MVA</v>
          </cell>
          <cell r="F1882">
            <v>0</v>
          </cell>
          <cell r="H1882">
            <v>0</v>
          </cell>
          <cell r="P1882">
            <v>0</v>
          </cell>
        </row>
        <row r="1883">
          <cell r="F1883">
            <v>0</v>
          </cell>
          <cell r="H1883">
            <v>0</v>
          </cell>
          <cell r="P1883">
            <v>0</v>
          </cell>
        </row>
        <row r="1884">
          <cell r="A1884" t="str">
            <v>Transformador de potência: - 112,5 KVA</v>
          </cell>
          <cell r="B1884" t="str">
            <v>540-TF-03</v>
          </cell>
          <cell r="C1884" t="str">
            <v>UNID.</v>
          </cell>
          <cell r="D1884">
            <v>1</v>
          </cell>
          <cell r="E1884">
            <v>200</v>
          </cell>
          <cell r="F1884">
            <v>200</v>
          </cell>
          <cell r="G1884">
            <v>20</v>
          </cell>
          <cell r="H1884">
            <v>20</v>
          </cell>
          <cell r="I1884" t="str">
            <v>Q</v>
          </cell>
          <cell r="P1884">
            <v>20</v>
          </cell>
        </row>
        <row r="1885">
          <cell r="A1885" t="str">
            <v>Trifásico, instalação externa, isolamento em óleo mineral.</v>
          </cell>
          <cell r="F1885">
            <v>0</v>
          </cell>
          <cell r="H1885">
            <v>0</v>
          </cell>
          <cell r="P1885">
            <v>0</v>
          </cell>
        </row>
        <row r="1886">
          <cell r="A1886" t="str">
            <v>13.800 - 480V, 112,5 kVA</v>
          </cell>
          <cell r="F1886">
            <v>0</v>
          </cell>
          <cell r="H1886">
            <v>0</v>
          </cell>
          <cell r="P1886">
            <v>0</v>
          </cell>
        </row>
        <row r="1887">
          <cell r="F1887">
            <v>0</v>
          </cell>
          <cell r="H1887">
            <v>0</v>
          </cell>
          <cell r="P1887">
            <v>0</v>
          </cell>
        </row>
        <row r="1888">
          <cell r="A1888" t="str">
            <v>Transformador de controle: - 5 kVA</v>
          </cell>
          <cell r="B1888" t="str">
            <v>540-TK-02</v>
          </cell>
          <cell r="C1888" t="str">
            <v>UNID.</v>
          </cell>
          <cell r="D1888">
            <v>1</v>
          </cell>
          <cell r="E1888">
            <v>100</v>
          </cell>
          <cell r="F1888">
            <v>100</v>
          </cell>
          <cell r="G1888">
            <v>20</v>
          </cell>
          <cell r="H1888">
            <v>20</v>
          </cell>
          <cell r="I1888" t="str">
            <v>Q</v>
          </cell>
          <cell r="P1888">
            <v>20</v>
          </cell>
        </row>
        <row r="1889">
          <cell r="A1889" t="str">
            <v>Monofásico, instalação externa, isolamento em óleo mineral.</v>
          </cell>
          <cell r="F1889">
            <v>0</v>
          </cell>
          <cell r="H1889">
            <v>0</v>
          </cell>
          <cell r="P1889">
            <v>0</v>
          </cell>
        </row>
        <row r="1890">
          <cell r="A1890" t="str">
            <v>13.800 - 120V, 5 kVA, com blindagem eletrostática entre enrolamentos</v>
          </cell>
          <cell r="F1890">
            <v>0</v>
          </cell>
          <cell r="H1890">
            <v>0</v>
          </cell>
          <cell r="P1890">
            <v>0</v>
          </cell>
        </row>
        <row r="1891">
          <cell r="F1891">
            <v>0</v>
          </cell>
          <cell r="H1891">
            <v>0</v>
          </cell>
          <cell r="P1891">
            <v>0</v>
          </cell>
        </row>
        <row r="1892">
          <cell r="A1892" t="str">
            <v>Transformador de iluminação: - 15 kVA</v>
          </cell>
          <cell r="B1892" t="str">
            <v>540-TL-02</v>
          </cell>
          <cell r="C1892" t="str">
            <v>UNID.</v>
          </cell>
          <cell r="D1892">
            <v>1</v>
          </cell>
          <cell r="E1892">
            <v>100</v>
          </cell>
          <cell r="F1892">
            <v>100</v>
          </cell>
          <cell r="G1892">
            <v>20</v>
          </cell>
          <cell r="H1892">
            <v>20</v>
          </cell>
          <cell r="I1892" t="str">
            <v>Q</v>
          </cell>
          <cell r="P1892">
            <v>20</v>
          </cell>
        </row>
        <row r="1893">
          <cell r="A1893" t="str">
            <v>Trifásico, instalação externa, isolamento em óleo mineral.</v>
          </cell>
          <cell r="F1893">
            <v>0</v>
          </cell>
          <cell r="H1893">
            <v>0</v>
          </cell>
          <cell r="P1893">
            <v>0</v>
          </cell>
        </row>
        <row r="1894">
          <cell r="A1894" t="str">
            <v>13.800 - 380/220V, 15 kVA</v>
          </cell>
          <cell r="F1894">
            <v>0</v>
          </cell>
          <cell r="H1894">
            <v>0</v>
          </cell>
          <cell r="P1894">
            <v>0</v>
          </cell>
        </row>
        <row r="1895">
          <cell r="F1895">
            <v>0</v>
          </cell>
          <cell r="H1895">
            <v>0</v>
          </cell>
          <cell r="P1895">
            <v>0</v>
          </cell>
        </row>
        <row r="1896">
          <cell r="A1896" t="str">
            <v>Resistor de aterramento:</v>
          </cell>
          <cell r="B1896" t="str">
            <v>540-RA-02</v>
          </cell>
          <cell r="C1896" t="str">
            <v>UNID.</v>
          </cell>
          <cell r="D1896">
            <v>1</v>
          </cell>
          <cell r="E1896">
            <v>100</v>
          </cell>
          <cell r="F1896">
            <v>100</v>
          </cell>
          <cell r="G1896">
            <v>20</v>
          </cell>
          <cell r="H1896">
            <v>20</v>
          </cell>
          <cell r="I1896" t="str">
            <v>Q</v>
          </cell>
          <cell r="P1896">
            <v>20</v>
          </cell>
        </row>
        <row r="1897">
          <cell r="A1897" t="str">
            <v>Instalação externa, 2400V, 400A, 10s</v>
          </cell>
          <cell r="F1897">
            <v>0</v>
          </cell>
          <cell r="H1897">
            <v>0</v>
          </cell>
          <cell r="P1897">
            <v>0</v>
          </cell>
        </row>
        <row r="1898">
          <cell r="F1898">
            <v>0</v>
          </cell>
          <cell r="H1898">
            <v>0</v>
          </cell>
          <cell r="P1898">
            <v>0</v>
          </cell>
        </row>
        <row r="1899">
          <cell r="A1899" t="str">
            <v>Resistor de aterramento 277V:</v>
          </cell>
          <cell r="B1899" t="str">
            <v>540-RA-03</v>
          </cell>
          <cell r="C1899" t="str">
            <v>CJ</v>
          </cell>
          <cell r="D1899">
            <v>1</v>
          </cell>
          <cell r="E1899">
            <v>100</v>
          </cell>
          <cell r="F1899">
            <v>100</v>
          </cell>
          <cell r="G1899">
            <v>40</v>
          </cell>
          <cell r="H1899">
            <v>40</v>
          </cell>
          <cell r="I1899" t="str">
            <v>Q</v>
          </cell>
          <cell r="P1899">
            <v>40</v>
          </cell>
        </row>
        <row r="1900">
          <cell r="A1900" t="str">
            <v>Composto das seguintes unidades:</v>
          </cell>
          <cell r="F1900">
            <v>0</v>
          </cell>
          <cell r="H1900">
            <v>0</v>
          </cell>
          <cell r="P1900">
            <v>0</v>
          </cell>
        </row>
        <row r="1901">
          <cell r="A1901" t="str">
            <v>- Resistor de  aterramento, instalação externa, 277V, 5A.</v>
          </cell>
          <cell r="F1901">
            <v>0</v>
          </cell>
          <cell r="H1901">
            <v>0</v>
          </cell>
          <cell r="P1901">
            <v>0</v>
          </cell>
        </row>
        <row r="1902">
          <cell r="A1902" t="str">
            <v xml:space="preserve">- Painel de supervisão e alarme, instalação interna. </v>
          </cell>
          <cell r="F1902">
            <v>0</v>
          </cell>
          <cell r="H1902">
            <v>0</v>
          </cell>
          <cell r="P1902">
            <v>0</v>
          </cell>
        </row>
        <row r="1903">
          <cell r="F1903">
            <v>0</v>
          </cell>
          <cell r="H1903">
            <v>0</v>
          </cell>
          <cell r="P1903">
            <v>0</v>
          </cell>
        </row>
        <row r="1904">
          <cell r="A1904" t="str">
            <v>Quadro de distribuição de 13,8 kV: - 3COL</v>
          </cell>
          <cell r="B1904" t="str">
            <v>540-QD-02</v>
          </cell>
          <cell r="C1904" t="str">
            <v>CJ.</v>
          </cell>
          <cell r="D1904">
            <v>1</v>
          </cell>
          <cell r="E1904">
            <v>3000</v>
          </cell>
          <cell r="F1904">
            <v>3000</v>
          </cell>
          <cell r="G1904">
            <v>600</v>
          </cell>
          <cell r="H1904">
            <v>600</v>
          </cell>
          <cell r="I1904" t="str">
            <v>Q</v>
          </cell>
          <cell r="P1904">
            <v>600</v>
          </cell>
        </row>
        <row r="1905">
          <cell r="A1905" t="str">
            <v>Instalação abrigada, tipo Metal Clad, 600A, 15kA, com uma coluna de entrada e duas</v>
          </cell>
          <cell r="F1905">
            <v>0</v>
          </cell>
          <cell r="H1905">
            <v>0</v>
          </cell>
          <cell r="P1905">
            <v>0</v>
          </cell>
        </row>
        <row r="1906">
          <cell r="A1906" t="str">
            <v>colunas de saídas.</v>
          </cell>
          <cell r="F1906">
            <v>0</v>
          </cell>
          <cell r="H1906">
            <v>0</v>
          </cell>
          <cell r="P1906">
            <v>0</v>
          </cell>
        </row>
        <row r="1907">
          <cell r="F1907">
            <v>0</v>
          </cell>
          <cell r="H1907">
            <v>0</v>
          </cell>
          <cell r="P1907">
            <v>0</v>
          </cell>
        </row>
        <row r="1908">
          <cell r="A1908" t="str">
            <v>Centro controle motores de 4160 V: - 3COL</v>
          </cell>
          <cell r="B1908" t="str">
            <v>540-CM-02</v>
          </cell>
          <cell r="C1908" t="str">
            <v>CJ.</v>
          </cell>
          <cell r="D1908">
            <v>1</v>
          </cell>
          <cell r="E1908">
            <v>3000</v>
          </cell>
          <cell r="F1908">
            <v>3000</v>
          </cell>
          <cell r="G1908">
            <v>600</v>
          </cell>
          <cell r="H1908">
            <v>600</v>
          </cell>
          <cell r="I1908" t="str">
            <v>Q</v>
          </cell>
          <cell r="P1908">
            <v>600</v>
          </cell>
        </row>
        <row r="1909">
          <cell r="A1909" t="str">
            <v xml:space="preserve">Instalação interna, barramento 1200A, 31,5 kA, compartimentos  extraíveis,  entrada </v>
          </cell>
          <cell r="F1909">
            <v>0</v>
          </cell>
          <cell r="H1909">
            <v>0</v>
          </cell>
          <cell r="P1909">
            <v>0</v>
          </cell>
        </row>
        <row r="1910">
          <cell r="A1910" t="str">
            <v xml:space="preserve">com disjuntor à vácuo, saídas com contatores à  vácuo, com uma coluna de </v>
          </cell>
          <cell r="F1910">
            <v>0</v>
          </cell>
          <cell r="H1910">
            <v>0</v>
          </cell>
          <cell r="P1910">
            <v>0</v>
          </cell>
        </row>
        <row r="1911">
          <cell r="A1911" t="str">
            <v>entrada e duas colunas de saídas.</v>
          </cell>
          <cell r="F1911">
            <v>0</v>
          </cell>
          <cell r="H1911">
            <v>0</v>
          </cell>
          <cell r="P1911">
            <v>0</v>
          </cell>
        </row>
        <row r="1912">
          <cell r="F1912">
            <v>0</v>
          </cell>
          <cell r="H1912">
            <v>0</v>
          </cell>
          <cell r="P1912">
            <v>0</v>
          </cell>
        </row>
        <row r="1913">
          <cell r="A1913" t="str">
            <v>Centro controle motores 480V: - 2COL</v>
          </cell>
          <cell r="B1913" t="str">
            <v>540-CM-03</v>
          </cell>
          <cell r="C1913" t="str">
            <v>CJ.</v>
          </cell>
          <cell r="D1913">
            <v>1</v>
          </cell>
          <cell r="E1913">
            <v>1200</v>
          </cell>
          <cell r="F1913">
            <v>1200</v>
          </cell>
          <cell r="G1913">
            <v>300</v>
          </cell>
          <cell r="H1913">
            <v>300</v>
          </cell>
          <cell r="I1913" t="str">
            <v>Q</v>
          </cell>
          <cell r="P1913">
            <v>300</v>
          </cell>
        </row>
        <row r="1914">
          <cell r="A1914" t="str">
            <v>Instalação interna, barramento 300A, 45 kA, gavetas extraíveis, entrada com disjuntor</v>
          </cell>
          <cell r="F1914">
            <v>0</v>
          </cell>
          <cell r="H1914">
            <v>0</v>
          </cell>
          <cell r="P1914">
            <v>0</v>
          </cell>
        </row>
        <row r="1915">
          <cell r="A1915" t="str">
            <v xml:space="preserve"> tipo caixa moldada de 250A, com uma coluna de entrada e uma coluna de saída.</v>
          </cell>
          <cell r="F1915">
            <v>0</v>
          </cell>
          <cell r="H1915">
            <v>0</v>
          </cell>
          <cell r="P1915">
            <v>0</v>
          </cell>
        </row>
        <row r="1916">
          <cell r="F1916">
            <v>0</v>
          </cell>
          <cell r="H1916">
            <v>0</v>
          </cell>
          <cell r="P1916">
            <v>0</v>
          </cell>
        </row>
        <row r="1917">
          <cell r="A1917" t="str">
            <v>Painel de proteção contra surtos de tensão.</v>
          </cell>
          <cell r="B1917" t="str">
            <v>550-PS-04A/04R</v>
          </cell>
          <cell r="C1917" t="str">
            <v>UNID.</v>
          </cell>
          <cell r="D1917">
            <v>2</v>
          </cell>
          <cell r="E1917">
            <v>600</v>
          </cell>
          <cell r="F1917">
            <v>1200</v>
          </cell>
          <cell r="G1917">
            <v>50</v>
          </cell>
          <cell r="H1917">
            <v>100</v>
          </cell>
          <cell r="I1917" t="str">
            <v>Q</v>
          </cell>
          <cell r="P1917">
            <v>50</v>
          </cell>
        </row>
        <row r="1918">
          <cell r="F1918">
            <v>0</v>
          </cell>
          <cell r="H1918">
            <v>0</v>
          </cell>
          <cell r="P1918">
            <v>0</v>
          </cell>
        </row>
        <row r="1919">
          <cell r="A1919" t="str">
            <v>Painel de iluminação 380/220 Vca:</v>
          </cell>
          <cell r="B1919" t="str">
            <v>540-PL-02</v>
          </cell>
          <cell r="C1919" t="str">
            <v>UNID.</v>
          </cell>
          <cell r="D1919">
            <v>1</v>
          </cell>
          <cell r="E1919">
            <v>600</v>
          </cell>
          <cell r="F1919">
            <v>600</v>
          </cell>
          <cell r="G1919">
            <v>100</v>
          </cell>
          <cell r="H1919">
            <v>100</v>
          </cell>
          <cell r="I1919" t="str">
            <v>Q</v>
          </cell>
          <cell r="P1919">
            <v>100</v>
          </cell>
        </row>
        <row r="1920">
          <cell r="A1920" t="str">
            <v>Instalação interna, barramento trifásico e neutro,  para alimentação de painéis e circuitos</v>
          </cell>
          <cell r="F1920">
            <v>0</v>
          </cell>
          <cell r="H1920">
            <v>0</v>
          </cell>
          <cell r="P1920">
            <v>0</v>
          </cell>
        </row>
        <row r="1921">
          <cell r="A1921" t="str">
            <v xml:space="preserve"> de iluminação.</v>
          </cell>
          <cell r="F1921">
            <v>0</v>
          </cell>
          <cell r="H1921">
            <v>0</v>
          </cell>
          <cell r="P1921">
            <v>0</v>
          </cell>
        </row>
        <row r="1922">
          <cell r="F1922">
            <v>0</v>
          </cell>
          <cell r="H1922">
            <v>0</v>
          </cell>
          <cell r="P1922">
            <v>0</v>
          </cell>
        </row>
        <row r="1923">
          <cell r="A1923" t="str">
            <v xml:space="preserve">Cabo de cobre, têmpera mole, isolação em PVC 70'C antichama, 750V,  sem capa </v>
          </cell>
          <cell r="F1923">
            <v>0</v>
          </cell>
          <cell r="H1923">
            <v>0</v>
          </cell>
          <cell r="P1923">
            <v>0</v>
          </cell>
        </row>
        <row r="1924">
          <cell r="A1924" t="str">
            <v>protetora, encordoamento classe 2, NBR 6880:</v>
          </cell>
          <cell r="F1924">
            <v>0</v>
          </cell>
          <cell r="H1924">
            <v>0</v>
          </cell>
          <cell r="P1924">
            <v>0</v>
          </cell>
        </row>
        <row r="1925">
          <cell r="A1925" t="str">
            <v>Bitola 2,5 mm²</v>
          </cell>
          <cell r="B1925" t="str">
            <v>CB1</v>
          </cell>
          <cell r="C1925" t="str">
            <v>m</v>
          </cell>
          <cell r="D1925">
            <v>500</v>
          </cell>
          <cell r="E1925">
            <v>5.8000000000000003E-2</v>
          </cell>
          <cell r="F1925">
            <v>29</v>
          </cell>
          <cell r="G1925">
            <v>0.15</v>
          </cell>
          <cell r="H1925">
            <v>75</v>
          </cell>
          <cell r="I1925" t="str">
            <v>B</v>
          </cell>
          <cell r="P1925">
            <v>0.15</v>
          </cell>
        </row>
        <row r="1926">
          <cell r="A1926" t="str">
            <v>Bitola 6 mm²</v>
          </cell>
          <cell r="B1926" t="str">
            <v>CB1</v>
          </cell>
          <cell r="C1926" t="str">
            <v>m</v>
          </cell>
          <cell r="D1926">
            <v>1</v>
          </cell>
          <cell r="E1926">
            <v>0.10199999999999999</v>
          </cell>
          <cell r="F1926">
            <v>0.1</v>
          </cell>
          <cell r="G1926">
            <v>0.15</v>
          </cell>
          <cell r="H1926">
            <v>0.15</v>
          </cell>
          <cell r="I1926" t="str">
            <v>B</v>
          </cell>
          <cell r="P1926">
            <v>0.15</v>
          </cell>
        </row>
        <row r="1927">
          <cell r="F1927">
            <v>0</v>
          </cell>
          <cell r="H1927">
            <v>0</v>
          </cell>
          <cell r="P1927">
            <v>0</v>
          </cell>
        </row>
        <row r="1928">
          <cell r="A1928" t="str">
            <v>Cabo de cobre nu, têmpera meia dura, formação em fios, encordoamento classe 2,</v>
          </cell>
          <cell r="F1928">
            <v>0</v>
          </cell>
          <cell r="H1928">
            <v>0</v>
          </cell>
          <cell r="P1928">
            <v>0</v>
          </cell>
        </row>
        <row r="1929">
          <cell r="A1929" t="str">
            <v>NBR 5111 e 7575:</v>
          </cell>
          <cell r="F1929">
            <v>0</v>
          </cell>
          <cell r="H1929">
            <v>0</v>
          </cell>
          <cell r="P1929">
            <v>0</v>
          </cell>
        </row>
        <row r="1930">
          <cell r="A1930" t="str">
            <v>Bitola 16 mm²</v>
          </cell>
          <cell r="B1930" t="str">
            <v>CBNU</v>
          </cell>
          <cell r="C1930" t="str">
            <v>kg</v>
          </cell>
          <cell r="D1930">
            <v>1</v>
          </cell>
          <cell r="E1930">
            <v>1</v>
          </cell>
          <cell r="F1930">
            <v>1</v>
          </cell>
          <cell r="G1930">
            <v>1</v>
          </cell>
          <cell r="H1930">
            <v>1</v>
          </cell>
          <cell r="I1930" t="str">
            <v>B</v>
          </cell>
          <cell r="P1930">
            <v>1</v>
          </cell>
        </row>
        <row r="1931">
          <cell r="A1931" t="str">
            <v>Bitola 25 mm²</v>
          </cell>
          <cell r="B1931" t="str">
            <v>CBNU</v>
          </cell>
          <cell r="C1931" t="str">
            <v>kg</v>
          </cell>
          <cell r="D1931">
            <v>5</v>
          </cell>
          <cell r="E1931">
            <v>1</v>
          </cell>
          <cell r="F1931">
            <v>5</v>
          </cell>
          <cell r="G1931">
            <v>1</v>
          </cell>
          <cell r="H1931">
            <v>5</v>
          </cell>
          <cell r="I1931" t="str">
            <v>B</v>
          </cell>
          <cell r="P1931">
            <v>1</v>
          </cell>
        </row>
        <row r="1932">
          <cell r="A1932" t="str">
            <v>Bitola 35 mm²</v>
          </cell>
          <cell r="B1932" t="str">
            <v>CBNU</v>
          </cell>
          <cell r="C1932" t="str">
            <v>kg</v>
          </cell>
          <cell r="D1932">
            <v>60</v>
          </cell>
          <cell r="E1932">
            <v>1</v>
          </cell>
          <cell r="F1932">
            <v>60</v>
          </cell>
          <cell r="G1932">
            <v>1</v>
          </cell>
          <cell r="H1932">
            <v>60</v>
          </cell>
          <cell r="I1932" t="str">
            <v>B</v>
          </cell>
          <cell r="P1932">
            <v>1</v>
          </cell>
        </row>
        <row r="1933">
          <cell r="F1933">
            <v>0</v>
          </cell>
          <cell r="H1933">
            <v>0</v>
          </cell>
          <cell r="P1933">
            <v>0</v>
          </cell>
        </row>
        <row r="1934">
          <cell r="A1934" t="str">
            <v>Cabo de potência, singelo, isolamento 8,7/15 kV, com capa de PVC:</v>
          </cell>
          <cell r="F1934">
            <v>0</v>
          </cell>
          <cell r="H1934">
            <v>0</v>
          </cell>
          <cell r="P1934">
            <v>0</v>
          </cell>
        </row>
        <row r="1935">
          <cell r="A1935" t="str">
            <v>Bitola 50 mm²</v>
          </cell>
          <cell r="B1935" t="str">
            <v>CB15</v>
          </cell>
          <cell r="C1935" t="str">
            <v>m</v>
          </cell>
          <cell r="D1935">
            <v>400</v>
          </cell>
          <cell r="E1935">
            <v>0.98299999999999998</v>
          </cell>
          <cell r="F1935">
            <v>393.2</v>
          </cell>
          <cell r="G1935">
            <v>0.5</v>
          </cell>
          <cell r="H1935">
            <v>200</v>
          </cell>
          <cell r="I1935" t="str">
            <v>B</v>
          </cell>
          <cell r="P1935">
            <v>0.5</v>
          </cell>
        </row>
        <row r="1936">
          <cell r="F1936">
            <v>0</v>
          </cell>
          <cell r="H1936">
            <v>0</v>
          </cell>
          <cell r="P1936">
            <v>0</v>
          </cell>
        </row>
        <row r="1937">
          <cell r="A1937" t="str">
            <v>Cabo de potência, singelo, isolamento 3,6/6 kV, com capa de PVC:</v>
          </cell>
          <cell r="F1937">
            <v>0</v>
          </cell>
          <cell r="H1937">
            <v>0</v>
          </cell>
          <cell r="P1937">
            <v>0</v>
          </cell>
        </row>
        <row r="1938">
          <cell r="A1938" t="str">
            <v>Bitola 35 mm²</v>
          </cell>
          <cell r="B1938" t="str">
            <v>CB6</v>
          </cell>
          <cell r="C1938" t="str">
            <v>m</v>
          </cell>
          <cell r="D1938">
            <v>120</v>
          </cell>
          <cell r="E1938">
            <v>0.69</v>
          </cell>
          <cell r="F1938">
            <v>82.8</v>
          </cell>
          <cell r="G1938">
            <v>0.5</v>
          </cell>
          <cell r="H1938">
            <v>60</v>
          </cell>
          <cell r="I1938" t="str">
            <v>B</v>
          </cell>
          <cell r="P1938">
            <v>0.5</v>
          </cell>
        </row>
        <row r="1939">
          <cell r="A1939" t="str">
            <v>Bitola 150 mm²</v>
          </cell>
          <cell r="B1939" t="str">
            <v>CB6</v>
          </cell>
          <cell r="C1939" t="str">
            <v>m</v>
          </cell>
          <cell r="D1939">
            <v>50</v>
          </cell>
          <cell r="E1939">
            <v>1.869</v>
          </cell>
          <cell r="F1939">
            <v>93.45</v>
          </cell>
          <cell r="G1939">
            <v>0.5</v>
          </cell>
          <cell r="H1939">
            <v>25</v>
          </cell>
          <cell r="I1939" t="str">
            <v>B</v>
          </cell>
          <cell r="P1939">
            <v>0.5</v>
          </cell>
        </row>
        <row r="1940">
          <cell r="F1940">
            <v>0</v>
          </cell>
          <cell r="H1940">
            <v>0</v>
          </cell>
          <cell r="P1940">
            <v>0</v>
          </cell>
        </row>
        <row r="1941">
          <cell r="A1941" t="str">
            <v>Cabo de cobre multipolar com isolamento para 0,6/1 kV e capa em PVC:</v>
          </cell>
          <cell r="F1941">
            <v>0</v>
          </cell>
          <cell r="H1941">
            <v>0</v>
          </cell>
          <cell r="P1941">
            <v>0</v>
          </cell>
        </row>
        <row r="1942">
          <cell r="A1942" t="str">
            <v>Bitola e formação: 1x4c#25mm²</v>
          </cell>
          <cell r="B1942" t="str">
            <v>CB1</v>
          </cell>
          <cell r="C1942" t="str">
            <v>m</v>
          </cell>
          <cell r="D1942">
            <v>40</v>
          </cell>
          <cell r="E1942">
            <v>1.375</v>
          </cell>
          <cell r="F1942">
            <v>55</v>
          </cell>
          <cell r="G1942">
            <v>0.3</v>
          </cell>
          <cell r="H1942">
            <v>12</v>
          </cell>
          <cell r="I1942" t="str">
            <v>B</v>
          </cell>
          <cell r="P1942">
            <v>0.3</v>
          </cell>
        </row>
        <row r="1943">
          <cell r="A1943" t="str">
            <v>Bitola e formação: 1x4c#35mm²</v>
          </cell>
          <cell r="B1943" t="str">
            <v>CB1</v>
          </cell>
          <cell r="C1943" t="str">
            <v>m</v>
          </cell>
          <cell r="D1943">
            <v>20</v>
          </cell>
          <cell r="E1943">
            <v>1.772</v>
          </cell>
          <cell r="F1943">
            <v>35.44</v>
          </cell>
          <cell r="G1943">
            <v>0.35</v>
          </cell>
          <cell r="H1943">
            <v>7</v>
          </cell>
          <cell r="I1943" t="str">
            <v>B</v>
          </cell>
          <cell r="P1943">
            <v>0.35</v>
          </cell>
        </row>
        <row r="1944">
          <cell r="F1944">
            <v>0</v>
          </cell>
          <cell r="H1944">
            <v>0</v>
          </cell>
          <cell r="P1944">
            <v>0</v>
          </cell>
        </row>
        <row r="1945">
          <cell r="A1945" t="str">
            <v>Cabo de cobre singelo com isolamento em PVC para 0,6/1 kV e capa em PVC:</v>
          </cell>
          <cell r="F1945">
            <v>0</v>
          </cell>
          <cell r="H1945">
            <v>0</v>
          </cell>
          <cell r="P1945">
            <v>0</v>
          </cell>
        </row>
        <row r="1946">
          <cell r="A1946" t="str">
            <v>Bitola 240 mm²</v>
          </cell>
          <cell r="B1946" t="str">
            <v>CB1</v>
          </cell>
          <cell r="C1946" t="str">
            <v>m</v>
          </cell>
          <cell r="D1946">
            <v>80</v>
          </cell>
          <cell r="E1946">
            <v>2.4929999999999999</v>
          </cell>
          <cell r="F1946">
            <v>199.44</v>
          </cell>
          <cell r="G1946">
            <v>0.35</v>
          </cell>
          <cell r="H1946">
            <v>28</v>
          </cell>
          <cell r="I1946" t="str">
            <v>B</v>
          </cell>
          <cell r="P1946">
            <v>0.35</v>
          </cell>
        </row>
        <row r="1947">
          <cell r="F1947">
            <v>0</v>
          </cell>
          <cell r="H1947">
            <v>0</v>
          </cell>
          <cell r="P1947">
            <v>0</v>
          </cell>
        </row>
        <row r="1948">
          <cell r="A1948" t="str">
            <v>Eletroduto aço galvanizado a fogo c/ costura, comp. 3m, c/ uma luva e rosca nas duas</v>
          </cell>
          <cell r="F1948">
            <v>0</v>
          </cell>
          <cell r="H1948">
            <v>0</v>
          </cell>
          <cell r="P1948">
            <v>0</v>
          </cell>
        </row>
        <row r="1949">
          <cell r="A1949" t="str">
            <v xml:space="preserve">extremidades, norma DIN 2440, c/ proteção mecânica nas extremidades e rebarbas </v>
          </cell>
          <cell r="F1949">
            <v>0</v>
          </cell>
          <cell r="H1949">
            <v>0</v>
          </cell>
          <cell r="P1949">
            <v>0</v>
          </cell>
        </row>
        <row r="1950">
          <cell r="A1950" t="str">
            <v>removidas:</v>
          </cell>
          <cell r="F1950">
            <v>0</v>
          </cell>
          <cell r="H1950">
            <v>0</v>
          </cell>
          <cell r="P1950">
            <v>0</v>
          </cell>
        </row>
        <row r="1951">
          <cell r="A1951" t="str">
            <v>Diâmetro 3/4"    BSP</v>
          </cell>
          <cell r="B1951" t="str">
            <v>ELAG</v>
          </cell>
          <cell r="C1951" t="str">
            <v>m</v>
          </cell>
          <cell r="D1951">
            <v>187</v>
          </cell>
          <cell r="E1951">
            <v>1.7699999999999998</v>
          </cell>
          <cell r="F1951">
            <v>330.99</v>
          </cell>
          <cell r="G1951">
            <v>1.25</v>
          </cell>
          <cell r="H1951">
            <v>233.75</v>
          </cell>
          <cell r="I1951" t="str">
            <v>LE</v>
          </cell>
          <cell r="P1951">
            <v>1.25</v>
          </cell>
        </row>
        <row r="1952">
          <cell r="A1952" t="str">
            <v>Diâmetro 1"       BSP</v>
          </cell>
          <cell r="B1952" t="str">
            <v>ELAG</v>
          </cell>
          <cell r="C1952" t="str">
            <v>m</v>
          </cell>
          <cell r="D1952">
            <v>16</v>
          </cell>
          <cell r="E1952">
            <v>2.63</v>
          </cell>
          <cell r="F1952">
            <v>42.08</v>
          </cell>
          <cell r="G1952">
            <v>1.25</v>
          </cell>
          <cell r="H1952">
            <v>20</v>
          </cell>
          <cell r="I1952" t="str">
            <v>LE</v>
          </cell>
          <cell r="P1952">
            <v>1.25</v>
          </cell>
        </row>
        <row r="1953">
          <cell r="A1953" t="str">
            <v>Diâmetro 11/2"  BSP</v>
          </cell>
          <cell r="B1953" t="str">
            <v>ELAG</v>
          </cell>
          <cell r="C1953" t="str">
            <v>m</v>
          </cell>
          <cell r="D1953">
            <v>9</v>
          </cell>
          <cell r="E1953">
            <v>4.24</v>
          </cell>
          <cell r="F1953">
            <v>38.159999999999997</v>
          </cell>
          <cell r="G1953">
            <v>1.25</v>
          </cell>
          <cell r="H1953">
            <v>11.25</v>
          </cell>
          <cell r="I1953" t="str">
            <v>LE</v>
          </cell>
          <cell r="P1953">
            <v>1.25</v>
          </cell>
        </row>
        <row r="1954">
          <cell r="A1954" t="str">
            <v>Diâmetro 2"       BSP</v>
          </cell>
          <cell r="B1954" t="str">
            <v>ELAG</v>
          </cell>
          <cell r="C1954" t="str">
            <v>m</v>
          </cell>
          <cell r="D1954">
            <v>10</v>
          </cell>
          <cell r="E1954">
            <v>5.66</v>
          </cell>
          <cell r="F1954">
            <v>56.6</v>
          </cell>
          <cell r="G1954">
            <v>1.5</v>
          </cell>
          <cell r="H1954">
            <v>15</v>
          </cell>
          <cell r="I1954" t="str">
            <v>LE</v>
          </cell>
          <cell r="P1954">
            <v>1.5</v>
          </cell>
        </row>
        <row r="1955">
          <cell r="A1955" t="str">
            <v>Diâmetro 3"       BSP</v>
          </cell>
          <cell r="B1955" t="str">
            <v>ELAG</v>
          </cell>
          <cell r="C1955" t="str">
            <v>m</v>
          </cell>
          <cell r="D1955">
            <v>87</v>
          </cell>
          <cell r="E1955">
            <v>11.6</v>
          </cell>
          <cell r="F1955">
            <v>1009.2</v>
          </cell>
          <cell r="G1955">
            <v>1.5</v>
          </cell>
          <cell r="H1955">
            <v>130.5</v>
          </cell>
          <cell r="I1955" t="str">
            <v>LE</v>
          </cell>
          <cell r="P1955">
            <v>1.5</v>
          </cell>
        </row>
        <row r="1956">
          <cell r="A1956" t="str">
            <v>Diâmetro 4"       BSP</v>
          </cell>
          <cell r="B1956" t="str">
            <v>ELAG</v>
          </cell>
          <cell r="C1956" t="str">
            <v>m</v>
          </cell>
          <cell r="D1956">
            <v>3</v>
          </cell>
          <cell r="E1956">
            <v>16.48</v>
          </cell>
          <cell r="F1956">
            <v>49.44</v>
          </cell>
          <cell r="G1956">
            <v>2</v>
          </cell>
          <cell r="H1956">
            <v>6</v>
          </cell>
          <cell r="I1956" t="str">
            <v>LE</v>
          </cell>
          <cell r="P1956">
            <v>2</v>
          </cell>
        </row>
        <row r="1957">
          <cell r="F1957">
            <v>0</v>
          </cell>
          <cell r="H1957">
            <v>0</v>
          </cell>
          <cell r="P1957">
            <v>0</v>
          </cell>
        </row>
        <row r="1958">
          <cell r="A1958" t="str">
            <v xml:space="preserve">Eletroduto flexível em rolo, tipo sealtubo, a prova de tempo, umidade, gases, vapores e </v>
          </cell>
          <cell r="F1958">
            <v>0</v>
          </cell>
          <cell r="H1958">
            <v>0</v>
          </cell>
          <cell r="P1958">
            <v>0</v>
          </cell>
        </row>
        <row r="1959">
          <cell r="A1959" t="str">
            <v>pó, constituído por fita de aço doce c/ revestimento externo em polivinil-clorídrico:</v>
          </cell>
          <cell r="F1959">
            <v>0</v>
          </cell>
          <cell r="H1959">
            <v>0</v>
          </cell>
          <cell r="P1959">
            <v>0</v>
          </cell>
        </row>
        <row r="1960">
          <cell r="A1960" t="str">
            <v>Diâmetro 3"</v>
          </cell>
          <cell r="B1960" t="str">
            <v>ELFL</v>
          </cell>
          <cell r="C1960" t="str">
            <v>m</v>
          </cell>
          <cell r="D1960">
            <v>4</v>
          </cell>
          <cell r="E1960">
            <v>5.8</v>
          </cell>
          <cell r="F1960">
            <v>23.2</v>
          </cell>
          <cell r="G1960">
            <v>1.8</v>
          </cell>
          <cell r="H1960">
            <v>7.2</v>
          </cell>
          <cell r="I1960" t="str">
            <v>LE</v>
          </cell>
          <cell r="P1960">
            <v>1.8</v>
          </cell>
        </row>
        <row r="1961">
          <cell r="F1961">
            <v>0</v>
          </cell>
          <cell r="H1961">
            <v>0</v>
          </cell>
          <cell r="P1961">
            <v>0</v>
          </cell>
        </row>
        <row r="1962">
          <cell r="A1962" t="str">
            <v xml:space="preserve">Luminária p/ lamp. "V. sódio" c/ reator incorporado AFP-220V-60Hz, em liga esp. alum. </v>
          </cell>
          <cell r="F1962">
            <v>0</v>
          </cell>
          <cell r="H1962">
            <v>0</v>
          </cell>
          <cell r="P1962">
            <v>0</v>
          </cell>
        </row>
        <row r="1963">
          <cell r="A1963" t="str">
            <v xml:space="preserve">fundi. globo boro-silicato, base E-27 p/ lamp. até 70W e E-40 p/ lamp. 250W, entr. </v>
          </cell>
          <cell r="F1963">
            <v>0</v>
          </cell>
          <cell r="H1963">
            <v>0</v>
          </cell>
          <cell r="P1963">
            <v>0</v>
          </cell>
        </row>
        <row r="1964">
          <cell r="A1964" t="str">
            <v>rosq. 3/4" BSP:</v>
          </cell>
          <cell r="F1964">
            <v>0</v>
          </cell>
          <cell r="H1964">
            <v>0</v>
          </cell>
          <cell r="P1964">
            <v>0</v>
          </cell>
        </row>
        <row r="1965">
          <cell r="A1965" t="str">
            <v>ARRAND. 30' 70W</v>
          </cell>
          <cell r="B1965" t="str">
            <v>LUM70</v>
          </cell>
          <cell r="C1965" t="str">
            <v>PC</v>
          </cell>
          <cell r="D1965">
            <v>8</v>
          </cell>
          <cell r="E1965">
            <v>5</v>
          </cell>
          <cell r="F1965">
            <v>40</v>
          </cell>
          <cell r="G1965">
            <v>8</v>
          </cell>
          <cell r="H1965">
            <v>64</v>
          </cell>
          <cell r="I1965" t="str">
            <v>Q</v>
          </cell>
          <cell r="P1965">
            <v>8</v>
          </cell>
        </row>
        <row r="1966">
          <cell r="F1966">
            <v>0</v>
          </cell>
          <cell r="H1966">
            <v>0</v>
          </cell>
          <cell r="P1966">
            <v>0</v>
          </cell>
        </row>
        <row r="1967">
          <cell r="A1967" t="str">
            <v xml:space="preserve">Luminária aberta para duas lâmpadas fluorescente de 32W-220V-60Hz fornecida </v>
          </cell>
          <cell r="C1967" t="str">
            <v>PC</v>
          </cell>
          <cell r="D1967">
            <v>9</v>
          </cell>
          <cell r="E1967">
            <v>10</v>
          </cell>
          <cell r="F1967">
            <v>90</v>
          </cell>
          <cell r="G1967">
            <v>8</v>
          </cell>
          <cell r="H1967">
            <v>72</v>
          </cell>
          <cell r="I1967" t="str">
            <v>Q</v>
          </cell>
          <cell r="P1967">
            <v>8</v>
          </cell>
        </row>
        <row r="1968">
          <cell r="A1968" t="str">
            <v>completa, com equipamentos auxiliares.</v>
          </cell>
          <cell r="F1968">
            <v>0</v>
          </cell>
          <cell r="H1968">
            <v>0</v>
          </cell>
          <cell r="P1968">
            <v>0</v>
          </cell>
        </row>
        <row r="1969">
          <cell r="F1969">
            <v>0</v>
          </cell>
          <cell r="H1969">
            <v>0</v>
          </cell>
          <cell r="P1969">
            <v>0</v>
          </cell>
        </row>
        <row r="1970">
          <cell r="A1970" t="str">
            <v>Aparelho para iluminação:</v>
          </cell>
          <cell r="F1970">
            <v>0</v>
          </cell>
          <cell r="H1970">
            <v>0</v>
          </cell>
          <cell r="P1970">
            <v>0</v>
          </cell>
        </row>
        <row r="1971">
          <cell r="A1971" t="str">
            <v>VS-70W - Arandela 30º</v>
          </cell>
          <cell r="B1971" t="str">
            <v>LUM70</v>
          </cell>
          <cell r="C1971" t="str">
            <v>PC</v>
          </cell>
          <cell r="D1971">
            <v>8</v>
          </cell>
          <cell r="E1971">
            <v>5</v>
          </cell>
          <cell r="F1971">
            <v>40</v>
          </cell>
          <cell r="G1971">
            <v>8</v>
          </cell>
          <cell r="H1971">
            <v>64</v>
          </cell>
          <cell r="I1971" t="str">
            <v>Q</v>
          </cell>
          <cell r="P1971">
            <v>8</v>
          </cell>
        </row>
        <row r="1972">
          <cell r="A1972" t="str">
            <v>VS-150W - Pendente</v>
          </cell>
          <cell r="B1972" t="str">
            <v>LUM150</v>
          </cell>
          <cell r="C1972" t="str">
            <v>PC</v>
          </cell>
          <cell r="D1972">
            <v>6</v>
          </cell>
          <cell r="E1972">
            <v>5</v>
          </cell>
          <cell r="F1972">
            <v>30</v>
          </cell>
          <cell r="G1972">
            <v>8</v>
          </cell>
          <cell r="H1972">
            <v>48</v>
          </cell>
          <cell r="I1972" t="str">
            <v>Q</v>
          </cell>
          <cell r="P1972">
            <v>8</v>
          </cell>
        </row>
        <row r="1973">
          <cell r="F1973">
            <v>0</v>
          </cell>
          <cell r="H1973">
            <v>0</v>
          </cell>
          <cell r="P1973">
            <v>0</v>
          </cell>
        </row>
        <row r="1974">
          <cell r="A1974" t="str">
            <v>Unidade autônoma para iluminação de emergência, fornecida completa com todos os</v>
          </cell>
          <cell r="B1974" t="str">
            <v>LUMEM</v>
          </cell>
          <cell r="C1974" t="str">
            <v>PC</v>
          </cell>
          <cell r="D1974">
            <v>3</v>
          </cell>
          <cell r="E1974">
            <v>5</v>
          </cell>
          <cell r="F1974">
            <v>15</v>
          </cell>
          <cell r="G1974">
            <v>8</v>
          </cell>
          <cell r="H1974">
            <v>24</v>
          </cell>
          <cell r="I1974" t="str">
            <v>Q</v>
          </cell>
          <cell r="P1974">
            <v>8</v>
          </cell>
        </row>
        <row r="1975">
          <cell r="A1975" t="str">
            <v>acessórios incorporados, inclusive bateria e carregador.</v>
          </cell>
          <cell r="F1975">
            <v>0</v>
          </cell>
          <cell r="H1975">
            <v>0</v>
          </cell>
          <cell r="P1975">
            <v>0</v>
          </cell>
        </row>
        <row r="1976">
          <cell r="F1976">
            <v>0</v>
          </cell>
          <cell r="H1976">
            <v>0</v>
          </cell>
          <cell r="P1976">
            <v>0</v>
          </cell>
        </row>
        <row r="1977">
          <cell r="A1977" t="str">
            <v>Projetor retangular fechado , uso externo sem equipa/o-fun liga Alfo:</v>
          </cell>
          <cell r="F1977">
            <v>0</v>
          </cell>
          <cell r="H1977">
            <v>0</v>
          </cell>
          <cell r="P1977">
            <v>0</v>
          </cell>
        </row>
        <row r="1978">
          <cell r="A1978" t="str">
            <v>150 W</v>
          </cell>
          <cell r="B1978" t="str">
            <v>LUM150</v>
          </cell>
          <cell r="C1978" t="str">
            <v>PC</v>
          </cell>
          <cell r="D1978">
            <v>6</v>
          </cell>
          <cell r="E1978">
            <v>10</v>
          </cell>
          <cell r="F1978">
            <v>60</v>
          </cell>
          <cell r="G1978">
            <v>8</v>
          </cell>
          <cell r="H1978">
            <v>48</v>
          </cell>
          <cell r="I1978" t="str">
            <v>Q</v>
          </cell>
          <cell r="P1978">
            <v>8</v>
          </cell>
        </row>
        <row r="1979">
          <cell r="F1979">
            <v>0</v>
          </cell>
          <cell r="H1979">
            <v>0</v>
          </cell>
          <cell r="P1979">
            <v>0</v>
          </cell>
        </row>
        <row r="1980">
          <cell r="A1980" t="str">
            <v>Escadas para cabo trecho reto, tipo prateleira, semi-pesado com abas voltadas para</v>
          </cell>
          <cell r="F1980">
            <v>0</v>
          </cell>
          <cell r="H1980">
            <v>0</v>
          </cell>
          <cell r="P1980">
            <v>0</v>
          </cell>
        </row>
        <row r="1981">
          <cell r="A1981" t="str">
            <v xml:space="preserve">fora , em aço galvanizado, constituído de duas longarinas de perfil "U" 4",  com </v>
          </cell>
          <cell r="F1981">
            <v>0</v>
          </cell>
          <cell r="H1981">
            <v>0</v>
          </cell>
          <cell r="P1981">
            <v>0</v>
          </cell>
        </row>
        <row r="1982">
          <cell r="A1982" t="str">
            <v>espaçamento máximo entre travessas de 250 mm, peça de 3 m.</v>
          </cell>
          <cell r="F1982">
            <v>0</v>
          </cell>
          <cell r="H1982">
            <v>0</v>
          </cell>
          <cell r="P1982">
            <v>0</v>
          </cell>
        </row>
        <row r="1983">
          <cell r="A1983" t="str">
            <v>L=200</v>
          </cell>
          <cell r="B1983" t="str">
            <v>ESC</v>
          </cell>
          <cell r="C1983" t="str">
            <v>PC</v>
          </cell>
          <cell r="D1983">
            <v>6</v>
          </cell>
          <cell r="E1983">
            <v>20.37</v>
          </cell>
          <cell r="F1983">
            <v>122.22</v>
          </cell>
          <cell r="G1983">
            <v>6</v>
          </cell>
          <cell r="H1983">
            <v>36</v>
          </cell>
          <cell r="I1983" t="str">
            <v>LE</v>
          </cell>
          <cell r="P1983">
            <v>6</v>
          </cell>
        </row>
        <row r="1984">
          <cell r="A1984" t="str">
            <v>L=400</v>
          </cell>
          <cell r="B1984" t="str">
            <v>ESC</v>
          </cell>
          <cell r="C1984" t="str">
            <v>PC</v>
          </cell>
          <cell r="D1984">
            <v>4</v>
          </cell>
          <cell r="E1984">
            <v>22.83</v>
          </cell>
          <cell r="F1984">
            <v>91.32</v>
          </cell>
          <cell r="G1984">
            <v>9</v>
          </cell>
          <cell r="H1984">
            <v>36</v>
          </cell>
          <cell r="I1984" t="str">
            <v>LE</v>
          </cell>
          <cell r="P1984">
            <v>9</v>
          </cell>
        </row>
        <row r="1985">
          <cell r="F1985">
            <v>0</v>
          </cell>
          <cell r="H1985">
            <v>0</v>
          </cell>
          <cell r="P1985">
            <v>0</v>
          </cell>
        </row>
        <row r="1986">
          <cell r="A1986" t="str">
            <v>Caixa condulete em liga de alumínio fundido:</v>
          </cell>
          <cell r="F1986">
            <v>0</v>
          </cell>
          <cell r="H1986">
            <v>0</v>
          </cell>
          <cell r="P1986">
            <v>0</v>
          </cell>
        </row>
        <row r="1987">
          <cell r="A1987" t="str">
            <v>Diâmetro 3/4"</v>
          </cell>
          <cell r="B1987" t="str">
            <v>CX</v>
          </cell>
          <cell r="C1987" t="str">
            <v>PC</v>
          </cell>
          <cell r="D1987">
            <v>30</v>
          </cell>
          <cell r="E1987">
            <v>0.05</v>
          </cell>
          <cell r="F1987">
            <v>1.5</v>
          </cell>
          <cell r="G1987">
            <v>0.1</v>
          </cell>
          <cell r="H1987">
            <v>3</v>
          </cell>
          <cell r="I1987" t="str">
            <v>LE</v>
          </cell>
          <cell r="P1987">
            <v>0.1</v>
          </cell>
        </row>
        <row r="1988">
          <cell r="F1988">
            <v>0</v>
          </cell>
          <cell r="H1988">
            <v>0</v>
          </cell>
          <cell r="P1988">
            <v>0</v>
          </cell>
        </row>
        <row r="1989">
          <cell r="A1989" t="str">
            <v>Perfis para suportes em ASTM A-36 pintado.</v>
          </cell>
          <cell r="C1989" t="str">
            <v>kg</v>
          </cell>
          <cell r="D1989">
            <v>200</v>
          </cell>
          <cell r="E1989">
            <v>1</v>
          </cell>
          <cell r="F1989">
            <v>200</v>
          </cell>
          <cell r="G1989">
            <v>0.15</v>
          </cell>
          <cell r="H1989">
            <v>30</v>
          </cell>
          <cell r="I1989" t="str">
            <v>F</v>
          </cell>
          <cell r="P1989">
            <v>0.15</v>
          </cell>
        </row>
        <row r="1990">
          <cell r="F1990">
            <v>0</v>
          </cell>
          <cell r="H1990">
            <v>0</v>
          </cell>
          <cell r="P1990">
            <v>0</v>
          </cell>
        </row>
        <row r="1991">
          <cell r="A1991" t="str">
            <v>Ferragem de aço galvanizado para suporte</v>
          </cell>
          <cell r="C1991" t="str">
            <v>kg</v>
          </cell>
          <cell r="D1991">
            <v>200</v>
          </cell>
          <cell r="E1991">
            <v>1</v>
          </cell>
          <cell r="F1991">
            <v>200</v>
          </cell>
          <cell r="G1991">
            <v>0.2</v>
          </cell>
          <cell r="H1991">
            <v>40</v>
          </cell>
          <cell r="I1991" t="str">
            <v>LE</v>
          </cell>
          <cell r="P1991">
            <v>0.2</v>
          </cell>
        </row>
        <row r="1992">
          <cell r="F1992">
            <v>0</v>
          </cell>
          <cell r="H1992">
            <v>0</v>
          </cell>
          <cell r="P1992">
            <v>0</v>
          </cell>
        </row>
        <row r="1993">
          <cell r="A1993" t="str">
            <v xml:space="preserve">Tomada redonda fundida em liga de alumínio, 380V, a prova de TGVP com tampo mola, </v>
          </cell>
          <cell r="C1993" t="str">
            <v>PC</v>
          </cell>
          <cell r="D1993">
            <v>2</v>
          </cell>
          <cell r="E1993">
            <v>1</v>
          </cell>
          <cell r="F1993">
            <v>2</v>
          </cell>
          <cell r="G1993">
            <v>4</v>
          </cell>
          <cell r="H1993">
            <v>8</v>
          </cell>
          <cell r="I1993" t="str">
            <v>Q</v>
          </cell>
          <cell r="P1993">
            <v>4</v>
          </cell>
        </row>
        <row r="1994">
          <cell r="A1994" t="str">
            <v>orelhas de fixação, quatro entradas rosqueadas de 3/4" sendo 3 bujões plásticos.</v>
          </cell>
          <cell r="F1994">
            <v>0</v>
          </cell>
          <cell r="H1994">
            <v>0</v>
          </cell>
          <cell r="P1994">
            <v>0</v>
          </cell>
        </row>
        <row r="1995">
          <cell r="F1995">
            <v>0</v>
          </cell>
          <cell r="H1995">
            <v>0</v>
          </cell>
          <cell r="P1995">
            <v>0</v>
          </cell>
        </row>
        <row r="1996">
          <cell r="A1996" t="str">
            <v>Tomada universal 2P+T montada em condulete</v>
          </cell>
          <cell r="C1996" t="str">
            <v>PC</v>
          </cell>
          <cell r="D1996">
            <v>5</v>
          </cell>
          <cell r="E1996">
            <v>0.1</v>
          </cell>
          <cell r="F1996">
            <v>0.5</v>
          </cell>
          <cell r="G1996">
            <v>2</v>
          </cell>
          <cell r="H1996">
            <v>10</v>
          </cell>
          <cell r="I1996" t="str">
            <v>Q</v>
          </cell>
          <cell r="P1996">
            <v>2</v>
          </cell>
        </row>
        <row r="1997">
          <cell r="F1997">
            <v>0</v>
          </cell>
          <cell r="H1997">
            <v>0</v>
          </cell>
          <cell r="P1997">
            <v>0</v>
          </cell>
        </row>
        <row r="1998">
          <cell r="A1998" t="str">
            <v>Interruptor montado em caixa condulete</v>
          </cell>
          <cell r="C1998" t="str">
            <v>PC</v>
          </cell>
          <cell r="D1998">
            <v>2</v>
          </cell>
          <cell r="E1998">
            <v>0.1</v>
          </cell>
          <cell r="F1998">
            <v>0.2</v>
          </cell>
          <cell r="G1998">
            <v>2</v>
          </cell>
          <cell r="H1998">
            <v>4</v>
          </cell>
          <cell r="I1998" t="str">
            <v>Q</v>
          </cell>
          <cell r="P1998">
            <v>2</v>
          </cell>
        </row>
        <row r="1999">
          <cell r="F1999">
            <v>0</v>
          </cell>
          <cell r="H1999">
            <v>0</v>
          </cell>
          <cell r="P1999">
            <v>0</v>
          </cell>
        </row>
        <row r="2000">
          <cell r="A2000" t="str">
            <v>Relé fotoelétrico montado em caixa condulete.</v>
          </cell>
          <cell r="C2000" t="str">
            <v>PC</v>
          </cell>
          <cell r="D2000">
            <v>1</v>
          </cell>
          <cell r="E2000">
            <v>0.1</v>
          </cell>
          <cell r="F2000">
            <v>0.1</v>
          </cell>
          <cell r="G2000">
            <v>2</v>
          </cell>
          <cell r="H2000">
            <v>2</v>
          </cell>
          <cell r="I2000" t="str">
            <v>Q</v>
          </cell>
          <cell r="P2000">
            <v>2</v>
          </cell>
        </row>
        <row r="2001">
          <cell r="F2001">
            <v>0</v>
          </cell>
          <cell r="H2001">
            <v>0</v>
          </cell>
          <cell r="P2001">
            <v>0</v>
          </cell>
        </row>
        <row r="2002">
          <cell r="A2002" t="str">
            <v>ÁREA - ESPESSADORES 1 E 3</v>
          </cell>
          <cell r="F2002">
            <v>0</v>
          </cell>
          <cell r="H2002">
            <v>0</v>
          </cell>
          <cell r="P2002">
            <v>0</v>
          </cell>
        </row>
        <row r="2003">
          <cell r="A2003" t="str">
            <v>Quadro de iluminação 380/220 Vca</v>
          </cell>
          <cell r="B2003" t="str">
            <v>550-QL-02</v>
          </cell>
          <cell r="C2003" t="str">
            <v>UNID.</v>
          </cell>
          <cell r="D2003">
            <v>1</v>
          </cell>
          <cell r="E2003">
            <v>60</v>
          </cell>
          <cell r="F2003">
            <v>60</v>
          </cell>
          <cell r="G2003">
            <v>60</v>
          </cell>
          <cell r="H2003">
            <v>60</v>
          </cell>
          <cell r="I2003" t="str">
            <v>Q</v>
          </cell>
          <cell r="P2003">
            <v>60</v>
          </cell>
        </row>
        <row r="2004">
          <cell r="A2004" t="str">
            <v>Instalação externa, barramento  trifásico e neutro.</v>
          </cell>
          <cell r="F2004">
            <v>0</v>
          </cell>
          <cell r="H2004">
            <v>0</v>
          </cell>
          <cell r="P2004">
            <v>0</v>
          </cell>
        </row>
        <row r="2005">
          <cell r="F2005">
            <v>0</v>
          </cell>
          <cell r="H2005">
            <v>0</v>
          </cell>
          <cell r="P2005">
            <v>0</v>
          </cell>
        </row>
        <row r="2006">
          <cell r="A2006" t="str">
            <v>Eletroduto aço galvanizado a fogo c/ costura, comp. 3m, c/ uma luva e rosca nas duas</v>
          </cell>
          <cell r="F2006">
            <v>0</v>
          </cell>
          <cell r="H2006">
            <v>0</v>
          </cell>
          <cell r="P2006">
            <v>0</v>
          </cell>
        </row>
        <row r="2007">
          <cell r="A2007" t="str">
            <v xml:space="preserve">extremidades, norma DIN 2440, c/ proteção mecânica nas extremidades e rebarbas </v>
          </cell>
          <cell r="F2007">
            <v>0</v>
          </cell>
          <cell r="H2007">
            <v>0</v>
          </cell>
          <cell r="P2007">
            <v>0</v>
          </cell>
        </row>
        <row r="2008">
          <cell r="A2008" t="str">
            <v>removidas:</v>
          </cell>
          <cell r="F2008">
            <v>0</v>
          </cell>
          <cell r="H2008">
            <v>0</v>
          </cell>
          <cell r="P2008">
            <v>0</v>
          </cell>
        </row>
        <row r="2009">
          <cell r="A2009" t="str">
            <v>Diâmetro 3/4"    BSP</v>
          </cell>
          <cell r="B2009" t="str">
            <v>ELAG</v>
          </cell>
          <cell r="C2009" t="str">
            <v>m</v>
          </cell>
          <cell r="D2009">
            <v>238</v>
          </cell>
          <cell r="E2009">
            <v>1.7699999999999998</v>
          </cell>
          <cell r="F2009">
            <v>421.26</v>
          </cell>
          <cell r="G2009">
            <v>1.25</v>
          </cell>
          <cell r="H2009">
            <v>297.5</v>
          </cell>
          <cell r="I2009" t="str">
            <v>LE</v>
          </cell>
          <cell r="P2009">
            <v>1.25</v>
          </cell>
        </row>
        <row r="2010">
          <cell r="A2010" t="str">
            <v>Diâmetro 1"       BSP</v>
          </cell>
          <cell r="B2010" t="str">
            <v>ELAG</v>
          </cell>
          <cell r="C2010" t="str">
            <v>m</v>
          </cell>
          <cell r="D2010">
            <v>40</v>
          </cell>
          <cell r="E2010">
            <v>2.63</v>
          </cell>
          <cell r="F2010">
            <v>105.2</v>
          </cell>
          <cell r="G2010">
            <v>1.25</v>
          </cell>
          <cell r="H2010">
            <v>50</v>
          </cell>
          <cell r="I2010" t="str">
            <v>LE</v>
          </cell>
          <cell r="P2010">
            <v>1.25</v>
          </cell>
        </row>
        <row r="2011">
          <cell r="A2011" t="str">
            <v>Diâmetro 11/2"  BSP</v>
          </cell>
          <cell r="B2011" t="str">
            <v>ELAG</v>
          </cell>
          <cell r="C2011" t="str">
            <v>m</v>
          </cell>
          <cell r="D2011">
            <v>157</v>
          </cell>
          <cell r="E2011">
            <v>4.24</v>
          </cell>
          <cell r="F2011">
            <v>665.68</v>
          </cell>
          <cell r="G2011">
            <v>1.25</v>
          </cell>
          <cell r="H2011">
            <v>196.25</v>
          </cell>
          <cell r="I2011" t="str">
            <v>LE</v>
          </cell>
          <cell r="P2011">
            <v>1.25</v>
          </cell>
        </row>
        <row r="2012">
          <cell r="A2012" t="str">
            <v>Diâmetro 2"       BSP</v>
          </cell>
          <cell r="B2012" t="str">
            <v>ELAG</v>
          </cell>
          <cell r="C2012" t="str">
            <v>m</v>
          </cell>
          <cell r="D2012">
            <v>23</v>
          </cell>
          <cell r="E2012">
            <v>5.66</v>
          </cell>
          <cell r="F2012">
            <v>130.18</v>
          </cell>
          <cell r="G2012">
            <v>1.5</v>
          </cell>
          <cell r="H2012">
            <v>34.5</v>
          </cell>
          <cell r="I2012" t="str">
            <v>LE</v>
          </cell>
          <cell r="P2012">
            <v>1.5</v>
          </cell>
        </row>
        <row r="2013">
          <cell r="A2013" t="str">
            <v>Diâmetro 3"       BSP</v>
          </cell>
          <cell r="B2013" t="str">
            <v>ELAG</v>
          </cell>
          <cell r="C2013" t="str">
            <v>m</v>
          </cell>
          <cell r="D2013">
            <v>270</v>
          </cell>
          <cell r="E2013">
            <v>11.6</v>
          </cell>
          <cell r="F2013">
            <v>3132</v>
          </cell>
          <cell r="G2013">
            <v>1.5</v>
          </cell>
          <cell r="H2013">
            <v>405</v>
          </cell>
          <cell r="I2013" t="str">
            <v>LE</v>
          </cell>
          <cell r="P2013">
            <v>1.5</v>
          </cell>
        </row>
        <row r="2014">
          <cell r="A2014" t="str">
            <v>Diâmetro 4"       BSP</v>
          </cell>
          <cell r="B2014" t="str">
            <v>ELAG</v>
          </cell>
          <cell r="C2014" t="str">
            <v>m</v>
          </cell>
          <cell r="D2014">
            <v>57</v>
          </cell>
          <cell r="E2014">
            <v>16.48</v>
          </cell>
          <cell r="F2014">
            <v>939.36</v>
          </cell>
          <cell r="G2014">
            <v>2</v>
          </cell>
          <cell r="H2014">
            <v>114</v>
          </cell>
          <cell r="I2014" t="str">
            <v>LE</v>
          </cell>
          <cell r="P2014">
            <v>2</v>
          </cell>
        </row>
        <row r="2015">
          <cell r="F2015">
            <v>0</v>
          </cell>
          <cell r="H2015">
            <v>0</v>
          </cell>
          <cell r="P2015">
            <v>0</v>
          </cell>
        </row>
        <row r="2016">
          <cell r="A2016" t="str">
            <v xml:space="preserve">Eletroduto flexível em rolo, tipo sealtubo, a prova de tempo, umidade, gases, vapores e </v>
          </cell>
          <cell r="F2016">
            <v>0</v>
          </cell>
          <cell r="H2016">
            <v>0</v>
          </cell>
          <cell r="P2016">
            <v>0</v>
          </cell>
        </row>
        <row r="2017">
          <cell r="A2017" t="str">
            <v>pó, constituído por fita de aço doce c/ revestimento externo em polivinil-clorídrico:</v>
          </cell>
          <cell r="F2017">
            <v>0</v>
          </cell>
          <cell r="H2017">
            <v>0</v>
          </cell>
          <cell r="P2017">
            <v>0</v>
          </cell>
        </row>
        <row r="2018">
          <cell r="A2018" t="str">
            <v>Diâmetro 3/4"</v>
          </cell>
          <cell r="B2018" t="str">
            <v>ELFL</v>
          </cell>
          <cell r="C2018" t="str">
            <v>m</v>
          </cell>
          <cell r="D2018">
            <v>3</v>
          </cell>
          <cell r="E2018">
            <v>0.88</v>
          </cell>
          <cell r="F2018">
            <v>2.64</v>
          </cell>
          <cell r="G2018">
            <v>1.5</v>
          </cell>
          <cell r="H2018">
            <v>4.5</v>
          </cell>
          <cell r="I2018" t="str">
            <v>LE</v>
          </cell>
          <cell r="P2018">
            <v>1.5</v>
          </cell>
        </row>
        <row r="2019">
          <cell r="A2019" t="str">
            <v>Diâmetro 11/2"</v>
          </cell>
          <cell r="B2019" t="str">
            <v>ELFL</v>
          </cell>
          <cell r="C2019" t="str">
            <v>m</v>
          </cell>
          <cell r="D2019">
            <v>6</v>
          </cell>
          <cell r="E2019">
            <v>2.12</v>
          </cell>
          <cell r="F2019">
            <v>12.72</v>
          </cell>
          <cell r="G2019">
            <v>1.5</v>
          </cell>
          <cell r="H2019">
            <v>9</v>
          </cell>
          <cell r="I2019" t="str">
            <v>LE</v>
          </cell>
          <cell r="P2019">
            <v>1.5</v>
          </cell>
        </row>
        <row r="2020">
          <cell r="A2020" t="str">
            <v>Diâmetro 2"</v>
          </cell>
          <cell r="B2020" t="str">
            <v>ELFL</v>
          </cell>
          <cell r="C2020" t="str">
            <v>m</v>
          </cell>
          <cell r="D2020">
            <v>6</v>
          </cell>
          <cell r="E2020">
            <v>2.83</v>
          </cell>
          <cell r="F2020">
            <v>16.98</v>
          </cell>
          <cell r="G2020">
            <v>1.8</v>
          </cell>
          <cell r="H2020">
            <v>10.8</v>
          </cell>
          <cell r="I2020" t="str">
            <v>LE</v>
          </cell>
          <cell r="P2020">
            <v>1.8</v>
          </cell>
        </row>
        <row r="2021">
          <cell r="A2021" t="str">
            <v>Diâmetro 3"</v>
          </cell>
          <cell r="B2021" t="str">
            <v>ELFL</v>
          </cell>
          <cell r="C2021" t="str">
            <v>m</v>
          </cell>
          <cell r="D2021">
            <v>5</v>
          </cell>
          <cell r="E2021">
            <v>5.8</v>
          </cell>
          <cell r="F2021">
            <v>29</v>
          </cell>
          <cell r="G2021">
            <v>1.8</v>
          </cell>
          <cell r="H2021">
            <v>9</v>
          </cell>
          <cell r="I2021" t="str">
            <v>LE</v>
          </cell>
          <cell r="P2021">
            <v>1.8</v>
          </cell>
        </row>
        <row r="2022">
          <cell r="F2022">
            <v>0</v>
          </cell>
          <cell r="H2022">
            <v>0</v>
          </cell>
          <cell r="P2022">
            <v>0</v>
          </cell>
        </row>
        <row r="2023">
          <cell r="A2023" t="str">
            <v xml:space="preserve">Tomada tetrapolar blindada de sobrepor, em alumínio fundido e miolo em material </v>
          </cell>
          <cell r="C2023" t="str">
            <v>PC</v>
          </cell>
          <cell r="D2023">
            <v>1</v>
          </cell>
          <cell r="E2023">
            <v>1</v>
          </cell>
          <cell r="F2023">
            <v>1</v>
          </cell>
          <cell r="G2023">
            <v>4</v>
          </cell>
          <cell r="H2023">
            <v>4</v>
          </cell>
          <cell r="I2023" t="str">
            <v>Q</v>
          </cell>
          <cell r="P2023">
            <v>4</v>
          </cell>
        </row>
        <row r="2024">
          <cell r="A2024" t="str">
            <v>isolante, com tampa basculante, conforme DIN 49450 e 49451 - 500V.</v>
          </cell>
          <cell r="F2024">
            <v>0</v>
          </cell>
          <cell r="H2024">
            <v>0</v>
          </cell>
          <cell r="P2024">
            <v>0</v>
          </cell>
        </row>
        <row r="2025">
          <cell r="F2025">
            <v>0</v>
          </cell>
          <cell r="H2025">
            <v>0</v>
          </cell>
          <cell r="P2025">
            <v>0</v>
          </cell>
        </row>
        <row r="2026">
          <cell r="A2026" t="str">
            <v xml:space="preserve">Tomada redonda fundida em liga de alumínio, 380V, a prova de tempo com tampo mola, </v>
          </cell>
          <cell r="C2026" t="str">
            <v>PC</v>
          </cell>
          <cell r="D2026">
            <v>4</v>
          </cell>
          <cell r="E2026">
            <v>1</v>
          </cell>
          <cell r="F2026">
            <v>4</v>
          </cell>
          <cell r="G2026">
            <v>4</v>
          </cell>
          <cell r="H2026">
            <v>16</v>
          </cell>
          <cell r="I2026" t="str">
            <v>Q</v>
          </cell>
          <cell r="P2026">
            <v>4</v>
          </cell>
        </row>
        <row r="2027">
          <cell r="A2027" t="str">
            <v>orelhas de fixação, quatro entradas rosqueadas de 3/4" sendo 3 bujões plásticos.</v>
          </cell>
          <cell r="F2027">
            <v>0</v>
          </cell>
          <cell r="H2027">
            <v>0</v>
          </cell>
          <cell r="P2027">
            <v>0</v>
          </cell>
        </row>
        <row r="2028">
          <cell r="F2028">
            <v>0</v>
          </cell>
          <cell r="H2028">
            <v>0</v>
          </cell>
          <cell r="P2028">
            <v>0</v>
          </cell>
        </row>
        <row r="2029">
          <cell r="A2029" t="str">
            <v xml:space="preserve">Luminária p/ ilum. publ. totalmente fechada, p/ lamp. v. merc. e/ou sódio, corpo e refl. </v>
          </cell>
          <cell r="F2029">
            <v>0</v>
          </cell>
          <cell r="H2029">
            <v>0</v>
          </cell>
          <cell r="P2029">
            <v>0</v>
          </cell>
        </row>
        <row r="2030">
          <cell r="A2030" t="str">
            <v xml:space="preserve">estamp. em ch. alum., pescoço em liga de alum. fundido c/ entr. p/ tubo de 60,3 mm </v>
          </cell>
          <cell r="F2030">
            <v>0</v>
          </cell>
          <cell r="H2030">
            <v>0</v>
          </cell>
          <cell r="P2030">
            <v>0</v>
          </cell>
        </row>
        <row r="2031">
          <cell r="A2031" t="str">
            <v>refrator prismático em vidro temper., fecho de aço inox, soq. de porc c/ rosca E-40:</v>
          </cell>
          <cell r="F2031">
            <v>0</v>
          </cell>
          <cell r="H2031">
            <v>0</v>
          </cell>
          <cell r="P2031">
            <v>0</v>
          </cell>
        </row>
        <row r="2032">
          <cell r="A2032" t="str">
            <v>250W - V. Sódio</v>
          </cell>
          <cell r="B2032" t="str">
            <v>LUM250</v>
          </cell>
          <cell r="C2032" t="str">
            <v>PC</v>
          </cell>
          <cell r="D2032">
            <v>1</v>
          </cell>
          <cell r="E2032">
            <v>10</v>
          </cell>
          <cell r="F2032">
            <v>10</v>
          </cell>
          <cell r="G2032">
            <v>8</v>
          </cell>
          <cell r="H2032">
            <v>8</v>
          </cell>
          <cell r="I2032" t="str">
            <v>Q</v>
          </cell>
          <cell r="P2032">
            <v>8</v>
          </cell>
        </row>
        <row r="2033">
          <cell r="F2033">
            <v>0</v>
          </cell>
          <cell r="H2033">
            <v>0</v>
          </cell>
          <cell r="P2033">
            <v>0</v>
          </cell>
        </row>
        <row r="2034">
          <cell r="A2034" t="str">
            <v xml:space="preserve">Luminária p/ lamp. "V. sódio" c/ reator incorporado AFP-220V-60Hz, em liga esp. alum. </v>
          </cell>
          <cell r="F2034">
            <v>0</v>
          </cell>
          <cell r="H2034">
            <v>0</v>
          </cell>
          <cell r="P2034">
            <v>0</v>
          </cell>
        </row>
        <row r="2035">
          <cell r="A2035" t="str">
            <v xml:space="preserve">fundi. globo boro-silicato, base E-27 p/ lamp. até 70W e E-40 p/ lamp. 250W, entr. </v>
          </cell>
          <cell r="F2035">
            <v>0</v>
          </cell>
          <cell r="H2035">
            <v>0</v>
          </cell>
          <cell r="P2035">
            <v>0</v>
          </cell>
        </row>
        <row r="2036">
          <cell r="A2036" t="str">
            <v>rosq. 3/4" BSP:</v>
          </cell>
          <cell r="F2036">
            <v>0</v>
          </cell>
          <cell r="H2036">
            <v>0</v>
          </cell>
          <cell r="P2036">
            <v>0</v>
          </cell>
        </row>
        <row r="2037">
          <cell r="A2037" t="str">
            <v>PEND. 70W</v>
          </cell>
          <cell r="B2037" t="str">
            <v>LUM70</v>
          </cell>
          <cell r="C2037" t="str">
            <v>PC</v>
          </cell>
          <cell r="D2037">
            <v>12</v>
          </cell>
          <cell r="E2037">
            <v>5</v>
          </cell>
          <cell r="F2037">
            <v>60</v>
          </cell>
          <cell r="G2037">
            <v>8</v>
          </cell>
          <cell r="H2037">
            <v>96</v>
          </cell>
          <cell r="I2037" t="str">
            <v>Q</v>
          </cell>
          <cell r="P2037">
            <v>8</v>
          </cell>
        </row>
        <row r="2038">
          <cell r="A2038" t="str">
            <v>ARRAND. 30' 70W</v>
          </cell>
          <cell r="B2038" t="str">
            <v>LUM70</v>
          </cell>
          <cell r="C2038" t="str">
            <v>PC</v>
          </cell>
          <cell r="D2038">
            <v>3</v>
          </cell>
          <cell r="E2038">
            <v>5</v>
          </cell>
          <cell r="F2038">
            <v>15</v>
          </cell>
          <cell r="G2038">
            <v>8</v>
          </cell>
          <cell r="H2038">
            <v>24</v>
          </cell>
          <cell r="I2038" t="str">
            <v>Q</v>
          </cell>
          <cell r="P2038">
            <v>8</v>
          </cell>
        </row>
        <row r="2039">
          <cell r="F2039">
            <v>0</v>
          </cell>
          <cell r="H2039">
            <v>0</v>
          </cell>
          <cell r="P2039">
            <v>0</v>
          </cell>
        </row>
        <row r="2040">
          <cell r="A2040" t="str">
            <v xml:space="preserve">Cabo de cobre, têmpera mole, isolação em PVC 70'C antichama, 750V,  sem capa </v>
          </cell>
          <cell r="F2040">
            <v>0</v>
          </cell>
          <cell r="H2040">
            <v>0</v>
          </cell>
          <cell r="P2040">
            <v>0</v>
          </cell>
        </row>
        <row r="2041">
          <cell r="A2041" t="str">
            <v>protetora, encordoamento classe 2, NBR 6880:</v>
          </cell>
          <cell r="F2041">
            <v>0</v>
          </cell>
          <cell r="H2041">
            <v>0</v>
          </cell>
          <cell r="P2041">
            <v>0</v>
          </cell>
        </row>
        <row r="2042">
          <cell r="A2042" t="str">
            <v>Bitola 2,5 mm²</v>
          </cell>
          <cell r="B2042" t="str">
            <v>CB1</v>
          </cell>
          <cell r="C2042" t="str">
            <v>m</v>
          </cell>
          <cell r="D2042">
            <v>1180</v>
          </cell>
          <cell r="E2042">
            <v>5.8000000000000003E-2</v>
          </cell>
          <cell r="F2042">
            <v>68.44</v>
          </cell>
          <cell r="G2042">
            <v>0.15</v>
          </cell>
          <cell r="H2042">
            <v>177</v>
          </cell>
          <cell r="I2042" t="str">
            <v>B</v>
          </cell>
          <cell r="P2042">
            <v>0.15</v>
          </cell>
        </row>
        <row r="2043">
          <cell r="A2043" t="str">
            <v>Bitola 4 mm²</v>
          </cell>
          <cell r="B2043" t="str">
            <v>CB1</v>
          </cell>
          <cell r="C2043" t="str">
            <v>m</v>
          </cell>
          <cell r="D2043">
            <v>600</v>
          </cell>
          <cell r="E2043">
            <v>0.08</v>
          </cell>
          <cell r="F2043">
            <v>48</v>
          </cell>
          <cell r="G2043">
            <v>0.15</v>
          </cell>
          <cell r="H2043">
            <v>90</v>
          </cell>
          <cell r="I2043" t="str">
            <v>B</v>
          </cell>
          <cell r="P2043">
            <v>0.15</v>
          </cell>
        </row>
        <row r="2044">
          <cell r="F2044">
            <v>0</v>
          </cell>
          <cell r="H2044">
            <v>0</v>
          </cell>
          <cell r="P2044">
            <v>0</v>
          </cell>
        </row>
        <row r="2045">
          <cell r="A2045" t="str">
            <v xml:space="preserve">Cabo de cobre, têmpera mole, isolação em PVC 70'C antichama, 0,6/1kV,  com capa </v>
          </cell>
          <cell r="F2045">
            <v>0</v>
          </cell>
          <cell r="H2045">
            <v>0</v>
          </cell>
          <cell r="P2045">
            <v>0</v>
          </cell>
        </row>
        <row r="2046">
          <cell r="A2046" t="str">
            <v>protetora de PVC, de acordo com NBR 7286:</v>
          </cell>
          <cell r="F2046">
            <v>0</v>
          </cell>
          <cell r="H2046">
            <v>0</v>
          </cell>
          <cell r="P2046">
            <v>0</v>
          </cell>
        </row>
        <row r="2047">
          <cell r="A2047" t="str">
            <v>Bitola 2,5 mm²</v>
          </cell>
          <cell r="B2047" t="str">
            <v>CB1</v>
          </cell>
          <cell r="C2047" t="str">
            <v>m</v>
          </cell>
          <cell r="D2047">
            <v>6</v>
          </cell>
          <cell r="E2047">
            <v>5.8000000000000003E-2</v>
          </cell>
          <cell r="F2047">
            <v>0.35</v>
          </cell>
          <cell r="G2047">
            <v>0.15</v>
          </cell>
          <cell r="H2047">
            <v>0.9</v>
          </cell>
          <cell r="I2047" t="str">
            <v>B</v>
          </cell>
          <cell r="P2047">
            <v>0.15</v>
          </cell>
        </row>
        <row r="2048">
          <cell r="F2048">
            <v>0</v>
          </cell>
          <cell r="H2048">
            <v>0</v>
          </cell>
          <cell r="P2048">
            <v>0</v>
          </cell>
        </row>
        <row r="2049">
          <cell r="A2049" t="str">
            <v>Cabo de cobre nu, têmpera meia dura, formação em fios, encordoamento classe 2,</v>
          </cell>
          <cell r="F2049">
            <v>0</v>
          </cell>
          <cell r="H2049">
            <v>0</v>
          </cell>
          <cell r="P2049">
            <v>0</v>
          </cell>
        </row>
        <row r="2050">
          <cell r="A2050" t="str">
            <v>NBR 5111 e 7575:</v>
          </cell>
          <cell r="F2050">
            <v>0</v>
          </cell>
          <cell r="H2050">
            <v>0</v>
          </cell>
          <cell r="P2050">
            <v>0</v>
          </cell>
        </row>
        <row r="2051">
          <cell r="A2051" t="str">
            <v>Bitola 16 mm²</v>
          </cell>
          <cell r="B2051" t="str">
            <v>CBNU</v>
          </cell>
          <cell r="C2051" t="str">
            <v>kg</v>
          </cell>
          <cell r="D2051">
            <v>4</v>
          </cell>
          <cell r="E2051">
            <v>1</v>
          </cell>
          <cell r="F2051">
            <v>4</v>
          </cell>
          <cell r="G2051">
            <v>1</v>
          </cell>
          <cell r="H2051">
            <v>4</v>
          </cell>
          <cell r="I2051" t="str">
            <v>B</v>
          </cell>
          <cell r="P2051">
            <v>1</v>
          </cell>
        </row>
        <row r="2052">
          <cell r="A2052" t="str">
            <v>Bitola 25 mm²</v>
          </cell>
          <cell r="B2052" t="str">
            <v>CBNU</v>
          </cell>
          <cell r="C2052" t="str">
            <v>kg</v>
          </cell>
          <cell r="D2052">
            <v>14</v>
          </cell>
          <cell r="E2052">
            <v>1</v>
          </cell>
          <cell r="F2052">
            <v>14</v>
          </cell>
          <cell r="G2052">
            <v>1</v>
          </cell>
          <cell r="H2052">
            <v>14</v>
          </cell>
          <cell r="I2052" t="str">
            <v>B</v>
          </cell>
          <cell r="P2052">
            <v>1</v>
          </cell>
        </row>
        <row r="2053">
          <cell r="A2053" t="str">
            <v>Bitola 35 mm²</v>
          </cell>
          <cell r="B2053" t="str">
            <v>CBNU</v>
          </cell>
          <cell r="C2053" t="str">
            <v>kg</v>
          </cell>
          <cell r="D2053">
            <v>35</v>
          </cell>
          <cell r="E2053">
            <v>1</v>
          </cell>
          <cell r="F2053">
            <v>35</v>
          </cell>
          <cell r="G2053">
            <v>1</v>
          </cell>
          <cell r="H2053">
            <v>35</v>
          </cell>
          <cell r="I2053" t="str">
            <v>B</v>
          </cell>
          <cell r="P2053">
            <v>1</v>
          </cell>
        </row>
        <row r="2054">
          <cell r="F2054">
            <v>0</v>
          </cell>
          <cell r="H2054">
            <v>0</v>
          </cell>
          <cell r="P2054">
            <v>0</v>
          </cell>
        </row>
        <row r="2055">
          <cell r="A2055" t="str">
            <v>Cabo de cobre singelo com isolamento em PVC p/ 0,6/1 kV e capa em PVC:</v>
          </cell>
          <cell r="F2055">
            <v>0</v>
          </cell>
          <cell r="H2055">
            <v>0</v>
          </cell>
          <cell r="P2055">
            <v>0</v>
          </cell>
        </row>
        <row r="2056">
          <cell r="A2056" t="str">
            <v>Bitola 70 mm²</v>
          </cell>
          <cell r="B2056" t="str">
            <v>CB1</v>
          </cell>
          <cell r="C2056" t="str">
            <v>m</v>
          </cell>
          <cell r="D2056">
            <v>515</v>
          </cell>
          <cell r="E2056">
            <v>0.78200000000000003</v>
          </cell>
          <cell r="F2056">
            <v>402.73</v>
          </cell>
          <cell r="G2056">
            <v>0.25</v>
          </cell>
          <cell r="H2056">
            <v>128.75</v>
          </cell>
          <cell r="I2056" t="str">
            <v>B</v>
          </cell>
          <cell r="P2056">
            <v>0.25</v>
          </cell>
        </row>
        <row r="2057">
          <cell r="A2057" t="str">
            <v>Bitola 95 mm²</v>
          </cell>
          <cell r="B2057" t="str">
            <v>CB1</v>
          </cell>
          <cell r="C2057" t="str">
            <v>m</v>
          </cell>
          <cell r="D2057">
            <v>1545</v>
          </cell>
          <cell r="E2057">
            <v>1.0149999999999999</v>
          </cell>
          <cell r="F2057">
            <v>1568.18</v>
          </cell>
          <cell r="G2057">
            <v>0.25</v>
          </cell>
          <cell r="H2057">
            <v>386.25</v>
          </cell>
          <cell r="I2057" t="str">
            <v>B</v>
          </cell>
          <cell r="P2057">
            <v>0.25</v>
          </cell>
        </row>
        <row r="2058">
          <cell r="F2058">
            <v>0</v>
          </cell>
          <cell r="H2058">
            <v>0</v>
          </cell>
          <cell r="P2058">
            <v>0</v>
          </cell>
        </row>
        <row r="2059">
          <cell r="A2059" t="str">
            <v>Cabo de cobre multipolar com isolamento em PVC p/ 0,6/1 kV e capa em PVC:</v>
          </cell>
          <cell r="F2059">
            <v>0</v>
          </cell>
          <cell r="H2059">
            <v>0</v>
          </cell>
          <cell r="P2059">
            <v>0</v>
          </cell>
        </row>
        <row r="2060">
          <cell r="A2060" t="str">
            <v>Bitola e formação: 1x4c#2,5mm²</v>
          </cell>
          <cell r="B2060" t="str">
            <v>CB1</v>
          </cell>
          <cell r="C2060" t="str">
            <v>m</v>
          </cell>
          <cell r="D2060">
            <v>325</v>
          </cell>
          <cell r="E2060">
            <v>0.23400000000000001</v>
          </cell>
          <cell r="F2060">
            <v>76.05</v>
          </cell>
          <cell r="G2060">
            <v>0.2</v>
          </cell>
          <cell r="H2060">
            <v>65</v>
          </cell>
          <cell r="I2060" t="str">
            <v>B</v>
          </cell>
          <cell r="P2060">
            <v>0.2</v>
          </cell>
        </row>
        <row r="2061">
          <cell r="A2061" t="str">
            <v>Bitola e formação: 1x4c#10mm²</v>
          </cell>
          <cell r="B2061" t="str">
            <v>CB1</v>
          </cell>
          <cell r="C2061" t="str">
            <v>m</v>
          </cell>
          <cell r="D2061">
            <v>105</v>
          </cell>
          <cell r="E2061">
            <v>0.61399999999999999</v>
          </cell>
          <cell r="F2061">
            <v>64.47</v>
          </cell>
          <cell r="G2061">
            <v>0.25</v>
          </cell>
          <cell r="H2061">
            <v>26.25</v>
          </cell>
          <cell r="I2061" t="str">
            <v>B</v>
          </cell>
          <cell r="P2061">
            <v>0.25</v>
          </cell>
        </row>
        <row r="2062">
          <cell r="A2062" t="str">
            <v>Bitola e formação: 1x4c#16mm²</v>
          </cell>
          <cell r="B2062" t="str">
            <v>CB1</v>
          </cell>
          <cell r="C2062" t="str">
            <v>m</v>
          </cell>
          <cell r="D2062">
            <v>400</v>
          </cell>
          <cell r="E2062">
            <v>0.88100000000000001</v>
          </cell>
          <cell r="F2062">
            <v>352.4</v>
          </cell>
          <cell r="G2062">
            <v>0.3</v>
          </cell>
          <cell r="H2062">
            <v>120</v>
          </cell>
          <cell r="I2062" t="str">
            <v>B</v>
          </cell>
          <cell r="P2062">
            <v>0.3</v>
          </cell>
        </row>
        <row r="2063">
          <cell r="A2063" t="str">
            <v>Bitola e formação: 1x4c#35mm²</v>
          </cell>
          <cell r="B2063" t="str">
            <v>CB1</v>
          </cell>
          <cell r="C2063" t="str">
            <v>m</v>
          </cell>
          <cell r="D2063">
            <v>375</v>
          </cell>
          <cell r="E2063">
            <v>1.772</v>
          </cell>
          <cell r="F2063">
            <v>664.5</v>
          </cell>
          <cell r="G2063">
            <v>0.35</v>
          </cell>
          <cell r="H2063">
            <v>131.25</v>
          </cell>
          <cell r="I2063" t="str">
            <v>B</v>
          </cell>
          <cell r="P2063">
            <v>0.35</v>
          </cell>
        </row>
        <row r="2064">
          <cell r="A2064" t="str">
            <v>Bitola e formação: 1x4c#50mm²</v>
          </cell>
          <cell r="B2064" t="str">
            <v>CB1</v>
          </cell>
          <cell r="C2064" t="str">
            <v>m</v>
          </cell>
          <cell r="D2064">
            <v>100</v>
          </cell>
          <cell r="E2064">
            <v>2.4159999999999999</v>
          </cell>
          <cell r="F2064">
            <v>241.6</v>
          </cell>
          <cell r="G2064">
            <v>0.35</v>
          </cell>
          <cell r="H2064">
            <v>35</v>
          </cell>
          <cell r="I2064" t="str">
            <v>B</v>
          </cell>
          <cell r="P2064">
            <v>0.35</v>
          </cell>
        </row>
        <row r="2065">
          <cell r="F2065">
            <v>0</v>
          </cell>
          <cell r="H2065">
            <v>0</v>
          </cell>
          <cell r="P2065">
            <v>0</v>
          </cell>
        </row>
        <row r="2066">
          <cell r="A2066" t="str">
            <v>Caixa condulete em liga de alumínio fundido:</v>
          </cell>
          <cell r="F2066">
            <v>0</v>
          </cell>
          <cell r="H2066">
            <v>0</v>
          </cell>
          <cell r="P2066">
            <v>0</v>
          </cell>
        </row>
        <row r="2067">
          <cell r="A2067" t="str">
            <v>Diâmetro 3/4"</v>
          </cell>
          <cell r="B2067" t="str">
            <v>CX</v>
          </cell>
          <cell r="C2067" t="str">
            <v>PC</v>
          </cell>
          <cell r="D2067">
            <v>56</v>
          </cell>
          <cell r="E2067">
            <v>0.05</v>
          </cell>
          <cell r="F2067">
            <v>2.8</v>
          </cell>
          <cell r="G2067">
            <v>0.1</v>
          </cell>
          <cell r="H2067">
            <v>5.6</v>
          </cell>
          <cell r="I2067" t="str">
            <v>LE</v>
          </cell>
          <cell r="P2067">
            <v>0.1</v>
          </cell>
        </row>
        <row r="2068">
          <cell r="A2068" t="str">
            <v>Diâmetro 11/2"</v>
          </cell>
          <cell r="B2068" t="str">
            <v>CX</v>
          </cell>
          <cell r="C2068" t="str">
            <v>PC</v>
          </cell>
          <cell r="D2068">
            <v>8</v>
          </cell>
          <cell r="E2068">
            <v>0.05</v>
          </cell>
          <cell r="F2068">
            <v>0.4</v>
          </cell>
          <cell r="G2068">
            <v>0.1</v>
          </cell>
          <cell r="H2068">
            <v>0.8</v>
          </cell>
          <cell r="I2068" t="str">
            <v>LE</v>
          </cell>
          <cell r="P2068">
            <v>0.1</v>
          </cell>
        </row>
        <row r="2069">
          <cell r="A2069" t="str">
            <v>Diâmetro 2"</v>
          </cell>
          <cell r="B2069" t="str">
            <v>CX</v>
          </cell>
          <cell r="C2069" t="str">
            <v>PC</v>
          </cell>
          <cell r="D2069">
            <v>2</v>
          </cell>
          <cell r="E2069">
            <v>0.1</v>
          </cell>
          <cell r="F2069">
            <v>0.2</v>
          </cell>
          <cell r="G2069">
            <v>0.1</v>
          </cell>
          <cell r="H2069">
            <v>0.2</v>
          </cell>
          <cell r="I2069" t="str">
            <v>LE</v>
          </cell>
          <cell r="P2069">
            <v>0.1</v>
          </cell>
        </row>
        <row r="2070">
          <cell r="A2070" t="str">
            <v>Diâmetro 3"</v>
          </cell>
          <cell r="B2070" t="str">
            <v>CX</v>
          </cell>
          <cell r="C2070" t="str">
            <v>PC</v>
          </cell>
          <cell r="D2070">
            <v>7</v>
          </cell>
          <cell r="E2070">
            <v>0.1</v>
          </cell>
          <cell r="F2070">
            <v>0.7</v>
          </cell>
          <cell r="G2070">
            <v>0.1</v>
          </cell>
          <cell r="H2070">
            <v>0.7</v>
          </cell>
          <cell r="I2070" t="str">
            <v>LE</v>
          </cell>
          <cell r="P2070">
            <v>0.1</v>
          </cell>
        </row>
        <row r="2071">
          <cell r="A2071" t="str">
            <v>Diâmetro 4"</v>
          </cell>
          <cell r="B2071" t="str">
            <v>CX</v>
          </cell>
          <cell r="C2071" t="str">
            <v>PC</v>
          </cell>
          <cell r="D2071">
            <v>12</v>
          </cell>
          <cell r="E2071">
            <v>0.1</v>
          </cell>
          <cell r="F2071">
            <v>1.2</v>
          </cell>
          <cell r="G2071">
            <v>0.1</v>
          </cell>
          <cell r="H2071">
            <v>1.2</v>
          </cell>
          <cell r="I2071" t="str">
            <v>LE</v>
          </cell>
          <cell r="P2071">
            <v>0.1</v>
          </cell>
        </row>
        <row r="2072">
          <cell r="F2072">
            <v>0</v>
          </cell>
          <cell r="H2072">
            <v>0</v>
          </cell>
          <cell r="P2072">
            <v>0</v>
          </cell>
        </row>
        <row r="2073">
          <cell r="A2073" t="str">
            <v>Perfis para suportes em ASTM A-36 pintado</v>
          </cell>
          <cell r="C2073" t="str">
            <v>kg</v>
          </cell>
          <cell r="D2073">
            <v>850</v>
          </cell>
          <cell r="E2073">
            <v>1</v>
          </cell>
          <cell r="F2073">
            <v>850</v>
          </cell>
          <cell r="G2073">
            <v>0.15</v>
          </cell>
          <cell r="H2073">
            <v>127.5</v>
          </cell>
          <cell r="I2073" t="str">
            <v>F</v>
          </cell>
          <cell r="P2073">
            <v>0.15</v>
          </cell>
        </row>
        <row r="2074">
          <cell r="F2074">
            <v>0</v>
          </cell>
          <cell r="H2074">
            <v>0</v>
          </cell>
          <cell r="P2074">
            <v>0</v>
          </cell>
        </row>
        <row r="2075">
          <cell r="A2075" t="str">
            <v>ÁREA - ESPESSADOR 2</v>
          </cell>
          <cell r="F2075">
            <v>0</v>
          </cell>
          <cell r="H2075">
            <v>0</v>
          </cell>
          <cell r="P2075">
            <v>0</v>
          </cell>
        </row>
        <row r="2076">
          <cell r="A2076" t="str">
            <v>Cabo de cobre nu, têmpera meia dura, formação em fios, encordoamento classe 2,</v>
          </cell>
          <cell r="F2076">
            <v>0</v>
          </cell>
          <cell r="H2076">
            <v>0</v>
          </cell>
          <cell r="P2076">
            <v>0</v>
          </cell>
        </row>
        <row r="2077">
          <cell r="A2077" t="str">
            <v>NBR 5111 e 7575:</v>
          </cell>
          <cell r="F2077">
            <v>0</v>
          </cell>
          <cell r="H2077">
            <v>0</v>
          </cell>
          <cell r="P2077">
            <v>0</v>
          </cell>
        </row>
        <row r="2078">
          <cell r="A2078" t="str">
            <v>Bitola 16 mm²</v>
          </cell>
          <cell r="B2078" t="str">
            <v>CBNU</v>
          </cell>
          <cell r="C2078" t="str">
            <v>kg</v>
          </cell>
          <cell r="D2078">
            <v>4</v>
          </cell>
          <cell r="E2078">
            <v>1</v>
          </cell>
          <cell r="F2078">
            <v>4</v>
          </cell>
          <cell r="G2078">
            <v>1</v>
          </cell>
          <cell r="H2078">
            <v>4</v>
          </cell>
          <cell r="I2078" t="str">
            <v>B</v>
          </cell>
          <cell r="P2078">
            <v>1</v>
          </cell>
        </row>
        <row r="2079">
          <cell r="A2079" t="str">
            <v>Bitola 25 mm²</v>
          </cell>
          <cell r="B2079" t="str">
            <v>CBNU</v>
          </cell>
          <cell r="C2079" t="str">
            <v>kg</v>
          </cell>
          <cell r="D2079">
            <v>8</v>
          </cell>
          <cell r="E2079">
            <v>1</v>
          </cell>
          <cell r="F2079">
            <v>8</v>
          </cell>
          <cell r="G2079">
            <v>1</v>
          </cell>
          <cell r="H2079">
            <v>8</v>
          </cell>
          <cell r="I2079" t="str">
            <v>B</v>
          </cell>
          <cell r="P2079">
            <v>1</v>
          </cell>
        </row>
        <row r="2080">
          <cell r="A2080" t="str">
            <v>Bitola 35 mm²</v>
          </cell>
          <cell r="B2080" t="str">
            <v>CBNU</v>
          </cell>
          <cell r="C2080" t="str">
            <v>kg</v>
          </cell>
          <cell r="D2080">
            <v>13</v>
          </cell>
          <cell r="E2080">
            <v>1</v>
          </cell>
          <cell r="F2080">
            <v>13</v>
          </cell>
          <cell r="G2080">
            <v>1</v>
          </cell>
          <cell r="H2080">
            <v>13</v>
          </cell>
          <cell r="I2080" t="str">
            <v>B</v>
          </cell>
          <cell r="P2080">
            <v>1</v>
          </cell>
        </row>
        <row r="2081">
          <cell r="F2081">
            <v>0</v>
          </cell>
          <cell r="H2081">
            <v>0</v>
          </cell>
          <cell r="P2081">
            <v>0</v>
          </cell>
        </row>
        <row r="2082">
          <cell r="A2082" t="str">
            <v>Eletroduto aço galvanizado a fogo c/ costura, comp. 3m, c/ uma luva e rosca nas duas</v>
          </cell>
          <cell r="F2082">
            <v>0</v>
          </cell>
          <cell r="H2082">
            <v>0</v>
          </cell>
          <cell r="P2082">
            <v>0</v>
          </cell>
        </row>
        <row r="2083">
          <cell r="A2083" t="str">
            <v xml:space="preserve">extremidades, norma DIN 2440, c/ proteção mecânica nas extremidades e rebarbas </v>
          </cell>
          <cell r="F2083">
            <v>0</v>
          </cell>
          <cell r="H2083">
            <v>0</v>
          </cell>
          <cell r="P2083">
            <v>0</v>
          </cell>
        </row>
        <row r="2084">
          <cell r="A2084" t="str">
            <v>removidas:</v>
          </cell>
          <cell r="F2084">
            <v>0</v>
          </cell>
          <cell r="H2084">
            <v>0</v>
          </cell>
          <cell r="P2084">
            <v>0</v>
          </cell>
        </row>
        <row r="2085">
          <cell r="A2085" t="str">
            <v>Diâmetro 3/4"    BSP</v>
          </cell>
          <cell r="B2085" t="str">
            <v>ELAG</v>
          </cell>
          <cell r="C2085" t="str">
            <v>m</v>
          </cell>
          <cell r="D2085">
            <v>361</v>
          </cell>
          <cell r="E2085">
            <v>1.7699999999999998</v>
          </cell>
          <cell r="F2085">
            <v>638.97</v>
          </cell>
          <cell r="G2085">
            <v>1.25</v>
          </cell>
          <cell r="H2085">
            <v>451.25</v>
          </cell>
          <cell r="I2085" t="str">
            <v>LE</v>
          </cell>
          <cell r="P2085">
            <v>1.25</v>
          </cell>
        </row>
        <row r="2086">
          <cell r="A2086" t="str">
            <v>Diâmetro 1"       BSP</v>
          </cell>
          <cell r="B2086" t="str">
            <v>ELAG</v>
          </cell>
          <cell r="C2086" t="str">
            <v>m</v>
          </cell>
          <cell r="D2086">
            <v>8</v>
          </cell>
          <cell r="E2086">
            <v>2.63</v>
          </cell>
          <cell r="F2086">
            <v>21.04</v>
          </cell>
          <cell r="G2086">
            <v>1.25</v>
          </cell>
          <cell r="H2086">
            <v>10</v>
          </cell>
          <cell r="I2086" t="str">
            <v>LE</v>
          </cell>
          <cell r="P2086">
            <v>1.25</v>
          </cell>
        </row>
        <row r="2087">
          <cell r="A2087" t="str">
            <v>Diâmetro 11/2"  BSP</v>
          </cell>
          <cell r="B2087" t="str">
            <v>ELAG</v>
          </cell>
          <cell r="C2087" t="str">
            <v>m</v>
          </cell>
          <cell r="D2087">
            <v>188</v>
          </cell>
          <cell r="E2087">
            <v>4.24</v>
          </cell>
          <cell r="F2087">
            <v>797.12</v>
          </cell>
          <cell r="G2087">
            <v>1.25</v>
          </cell>
          <cell r="H2087">
            <v>235</v>
          </cell>
          <cell r="I2087" t="str">
            <v>LE</v>
          </cell>
          <cell r="P2087">
            <v>1.25</v>
          </cell>
        </row>
        <row r="2088">
          <cell r="A2088" t="str">
            <v>Diâmetro 2"       BSP</v>
          </cell>
          <cell r="B2088" t="str">
            <v>ELAG</v>
          </cell>
          <cell r="C2088" t="str">
            <v>m</v>
          </cell>
          <cell r="D2088">
            <v>23</v>
          </cell>
          <cell r="E2088">
            <v>5.66</v>
          </cell>
          <cell r="F2088">
            <v>130.18</v>
          </cell>
          <cell r="G2088">
            <v>1.5</v>
          </cell>
          <cell r="H2088">
            <v>34.5</v>
          </cell>
          <cell r="I2088" t="str">
            <v>LE</v>
          </cell>
          <cell r="P2088">
            <v>1.5</v>
          </cell>
        </row>
        <row r="2089">
          <cell r="A2089" t="str">
            <v>Diâmetro 3"       BSP</v>
          </cell>
          <cell r="B2089" t="str">
            <v>ELAG</v>
          </cell>
          <cell r="C2089" t="str">
            <v>m</v>
          </cell>
          <cell r="D2089">
            <v>87</v>
          </cell>
          <cell r="E2089">
            <v>11.6</v>
          </cell>
          <cell r="F2089">
            <v>1009.2</v>
          </cell>
          <cell r="G2089">
            <v>1.5</v>
          </cell>
          <cell r="H2089">
            <v>130.5</v>
          </cell>
          <cell r="I2089" t="str">
            <v>LE</v>
          </cell>
          <cell r="P2089">
            <v>1.5</v>
          </cell>
        </row>
        <row r="2090">
          <cell r="A2090" t="str">
            <v>Diâmetro 4"       BSP</v>
          </cell>
          <cell r="B2090" t="str">
            <v>ELAG</v>
          </cell>
          <cell r="C2090" t="str">
            <v>m</v>
          </cell>
          <cell r="D2090">
            <v>12</v>
          </cell>
          <cell r="E2090">
            <v>16.48</v>
          </cell>
          <cell r="F2090">
            <v>197.76</v>
          </cell>
          <cell r="G2090">
            <v>2</v>
          </cell>
          <cell r="H2090">
            <v>24</v>
          </cell>
          <cell r="I2090" t="str">
            <v>LE</v>
          </cell>
          <cell r="P2090">
            <v>2</v>
          </cell>
        </row>
        <row r="2091">
          <cell r="F2091">
            <v>0</v>
          </cell>
          <cell r="H2091">
            <v>0</v>
          </cell>
          <cell r="P2091">
            <v>0</v>
          </cell>
        </row>
        <row r="2092">
          <cell r="A2092" t="str">
            <v xml:space="preserve">Eletroduto flexível em rolo, tipo sealtubo, a prova de tempo, umidade, gases, vapores e </v>
          </cell>
          <cell r="F2092">
            <v>0</v>
          </cell>
          <cell r="H2092">
            <v>0</v>
          </cell>
          <cell r="P2092">
            <v>0</v>
          </cell>
        </row>
        <row r="2093">
          <cell r="A2093" t="str">
            <v>pó, constituído por fita de aço doce c/ revestimento externo em polivinil-clorídrico:</v>
          </cell>
          <cell r="F2093">
            <v>0</v>
          </cell>
          <cell r="H2093">
            <v>0</v>
          </cell>
          <cell r="P2093">
            <v>0</v>
          </cell>
        </row>
        <row r="2094">
          <cell r="A2094" t="str">
            <v>Diâmetro 11/2"</v>
          </cell>
          <cell r="B2094" t="str">
            <v>ELFL</v>
          </cell>
          <cell r="C2094" t="str">
            <v>m</v>
          </cell>
          <cell r="D2094">
            <v>3</v>
          </cell>
          <cell r="E2094">
            <v>2.12</v>
          </cell>
          <cell r="F2094">
            <v>6.36</v>
          </cell>
          <cell r="G2094">
            <v>1.5</v>
          </cell>
          <cell r="H2094">
            <v>4.5</v>
          </cell>
          <cell r="I2094" t="str">
            <v>LE</v>
          </cell>
          <cell r="P2094">
            <v>1.5</v>
          </cell>
        </row>
        <row r="2095">
          <cell r="A2095" t="str">
            <v>Diâmetro 2"</v>
          </cell>
          <cell r="B2095" t="str">
            <v>ELFL</v>
          </cell>
          <cell r="C2095" t="str">
            <v>m</v>
          </cell>
          <cell r="D2095">
            <v>3</v>
          </cell>
          <cell r="E2095">
            <v>2.83</v>
          </cell>
          <cell r="F2095">
            <v>8.49</v>
          </cell>
          <cell r="G2095">
            <v>1.8</v>
          </cell>
          <cell r="H2095">
            <v>5.4</v>
          </cell>
          <cell r="I2095" t="str">
            <v>LE</v>
          </cell>
          <cell r="P2095">
            <v>1.8</v>
          </cell>
        </row>
        <row r="2096">
          <cell r="A2096" t="str">
            <v>Diâmetro 3"</v>
          </cell>
          <cell r="B2096" t="str">
            <v>ELFL</v>
          </cell>
          <cell r="C2096" t="str">
            <v>m</v>
          </cell>
          <cell r="D2096">
            <v>5</v>
          </cell>
          <cell r="E2096">
            <v>5.8</v>
          </cell>
          <cell r="F2096">
            <v>29</v>
          </cell>
          <cell r="G2096">
            <v>1.8</v>
          </cell>
          <cell r="H2096">
            <v>9</v>
          </cell>
          <cell r="I2096" t="str">
            <v>LE</v>
          </cell>
          <cell r="P2096">
            <v>1.8</v>
          </cell>
        </row>
        <row r="2097">
          <cell r="F2097">
            <v>0</v>
          </cell>
          <cell r="H2097">
            <v>0</v>
          </cell>
          <cell r="P2097">
            <v>0</v>
          </cell>
        </row>
        <row r="2098">
          <cell r="A2098" t="str">
            <v xml:space="preserve">Tomada tetrapolar blindada de sobrepor, em alumínio fundido e miolo em material </v>
          </cell>
          <cell r="C2098" t="str">
            <v>PC</v>
          </cell>
          <cell r="D2098">
            <v>3</v>
          </cell>
          <cell r="E2098">
            <v>1</v>
          </cell>
          <cell r="F2098">
            <v>3</v>
          </cell>
          <cell r="G2098">
            <v>4</v>
          </cell>
          <cell r="H2098">
            <v>12</v>
          </cell>
          <cell r="I2098" t="str">
            <v>Q</v>
          </cell>
          <cell r="P2098">
            <v>4</v>
          </cell>
        </row>
        <row r="2099">
          <cell r="A2099" t="str">
            <v>isolante, com tampa basculante, conforme DIN 49450 e 49451 - 500V.</v>
          </cell>
          <cell r="F2099">
            <v>0</v>
          </cell>
          <cell r="H2099">
            <v>0</v>
          </cell>
          <cell r="P2099">
            <v>0</v>
          </cell>
        </row>
        <row r="2100">
          <cell r="F2100">
            <v>0</v>
          </cell>
          <cell r="H2100">
            <v>0</v>
          </cell>
          <cell r="P2100">
            <v>0</v>
          </cell>
        </row>
        <row r="2101">
          <cell r="A2101" t="str">
            <v xml:space="preserve">Tomada redonda fundida em liga de alumínio, 380V, a prova de tempo com tampo mola, </v>
          </cell>
          <cell r="C2101" t="str">
            <v>PC</v>
          </cell>
          <cell r="D2101">
            <v>7</v>
          </cell>
          <cell r="E2101">
            <v>1</v>
          </cell>
          <cell r="F2101">
            <v>7</v>
          </cell>
          <cell r="G2101">
            <v>4</v>
          </cell>
          <cell r="H2101">
            <v>28</v>
          </cell>
          <cell r="I2101" t="str">
            <v>Q</v>
          </cell>
          <cell r="P2101">
            <v>4</v>
          </cell>
        </row>
        <row r="2102">
          <cell r="A2102" t="str">
            <v>orelhas de fixação, quatro entradas rosqueadas de 3/4" sendo 3 bujões plásticos.</v>
          </cell>
          <cell r="F2102">
            <v>0</v>
          </cell>
          <cell r="H2102">
            <v>0</v>
          </cell>
          <cell r="P2102">
            <v>0</v>
          </cell>
        </row>
        <row r="2103">
          <cell r="F2103">
            <v>0</v>
          </cell>
          <cell r="H2103">
            <v>0</v>
          </cell>
          <cell r="P2103">
            <v>0</v>
          </cell>
        </row>
        <row r="2104">
          <cell r="A2104" t="str">
            <v xml:space="preserve">Luminária p/ ilum. publ. totalmente fechada, p/ lamp. v. merc. e/ou sódio, corpo e refl. </v>
          </cell>
          <cell r="F2104">
            <v>0</v>
          </cell>
          <cell r="H2104">
            <v>0</v>
          </cell>
          <cell r="P2104">
            <v>0</v>
          </cell>
        </row>
        <row r="2105">
          <cell r="A2105" t="str">
            <v xml:space="preserve">estamp. em ch. alum., pescoço em liga de alum. fundido c/ entr. p/ tubo de 60,3 mm </v>
          </cell>
          <cell r="F2105">
            <v>0</v>
          </cell>
          <cell r="H2105">
            <v>0</v>
          </cell>
          <cell r="P2105">
            <v>0</v>
          </cell>
        </row>
        <row r="2106">
          <cell r="A2106" t="str">
            <v>refrator prismático em vidro temper., fecho de aço inox, soq. de porc c/ rosca E-40:</v>
          </cell>
          <cell r="F2106">
            <v>0</v>
          </cell>
          <cell r="H2106">
            <v>0</v>
          </cell>
          <cell r="P2106">
            <v>0</v>
          </cell>
        </row>
        <row r="2107">
          <cell r="A2107" t="str">
            <v>250W - V. Sódio</v>
          </cell>
          <cell r="B2107" t="str">
            <v>LUM250</v>
          </cell>
          <cell r="C2107" t="str">
            <v>PC</v>
          </cell>
          <cell r="D2107">
            <v>1</v>
          </cell>
          <cell r="E2107">
            <v>10</v>
          </cell>
          <cell r="F2107">
            <v>10</v>
          </cell>
          <cell r="G2107">
            <v>8</v>
          </cell>
          <cell r="H2107">
            <v>8</v>
          </cell>
          <cell r="I2107" t="str">
            <v>Q</v>
          </cell>
          <cell r="P2107">
            <v>8</v>
          </cell>
        </row>
        <row r="2108">
          <cell r="F2108">
            <v>0</v>
          </cell>
          <cell r="H2108">
            <v>0</v>
          </cell>
          <cell r="P2108">
            <v>0</v>
          </cell>
        </row>
        <row r="2109">
          <cell r="A2109" t="str">
            <v xml:space="preserve">Luminária p/ lamp. "V. sódio" c/ reator incorporado AFP-220V-60Hz, em liga esp. alum. </v>
          </cell>
          <cell r="F2109">
            <v>0</v>
          </cell>
          <cell r="H2109">
            <v>0</v>
          </cell>
          <cell r="P2109">
            <v>0</v>
          </cell>
        </row>
        <row r="2110">
          <cell r="A2110" t="str">
            <v xml:space="preserve">fundi. globo boro-silicato, base E-27 p/ lamp. até 70W e E-40 p/ lamp. 250W, entr. </v>
          </cell>
          <cell r="F2110">
            <v>0</v>
          </cell>
          <cell r="H2110">
            <v>0</v>
          </cell>
          <cell r="P2110">
            <v>0</v>
          </cell>
        </row>
        <row r="2111">
          <cell r="A2111" t="str">
            <v>rosq. 3/4" BSP:</v>
          </cell>
          <cell r="F2111">
            <v>0</v>
          </cell>
          <cell r="H2111">
            <v>0</v>
          </cell>
          <cell r="P2111">
            <v>0</v>
          </cell>
        </row>
        <row r="2112">
          <cell r="A2112" t="str">
            <v>PEND. 70W</v>
          </cell>
          <cell r="B2112" t="str">
            <v>LUM70</v>
          </cell>
          <cell r="C2112" t="str">
            <v>PC</v>
          </cell>
          <cell r="D2112">
            <v>9</v>
          </cell>
          <cell r="E2112">
            <v>5</v>
          </cell>
          <cell r="F2112">
            <v>45</v>
          </cell>
          <cell r="G2112">
            <v>8</v>
          </cell>
          <cell r="H2112">
            <v>72</v>
          </cell>
          <cell r="I2112" t="str">
            <v>Q</v>
          </cell>
          <cell r="P2112">
            <v>8</v>
          </cell>
        </row>
        <row r="2113">
          <cell r="A2113" t="str">
            <v>ARRAND. 30' 70W</v>
          </cell>
          <cell r="B2113" t="str">
            <v>LUM70</v>
          </cell>
          <cell r="C2113" t="str">
            <v>PC</v>
          </cell>
          <cell r="D2113">
            <v>2</v>
          </cell>
          <cell r="E2113">
            <v>5</v>
          </cell>
          <cell r="F2113">
            <v>10</v>
          </cell>
          <cell r="G2113">
            <v>8</v>
          </cell>
          <cell r="H2113">
            <v>16</v>
          </cell>
          <cell r="I2113" t="str">
            <v>Q</v>
          </cell>
          <cell r="P2113">
            <v>8</v>
          </cell>
        </row>
        <row r="2114">
          <cell r="F2114">
            <v>0</v>
          </cell>
          <cell r="H2114">
            <v>0</v>
          </cell>
          <cell r="P2114">
            <v>0</v>
          </cell>
        </row>
        <row r="2115">
          <cell r="A2115" t="str">
            <v xml:space="preserve">Cabo de cobre, têmpera mole, isolação em PVC 70'C antichama, 750V,  sem capa </v>
          </cell>
          <cell r="F2115">
            <v>0</v>
          </cell>
          <cell r="H2115">
            <v>0</v>
          </cell>
          <cell r="P2115">
            <v>0</v>
          </cell>
        </row>
        <row r="2116">
          <cell r="A2116" t="str">
            <v>protetora, encordoamento classe 2, NBR 6880:</v>
          </cell>
          <cell r="F2116">
            <v>0</v>
          </cell>
          <cell r="H2116">
            <v>0</v>
          </cell>
          <cell r="P2116">
            <v>0</v>
          </cell>
        </row>
        <row r="2117">
          <cell r="A2117" t="str">
            <v>Bitola 2,5 mm²</v>
          </cell>
          <cell r="B2117" t="str">
            <v>CB1</v>
          </cell>
          <cell r="C2117" t="str">
            <v>m</v>
          </cell>
          <cell r="D2117">
            <v>1980</v>
          </cell>
          <cell r="E2117">
            <v>5.8000000000000003E-2</v>
          </cell>
          <cell r="F2117">
            <v>114.84</v>
          </cell>
          <cell r="G2117">
            <v>0.15</v>
          </cell>
          <cell r="H2117">
            <v>297</v>
          </cell>
          <cell r="I2117" t="str">
            <v>B</v>
          </cell>
          <cell r="P2117">
            <v>0.15</v>
          </cell>
        </row>
        <row r="2118">
          <cell r="A2118" t="str">
            <v>Bitola 4 mm²</v>
          </cell>
          <cell r="B2118" t="str">
            <v>CB1</v>
          </cell>
          <cell r="C2118" t="str">
            <v>m</v>
          </cell>
          <cell r="D2118">
            <v>900</v>
          </cell>
          <cell r="E2118">
            <v>0.08</v>
          </cell>
          <cell r="F2118">
            <v>72</v>
          </cell>
          <cell r="G2118">
            <v>0.15</v>
          </cell>
          <cell r="H2118">
            <v>135</v>
          </cell>
          <cell r="I2118" t="str">
            <v>B</v>
          </cell>
          <cell r="P2118">
            <v>0.15</v>
          </cell>
        </row>
        <row r="2119">
          <cell r="A2119" t="str">
            <v>Bitola 6 mm²</v>
          </cell>
          <cell r="B2119" t="str">
            <v>CB1</v>
          </cell>
          <cell r="C2119" t="str">
            <v>m</v>
          </cell>
          <cell r="D2119">
            <v>900</v>
          </cell>
          <cell r="E2119">
            <v>0.10199999999999999</v>
          </cell>
          <cell r="F2119">
            <v>91.8</v>
          </cell>
          <cell r="G2119">
            <v>0.15</v>
          </cell>
          <cell r="H2119">
            <v>135</v>
          </cell>
          <cell r="I2119" t="str">
            <v>B</v>
          </cell>
          <cell r="P2119">
            <v>0.15</v>
          </cell>
        </row>
        <row r="2120">
          <cell r="F2120">
            <v>0</v>
          </cell>
          <cell r="H2120">
            <v>0</v>
          </cell>
          <cell r="P2120">
            <v>0</v>
          </cell>
        </row>
        <row r="2121">
          <cell r="A2121" t="str">
            <v xml:space="preserve">Cabo de cobre, têmpera mole, isolação em PVC 70'C antichama, 0,6/1kV,  com capa </v>
          </cell>
          <cell r="F2121">
            <v>0</v>
          </cell>
          <cell r="H2121">
            <v>0</v>
          </cell>
          <cell r="P2121">
            <v>0</v>
          </cell>
        </row>
        <row r="2122">
          <cell r="A2122" t="str">
            <v>protetora de PVC, de acordo com NBR 7286:</v>
          </cell>
          <cell r="F2122">
            <v>0</v>
          </cell>
          <cell r="H2122">
            <v>0</v>
          </cell>
          <cell r="P2122">
            <v>0</v>
          </cell>
        </row>
        <row r="2123">
          <cell r="A2123" t="str">
            <v>Bitola 2,5 mm²</v>
          </cell>
          <cell r="B2123" t="str">
            <v>CB1</v>
          </cell>
          <cell r="C2123" t="str">
            <v>m</v>
          </cell>
          <cell r="D2123">
            <v>6</v>
          </cell>
          <cell r="E2123">
            <v>5.8000000000000003E-2</v>
          </cell>
          <cell r="F2123">
            <v>0.35</v>
          </cell>
          <cell r="G2123">
            <v>0.15</v>
          </cell>
          <cell r="H2123">
            <v>0.9</v>
          </cell>
          <cell r="I2123" t="str">
            <v>B</v>
          </cell>
          <cell r="P2123">
            <v>0.15</v>
          </cell>
        </row>
        <row r="2124">
          <cell r="F2124">
            <v>0</v>
          </cell>
          <cell r="H2124">
            <v>0</v>
          </cell>
          <cell r="P2124">
            <v>0</v>
          </cell>
        </row>
        <row r="2125">
          <cell r="A2125" t="str">
            <v>Cabo de cobre singelo com isolamento em PVC p/ 0,6/1 kV e capa em PVC:</v>
          </cell>
          <cell r="F2125">
            <v>0</v>
          </cell>
          <cell r="H2125">
            <v>0</v>
          </cell>
          <cell r="P2125">
            <v>0</v>
          </cell>
        </row>
        <row r="2126">
          <cell r="A2126" t="str">
            <v>Bitola 70 mm²</v>
          </cell>
          <cell r="B2126" t="str">
            <v>CB1</v>
          </cell>
          <cell r="C2126" t="str">
            <v>m</v>
          </cell>
          <cell r="D2126">
            <v>500</v>
          </cell>
          <cell r="E2126">
            <v>0.78200000000000003</v>
          </cell>
          <cell r="F2126">
            <v>391</v>
          </cell>
          <cell r="G2126">
            <v>0.25</v>
          </cell>
          <cell r="H2126">
            <v>125</v>
          </cell>
          <cell r="I2126" t="str">
            <v>B</v>
          </cell>
          <cell r="P2126">
            <v>0.25</v>
          </cell>
        </row>
        <row r="2127">
          <cell r="A2127" t="str">
            <v>Bitola 95 mm²</v>
          </cell>
          <cell r="B2127" t="str">
            <v>CB1</v>
          </cell>
          <cell r="C2127" t="str">
            <v>m</v>
          </cell>
          <cell r="D2127">
            <v>145</v>
          </cell>
          <cell r="E2127">
            <v>1.0149999999999999</v>
          </cell>
          <cell r="F2127">
            <v>147.18</v>
          </cell>
          <cell r="G2127">
            <v>0.25</v>
          </cell>
          <cell r="H2127">
            <v>36.25</v>
          </cell>
          <cell r="I2127" t="str">
            <v>B</v>
          </cell>
          <cell r="P2127">
            <v>0.25</v>
          </cell>
        </row>
        <row r="2128">
          <cell r="A2128" t="str">
            <v>Bitola 120 mm²</v>
          </cell>
          <cell r="B2128" t="str">
            <v>CB1</v>
          </cell>
          <cell r="C2128" t="str">
            <v>m</v>
          </cell>
          <cell r="D2128">
            <v>1500</v>
          </cell>
          <cell r="E2128">
            <v>1.248</v>
          </cell>
          <cell r="F2128">
            <v>1872</v>
          </cell>
          <cell r="G2128">
            <v>0.25</v>
          </cell>
          <cell r="H2128">
            <v>375</v>
          </cell>
          <cell r="I2128" t="str">
            <v>B</v>
          </cell>
          <cell r="P2128">
            <v>0.25</v>
          </cell>
        </row>
        <row r="2129">
          <cell r="A2129" t="str">
            <v>Bitola 185 mm²</v>
          </cell>
          <cell r="B2129" t="str">
            <v>CB1</v>
          </cell>
          <cell r="C2129" t="str">
            <v>m</v>
          </cell>
          <cell r="D2129">
            <v>435</v>
          </cell>
          <cell r="E2129">
            <v>1.917</v>
          </cell>
          <cell r="F2129">
            <v>833.9</v>
          </cell>
          <cell r="G2129">
            <v>0.3</v>
          </cell>
          <cell r="H2129">
            <v>130.5</v>
          </cell>
          <cell r="I2129" t="str">
            <v>B</v>
          </cell>
          <cell r="P2129">
            <v>0.3</v>
          </cell>
        </row>
        <row r="2130">
          <cell r="F2130">
            <v>0</v>
          </cell>
          <cell r="H2130">
            <v>0</v>
          </cell>
          <cell r="P2130">
            <v>0</v>
          </cell>
        </row>
        <row r="2131">
          <cell r="A2131" t="str">
            <v>Cabo de cobre multipolar com isolamento em PVC p/ 0,6/1 kV e capa em PVC:</v>
          </cell>
          <cell r="F2131">
            <v>0</v>
          </cell>
          <cell r="H2131">
            <v>0</v>
          </cell>
          <cell r="P2131">
            <v>0</v>
          </cell>
        </row>
        <row r="2132">
          <cell r="A2132" t="str">
            <v>Bitola e formação: 1x4c#10mm²</v>
          </cell>
          <cell r="B2132" t="str">
            <v>CB1</v>
          </cell>
          <cell r="C2132" t="str">
            <v>m</v>
          </cell>
          <cell r="D2132">
            <v>300</v>
          </cell>
          <cell r="E2132">
            <v>0.61399999999999999</v>
          </cell>
          <cell r="F2132">
            <v>184.2</v>
          </cell>
          <cell r="G2132">
            <v>0.25</v>
          </cell>
          <cell r="H2132">
            <v>75</v>
          </cell>
          <cell r="I2132" t="str">
            <v>B</v>
          </cell>
          <cell r="P2132">
            <v>0.25</v>
          </cell>
        </row>
        <row r="2133">
          <cell r="A2133" t="str">
            <v>Bitola e formação: 1x4c#35mm²</v>
          </cell>
          <cell r="B2133" t="str">
            <v>CB1</v>
          </cell>
          <cell r="C2133" t="str">
            <v>m</v>
          </cell>
          <cell r="D2133">
            <v>365</v>
          </cell>
          <cell r="E2133">
            <v>1.772</v>
          </cell>
          <cell r="F2133">
            <v>646.78</v>
          </cell>
          <cell r="G2133">
            <v>0.35</v>
          </cell>
          <cell r="H2133">
            <v>127.75</v>
          </cell>
          <cell r="I2133" t="str">
            <v>B</v>
          </cell>
          <cell r="P2133">
            <v>0.35</v>
          </cell>
        </row>
        <row r="2134">
          <cell r="F2134">
            <v>0</v>
          </cell>
          <cell r="H2134">
            <v>0</v>
          </cell>
          <cell r="P2134">
            <v>0</v>
          </cell>
        </row>
        <row r="2135">
          <cell r="A2135" t="str">
            <v>Caixa condulete em liga de alumínio fundido:</v>
          </cell>
          <cell r="F2135">
            <v>0</v>
          </cell>
          <cell r="H2135">
            <v>0</v>
          </cell>
          <cell r="P2135">
            <v>0</v>
          </cell>
        </row>
        <row r="2136">
          <cell r="A2136" t="str">
            <v>Diâmetro 3/4"</v>
          </cell>
          <cell r="B2136" t="str">
            <v>CX</v>
          </cell>
          <cell r="C2136" t="str">
            <v>PC</v>
          </cell>
          <cell r="D2136">
            <v>34</v>
          </cell>
          <cell r="E2136">
            <v>0.05</v>
          </cell>
          <cell r="F2136">
            <v>1.7</v>
          </cell>
          <cell r="G2136">
            <v>0.1</v>
          </cell>
          <cell r="H2136">
            <v>3.4</v>
          </cell>
          <cell r="I2136" t="str">
            <v>LE</v>
          </cell>
          <cell r="P2136">
            <v>0.1</v>
          </cell>
        </row>
        <row r="2137">
          <cell r="A2137" t="str">
            <v>Diâmetro 11/2"</v>
          </cell>
          <cell r="B2137" t="str">
            <v>CX</v>
          </cell>
          <cell r="C2137" t="str">
            <v>PC</v>
          </cell>
          <cell r="D2137">
            <v>19</v>
          </cell>
          <cell r="E2137">
            <v>0.05</v>
          </cell>
          <cell r="F2137">
            <v>0.95</v>
          </cell>
          <cell r="G2137">
            <v>0.1</v>
          </cell>
          <cell r="H2137">
            <v>1.9</v>
          </cell>
          <cell r="I2137" t="str">
            <v>LE</v>
          </cell>
          <cell r="P2137">
            <v>0.1</v>
          </cell>
        </row>
        <row r="2138">
          <cell r="A2138" t="str">
            <v>Diâmetro 2"</v>
          </cell>
          <cell r="B2138" t="str">
            <v>CX</v>
          </cell>
          <cell r="C2138" t="str">
            <v>PC</v>
          </cell>
          <cell r="D2138">
            <v>5</v>
          </cell>
          <cell r="E2138">
            <v>0.1</v>
          </cell>
          <cell r="F2138">
            <v>0.5</v>
          </cell>
          <cell r="G2138">
            <v>0.1</v>
          </cell>
          <cell r="H2138">
            <v>0.5</v>
          </cell>
          <cell r="I2138" t="str">
            <v>LE</v>
          </cell>
          <cell r="P2138">
            <v>0.1</v>
          </cell>
        </row>
        <row r="2139">
          <cell r="A2139" t="str">
            <v>Diâmetro 3"</v>
          </cell>
          <cell r="B2139" t="str">
            <v>CX</v>
          </cell>
          <cell r="C2139" t="str">
            <v>PC</v>
          </cell>
          <cell r="D2139">
            <v>3</v>
          </cell>
          <cell r="E2139">
            <v>0.1</v>
          </cell>
          <cell r="F2139">
            <v>0.3</v>
          </cell>
          <cell r="G2139">
            <v>0.1</v>
          </cell>
          <cell r="H2139">
            <v>0.3</v>
          </cell>
          <cell r="I2139" t="str">
            <v>LE</v>
          </cell>
          <cell r="P2139">
            <v>0.1</v>
          </cell>
        </row>
        <row r="2140">
          <cell r="A2140" t="str">
            <v>Diâmetro 4"</v>
          </cell>
          <cell r="B2140" t="str">
            <v>CX</v>
          </cell>
          <cell r="C2140" t="str">
            <v>PC</v>
          </cell>
          <cell r="D2140">
            <v>4</v>
          </cell>
          <cell r="E2140">
            <v>0.1</v>
          </cell>
          <cell r="F2140">
            <v>0.4</v>
          </cell>
          <cell r="G2140">
            <v>0.1</v>
          </cell>
          <cell r="H2140">
            <v>0.4</v>
          </cell>
          <cell r="I2140" t="str">
            <v>LE</v>
          </cell>
          <cell r="P2140">
            <v>0.1</v>
          </cell>
        </row>
        <row r="2141">
          <cell r="F2141">
            <v>0</v>
          </cell>
          <cell r="H2141">
            <v>0</v>
          </cell>
          <cell r="P2141">
            <v>0</v>
          </cell>
        </row>
        <row r="2142">
          <cell r="A2142" t="str">
            <v>Perfis para suporte em ASTM A-36 pintado.</v>
          </cell>
          <cell r="C2142" t="str">
            <v>kg</v>
          </cell>
          <cell r="D2142">
            <v>800</v>
          </cell>
          <cell r="E2142">
            <v>1</v>
          </cell>
          <cell r="F2142">
            <v>800</v>
          </cell>
          <cell r="G2142">
            <v>0.15</v>
          </cell>
          <cell r="H2142">
            <v>120</v>
          </cell>
          <cell r="I2142" t="str">
            <v>F</v>
          </cell>
          <cell r="P2142">
            <v>0.15</v>
          </cell>
        </row>
        <row r="2143">
          <cell r="F2143">
            <v>0</v>
          </cell>
          <cell r="H2143">
            <v>0</v>
          </cell>
          <cell r="P2143">
            <v>0</v>
          </cell>
        </row>
        <row r="2144">
          <cell r="A2144" t="str">
            <v>ÁREA - CONCENTRAÇÃO DE GROSSOS</v>
          </cell>
          <cell r="F2144">
            <v>0</v>
          </cell>
          <cell r="H2144">
            <v>0</v>
          </cell>
          <cell r="P2144">
            <v>0</v>
          </cell>
        </row>
        <row r="2145">
          <cell r="A2145" t="str">
            <v>Quadro de iluminação 380/220 Vca</v>
          </cell>
          <cell r="B2145" t="str">
            <v>550-QL-08</v>
          </cell>
          <cell r="C2145" t="str">
            <v>UNID.</v>
          </cell>
          <cell r="D2145">
            <v>1</v>
          </cell>
          <cell r="E2145">
            <v>60</v>
          </cell>
          <cell r="F2145">
            <v>60</v>
          </cell>
          <cell r="G2145">
            <v>60</v>
          </cell>
          <cell r="H2145">
            <v>60</v>
          </cell>
          <cell r="I2145" t="str">
            <v>Q</v>
          </cell>
          <cell r="P2145">
            <v>60</v>
          </cell>
        </row>
        <row r="2146">
          <cell r="A2146" t="str">
            <v>Instalação externa, barramento  trifásico e neutro.</v>
          </cell>
          <cell r="F2146">
            <v>0</v>
          </cell>
          <cell r="H2146">
            <v>0</v>
          </cell>
          <cell r="P2146">
            <v>0</v>
          </cell>
        </row>
        <row r="2147">
          <cell r="F2147">
            <v>0</v>
          </cell>
          <cell r="H2147">
            <v>0</v>
          </cell>
          <cell r="P2147">
            <v>0</v>
          </cell>
        </row>
        <row r="2148">
          <cell r="A2148" t="str">
            <v>Cabo de cobre nu, têmpera meia dura, formação em fios, encordoamento classe 2,</v>
          </cell>
          <cell r="F2148">
            <v>0</v>
          </cell>
          <cell r="H2148">
            <v>0</v>
          </cell>
          <cell r="P2148">
            <v>0</v>
          </cell>
        </row>
        <row r="2149">
          <cell r="A2149" t="str">
            <v>NBR 5111 e 7575:</v>
          </cell>
          <cell r="F2149">
            <v>0</v>
          </cell>
          <cell r="H2149">
            <v>0</v>
          </cell>
          <cell r="P2149">
            <v>0</v>
          </cell>
        </row>
        <row r="2150">
          <cell r="A2150" t="str">
            <v>Bitola 16 mm²</v>
          </cell>
          <cell r="B2150" t="str">
            <v>CBNU</v>
          </cell>
          <cell r="C2150" t="str">
            <v>kg</v>
          </cell>
          <cell r="D2150">
            <v>2</v>
          </cell>
          <cell r="E2150">
            <v>1</v>
          </cell>
          <cell r="F2150">
            <v>2</v>
          </cell>
          <cell r="G2150">
            <v>1</v>
          </cell>
          <cell r="H2150">
            <v>2</v>
          </cell>
          <cell r="I2150" t="str">
            <v>B</v>
          </cell>
          <cell r="P2150">
            <v>1</v>
          </cell>
        </row>
        <row r="2151">
          <cell r="A2151" t="str">
            <v>Bitola 25 mm²</v>
          </cell>
          <cell r="B2151" t="str">
            <v>CBNU</v>
          </cell>
          <cell r="C2151" t="str">
            <v>kg</v>
          </cell>
          <cell r="D2151">
            <v>10</v>
          </cell>
          <cell r="E2151">
            <v>1</v>
          </cell>
          <cell r="F2151">
            <v>10</v>
          </cell>
          <cell r="G2151">
            <v>1</v>
          </cell>
          <cell r="H2151">
            <v>10</v>
          </cell>
          <cell r="I2151" t="str">
            <v>B</v>
          </cell>
          <cell r="P2151">
            <v>1</v>
          </cell>
        </row>
        <row r="2152">
          <cell r="A2152" t="str">
            <v>Bitola 35 mm²</v>
          </cell>
          <cell r="B2152" t="str">
            <v>CBNU</v>
          </cell>
          <cell r="C2152" t="str">
            <v>kg</v>
          </cell>
          <cell r="D2152">
            <v>90</v>
          </cell>
          <cell r="E2152">
            <v>1</v>
          </cell>
          <cell r="F2152">
            <v>90</v>
          </cell>
          <cell r="G2152">
            <v>1</v>
          </cell>
          <cell r="H2152">
            <v>90</v>
          </cell>
          <cell r="I2152" t="str">
            <v>B</v>
          </cell>
          <cell r="P2152">
            <v>1</v>
          </cell>
        </row>
        <row r="2153">
          <cell r="F2153">
            <v>0</v>
          </cell>
          <cell r="H2153">
            <v>0</v>
          </cell>
          <cell r="P2153">
            <v>0</v>
          </cell>
        </row>
        <row r="2154">
          <cell r="A2154" t="str">
            <v xml:space="preserve">Cabo de cobre, têmpera mole, isolação em PVC 70'C antichama, 750V,  sem capa </v>
          </cell>
          <cell r="F2154">
            <v>0</v>
          </cell>
          <cell r="H2154">
            <v>0</v>
          </cell>
          <cell r="P2154">
            <v>0</v>
          </cell>
        </row>
        <row r="2155">
          <cell r="A2155" t="str">
            <v>protetora, encordoamento classe 2, NBR 6880:</v>
          </cell>
          <cell r="F2155">
            <v>0</v>
          </cell>
          <cell r="H2155">
            <v>0</v>
          </cell>
          <cell r="P2155">
            <v>0</v>
          </cell>
        </row>
        <row r="2156">
          <cell r="A2156" t="str">
            <v>Bitola 2,5 mm²</v>
          </cell>
          <cell r="B2156" t="str">
            <v>CB1</v>
          </cell>
          <cell r="C2156" t="str">
            <v>m</v>
          </cell>
          <cell r="D2156">
            <v>1700</v>
          </cell>
          <cell r="E2156">
            <v>5.8000000000000003E-2</v>
          </cell>
          <cell r="F2156">
            <v>98.6</v>
          </cell>
          <cell r="G2156">
            <v>0.15</v>
          </cell>
          <cell r="H2156">
            <v>255</v>
          </cell>
          <cell r="I2156" t="str">
            <v>B</v>
          </cell>
          <cell r="P2156">
            <v>0.15</v>
          </cell>
        </row>
        <row r="2157">
          <cell r="A2157" t="str">
            <v>Bitola 4 mm²</v>
          </cell>
          <cell r="B2157" t="str">
            <v>CB1</v>
          </cell>
          <cell r="C2157" t="str">
            <v>m</v>
          </cell>
          <cell r="D2157">
            <v>200</v>
          </cell>
          <cell r="E2157">
            <v>0.08</v>
          </cell>
          <cell r="F2157">
            <v>16</v>
          </cell>
          <cell r="G2157">
            <v>0.15</v>
          </cell>
          <cell r="H2157">
            <v>30</v>
          </cell>
          <cell r="I2157" t="str">
            <v>B</v>
          </cell>
          <cell r="P2157">
            <v>0.15</v>
          </cell>
        </row>
        <row r="2158">
          <cell r="F2158">
            <v>0</v>
          </cell>
          <cell r="H2158">
            <v>0</v>
          </cell>
          <cell r="P2158">
            <v>0</v>
          </cell>
        </row>
        <row r="2159">
          <cell r="A2159" t="str">
            <v>Cabo de potência tripolar, composto de fios de cobre nu, têmpera mole, isolação em</v>
          </cell>
          <cell r="F2159">
            <v>0</v>
          </cell>
          <cell r="H2159">
            <v>0</v>
          </cell>
          <cell r="P2159">
            <v>0</v>
          </cell>
        </row>
        <row r="2160">
          <cell r="A2160" t="str">
            <v>EPR classe de tensão 0,6/1 kV com cobertura de PVC, de acordo com NBR 7286:</v>
          </cell>
          <cell r="F2160">
            <v>0</v>
          </cell>
          <cell r="H2160">
            <v>0</v>
          </cell>
          <cell r="P2160">
            <v>0</v>
          </cell>
        </row>
        <row r="2161">
          <cell r="A2161" t="str">
            <v>Bitola 3x2,5 mm²</v>
          </cell>
          <cell r="B2161" t="str">
            <v>CB1</v>
          </cell>
          <cell r="C2161" t="str">
            <v>m</v>
          </cell>
          <cell r="D2161">
            <v>20</v>
          </cell>
          <cell r="E2161">
            <v>0.193</v>
          </cell>
          <cell r="F2161">
            <v>3.86</v>
          </cell>
          <cell r="G2161">
            <v>0.2</v>
          </cell>
          <cell r="H2161">
            <v>4</v>
          </cell>
          <cell r="I2161" t="str">
            <v>B</v>
          </cell>
          <cell r="P2161">
            <v>0.2</v>
          </cell>
        </row>
        <row r="2162">
          <cell r="F2162">
            <v>0</v>
          </cell>
          <cell r="H2162">
            <v>0</v>
          </cell>
          <cell r="P2162">
            <v>0</v>
          </cell>
        </row>
        <row r="2163">
          <cell r="A2163" t="str">
            <v>Eletroduto aço galvanizado a fogo c/ costura, comp. 3m, c/ uma luva e rosca nas duas</v>
          </cell>
          <cell r="F2163">
            <v>0</v>
          </cell>
          <cell r="H2163">
            <v>0</v>
          </cell>
          <cell r="P2163">
            <v>0</v>
          </cell>
        </row>
        <row r="2164">
          <cell r="A2164" t="str">
            <v xml:space="preserve">extremidades, norma DIN 2440, c/ proteção mecânica nas extremidades e rebarbas </v>
          </cell>
          <cell r="F2164">
            <v>0</v>
          </cell>
          <cell r="H2164">
            <v>0</v>
          </cell>
          <cell r="P2164">
            <v>0</v>
          </cell>
        </row>
        <row r="2165">
          <cell r="A2165" t="str">
            <v>removidas:</v>
          </cell>
          <cell r="F2165">
            <v>0</v>
          </cell>
          <cell r="H2165">
            <v>0</v>
          </cell>
          <cell r="P2165">
            <v>0</v>
          </cell>
        </row>
        <row r="2166">
          <cell r="A2166" t="str">
            <v>Diâmetro 3/4"    BSP</v>
          </cell>
          <cell r="B2166" t="str">
            <v>ELAG</v>
          </cell>
          <cell r="C2166" t="str">
            <v>m</v>
          </cell>
          <cell r="D2166">
            <v>494</v>
          </cell>
          <cell r="E2166">
            <v>1.7699999999999998</v>
          </cell>
          <cell r="F2166">
            <v>874.38</v>
          </cell>
          <cell r="G2166">
            <v>1.25</v>
          </cell>
          <cell r="H2166">
            <v>617.5</v>
          </cell>
          <cell r="I2166" t="str">
            <v>LE</v>
          </cell>
          <cell r="P2166">
            <v>1.25</v>
          </cell>
        </row>
        <row r="2167">
          <cell r="A2167" t="str">
            <v>Diâmetro 1"       BSP</v>
          </cell>
          <cell r="B2167" t="str">
            <v>ELAG</v>
          </cell>
          <cell r="C2167" t="str">
            <v>m</v>
          </cell>
          <cell r="D2167">
            <v>55</v>
          </cell>
          <cell r="E2167">
            <v>2.63</v>
          </cell>
          <cell r="F2167">
            <v>144.65</v>
          </cell>
          <cell r="G2167">
            <v>1.25</v>
          </cell>
          <cell r="H2167">
            <v>68.75</v>
          </cell>
          <cell r="I2167" t="str">
            <v>LE</v>
          </cell>
          <cell r="P2167">
            <v>1.25</v>
          </cell>
        </row>
        <row r="2168">
          <cell r="A2168" t="str">
            <v>Diâmetro 11/2"  BSP</v>
          </cell>
          <cell r="B2168" t="str">
            <v>ELAG</v>
          </cell>
          <cell r="C2168" t="str">
            <v>m</v>
          </cell>
          <cell r="D2168">
            <v>112</v>
          </cell>
          <cell r="E2168">
            <v>4.24</v>
          </cell>
          <cell r="F2168">
            <v>474.88</v>
          </cell>
          <cell r="G2168">
            <v>1.25</v>
          </cell>
          <cell r="H2168">
            <v>140</v>
          </cell>
          <cell r="I2168" t="str">
            <v>LE</v>
          </cell>
          <cell r="P2168">
            <v>1.25</v>
          </cell>
        </row>
        <row r="2169">
          <cell r="A2169" t="str">
            <v>Diâmetro 2"       BSP</v>
          </cell>
          <cell r="B2169" t="str">
            <v>ELAG</v>
          </cell>
          <cell r="C2169" t="str">
            <v>m</v>
          </cell>
          <cell r="D2169">
            <v>13</v>
          </cell>
          <cell r="E2169">
            <v>5.66</v>
          </cell>
          <cell r="F2169">
            <v>73.58</v>
          </cell>
          <cell r="G2169">
            <v>1.5</v>
          </cell>
          <cell r="H2169">
            <v>19.5</v>
          </cell>
          <cell r="I2169" t="str">
            <v>LE</v>
          </cell>
          <cell r="P2169">
            <v>1.5</v>
          </cell>
        </row>
        <row r="2170">
          <cell r="A2170" t="str">
            <v>Diâmetro 3"       BSP</v>
          </cell>
          <cell r="B2170" t="str">
            <v>ELAG</v>
          </cell>
          <cell r="C2170" t="str">
            <v>m</v>
          </cell>
          <cell r="D2170">
            <v>83</v>
          </cell>
          <cell r="E2170">
            <v>11.6</v>
          </cell>
          <cell r="F2170">
            <v>962.8</v>
          </cell>
          <cell r="G2170">
            <v>1.5</v>
          </cell>
          <cell r="H2170">
            <v>124.5</v>
          </cell>
          <cell r="I2170" t="str">
            <v>LE</v>
          </cell>
          <cell r="P2170">
            <v>1.5</v>
          </cell>
        </row>
        <row r="2171">
          <cell r="A2171" t="str">
            <v>Diâmetro 4"       BSP</v>
          </cell>
          <cell r="B2171" t="str">
            <v>ELAG</v>
          </cell>
          <cell r="C2171" t="str">
            <v>m</v>
          </cell>
          <cell r="D2171">
            <v>2</v>
          </cell>
          <cell r="E2171">
            <v>16.48</v>
          </cell>
          <cell r="F2171">
            <v>32.96</v>
          </cell>
          <cell r="G2171">
            <v>2</v>
          </cell>
          <cell r="H2171">
            <v>4</v>
          </cell>
          <cell r="I2171" t="str">
            <v>LE</v>
          </cell>
          <cell r="P2171">
            <v>2</v>
          </cell>
        </row>
        <row r="2172">
          <cell r="F2172">
            <v>0</v>
          </cell>
          <cell r="H2172">
            <v>0</v>
          </cell>
          <cell r="P2172">
            <v>0</v>
          </cell>
        </row>
        <row r="2173">
          <cell r="A2173" t="str">
            <v xml:space="preserve">Tomada tetrapolar blindada de sobrepor, em alumínio fundido e miolo em material </v>
          </cell>
          <cell r="C2173" t="str">
            <v>PC</v>
          </cell>
          <cell r="D2173">
            <v>2</v>
          </cell>
          <cell r="E2173">
            <v>1</v>
          </cell>
          <cell r="F2173">
            <v>2</v>
          </cell>
          <cell r="G2173">
            <v>4</v>
          </cell>
          <cell r="H2173">
            <v>8</v>
          </cell>
          <cell r="I2173" t="str">
            <v>Q</v>
          </cell>
          <cell r="P2173">
            <v>4</v>
          </cell>
        </row>
        <row r="2174">
          <cell r="A2174" t="str">
            <v>isolante, com tampa basculante, conforme DIN 49450 e 49451 - 500V.</v>
          </cell>
          <cell r="F2174">
            <v>0</v>
          </cell>
          <cell r="H2174">
            <v>0</v>
          </cell>
          <cell r="P2174">
            <v>0</v>
          </cell>
        </row>
        <row r="2175">
          <cell r="F2175">
            <v>0</v>
          </cell>
          <cell r="H2175">
            <v>0</v>
          </cell>
          <cell r="P2175">
            <v>0</v>
          </cell>
        </row>
        <row r="2176">
          <cell r="A2176" t="str">
            <v xml:space="preserve">Tomada redonda fundida em liga de alumínio, 380V, a prova de tempo com tampo mola, </v>
          </cell>
          <cell r="C2176" t="str">
            <v>PC</v>
          </cell>
          <cell r="D2176">
            <v>6</v>
          </cell>
          <cell r="E2176">
            <v>1</v>
          </cell>
          <cell r="F2176">
            <v>6</v>
          </cell>
          <cell r="G2176">
            <v>4</v>
          </cell>
          <cell r="H2176">
            <v>24</v>
          </cell>
          <cell r="I2176" t="str">
            <v>Q</v>
          </cell>
          <cell r="P2176">
            <v>4</v>
          </cell>
        </row>
        <row r="2177">
          <cell r="A2177" t="str">
            <v>orelhas de fixação, quatro entradas rosqueadas de 3/4" sendo 3 bujões plásticos.</v>
          </cell>
          <cell r="F2177">
            <v>0</v>
          </cell>
          <cell r="H2177">
            <v>0</v>
          </cell>
          <cell r="P2177">
            <v>0</v>
          </cell>
        </row>
        <row r="2178">
          <cell r="F2178">
            <v>0</v>
          </cell>
          <cell r="H2178">
            <v>0</v>
          </cell>
          <cell r="P2178">
            <v>0</v>
          </cell>
        </row>
        <row r="2179">
          <cell r="A2179" t="str">
            <v xml:space="preserve">Eletroduto flexível em rolo, tipo sealtubo, a prova de tempo, umidade, gases, vapores e </v>
          </cell>
          <cell r="F2179">
            <v>0</v>
          </cell>
          <cell r="H2179">
            <v>0</v>
          </cell>
          <cell r="P2179">
            <v>0</v>
          </cell>
        </row>
        <row r="2180">
          <cell r="A2180" t="str">
            <v>pó, constituído por fita de aço doce c/ revestimento externo em polivinil-clorídrico:</v>
          </cell>
          <cell r="F2180">
            <v>0</v>
          </cell>
          <cell r="H2180">
            <v>0</v>
          </cell>
          <cell r="P2180">
            <v>0</v>
          </cell>
        </row>
        <row r="2181">
          <cell r="A2181" t="str">
            <v>Diâmetro 11/2"</v>
          </cell>
          <cell r="B2181" t="str">
            <v>ELFL</v>
          </cell>
          <cell r="C2181" t="str">
            <v>m</v>
          </cell>
          <cell r="D2181">
            <v>2</v>
          </cell>
          <cell r="E2181">
            <v>2.12</v>
          </cell>
          <cell r="F2181">
            <v>4.24</v>
          </cell>
          <cell r="G2181">
            <v>1.5</v>
          </cell>
          <cell r="H2181">
            <v>3</v>
          </cell>
          <cell r="I2181" t="str">
            <v>LE</v>
          </cell>
          <cell r="P2181">
            <v>1.5</v>
          </cell>
        </row>
        <row r="2182">
          <cell r="A2182" t="str">
            <v>Diâmetro 3"</v>
          </cell>
          <cell r="B2182" t="str">
            <v>ELFL</v>
          </cell>
          <cell r="C2182" t="str">
            <v>m</v>
          </cell>
          <cell r="D2182">
            <v>6</v>
          </cell>
          <cell r="E2182">
            <v>5.8</v>
          </cell>
          <cell r="F2182">
            <v>34.799999999999997</v>
          </cell>
          <cell r="G2182">
            <v>1.8</v>
          </cell>
          <cell r="H2182">
            <v>10.8</v>
          </cell>
          <cell r="I2182" t="str">
            <v>LE</v>
          </cell>
          <cell r="P2182">
            <v>1.8</v>
          </cell>
        </row>
        <row r="2183">
          <cell r="F2183">
            <v>0</v>
          </cell>
          <cell r="H2183">
            <v>0</v>
          </cell>
          <cell r="P2183">
            <v>0</v>
          </cell>
        </row>
        <row r="2184">
          <cell r="A2184" t="str">
            <v xml:space="preserve">Luminária p/ lamp. "V. sódio" c/ reator incorporado AFP-220V-60Hz, em liga esp. alum. </v>
          </cell>
          <cell r="F2184">
            <v>0</v>
          </cell>
          <cell r="H2184">
            <v>0</v>
          </cell>
          <cell r="P2184">
            <v>0</v>
          </cell>
        </row>
        <row r="2185">
          <cell r="A2185" t="str">
            <v xml:space="preserve">fundi. globo boro-silicato, base E-27 p/ lamp. até 70W e E-40 p/ lamp. 250W, entr. </v>
          </cell>
          <cell r="F2185">
            <v>0</v>
          </cell>
          <cell r="H2185">
            <v>0</v>
          </cell>
          <cell r="P2185">
            <v>0</v>
          </cell>
        </row>
        <row r="2186">
          <cell r="A2186" t="str">
            <v>rosq. 3/4" BSP:</v>
          </cell>
          <cell r="F2186">
            <v>0</v>
          </cell>
          <cell r="H2186">
            <v>0</v>
          </cell>
          <cell r="P2186">
            <v>0</v>
          </cell>
        </row>
        <row r="2187">
          <cell r="A2187" t="str">
            <v>PEND. 70W</v>
          </cell>
          <cell r="B2187" t="str">
            <v>LUM70</v>
          </cell>
          <cell r="C2187" t="str">
            <v>PC</v>
          </cell>
          <cell r="D2187">
            <v>30</v>
          </cell>
          <cell r="E2187">
            <v>5</v>
          </cell>
          <cell r="F2187">
            <v>150</v>
          </cell>
          <cell r="G2187">
            <v>8</v>
          </cell>
          <cell r="H2187">
            <v>240</v>
          </cell>
          <cell r="I2187" t="str">
            <v>Q</v>
          </cell>
          <cell r="P2187">
            <v>8</v>
          </cell>
        </row>
        <row r="2188">
          <cell r="F2188">
            <v>0</v>
          </cell>
          <cell r="H2188">
            <v>0</v>
          </cell>
          <cell r="P2188">
            <v>0</v>
          </cell>
        </row>
        <row r="2189">
          <cell r="A2189" t="str">
            <v xml:space="preserve">Luminária p/ ilum. publ. totalmente fechada, p/ lamp. v. merc. e/ou sódio, corpo e refl. </v>
          </cell>
          <cell r="F2189">
            <v>0</v>
          </cell>
          <cell r="H2189">
            <v>0</v>
          </cell>
          <cell r="P2189">
            <v>0</v>
          </cell>
        </row>
        <row r="2190">
          <cell r="A2190" t="str">
            <v xml:space="preserve">estamp. em ch. alum., pescoço em liga de alum. fundido c/ entr. p/ tubo de 60,3 mm </v>
          </cell>
          <cell r="F2190">
            <v>0</v>
          </cell>
          <cell r="H2190">
            <v>0</v>
          </cell>
          <cell r="P2190">
            <v>0</v>
          </cell>
        </row>
        <row r="2191">
          <cell r="A2191" t="str">
            <v>refrator prismático em vidro temper., fecho de aço inox, soq. de porc c/ rosca E-40:</v>
          </cell>
          <cell r="F2191">
            <v>0</v>
          </cell>
          <cell r="H2191">
            <v>0</v>
          </cell>
          <cell r="P2191">
            <v>0</v>
          </cell>
        </row>
        <row r="2192">
          <cell r="A2192" t="str">
            <v>250W - V. Sódio</v>
          </cell>
          <cell r="B2192" t="str">
            <v>LUM250</v>
          </cell>
          <cell r="C2192" t="str">
            <v>PC</v>
          </cell>
          <cell r="D2192">
            <v>4</v>
          </cell>
          <cell r="E2192">
            <v>10</v>
          </cell>
          <cell r="F2192">
            <v>40</v>
          </cell>
          <cell r="G2192">
            <v>8</v>
          </cell>
          <cell r="H2192">
            <v>32</v>
          </cell>
          <cell r="I2192" t="str">
            <v>Q</v>
          </cell>
          <cell r="P2192">
            <v>8</v>
          </cell>
        </row>
        <row r="2193">
          <cell r="F2193">
            <v>0</v>
          </cell>
          <cell r="H2193">
            <v>0</v>
          </cell>
          <cell r="P2193">
            <v>0</v>
          </cell>
        </row>
        <row r="2194">
          <cell r="A2194" t="str">
            <v>Luminária industr. c/ reator AFP, 220V, 60 Hz e ignitor quando necessário, incorp.</v>
          </cell>
          <cell r="F2194">
            <v>0</v>
          </cell>
          <cell r="H2194">
            <v>0</v>
          </cell>
          <cell r="P2194">
            <v>0</v>
          </cell>
        </row>
        <row r="2195">
          <cell r="A2195" t="str">
            <v>em caixa apropriada, c/ rosca 3/4", BSP corpo, suporte, caixa em liga de alum., refletor</v>
          </cell>
          <cell r="F2195">
            <v>0</v>
          </cell>
          <cell r="H2195">
            <v>0</v>
          </cell>
          <cell r="P2195">
            <v>0</v>
          </cell>
        </row>
        <row r="2196">
          <cell r="A2196" t="str">
            <v>repuxado em ch. de alum. acab. em esmalte e refletor anodiz., base E-40:</v>
          </cell>
          <cell r="F2196">
            <v>0</v>
          </cell>
          <cell r="H2196">
            <v>0</v>
          </cell>
          <cell r="P2196">
            <v>0</v>
          </cell>
        </row>
        <row r="2197">
          <cell r="A2197" t="str">
            <v>250W V.Sódio</v>
          </cell>
          <cell r="B2197" t="str">
            <v>LUM250</v>
          </cell>
          <cell r="C2197" t="str">
            <v>PC</v>
          </cell>
          <cell r="D2197">
            <v>16</v>
          </cell>
          <cell r="E2197">
            <v>10</v>
          </cell>
          <cell r="F2197">
            <v>160</v>
          </cell>
          <cell r="G2197">
            <v>8</v>
          </cell>
          <cell r="H2197">
            <v>128</v>
          </cell>
          <cell r="I2197" t="str">
            <v>Q</v>
          </cell>
          <cell r="P2197">
            <v>8</v>
          </cell>
        </row>
        <row r="2198">
          <cell r="F2198">
            <v>0</v>
          </cell>
          <cell r="H2198">
            <v>0</v>
          </cell>
          <cell r="P2198">
            <v>0</v>
          </cell>
        </row>
        <row r="2199">
          <cell r="A2199" t="str">
            <v>Caixa condulete em liga de alumínio fundido:</v>
          </cell>
          <cell r="F2199">
            <v>0</v>
          </cell>
          <cell r="H2199">
            <v>0</v>
          </cell>
          <cell r="P2199">
            <v>0</v>
          </cell>
        </row>
        <row r="2200">
          <cell r="A2200" t="str">
            <v>Diâmetro 3/4"</v>
          </cell>
          <cell r="B2200" t="str">
            <v>CX</v>
          </cell>
          <cell r="C2200" t="str">
            <v>PC</v>
          </cell>
          <cell r="D2200">
            <v>84</v>
          </cell>
          <cell r="E2200">
            <v>0.05</v>
          </cell>
          <cell r="F2200">
            <v>4.2</v>
          </cell>
          <cell r="G2200">
            <v>0.1</v>
          </cell>
          <cell r="H2200">
            <v>8.4</v>
          </cell>
          <cell r="I2200" t="str">
            <v>LE</v>
          </cell>
          <cell r="P2200">
            <v>0.1</v>
          </cell>
        </row>
        <row r="2201">
          <cell r="A2201" t="str">
            <v>Diâmetro 1"</v>
          </cell>
          <cell r="B2201" t="str">
            <v>CX</v>
          </cell>
          <cell r="C2201" t="str">
            <v>PC</v>
          </cell>
          <cell r="D2201">
            <v>3</v>
          </cell>
          <cell r="E2201">
            <v>0.05</v>
          </cell>
          <cell r="F2201">
            <v>0.15</v>
          </cell>
          <cell r="G2201">
            <v>0.1</v>
          </cell>
          <cell r="H2201">
            <v>0.3</v>
          </cell>
          <cell r="I2201" t="str">
            <v>LE</v>
          </cell>
          <cell r="P2201">
            <v>0.1</v>
          </cell>
        </row>
        <row r="2202">
          <cell r="A2202" t="str">
            <v>Diâmetro 11/2"</v>
          </cell>
          <cell r="B2202" t="str">
            <v>CX</v>
          </cell>
          <cell r="C2202" t="str">
            <v>PC</v>
          </cell>
          <cell r="D2202">
            <v>8</v>
          </cell>
          <cell r="E2202">
            <v>0.05</v>
          </cell>
          <cell r="F2202">
            <v>0.4</v>
          </cell>
          <cell r="G2202">
            <v>0.1</v>
          </cell>
          <cell r="H2202">
            <v>0.8</v>
          </cell>
          <cell r="I2202" t="str">
            <v>LE</v>
          </cell>
          <cell r="P2202">
            <v>0.1</v>
          </cell>
        </row>
        <row r="2203">
          <cell r="F2203">
            <v>0</v>
          </cell>
          <cell r="H2203">
            <v>0</v>
          </cell>
          <cell r="P2203">
            <v>0</v>
          </cell>
        </row>
        <row r="2204">
          <cell r="A2204" t="str">
            <v>Perfis para suportes em ASTM A-36 pintado</v>
          </cell>
          <cell r="C2204" t="str">
            <v>kg</v>
          </cell>
          <cell r="D2204">
            <v>200</v>
          </cell>
          <cell r="E2204">
            <v>1</v>
          </cell>
          <cell r="F2204">
            <v>200</v>
          </cell>
          <cell r="G2204">
            <v>0.15</v>
          </cell>
          <cell r="H2204">
            <v>30</v>
          </cell>
          <cell r="I2204" t="str">
            <v>F</v>
          </cell>
          <cell r="P2204">
            <v>0.15</v>
          </cell>
        </row>
        <row r="2205">
          <cell r="F2205">
            <v>0</v>
          </cell>
          <cell r="H2205">
            <v>0</v>
          </cell>
          <cell r="P2205">
            <v>0</v>
          </cell>
        </row>
        <row r="2206">
          <cell r="A2206" t="str">
            <v>ÁREA - SALA DE COMPRESSORES</v>
          </cell>
          <cell r="F2206">
            <v>0</v>
          </cell>
          <cell r="H2206">
            <v>0</v>
          </cell>
          <cell r="P2206">
            <v>0</v>
          </cell>
        </row>
        <row r="2207">
          <cell r="A2207" t="str">
            <v>Quadro de iluminação 380/220 Vca</v>
          </cell>
          <cell r="B2207" t="str">
            <v>550-QL-12</v>
          </cell>
          <cell r="C2207" t="str">
            <v>UNID.</v>
          </cell>
          <cell r="D2207">
            <v>1</v>
          </cell>
          <cell r="E2207">
            <v>60</v>
          </cell>
          <cell r="F2207">
            <v>60</v>
          </cell>
          <cell r="G2207">
            <v>60</v>
          </cell>
          <cell r="H2207">
            <v>60</v>
          </cell>
          <cell r="I2207" t="str">
            <v>Q</v>
          </cell>
          <cell r="P2207">
            <v>60</v>
          </cell>
        </row>
        <row r="2208">
          <cell r="A2208" t="str">
            <v>Instalação interna, barramento  trifásico e neutro.</v>
          </cell>
          <cell r="F2208">
            <v>0</v>
          </cell>
          <cell r="H2208">
            <v>0</v>
          </cell>
          <cell r="P2208">
            <v>0</v>
          </cell>
        </row>
        <row r="2209">
          <cell r="F2209">
            <v>0</v>
          </cell>
          <cell r="H2209">
            <v>0</v>
          </cell>
          <cell r="P2209">
            <v>0</v>
          </cell>
        </row>
        <row r="2210">
          <cell r="A2210" t="str">
            <v>Cabo de cobre nu, têmpera meia dura, formação em fios, encordoamento classe 2,</v>
          </cell>
          <cell r="F2210">
            <v>0</v>
          </cell>
          <cell r="H2210">
            <v>0</v>
          </cell>
          <cell r="P2210">
            <v>0</v>
          </cell>
        </row>
        <row r="2211">
          <cell r="A2211" t="str">
            <v>NBR 5111 e 7575:</v>
          </cell>
          <cell r="F2211">
            <v>0</v>
          </cell>
          <cell r="H2211">
            <v>0</v>
          </cell>
          <cell r="P2211">
            <v>0</v>
          </cell>
        </row>
        <row r="2212">
          <cell r="A2212" t="str">
            <v>Bitola 16 mm²</v>
          </cell>
          <cell r="B2212" t="str">
            <v>CBNU</v>
          </cell>
          <cell r="C2212" t="str">
            <v>kg</v>
          </cell>
          <cell r="D2212">
            <v>1</v>
          </cell>
          <cell r="E2212">
            <v>1</v>
          </cell>
          <cell r="F2212">
            <v>1</v>
          </cell>
          <cell r="G2212">
            <v>1</v>
          </cell>
          <cell r="H2212">
            <v>1</v>
          </cell>
          <cell r="I2212" t="str">
            <v>B</v>
          </cell>
          <cell r="P2212">
            <v>1</v>
          </cell>
        </row>
        <row r="2213">
          <cell r="A2213" t="str">
            <v>Bitola 25 mm²</v>
          </cell>
          <cell r="B2213" t="str">
            <v>CBNU</v>
          </cell>
          <cell r="C2213" t="str">
            <v>kg</v>
          </cell>
          <cell r="D2213">
            <v>9</v>
          </cell>
          <cell r="E2213">
            <v>1</v>
          </cell>
          <cell r="F2213">
            <v>9</v>
          </cell>
          <cell r="G2213">
            <v>1</v>
          </cell>
          <cell r="H2213">
            <v>9</v>
          </cell>
          <cell r="I2213" t="str">
            <v>B</v>
          </cell>
          <cell r="P2213">
            <v>1</v>
          </cell>
        </row>
        <row r="2214">
          <cell r="A2214" t="str">
            <v>Bitola 35 mm²</v>
          </cell>
          <cell r="B2214" t="str">
            <v>CBNU</v>
          </cell>
          <cell r="C2214" t="str">
            <v>kg</v>
          </cell>
          <cell r="D2214">
            <v>65</v>
          </cell>
          <cell r="E2214">
            <v>1</v>
          </cell>
          <cell r="F2214">
            <v>65</v>
          </cell>
          <cell r="G2214">
            <v>1</v>
          </cell>
          <cell r="H2214">
            <v>65</v>
          </cell>
          <cell r="I2214" t="str">
            <v>B</v>
          </cell>
          <cell r="P2214">
            <v>1</v>
          </cell>
        </row>
        <row r="2215">
          <cell r="F2215">
            <v>0</v>
          </cell>
          <cell r="H2215">
            <v>0</v>
          </cell>
          <cell r="P2215">
            <v>0</v>
          </cell>
        </row>
        <row r="2216">
          <cell r="A2216" t="str">
            <v xml:space="preserve">Cabo de cobre, têmpera mole, isolação em PVC 70'C antichama, 750V,  sem capa </v>
          </cell>
          <cell r="F2216">
            <v>0</v>
          </cell>
          <cell r="H2216">
            <v>0</v>
          </cell>
          <cell r="P2216">
            <v>0</v>
          </cell>
        </row>
        <row r="2217">
          <cell r="A2217" t="str">
            <v>protetora, encordoamento classe 2, NBR 6880:</v>
          </cell>
          <cell r="F2217">
            <v>0</v>
          </cell>
          <cell r="H2217">
            <v>0</v>
          </cell>
          <cell r="P2217">
            <v>0</v>
          </cell>
        </row>
        <row r="2218">
          <cell r="A2218" t="str">
            <v>Bitola 2,5 mm²</v>
          </cell>
          <cell r="B2218" t="str">
            <v>CB1</v>
          </cell>
          <cell r="C2218" t="str">
            <v>m</v>
          </cell>
          <cell r="D2218">
            <v>600</v>
          </cell>
          <cell r="E2218">
            <v>5.8000000000000003E-2</v>
          </cell>
          <cell r="F2218">
            <v>34.799999999999997</v>
          </cell>
          <cell r="G2218">
            <v>0.15</v>
          </cell>
          <cell r="H2218">
            <v>90</v>
          </cell>
          <cell r="I2218" t="str">
            <v>B</v>
          </cell>
          <cell r="P2218">
            <v>0.15</v>
          </cell>
        </row>
        <row r="2219">
          <cell r="F2219">
            <v>0</v>
          </cell>
          <cell r="H2219">
            <v>0</v>
          </cell>
          <cell r="P2219">
            <v>0</v>
          </cell>
        </row>
        <row r="2220">
          <cell r="A2220" t="str">
            <v>Cabo de cobre singelo com isolamento em PVC para 0,6/1 kV e capa em PVC:</v>
          </cell>
          <cell r="F2220">
            <v>0</v>
          </cell>
          <cell r="H2220">
            <v>0</v>
          </cell>
          <cell r="P2220">
            <v>0</v>
          </cell>
        </row>
        <row r="2221">
          <cell r="A2221" t="str">
            <v>Bitola 95 mm²</v>
          </cell>
          <cell r="B2221" t="str">
            <v>CB1</v>
          </cell>
          <cell r="C2221" t="str">
            <v>m</v>
          </cell>
          <cell r="D2221">
            <v>450</v>
          </cell>
          <cell r="E2221">
            <v>1.0149999999999999</v>
          </cell>
          <cell r="F2221">
            <v>456.75</v>
          </cell>
          <cell r="G2221">
            <v>0.25</v>
          </cell>
          <cell r="H2221">
            <v>112.5</v>
          </cell>
          <cell r="I2221" t="str">
            <v>B</v>
          </cell>
          <cell r="P2221">
            <v>0.25</v>
          </cell>
        </row>
        <row r="2222">
          <cell r="A2222" t="str">
            <v>Bitola 185 mm²</v>
          </cell>
          <cell r="B2222" t="str">
            <v>CB1</v>
          </cell>
          <cell r="C2222" t="str">
            <v>m</v>
          </cell>
          <cell r="D2222">
            <v>1350</v>
          </cell>
          <cell r="E2222">
            <v>1.917</v>
          </cell>
          <cell r="F2222">
            <v>2587.9499999999998</v>
          </cell>
          <cell r="G2222">
            <v>0.3</v>
          </cell>
          <cell r="H2222">
            <v>405</v>
          </cell>
          <cell r="I2222" t="str">
            <v>B</v>
          </cell>
          <cell r="P2222">
            <v>0.3</v>
          </cell>
        </row>
        <row r="2223">
          <cell r="F2223">
            <v>0</v>
          </cell>
          <cell r="H2223">
            <v>0</v>
          </cell>
          <cell r="P2223">
            <v>0</v>
          </cell>
        </row>
        <row r="2224">
          <cell r="A2224" t="str">
            <v>Cabo de cobre multipolar com isolamento em PVC para 0,6/1 kV e capa em PVC:</v>
          </cell>
          <cell r="F2224">
            <v>0</v>
          </cell>
          <cell r="H2224">
            <v>0</v>
          </cell>
          <cell r="P2224">
            <v>0</v>
          </cell>
        </row>
        <row r="2225">
          <cell r="A2225" t="str">
            <v>Bitola e formação: 1x4c35mm²</v>
          </cell>
          <cell r="B2225" t="str">
            <v>CB1</v>
          </cell>
          <cell r="C2225" t="str">
            <v>m</v>
          </cell>
          <cell r="D2225">
            <v>100</v>
          </cell>
          <cell r="E2225">
            <v>1.772</v>
          </cell>
          <cell r="F2225">
            <v>177.2</v>
          </cell>
          <cell r="G2225">
            <v>0.35</v>
          </cell>
          <cell r="H2225">
            <v>35</v>
          </cell>
          <cell r="I2225" t="str">
            <v>B</v>
          </cell>
          <cell r="P2225">
            <v>0.35</v>
          </cell>
        </row>
        <row r="2226">
          <cell r="F2226">
            <v>0</v>
          </cell>
          <cell r="H2226">
            <v>0</v>
          </cell>
          <cell r="P2226">
            <v>0</v>
          </cell>
        </row>
        <row r="2227">
          <cell r="A2227" t="str">
            <v>Caixa de ligação quadrada, em alumínio fundido, a prova de tempo, umidade, gases,</v>
          </cell>
          <cell r="F2227">
            <v>0</v>
          </cell>
          <cell r="H2227">
            <v>0</v>
          </cell>
          <cell r="P2227">
            <v>0</v>
          </cell>
        </row>
        <row r="2228">
          <cell r="A2228" t="str">
            <v>vapores e pó, com junta de vedação em neoprene:</v>
          </cell>
          <cell r="F2228">
            <v>0</v>
          </cell>
          <cell r="H2228">
            <v>0</v>
          </cell>
          <cell r="P2228">
            <v>0</v>
          </cell>
        </row>
        <row r="2229">
          <cell r="A2229" t="str">
            <v>Tamanho 342x275</v>
          </cell>
          <cell r="B2229" t="str">
            <v>CX</v>
          </cell>
          <cell r="C2229" t="str">
            <v>PC</v>
          </cell>
          <cell r="D2229">
            <v>1</v>
          </cell>
          <cell r="E2229">
            <v>15</v>
          </cell>
          <cell r="F2229">
            <v>15</v>
          </cell>
          <cell r="G2229">
            <v>30</v>
          </cell>
          <cell r="H2229">
            <v>30</v>
          </cell>
          <cell r="I2229" t="str">
            <v>Q</v>
          </cell>
          <cell r="P2229">
            <v>30</v>
          </cell>
        </row>
        <row r="2230">
          <cell r="F2230">
            <v>0</v>
          </cell>
          <cell r="H2230">
            <v>0</v>
          </cell>
          <cell r="P2230">
            <v>0</v>
          </cell>
        </row>
        <row r="2231">
          <cell r="A2231" t="str">
            <v>Eletroduto aço galvanizado a fogo c/ costura, comp. 3m, c/ uma luva e rosca nas duas</v>
          </cell>
          <cell r="F2231">
            <v>0</v>
          </cell>
          <cell r="H2231">
            <v>0</v>
          </cell>
          <cell r="P2231">
            <v>0</v>
          </cell>
        </row>
        <row r="2232">
          <cell r="A2232" t="str">
            <v xml:space="preserve">extremidades, norma DIN 2440, c/ proteção mecânica nas extremidades e rebarbas </v>
          </cell>
          <cell r="F2232">
            <v>0</v>
          </cell>
          <cell r="H2232">
            <v>0</v>
          </cell>
          <cell r="P2232">
            <v>0</v>
          </cell>
        </row>
        <row r="2233">
          <cell r="A2233" t="str">
            <v>removidas:</v>
          </cell>
          <cell r="F2233">
            <v>0</v>
          </cell>
          <cell r="H2233">
            <v>0</v>
          </cell>
          <cell r="P2233">
            <v>0</v>
          </cell>
        </row>
        <row r="2234">
          <cell r="A2234" t="str">
            <v>Diâmetro 3/4" BSP</v>
          </cell>
          <cell r="B2234" t="str">
            <v>ELAG</v>
          </cell>
          <cell r="C2234" t="str">
            <v>m</v>
          </cell>
          <cell r="D2234">
            <v>140</v>
          </cell>
          <cell r="E2234">
            <v>1.7699999999999998</v>
          </cell>
          <cell r="F2234">
            <v>247.8</v>
          </cell>
          <cell r="G2234">
            <v>1.25</v>
          </cell>
          <cell r="H2234">
            <v>175</v>
          </cell>
          <cell r="I2234" t="str">
            <v>LE</v>
          </cell>
          <cell r="P2234">
            <v>1.25</v>
          </cell>
        </row>
        <row r="2235">
          <cell r="A2235" t="str">
            <v>Diâmetro 1"    BSP</v>
          </cell>
          <cell r="B2235" t="str">
            <v>ELAG</v>
          </cell>
          <cell r="C2235" t="str">
            <v>m</v>
          </cell>
          <cell r="D2235">
            <v>55</v>
          </cell>
          <cell r="E2235">
            <v>2.63</v>
          </cell>
          <cell r="F2235">
            <v>144.65</v>
          </cell>
          <cell r="G2235">
            <v>1.25</v>
          </cell>
          <cell r="H2235">
            <v>68.75</v>
          </cell>
          <cell r="I2235" t="str">
            <v>LE</v>
          </cell>
          <cell r="P2235">
            <v>1.25</v>
          </cell>
        </row>
        <row r="2236">
          <cell r="A2236" t="str">
            <v>Diâmetro 2"    BSP</v>
          </cell>
          <cell r="B2236" t="str">
            <v>ELAG</v>
          </cell>
          <cell r="C2236" t="str">
            <v>m</v>
          </cell>
          <cell r="D2236">
            <v>20</v>
          </cell>
          <cell r="E2236">
            <v>5.66</v>
          </cell>
          <cell r="F2236">
            <v>113.2</v>
          </cell>
          <cell r="G2236">
            <v>1.5</v>
          </cell>
          <cell r="H2236">
            <v>30</v>
          </cell>
          <cell r="I2236" t="str">
            <v>LE</v>
          </cell>
          <cell r="P2236">
            <v>1.5</v>
          </cell>
        </row>
        <row r="2237">
          <cell r="A2237" t="str">
            <v>Diâmetro 4"    BSP</v>
          </cell>
          <cell r="B2237" t="str">
            <v>ELAG</v>
          </cell>
          <cell r="C2237" t="str">
            <v>m</v>
          </cell>
          <cell r="D2237">
            <v>11</v>
          </cell>
          <cell r="E2237">
            <v>16.48</v>
          </cell>
          <cell r="F2237">
            <v>181.28</v>
          </cell>
          <cell r="G2237">
            <v>2</v>
          </cell>
          <cell r="H2237">
            <v>22</v>
          </cell>
          <cell r="I2237" t="str">
            <v>LE</v>
          </cell>
          <cell r="P2237">
            <v>2</v>
          </cell>
        </row>
        <row r="2238">
          <cell r="F2238">
            <v>0</v>
          </cell>
          <cell r="H2238">
            <v>0</v>
          </cell>
          <cell r="P2238">
            <v>0</v>
          </cell>
        </row>
        <row r="2239">
          <cell r="A2239" t="str">
            <v xml:space="preserve">Eletroduto flexível em rolo, tipo sealtubo, a prova de tempo, umidade, gases, vapores e </v>
          </cell>
          <cell r="F2239">
            <v>0</v>
          </cell>
          <cell r="H2239">
            <v>0</v>
          </cell>
          <cell r="P2239">
            <v>0</v>
          </cell>
        </row>
        <row r="2240">
          <cell r="A2240" t="str">
            <v>pó, constituído por fita de aço doce c/ revestimento externo em polivinil-clorídrico:</v>
          </cell>
          <cell r="F2240">
            <v>0</v>
          </cell>
          <cell r="H2240">
            <v>0</v>
          </cell>
          <cell r="P2240">
            <v>0</v>
          </cell>
        </row>
        <row r="2241">
          <cell r="A2241" t="str">
            <v>Diâmetro 4"</v>
          </cell>
          <cell r="B2241" t="str">
            <v>ELFL</v>
          </cell>
          <cell r="C2241" t="str">
            <v>m</v>
          </cell>
          <cell r="D2241">
            <v>7.5</v>
          </cell>
          <cell r="E2241">
            <v>8.24</v>
          </cell>
          <cell r="F2241">
            <v>61.8</v>
          </cell>
          <cell r="G2241">
            <v>2.5</v>
          </cell>
          <cell r="H2241">
            <v>18.75</v>
          </cell>
          <cell r="I2241" t="str">
            <v>LE</v>
          </cell>
          <cell r="P2241">
            <v>2.5</v>
          </cell>
        </row>
        <row r="2242">
          <cell r="F2242">
            <v>0</v>
          </cell>
          <cell r="H2242">
            <v>0</v>
          </cell>
          <cell r="P2242">
            <v>0</v>
          </cell>
        </row>
        <row r="2243">
          <cell r="A2243" t="str">
            <v xml:space="preserve">Tomada tetrapolar blindada de sobrepor, em alumínio fundido e miolo em material </v>
          </cell>
          <cell r="C2243" t="str">
            <v>PC</v>
          </cell>
          <cell r="D2243">
            <v>1</v>
          </cell>
          <cell r="E2243">
            <v>1</v>
          </cell>
          <cell r="F2243">
            <v>1</v>
          </cell>
          <cell r="G2243">
            <v>4</v>
          </cell>
          <cell r="H2243">
            <v>4</v>
          </cell>
          <cell r="I2243" t="str">
            <v>Q</v>
          </cell>
          <cell r="P2243">
            <v>4</v>
          </cell>
        </row>
        <row r="2244">
          <cell r="A2244" t="str">
            <v>isolante, com tampa basculante, conforme DIN 49450 e 49451 - 500V.</v>
          </cell>
          <cell r="F2244">
            <v>0</v>
          </cell>
          <cell r="H2244">
            <v>0</v>
          </cell>
          <cell r="P2244">
            <v>0</v>
          </cell>
        </row>
        <row r="2245">
          <cell r="F2245">
            <v>0</v>
          </cell>
          <cell r="H2245">
            <v>0</v>
          </cell>
          <cell r="P2245">
            <v>0</v>
          </cell>
        </row>
        <row r="2246">
          <cell r="A2246" t="str">
            <v xml:space="preserve">Tomada redonda fundida em liga de alumínio, 380V, a prova de TGVP com tampo mola, </v>
          </cell>
          <cell r="C2246" t="str">
            <v>PC</v>
          </cell>
          <cell r="D2246">
            <v>4</v>
          </cell>
          <cell r="E2246">
            <v>1</v>
          </cell>
          <cell r="F2246">
            <v>4</v>
          </cell>
          <cell r="G2246">
            <v>4</v>
          </cell>
          <cell r="H2246">
            <v>16</v>
          </cell>
          <cell r="I2246" t="str">
            <v>Q</v>
          </cell>
          <cell r="P2246">
            <v>4</v>
          </cell>
        </row>
        <row r="2247">
          <cell r="A2247" t="str">
            <v>orelhas de fixação, quatro entradas rosqueadas de 3/4" sendo 3 bujões plásticos.</v>
          </cell>
          <cell r="F2247">
            <v>0</v>
          </cell>
          <cell r="H2247">
            <v>0</v>
          </cell>
          <cell r="P2247">
            <v>0</v>
          </cell>
        </row>
        <row r="2248">
          <cell r="F2248">
            <v>0</v>
          </cell>
          <cell r="H2248">
            <v>0</v>
          </cell>
          <cell r="P2248">
            <v>0</v>
          </cell>
        </row>
        <row r="2249">
          <cell r="A2249" t="str">
            <v>Tomada universal 2P+T montada em condulete</v>
          </cell>
          <cell r="C2249" t="str">
            <v>PC</v>
          </cell>
          <cell r="D2249">
            <v>2</v>
          </cell>
          <cell r="E2249">
            <v>0.1</v>
          </cell>
          <cell r="F2249">
            <v>0.2</v>
          </cell>
          <cell r="G2249">
            <v>2</v>
          </cell>
          <cell r="H2249">
            <v>4</v>
          </cell>
          <cell r="I2249" t="str">
            <v>Q</v>
          </cell>
          <cell r="P2249">
            <v>2</v>
          </cell>
        </row>
        <row r="2250">
          <cell r="F2250">
            <v>0</v>
          </cell>
          <cell r="H2250">
            <v>0</v>
          </cell>
          <cell r="P2250">
            <v>0</v>
          </cell>
        </row>
        <row r="2251">
          <cell r="A2251" t="str">
            <v>Interruptor montado em caixa condulete</v>
          </cell>
          <cell r="C2251" t="str">
            <v>PC</v>
          </cell>
          <cell r="D2251">
            <v>1</v>
          </cell>
          <cell r="E2251">
            <v>0.1</v>
          </cell>
          <cell r="F2251">
            <v>0.1</v>
          </cell>
          <cell r="G2251">
            <v>2</v>
          </cell>
          <cell r="H2251">
            <v>2</v>
          </cell>
          <cell r="I2251" t="str">
            <v>Q</v>
          </cell>
          <cell r="P2251">
            <v>2</v>
          </cell>
        </row>
        <row r="2252">
          <cell r="F2252">
            <v>0</v>
          </cell>
          <cell r="H2252">
            <v>0</v>
          </cell>
          <cell r="P2252">
            <v>0</v>
          </cell>
        </row>
        <row r="2253">
          <cell r="A2253" t="str">
            <v>Relé fotoelétrico montado em caixa condulete</v>
          </cell>
          <cell r="C2253" t="str">
            <v>PC</v>
          </cell>
          <cell r="D2253">
            <v>1</v>
          </cell>
          <cell r="E2253">
            <v>0.1</v>
          </cell>
          <cell r="F2253">
            <v>0.1</v>
          </cell>
          <cell r="G2253">
            <v>2</v>
          </cell>
          <cell r="H2253">
            <v>2</v>
          </cell>
          <cell r="I2253" t="str">
            <v>Q</v>
          </cell>
          <cell r="P2253">
            <v>2</v>
          </cell>
        </row>
        <row r="2254">
          <cell r="F2254">
            <v>0</v>
          </cell>
          <cell r="H2254">
            <v>0</v>
          </cell>
          <cell r="P2254">
            <v>0</v>
          </cell>
        </row>
        <row r="2255">
          <cell r="A2255" t="str">
            <v xml:space="preserve">Luminária aberta para duas lâmpadas fluorescentes de 32W-220V-60Hz fornecida </v>
          </cell>
          <cell r="B2255" t="str">
            <v>LUM32</v>
          </cell>
          <cell r="C2255" t="str">
            <v>PC</v>
          </cell>
          <cell r="D2255">
            <v>15</v>
          </cell>
          <cell r="E2255">
            <v>10</v>
          </cell>
          <cell r="F2255">
            <v>150</v>
          </cell>
          <cell r="G2255">
            <v>8</v>
          </cell>
          <cell r="H2255">
            <v>120</v>
          </cell>
          <cell r="I2255" t="str">
            <v>Q</v>
          </cell>
          <cell r="P2255">
            <v>8</v>
          </cell>
        </row>
        <row r="2256">
          <cell r="A2256" t="str">
            <v>completa, com equipamentos auxiliares.</v>
          </cell>
          <cell r="F2256">
            <v>0</v>
          </cell>
          <cell r="H2256">
            <v>0</v>
          </cell>
          <cell r="P2256">
            <v>0</v>
          </cell>
        </row>
        <row r="2257">
          <cell r="F2257">
            <v>0</v>
          </cell>
          <cell r="H2257">
            <v>0</v>
          </cell>
          <cell r="P2257">
            <v>0</v>
          </cell>
        </row>
        <row r="2258">
          <cell r="A2258" t="str">
            <v>Luminária para iluminação pública totalmente fechada para lâmpada vapor de sódio e/ou</v>
          </cell>
          <cell r="F2258">
            <v>0</v>
          </cell>
          <cell r="H2258">
            <v>0</v>
          </cell>
          <cell r="P2258">
            <v>0</v>
          </cell>
        </row>
        <row r="2259">
          <cell r="A2259" t="str">
            <v>mercúrio, corpo e refletor em alumínio, pescoço em alumínio fundido, com entrada para</v>
          </cell>
          <cell r="F2259">
            <v>0</v>
          </cell>
          <cell r="H2259">
            <v>0</v>
          </cell>
          <cell r="P2259">
            <v>0</v>
          </cell>
        </row>
        <row r="2260">
          <cell r="A2260" t="str">
            <v xml:space="preserve"> tubo de 60,3 mm , refrator em vidro prismático temperado e soquete E40:</v>
          </cell>
          <cell r="F2260">
            <v>0</v>
          </cell>
          <cell r="H2260">
            <v>0</v>
          </cell>
          <cell r="P2260">
            <v>0</v>
          </cell>
        </row>
        <row r="2261">
          <cell r="A2261" t="str">
            <v>VS-150W</v>
          </cell>
          <cell r="B2261" t="str">
            <v>LUM150</v>
          </cell>
          <cell r="C2261" t="str">
            <v>PC</v>
          </cell>
          <cell r="D2261">
            <v>6</v>
          </cell>
          <cell r="E2261">
            <v>5</v>
          </cell>
          <cell r="F2261">
            <v>30</v>
          </cell>
          <cell r="G2261">
            <v>8</v>
          </cell>
          <cell r="H2261">
            <v>48</v>
          </cell>
          <cell r="I2261" t="str">
            <v>Q</v>
          </cell>
          <cell r="P2261">
            <v>8</v>
          </cell>
        </row>
        <row r="2262">
          <cell r="F2262">
            <v>0</v>
          </cell>
          <cell r="H2262">
            <v>0</v>
          </cell>
          <cell r="P2262">
            <v>0</v>
          </cell>
        </row>
        <row r="2263">
          <cell r="A2263" t="str">
            <v>Unidade autônoma para iluminação de emergência, fornecida completa, com todos os</v>
          </cell>
          <cell r="B2263" t="str">
            <v>LUMEM</v>
          </cell>
          <cell r="C2263" t="str">
            <v>PC</v>
          </cell>
          <cell r="D2263">
            <v>1</v>
          </cell>
          <cell r="E2263">
            <v>5</v>
          </cell>
          <cell r="F2263">
            <v>5</v>
          </cell>
          <cell r="G2263">
            <v>8</v>
          </cell>
          <cell r="H2263">
            <v>8</v>
          </cell>
          <cell r="I2263" t="str">
            <v>Q</v>
          </cell>
          <cell r="P2263">
            <v>8</v>
          </cell>
        </row>
        <row r="2264">
          <cell r="A2264" t="str">
            <v>acessórios incorporados, inclusive bateria e carregador.</v>
          </cell>
          <cell r="F2264">
            <v>0</v>
          </cell>
          <cell r="H2264">
            <v>0</v>
          </cell>
          <cell r="P2264">
            <v>0</v>
          </cell>
        </row>
        <row r="2265">
          <cell r="F2265">
            <v>0</v>
          </cell>
          <cell r="H2265">
            <v>0</v>
          </cell>
          <cell r="P2265">
            <v>0</v>
          </cell>
        </row>
        <row r="2266">
          <cell r="A2266" t="str">
            <v>Caixa condulete em liga de alumínio fundido:</v>
          </cell>
          <cell r="F2266">
            <v>0</v>
          </cell>
          <cell r="H2266">
            <v>0</v>
          </cell>
          <cell r="P2266">
            <v>0</v>
          </cell>
        </row>
        <row r="2267">
          <cell r="A2267" t="str">
            <v>Diâmetro 3/4"</v>
          </cell>
          <cell r="B2267" t="str">
            <v>CX</v>
          </cell>
          <cell r="C2267" t="str">
            <v>PC</v>
          </cell>
          <cell r="D2267">
            <v>54</v>
          </cell>
          <cell r="E2267">
            <v>0.05</v>
          </cell>
          <cell r="F2267">
            <v>2.7</v>
          </cell>
          <cell r="G2267">
            <v>0.1</v>
          </cell>
          <cell r="H2267">
            <v>5.4</v>
          </cell>
          <cell r="I2267" t="str">
            <v>LE</v>
          </cell>
          <cell r="P2267">
            <v>0.1</v>
          </cell>
        </row>
        <row r="2268">
          <cell r="A2268" t="str">
            <v>Diâmetro 1"</v>
          </cell>
          <cell r="B2268" t="str">
            <v>CX</v>
          </cell>
          <cell r="C2268" t="str">
            <v>PC</v>
          </cell>
          <cell r="D2268">
            <v>9</v>
          </cell>
          <cell r="E2268">
            <v>0.05</v>
          </cell>
          <cell r="F2268">
            <v>0.45</v>
          </cell>
          <cell r="G2268">
            <v>0.1</v>
          </cell>
          <cell r="H2268">
            <v>0.9</v>
          </cell>
          <cell r="I2268" t="str">
            <v>LE</v>
          </cell>
          <cell r="P2268">
            <v>0.1</v>
          </cell>
        </row>
        <row r="2269">
          <cell r="F2269">
            <v>0</v>
          </cell>
          <cell r="H2269">
            <v>0</v>
          </cell>
          <cell r="P2269">
            <v>0</v>
          </cell>
        </row>
        <row r="2270">
          <cell r="A2270" t="str">
            <v>Perfis para suportes em ASTM A-36 pintado</v>
          </cell>
          <cell r="C2270" t="str">
            <v>kg</v>
          </cell>
          <cell r="D2270">
            <v>150</v>
          </cell>
          <cell r="E2270">
            <v>1</v>
          </cell>
          <cell r="F2270">
            <v>150</v>
          </cell>
          <cell r="G2270">
            <v>0.15</v>
          </cell>
          <cell r="H2270">
            <v>22.5</v>
          </cell>
          <cell r="I2270" t="str">
            <v>F</v>
          </cell>
          <cell r="P2270">
            <v>0.15</v>
          </cell>
        </row>
        <row r="2271">
          <cell r="F2271">
            <v>0</v>
          </cell>
          <cell r="H2271">
            <v>0</v>
          </cell>
          <cell r="P2271">
            <v>0</v>
          </cell>
        </row>
        <row r="2272">
          <cell r="A2272" t="str">
            <v>ÁREA - ESTOCAGEM E PREPARAÇÃO DE REAGENTES</v>
          </cell>
          <cell r="F2272">
            <v>0</v>
          </cell>
          <cell r="H2272">
            <v>0</v>
          </cell>
          <cell r="P2272">
            <v>0</v>
          </cell>
        </row>
        <row r="2273">
          <cell r="A2273" t="str">
            <v>Quadro de iluminação 380/220 Vca</v>
          </cell>
          <cell r="B2273" t="str">
            <v>550-QL-13</v>
          </cell>
          <cell r="C2273" t="str">
            <v>UNID.</v>
          </cell>
          <cell r="D2273">
            <v>1</v>
          </cell>
          <cell r="E2273">
            <v>60</v>
          </cell>
          <cell r="F2273">
            <v>60</v>
          </cell>
          <cell r="G2273">
            <v>60</v>
          </cell>
          <cell r="H2273">
            <v>60</v>
          </cell>
          <cell r="I2273" t="str">
            <v>Q</v>
          </cell>
          <cell r="P2273">
            <v>60</v>
          </cell>
        </row>
        <row r="2274">
          <cell r="A2274" t="str">
            <v>Instalação interna, barramento  trifásico e neutro.</v>
          </cell>
          <cell r="F2274">
            <v>0</v>
          </cell>
          <cell r="H2274">
            <v>0</v>
          </cell>
          <cell r="P2274">
            <v>0</v>
          </cell>
        </row>
        <row r="2275">
          <cell r="F2275">
            <v>0</v>
          </cell>
          <cell r="H2275">
            <v>0</v>
          </cell>
          <cell r="P2275">
            <v>0</v>
          </cell>
        </row>
        <row r="2276">
          <cell r="A2276" t="str">
            <v>Cabo de cobre nu, têmpera meia dura, formação em fios, encordoamento classe 2,</v>
          </cell>
          <cell r="F2276">
            <v>0</v>
          </cell>
          <cell r="H2276">
            <v>0</v>
          </cell>
          <cell r="P2276">
            <v>0</v>
          </cell>
        </row>
        <row r="2277">
          <cell r="A2277" t="str">
            <v>NBR 5111 e 7575:</v>
          </cell>
          <cell r="F2277">
            <v>0</v>
          </cell>
          <cell r="H2277">
            <v>0</v>
          </cell>
          <cell r="P2277">
            <v>0</v>
          </cell>
        </row>
        <row r="2278">
          <cell r="A2278" t="str">
            <v>Bitola 16 mm²</v>
          </cell>
          <cell r="B2278" t="str">
            <v>CBNU</v>
          </cell>
          <cell r="C2278" t="str">
            <v>kg</v>
          </cell>
          <cell r="D2278">
            <v>15</v>
          </cell>
          <cell r="E2278">
            <v>1</v>
          </cell>
          <cell r="F2278">
            <v>15</v>
          </cell>
          <cell r="G2278">
            <v>1</v>
          </cell>
          <cell r="H2278">
            <v>15</v>
          </cell>
          <cell r="I2278" t="str">
            <v>B</v>
          </cell>
          <cell r="P2278">
            <v>1</v>
          </cell>
        </row>
        <row r="2279">
          <cell r="A2279" t="str">
            <v>Bitola 25 mm²</v>
          </cell>
          <cell r="B2279" t="str">
            <v>CBNU</v>
          </cell>
          <cell r="C2279" t="str">
            <v>kg</v>
          </cell>
          <cell r="D2279">
            <v>75</v>
          </cell>
          <cell r="E2279">
            <v>1</v>
          </cell>
          <cell r="F2279">
            <v>75</v>
          </cell>
          <cell r="G2279">
            <v>1</v>
          </cell>
          <cell r="H2279">
            <v>75</v>
          </cell>
          <cell r="I2279" t="str">
            <v>B</v>
          </cell>
          <cell r="P2279">
            <v>1</v>
          </cell>
        </row>
        <row r="2280">
          <cell r="A2280" t="str">
            <v>Bitola 35 mm²</v>
          </cell>
          <cell r="B2280" t="str">
            <v>CBNU</v>
          </cell>
          <cell r="C2280" t="str">
            <v>kg</v>
          </cell>
          <cell r="D2280">
            <v>370</v>
          </cell>
          <cell r="E2280">
            <v>1</v>
          </cell>
          <cell r="F2280">
            <v>370</v>
          </cell>
          <cell r="G2280">
            <v>1</v>
          </cell>
          <cell r="H2280">
            <v>370</v>
          </cell>
          <cell r="I2280" t="str">
            <v>B</v>
          </cell>
          <cell r="P2280">
            <v>1</v>
          </cell>
        </row>
        <row r="2281">
          <cell r="F2281">
            <v>0</v>
          </cell>
          <cell r="H2281">
            <v>0</v>
          </cell>
          <cell r="P2281">
            <v>0</v>
          </cell>
        </row>
        <row r="2282">
          <cell r="A2282" t="str">
            <v xml:space="preserve">Cabo de cobre, têmpera mole, isolação em PVC 70'C antichama, 750V,  sem capa </v>
          </cell>
          <cell r="F2282">
            <v>0</v>
          </cell>
          <cell r="H2282">
            <v>0</v>
          </cell>
          <cell r="P2282">
            <v>0</v>
          </cell>
        </row>
        <row r="2283">
          <cell r="A2283" t="str">
            <v>protetora, encordoamento classe 2, NBR 6880:</v>
          </cell>
          <cell r="F2283">
            <v>0</v>
          </cell>
          <cell r="H2283">
            <v>0</v>
          </cell>
          <cell r="P2283">
            <v>0</v>
          </cell>
        </row>
        <row r="2284">
          <cell r="A2284" t="str">
            <v>Bitola 2,5 mm²</v>
          </cell>
          <cell r="B2284" t="str">
            <v>CB1</v>
          </cell>
          <cell r="C2284" t="str">
            <v>m</v>
          </cell>
          <cell r="D2284">
            <v>3000</v>
          </cell>
          <cell r="E2284">
            <v>5.8000000000000003E-2</v>
          </cell>
          <cell r="F2284">
            <v>174</v>
          </cell>
          <cell r="G2284">
            <v>0.15</v>
          </cell>
          <cell r="H2284">
            <v>450</v>
          </cell>
          <cell r="I2284" t="str">
            <v>B</v>
          </cell>
          <cell r="P2284">
            <v>0.15</v>
          </cell>
        </row>
        <row r="2285">
          <cell r="F2285">
            <v>0</v>
          </cell>
          <cell r="H2285">
            <v>0</v>
          </cell>
          <cell r="P2285">
            <v>0</v>
          </cell>
        </row>
        <row r="2286">
          <cell r="A2286" t="str">
            <v>Cabo de potência, isolamento 0,6/1kV, com capa de PVC, quatro condutores:</v>
          </cell>
          <cell r="F2286">
            <v>0</v>
          </cell>
          <cell r="H2286">
            <v>0</v>
          </cell>
          <cell r="P2286">
            <v>0</v>
          </cell>
        </row>
        <row r="2287">
          <cell r="A2287" t="str">
            <v>Bitola 2,5 mm²</v>
          </cell>
          <cell r="B2287" t="str">
            <v>CB1</v>
          </cell>
          <cell r="C2287" t="str">
            <v>m</v>
          </cell>
          <cell r="D2287">
            <v>1000</v>
          </cell>
          <cell r="E2287">
            <v>5.8000000000000003E-2</v>
          </cell>
          <cell r="F2287">
            <v>58</v>
          </cell>
          <cell r="G2287">
            <v>0.15</v>
          </cell>
          <cell r="H2287">
            <v>150</v>
          </cell>
          <cell r="I2287" t="str">
            <v>B</v>
          </cell>
          <cell r="P2287">
            <v>0.15</v>
          </cell>
        </row>
        <row r="2288">
          <cell r="A2288" t="str">
            <v>Bitola 4 mm²</v>
          </cell>
          <cell r="B2288" t="str">
            <v>CB1</v>
          </cell>
          <cell r="C2288" t="str">
            <v>m</v>
          </cell>
          <cell r="D2288">
            <v>400</v>
          </cell>
          <cell r="E2288">
            <v>0.08</v>
          </cell>
          <cell r="F2288">
            <v>32</v>
          </cell>
          <cell r="G2288">
            <v>0.15</v>
          </cell>
          <cell r="H2288">
            <v>60</v>
          </cell>
          <cell r="I2288" t="str">
            <v>B</v>
          </cell>
          <cell r="P2288">
            <v>0.15</v>
          </cell>
        </row>
        <row r="2289">
          <cell r="A2289" t="str">
            <v>Bitola 10 mm²</v>
          </cell>
          <cell r="B2289" t="str">
            <v>CB1</v>
          </cell>
          <cell r="C2289" t="str">
            <v>m</v>
          </cell>
          <cell r="D2289">
            <v>100</v>
          </cell>
          <cell r="E2289">
            <v>0.14299999999999999</v>
          </cell>
          <cell r="F2289">
            <v>14.3</v>
          </cell>
          <cell r="G2289">
            <v>0.15</v>
          </cell>
          <cell r="H2289">
            <v>15</v>
          </cell>
          <cell r="I2289" t="str">
            <v>B</v>
          </cell>
          <cell r="P2289">
            <v>0.15</v>
          </cell>
        </row>
        <row r="2290">
          <cell r="A2290" t="str">
            <v>Bitola 16 mm²</v>
          </cell>
          <cell r="B2290" t="str">
            <v>CB1</v>
          </cell>
          <cell r="C2290" t="str">
            <v>m</v>
          </cell>
          <cell r="D2290">
            <v>500</v>
          </cell>
          <cell r="E2290">
            <v>0.20100000000000001</v>
          </cell>
          <cell r="F2290">
            <v>100.5</v>
          </cell>
          <cell r="G2290">
            <v>0.15</v>
          </cell>
          <cell r="H2290">
            <v>75</v>
          </cell>
          <cell r="I2290" t="str">
            <v>B</v>
          </cell>
          <cell r="P2290">
            <v>0.15</v>
          </cell>
        </row>
        <row r="2291">
          <cell r="A2291" t="str">
            <v>Bitola 25 mm²</v>
          </cell>
          <cell r="B2291" t="str">
            <v>CB1</v>
          </cell>
          <cell r="C2291" t="str">
            <v>m</v>
          </cell>
          <cell r="D2291">
            <v>500</v>
          </cell>
          <cell r="E2291">
            <v>0.314</v>
          </cell>
          <cell r="F2291">
            <v>157</v>
          </cell>
          <cell r="G2291">
            <v>0.2</v>
          </cell>
          <cell r="H2291">
            <v>100</v>
          </cell>
          <cell r="I2291" t="str">
            <v>B</v>
          </cell>
          <cell r="P2291">
            <v>0.2</v>
          </cell>
        </row>
        <row r="2292">
          <cell r="A2292" t="str">
            <v>Bitola 35 mm²</v>
          </cell>
          <cell r="B2292" t="str">
            <v>CB1</v>
          </cell>
          <cell r="C2292" t="str">
            <v>m</v>
          </cell>
          <cell r="D2292">
            <v>200</v>
          </cell>
          <cell r="E2292">
            <v>0.40300000000000002</v>
          </cell>
          <cell r="F2292">
            <v>80.599999999999994</v>
          </cell>
          <cell r="G2292">
            <v>0.2</v>
          </cell>
          <cell r="H2292">
            <v>40</v>
          </cell>
          <cell r="I2292" t="str">
            <v>B</v>
          </cell>
          <cell r="P2292">
            <v>0.2</v>
          </cell>
        </row>
        <row r="2293">
          <cell r="F2293">
            <v>0</v>
          </cell>
          <cell r="H2293">
            <v>0</v>
          </cell>
          <cell r="P2293">
            <v>0</v>
          </cell>
        </row>
        <row r="2294">
          <cell r="A2294" t="str">
            <v>Caixa de ligação quadrada, em alumínio fundido, a prova de tempo, umidade, gases,</v>
          </cell>
          <cell r="F2294">
            <v>0</v>
          </cell>
          <cell r="H2294">
            <v>0</v>
          </cell>
          <cell r="P2294">
            <v>0</v>
          </cell>
        </row>
        <row r="2295">
          <cell r="A2295" t="str">
            <v>vapores e pó, com junta de vedação em neoprene:</v>
          </cell>
          <cell r="F2295">
            <v>0</v>
          </cell>
          <cell r="H2295">
            <v>0</v>
          </cell>
          <cell r="P2295">
            <v>0</v>
          </cell>
        </row>
        <row r="2296">
          <cell r="A2296" t="str">
            <v>Tamanho 220x220</v>
          </cell>
          <cell r="B2296" t="str">
            <v>CX</v>
          </cell>
          <cell r="C2296" t="str">
            <v>PC</v>
          </cell>
          <cell r="D2296">
            <v>3</v>
          </cell>
          <cell r="E2296">
            <v>10</v>
          </cell>
          <cell r="F2296">
            <v>30</v>
          </cell>
          <cell r="G2296">
            <v>20</v>
          </cell>
          <cell r="H2296">
            <v>60</v>
          </cell>
          <cell r="I2296" t="str">
            <v>Q</v>
          </cell>
          <cell r="P2296">
            <v>20</v>
          </cell>
        </row>
        <row r="2297">
          <cell r="A2297" t="str">
            <v>Tamanho 342x275</v>
          </cell>
          <cell r="B2297" t="str">
            <v>CX</v>
          </cell>
          <cell r="C2297" t="str">
            <v>PC</v>
          </cell>
          <cell r="D2297">
            <v>3</v>
          </cell>
          <cell r="E2297">
            <v>15</v>
          </cell>
          <cell r="F2297">
            <v>45</v>
          </cell>
          <cell r="G2297">
            <v>30</v>
          </cell>
          <cell r="H2297">
            <v>90</v>
          </cell>
          <cell r="I2297" t="str">
            <v>Q</v>
          </cell>
          <cell r="P2297">
            <v>30</v>
          </cell>
        </row>
        <row r="2298">
          <cell r="A2298" t="str">
            <v>Tamanho 400x350</v>
          </cell>
          <cell r="B2298" t="str">
            <v>CX</v>
          </cell>
          <cell r="C2298" t="str">
            <v>PC</v>
          </cell>
          <cell r="D2298">
            <v>2</v>
          </cell>
          <cell r="E2298">
            <v>20</v>
          </cell>
          <cell r="F2298">
            <v>40</v>
          </cell>
          <cell r="G2298">
            <v>40</v>
          </cell>
          <cell r="H2298">
            <v>80</v>
          </cell>
          <cell r="I2298" t="str">
            <v>Q</v>
          </cell>
          <cell r="P2298">
            <v>40</v>
          </cell>
        </row>
        <row r="2299">
          <cell r="A2299" t="str">
            <v>Tamanho 685x350</v>
          </cell>
          <cell r="B2299" t="str">
            <v>CX</v>
          </cell>
          <cell r="C2299" t="str">
            <v>PC</v>
          </cell>
          <cell r="D2299">
            <v>2</v>
          </cell>
          <cell r="E2299">
            <v>30</v>
          </cell>
          <cell r="F2299">
            <v>60</v>
          </cell>
          <cell r="G2299">
            <v>60</v>
          </cell>
          <cell r="H2299">
            <v>120</v>
          </cell>
          <cell r="I2299" t="str">
            <v>Q</v>
          </cell>
          <cell r="P2299">
            <v>60</v>
          </cell>
        </row>
        <row r="2300">
          <cell r="F2300">
            <v>0</v>
          </cell>
          <cell r="H2300">
            <v>0</v>
          </cell>
          <cell r="P2300">
            <v>0</v>
          </cell>
        </row>
        <row r="2301">
          <cell r="A2301" t="str">
            <v>Eletroduto aço galvanizado a fogo c/ costura, comp. 3m, c/ uma luva e rosca nas duas</v>
          </cell>
          <cell r="F2301">
            <v>0</v>
          </cell>
          <cell r="H2301">
            <v>0</v>
          </cell>
          <cell r="P2301">
            <v>0</v>
          </cell>
        </row>
        <row r="2302">
          <cell r="A2302" t="str">
            <v xml:space="preserve">extremidades, norma DIN 2440, c/ proteção mecânica nas extremidades e rebarbas </v>
          </cell>
          <cell r="F2302">
            <v>0</v>
          </cell>
          <cell r="H2302">
            <v>0</v>
          </cell>
          <cell r="P2302">
            <v>0</v>
          </cell>
        </row>
        <row r="2303">
          <cell r="A2303" t="str">
            <v>removidas:</v>
          </cell>
          <cell r="F2303">
            <v>0</v>
          </cell>
          <cell r="H2303">
            <v>0</v>
          </cell>
          <cell r="P2303">
            <v>0</v>
          </cell>
        </row>
        <row r="2304">
          <cell r="A2304" t="str">
            <v>Diâmetro 3/4"    BSP</v>
          </cell>
          <cell r="B2304" t="str">
            <v>ELAG</v>
          </cell>
          <cell r="C2304" t="str">
            <v>m</v>
          </cell>
          <cell r="D2304">
            <v>196</v>
          </cell>
          <cell r="E2304">
            <v>1.7699999999999998</v>
          </cell>
          <cell r="F2304">
            <v>346.92</v>
          </cell>
          <cell r="G2304">
            <v>1.25</v>
          </cell>
          <cell r="H2304">
            <v>245</v>
          </cell>
          <cell r="I2304" t="str">
            <v>LE</v>
          </cell>
          <cell r="P2304">
            <v>1.25</v>
          </cell>
        </row>
        <row r="2305">
          <cell r="A2305" t="str">
            <v>Diâmetro 1"       BSP</v>
          </cell>
          <cell r="B2305" t="str">
            <v>ELAG</v>
          </cell>
          <cell r="C2305" t="str">
            <v>m</v>
          </cell>
          <cell r="D2305">
            <v>672</v>
          </cell>
          <cell r="E2305">
            <v>2.63</v>
          </cell>
          <cell r="F2305">
            <v>1767.36</v>
          </cell>
          <cell r="G2305">
            <v>1.25</v>
          </cell>
          <cell r="H2305">
            <v>840</v>
          </cell>
          <cell r="I2305" t="str">
            <v>LE</v>
          </cell>
          <cell r="P2305">
            <v>1.25</v>
          </cell>
        </row>
        <row r="2306">
          <cell r="A2306" t="str">
            <v>Diâmetro 11/2"  BSP</v>
          </cell>
          <cell r="B2306" t="str">
            <v>ELAG</v>
          </cell>
          <cell r="C2306" t="str">
            <v>m</v>
          </cell>
          <cell r="D2306">
            <v>336</v>
          </cell>
          <cell r="E2306">
            <v>4.24</v>
          </cell>
          <cell r="F2306">
            <v>1424.64</v>
          </cell>
          <cell r="G2306">
            <v>1.25</v>
          </cell>
          <cell r="H2306">
            <v>420</v>
          </cell>
          <cell r="I2306" t="str">
            <v>LE</v>
          </cell>
          <cell r="P2306">
            <v>1.25</v>
          </cell>
        </row>
        <row r="2307">
          <cell r="A2307" t="str">
            <v>Diâmetro 2"       BSP</v>
          </cell>
          <cell r="B2307" t="str">
            <v>ELAG</v>
          </cell>
          <cell r="C2307" t="str">
            <v>m</v>
          </cell>
          <cell r="D2307">
            <v>25</v>
          </cell>
          <cell r="E2307">
            <v>5.66</v>
          </cell>
          <cell r="F2307">
            <v>141.5</v>
          </cell>
          <cell r="G2307">
            <v>1.5</v>
          </cell>
          <cell r="H2307">
            <v>37.5</v>
          </cell>
          <cell r="I2307" t="str">
            <v>LE</v>
          </cell>
          <cell r="P2307">
            <v>1.5</v>
          </cell>
        </row>
        <row r="2308">
          <cell r="A2308" t="str">
            <v>Diâmetro 3"       BSP</v>
          </cell>
          <cell r="B2308" t="str">
            <v>ELAG</v>
          </cell>
          <cell r="C2308" t="str">
            <v>m</v>
          </cell>
          <cell r="D2308">
            <v>131</v>
          </cell>
          <cell r="E2308">
            <v>11.6</v>
          </cell>
          <cell r="F2308">
            <v>1519.6</v>
          </cell>
          <cell r="G2308">
            <v>1.5</v>
          </cell>
          <cell r="H2308">
            <v>196.5</v>
          </cell>
          <cell r="I2308" t="str">
            <v>LE</v>
          </cell>
          <cell r="P2308">
            <v>1.5</v>
          </cell>
        </row>
        <row r="2309">
          <cell r="A2309" t="str">
            <v>Diâmetro 4"       BSP</v>
          </cell>
          <cell r="B2309" t="str">
            <v>ELAG</v>
          </cell>
          <cell r="C2309" t="str">
            <v>m</v>
          </cell>
          <cell r="D2309">
            <v>5</v>
          </cell>
          <cell r="E2309">
            <v>16.48</v>
          </cell>
          <cell r="F2309">
            <v>82.4</v>
          </cell>
          <cell r="G2309">
            <v>2</v>
          </cell>
          <cell r="H2309">
            <v>10</v>
          </cell>
          <cell r="I2309" t="str">
            <v>LE</v>
          </cell>
          <cell r="P2309">
            <v>2</v>
          </cell>
        </row>
        <row r="2310">
          <cell r="F2310">
            <v>0</v>
          </cell>
          <cell r="H2310">
            <v>0</v>
          </cell>
          <cell r="P2310">
            <v>0</v>
          </cell>
        </row>
        <row r="2311">
          <cell r="A2311" t="str">
            <v xml:space="preserve">Eletroduto flexível em rolo, tipo sealtubo, a prova de tempo, umidade, gases, vapores e </v>
          </cell>
          <cell r="F2311">
            <v>0</v>
          </cell>
          <cell r="H2311">
            <v>0</v>
          </cell>
          <cell r="P2311">
            <v>0</v>
          </cell>
        </row>
        <row r="2312">
          <cell r="A2312" t="str">
            <v>pó, constituído por fita de aço doce c/ revestimento externo em polivinil-clorídrico:</v>
          </cell>
          <cell r="F2312">
            <v>0</v>
          </cell>
          <cell r="H2312">
            <v>0</v>
          </cell>
          <cell r="P2312">
            <v>0</v>
          </cell>
        </row>
        <row r="2313">
          <cell r="A2313" t="str">
            <v>Diâmetro 3/4"</v>
          </cell>
          <cell r="B2313" t="str">
            <v>ELFL</v>
          </cell>
          <cell r="C2313" t="str">
            <v>m</v>
          </cell>
          <cell r="D2313">
            <v>7</v>
          </cell>
          <cell r="E2313">
            <v>0.88</v>
          </cell>
          <cell r="F2313">
            <v>6.16</v>
          </cell>
          <cell r="G2313">
            <v>1.5</v>
          </cell>
          <cell r="H2313">
            <v>10.5</v>
          </cell>
          <cell r="I2313" t="str">
            <v>LE</v>
          </cell>
          <cell r="P2313">
            <v>1.5</v>
          </cell>
        </row>
        <row r="2314">
          <cell r="A2314" t="str">
            <v>Diâmetro 1"</v>
          </cell>
          <cell r="B2314" t="str">
            <v>ELFL</v>
          </cell>
          <cell r="C2314" t="str">
            <v>m</v>
          </cell>
          <cell r="D2314">
            <v>20</v>
          </cell>
          <cell r="E2314">
            <v>1.32</v>
          </cell>
          <cell r="F2314">
            <v>26.4</v>
          </cell>
          <cell r="G2314">
            <v>1.5</v>
          </cell>
          <cell r="H2314">
            <v>30</v>
          </cell>
          <cell r="I2314" t="str">
            <v>LE</v>
          </cell>
          <cell r="P2314">
            <v>1.5</v>
          </cell>
        </row>
        <row r="2315">
          <cell r="A2315" t="str">
            <v>Diâmetro 11/2"</v>
          </cell>
          <cell r="B2315" t="str">
            <v>ELFL</v>
          </cell>
          <cell r="C2315" t="str">
            <v>m</v>
          </cell>
          <cell r="D2315">
            <v>6</v>
          </cell>
          <cell r="E2315">
            <v>2.12</v>
          </cell>
          <cell r="F2315">
            <v>12.72</v>
          </cell>
          <cell r="G2315">
            <v>1.5</v>
          </cell>
          <cell r="H2315">
            <v>9</v>
          </cell>
          <cell r="I2315" t="str">
            <v>LE</v>
          </cell>
          <cell r="P2315">
            <v>1.5</v>
          </cell>
        </row>
        <row r="2316">
          <cell r="A2316" t="str">
            <v>Diâmetro 2"</v>
          </cell>
          <cell r="B2316" t="str">
            <v>ELFL</v>
          </cell>
          <cell r="C2316" t="str">
            <v>m</v>
          </cell>
          <cell r="D2316">
            <v>6</v>
          </cell>
          <cell r="E2316">
            <v>2.83</v>
          </cell>
          <cell r="F2316">
            <v>16.98</v>
          </cell>
          <cell r="G2316">
            <v>1.8</v>
          </cell>
          <cell r="H2316">
            <v>10.8</v>
          </cell>
          <cell r="I2316" t="str">
            <v>LE</v>
          </cell>
          <cell r="P2316">
            <v>1.8</v>
          </cell>
        </row>
        <row r="2317">
          <cell r="F2317">
            <v>0</v>
          </cell>
          <cell r="H2317">
            <v>0</v>
          </cell>
          <cell r="P2317">
            <v>0</v>
          </cell>
        </row>
        <row r="2318">
          <cell r="A2318" t="str">
            <v xml:space="preserve">Tomada tetrapolar blindada de sobrepor, em alumínio fundido e miolo em material </v>
          </cell>
          <cell r="C2318" t="str">
            <v>PC</v>
          </cell>
          <cell r="D2318">
            <v>3</v>
          </cell>
          <cell r="E2318">
            <v>1</v>
          </cell>
          <cell r="F2318">
            <v>3</v>
          </cell>
          <cell r="G2318">
            <v>4</v>
          </cell>
          <cell r="H2318">
            <v>12</v>
          </cell>
          <cell r="I2318" t="str">
            <v>Q</v>
          </cell>
          <cell r="P2318">
            <v>4</v>
          </cell>
        </row>
        <row r="2319">
          <cell r="A2319" t="str">
            <v>isolante, com tampa basculante, conforme DIN 49450 e 49451 - 500V.</v>
          </cell>
          <cell r="F2319">
            <v>0</v>
          </cell>
          <cell r="H2319">
            <v>0</v>
          </cell>
          <cell r="P2319">
            <v>0</v>
          </cell>
        </row>
        <row r="2320">
          <cell r="F2320">
            <v>0</v>
          </cell>
          <cell r="H2320">
            <v>0</v>
          </cell>
          <cell r="P2320">
            <v>0</v>
          </cell>
        </row>
        <row r="2321">
          <cell r="A2321" t="str">
            <v xml:space="preserve">Tomada redonda fundida em liga de alumínio, 380V, a prova de tempo com tampo mola, </v>
          </cell>
          <cell r="C2321" t="str">
            <v>PC</v>
          </cell>
          <cell r="D2321">
            <v>17</v>
          </cell>
          <cell r="E2321">
            <v>1</v>
          </cell>
          <cell r="F2321">
            <v>17</v>
          </cell>
          <cell r="G2321">
            <v>4</v>
          </cell>
          <cell r="H2321">
            <v>68</v>
          </cell>
          <cell r="I2321" t="str">
            <v>Q</v>
          </cell>
          <cell r="P2321">
            <v>4</v>
          </cell>
        </row>
        <row r="2322">
          <cell r="A2322" t="str">
            <v>orelhas de fixação, quatro entradas rosqueadas de 3/4" sendo 3 bujões plásticos.</v>
          </cell>
          <cell r="F2322">
            <v>0</v>
          </cell>
          <cell r="H2322">
            <v>0</v>
          </cell>
          <cell r="P2322">
            <v>0</v>
          </cell>
        </row>
        <row r="2323">
          <cell r="F2323">
            <v>0</v>
          </cell>
          <cell r="H2323">
            <v>0</v>
          </cell>
          <cell r="P2323">
            <v>0</v>
          </cell>
        </row>
        <row r="2324">
          <cell r="A2324" t="str">
            <v xml:space="preserve">Luminária p/ lamp. "V. sódio" c/ reator incorporado AFP-220V-60Hz, em liga esp. alum. </v>
          </cell>
          <cell r="F2324">
            <v>0</v>
          </cell>
          <cell r="H2324">
            <v>0</v>
          </cell>
          <cell r="P2324">
            <v>0</v>
          </cell>
        </row>
        <row r="2325">
          <cell r="A2325" t="str">
            <v xml:space="preserve">fundi. globo boro-silicato, base E-27 p/ lamp. até 70W e E-40 p/ lamp. 250W, entr. </v>
          </cell>
          <cell r="F2325">
            <v>0</v>
          </cell>
          <cell r="H2325">
            <v>0</v>
          </cell>
          <cell r="P2325">
            <v>0</v>
          </cell>
        </row>
        <row r="2326">
          <cell r="A2326" t="str">
            <v>rosq. 3/4" BSP:</v>
          </cell>
          <cell r="F2326">
            <v>0</v>
          </cell>
          <cell r="H2326">
            <v>0</v>
          </cell>
          <cell r="P2326">
            <v>0</v>
          </cell>
        </row>
        <row r="2327">
          <cell r="A2327" t="str">
            <v>PEND. 70W</v>
          </cell>
          <cell r="B2327" t="str">
            <v>LUM70</v>
          </cell>
          <cell r="C2327" t="str">
            <v>PC</v>
          </cell>
          <cell r="D2327">
            <v>24</v>
          </cell>
          <cell r="E2327">
            <v>5</v>
          </cell>
          <cell r="F2327">
            <v>120</v>
          </cell>
          <cell r="G2327">
            <v>8</v>
          </cell>
          <cell r="H2327">
            <v>192</v>
          </cell>
          <cell r="I2327" t="str">
            <v>Q</v>
          </cell>
          <cell r="P2327">
            <v>8</v>
          </cell>
        </row>
        <row r="2328">
          <cell r="A2328" t="str">
            <v>PEND. 150W</v>
          </cell>
          <cell r="B2328" t="str">
            <v>LUM150</v>
          </cell>
          <cell r="C2328" t="str">
            <v>PC</v>
          </cell>
          <cell r="D2328">
            <v>11</v>
          </cell>
          <cell r="E2328">
            <v>5</v>
          </cell>
          <cell r="F2328">
            <v>55</v>
          </cell>
          <cell r="G2328">
            <v>8</v>
          </cell>
          <cell r="H2328">
            <v>88</v>
          </cell>
          <cell r="I2328" t="str">
            <v>Q</v>
          </cell>
          <cell r="P2328">
            <v>8</v>
          </cell>
        </row>
        <row r="2329">
          <cell r="F2329">
            <v>0</v>
          </cell>
          <cell r="H2329">
            <v>0</v>
          </cell>
          <cell r="P2329">
            <v>0</v>
          </cell>
        </row>
        <row r="2330">
          <cell r="A2330" t="str">
            <v>Luminária industr. c/ reator AFP, 220V, 60 Hz e ignitor quando necessário, incorp.</v>
          </cell>
          <cell r="F2330">
            <v>0</v>
          </cell>
          <cell r="H2330">
            <v>0</v>
          </cell>
          <cell r="P2330">
            <v>0</v>
          </cell>
        </row>
        <row r="2331">
          <cell r="A2331" t="str">
            <v>em caixa apropriada, c/ rosca 3/4", BSP corpo, suporte, caixa em liga de alum., refletor</v>
          </cell>
          <cell r="F2331">
            <v>0</v>
          </cell>
          <cell r="H2331">
            <v>0</v>
          </cell>
          <cell r="P2331">
            <v>0</v>
          </cell>
        </row>
        <row r="2332">
          <cell r="A2332" t="str">
            <v>repuxado em ch. de alum. acab. em esmalte e refletor anodiz., base E-40:</v>
          </cell>
          <cell r="F2332">
            <v>0</v>
          </cell>
          <cell r="H2332">
            <v>0</v>
          </cell>
          <cell r="P2332">
            <v>0</v>
          </cell>
        </row>
        <row r="2333">
          <cell r="A2333" t="str">
            <v>250W V.Sódio</v>
          </cell>
          <cell r="B2333" t="str">
            <v>LUM250</v>
          </cell>
          <cell r="C2333" t="str">
            <v>PC</v>
          </cell>
          <cell r="D2333">
            <v>11</v>
          </cell>
          <cell r="E2333">
            <v>10</v>
          </cell>
          <cell r="F2333">
            <v>110</v>
          </cell>
          <cell r="G2333">
            <v>8</v>
          </cell>
          <cell r="H2333">
            <v>88</v>
          </cell>
          <cell r="I2333" t="str">
            <v>Q</v>
          </cell>
          <cell r="P2333">
            <v>8</v>
          </cell>
        </row>
        <row r="2334">
          <cell r="F2334">
            <v>0</v>
          </cell>
          <cell r="H2334">
            <v>0</v>
          </cell>
          <cell r="P2334">
            <v>0</v>
          </cell>
        </row>
        <row r="2335">
          <cell r="A2335" t="str">
            <v xml:space="preserve">Luminária p/ ilum. publ. totalmente fechada, p/ lamp. v. merc. e/ou sódio, corpo e refl. </v>
          </cell>
          <cell r="F2335">
            <v>0</v>
          </cell>
          <cell r="H2335">
            <v>0</v>
          </cell>
          <cell r="P2335">
            <v>0</v>
          </cell>
        </row>
        <row r="2336">
          <cell r="A2336" t="str">
            <v xml:space="preserve">estamp. em ch. alum., pescoço em liga de alum. fundido c/ entr. p/ tubo de 60,3 mm </v>
          </cell>
          <cell r="F2336">
            <v>0</v>
          </cell>
          <cell r="H2336">
            <v>0</v>
          </cell>
          <cell r="P2336">
            <v>0</v>
          </cell>
        </row>
        <row r="2337">
          <cell r="A2337" t="str">
            <v>refrator prismático em vidro temper., fecho de aço inox, soq. de porc c/ rosca E-40:</v>
          </cell>
          <cell r="F2337">
            <v>0</v>
          </cell>
          <cell r="H2337">
            <v>0</v>
          </cell>
          <cell r="P2337">
            <v>0</v>
          </cell>
        </row>
        <row r="2338">
          <cell r="A2338" t="str">
            <v>250W - V. Sódio</v>
          </cell>
          <cell r="B2338" t="str">
            <v>LUM250</v>
          </cell>
          <cell r="C2338" t="str">
            <v>PC</v>
          </cell>
          <cell r="D2338">
            <v>12</v>
          </cell>
          <cell r="E2338">
            <v>10</v>
          </cell>
          <cell r="F2338">
            <v>120</v>
          </cell>
          <cell r="G2338">
            <v>8</v>
          </cell>
          <cell r="H2338">
            <v>96</v>
          </cell>
          <cell r="I2338" t="str">
            <v>Q</v>
          </cell>
          <cell r="P2338">
            <v>8</v>
          </cell>
        </row>
        <row r="2339">
          <cell r="F2339">
            <v>0</v>
          </cell>
          <cell r="H2339">
            <v>0</v>
          </cell>
          <cell r="P2339">
            <v>0</v>
          </cell>
        </row>
        <row r="2340">
          <cell r="A2340" t="str">
            <v>Caixa condulete em liga de alumínio fundido:</v>
          </cell>
          <cell r="F2340">
            <v>0</v>
          </cell>
          <cell r="H2340">
            <v>0</v>
          </cell>
          <cell r="P2340">
            <v>0</v>
          </cell>
        </row>
        <row r="2341">
          <cell r="A2341" t="str">
            <v>Diâmetro 3/4"</v>
          </cell>
          <cell r="B2341" t="str">
            <v>CX</v>
          </cell>
          <cell r="C2341" t="str">
            <v>PC</v>
          </cell>
          <cell r="D2341">
            <v>140</v>
          </cell>
          <cell r="E2341">
            <v>0.05</v>
          </cell>
          <cell r="F2341">
            <v>7</v>
          </cell>
          <cell r="G2341">
            <v>0.1</v>
          </cell>
          <cell r="H2341">
            <v>14</v>
          </cell>
          <cell r="I2341" t="str">
            <v>LE</v>
          </cell>
          <cell r="P2341">
            <v>0.1</v>
          </cell>
        </row>
        <row r="2342">
          <cell r="A2342" t="str">
            <v>Diâmetro 1"</v>
          </cell>
          <cell r="B2342" t="str">
            <v>CX</v>
          </cell>
          <cell r="C2342" t="str">
            <v>PC</v>
          </cell>
          <cell r="D2342">
            <v>50</v>
          </cell>
          <cell r="E2342">
            <v>0.05</v>
          </cell>
          <cell r="F2342">
            <v>2.5</v>
          </cell>
          <cell r="G2342">
            <v>0.1</v>
          </cell>
          <cell r="H2342">
            <v>5</v>
          </cell>
          <cell r="I2342" t="str">
            <v>LE</v>
          </cell>
          <cell r="P2342">
            <v>0.1</v>
          </cell>
        </row>
        <row r="2343">
          <cell r="A2343" t="str">
            <v>Diâmetro 11/2"</v>
          </cell>
          <cell r="B2343" t="str">
            <v>CX</v>
          </cell>
          <cell r="C2343" t="str">
            <v>PC</v>
          </cell>
          <cell r="D2343">
            <v>50</v>
          </cell>
          <cell r="E2343">
            <v>0.05</v>
          </cell>
          <cell r="F2343">
            <v>2.5</v>
          </cell>
          <cell r="G2343">
            <v>0.1</v>
          </cell>
          <cell r="H2343">
            <v>5</v>
          </cell>
          <cell r="I2343" t="str">
            <v>LE</v>
          </cell>
          <cell r="P2343">
            <v>0.1</v>
          </cell>
        </row>
        <row r="2344">
          <cell r="A2344" t="str">
            <v>Diâmetro 2"</v>
          </cell>
          <cell r="B2344" t="str">
            <v>CX</v>
          </cell>
          <cell r="C2344" t="str">
            <v>PC</v>
          </cell>
          <cell r="D2344">
            <v>10</v>
          </cell>
          <cell r="E2344">
            <v>0.1</v>
          </cell>
          <cell r="F2344">
            <v>1</v>
          </cell>
          <cell r="G2344">
            <v>0.1</v>
          </cell>
          <cell r="H2344">
            <v>1</v>
          </cell>
          <cell r="I2344" t="str">
            <v>LE</v>
          </cell>
          <cell r="P2344">
            <v>0.1</v>
          </cell>
        </row>
        <row r="2345">
          <cell r="F2345">
            <v>0</v>
          </cell>
          <cell r="H2345">
            <v>0</v>
          </cell>
          <cell r="P2345">
            <v>0</v>
          </cell>
        </row>
        <row r="2346">
          <cell r="A2346" t="str">
            <v>Perfis para suportes em ASTM A-36 pintado</v>
          </cell>
          <cell r="C2346" t="str">
            <v>kg</v>
          </cell>
          <cell r="D2346">
            <v>800</v>
          </cell>
          <cell r="E2346">
            <v>1</v>
          </cell>
          <cell r="F2346">
            <v>800</v>
          </cell>
          <cell r="G2346">
            <v>0.15</v>
          </cell>
          <cell r="H2346">
            <v>120</v>
          </cell>
          <cell r="I2346" t="str">
            <v>F</v>
          </cell>
          <cell r="P2346">
            <v>0.15</v>
          </cell>
        </row>
        <row r="2347">
          <cell r="F2347">
            <v>0</v>
          </cell>
          <cell r="H2347">
            <v>0</v>
          </cell>
          <cell r="P2347">
            <v>0</v>
          </cell>
        </row>
        <row r="2348">
          <cell r="A2348" t="str">
            <v>ÁREA - PÁTIO DE PRODUTO</v>
          </cell>
          <cell r="F2348">
            <v>0</v>
          </cell>
          <cell r="H2348">
            <v>0</v>
          </cell>
          <cell r="P2348">
            <v>0</v>
          </cell>
        </row>
        <row r="2349">
          <cell r="A2349" t="str">
            <v>Quadro de iluminação 380/220 Vca</v>
          </cell>
          <cell r="B2349" t="str">
            <v>550-QL-14</v>
          </cell>
          <cell r="C2349" t="str">
            <v>UNID.</v>
          </cell>
          <cell r="D2349">
            <v>1</v>
          </cell>
          <cell r="E2349">
            <v>60</v>
          </cell>
          <cell r="F2349">
            <v>60</v>
          </cell>
          <cell r="G2349">
            <v>60</v>
          </cell>
          <cell r="H2349">
            <v>60</v>
          </cell>
          <cell r="I2349" t="str">
            <v>Q</v>
          </cell>
          <cell r="P2349">
            <v>60</v>
          </cell>
        </row>
        <row r="2350">
          <cell r="A2350" t="str">
            <v>Instalação interna, barramento  trifásico e neutro.</v>
          </cell>
          <cell r="F2350">
            <v>0</v>
          </cell>
          <cell r="H2350">
            <v>0</v>
          </cell>
          <cell r="P2350">
            <v>0</v>
          </cell>
        </row>
        <row r="2351">
          <cell r="F2351">
            <v>0</v>
          </cell>
          <cell r="H2351">
            <v>0</v>
          </cell>
          <cell r="P2351">
            <v>0</v>
          </cell>
        </row>
        <row r="2352">
          <cell r="A2352" t="str">
            <v xml:space="preserve">Cabo de cobre, têmpera mole, isolação em PVC 70'C antichama, 750V,  sem capa </v>
          </cell>
          <cell r="F2352">
            <v>0</v>
          </cell>
          <cell r="H2352">
            <v>0</v>
          </cell>
          <cell r="P2352">
            <v>0</v>
          </cell>
        </row>
        <row r="2353">
          <cell r="A2353" t="str">
            <v>protetora, encordoamento classe 2, NBR 6880:</v>
          </cell>
          <cell r="F2353">
            <v>0</v>
          </cell>
          <cell r="H2353">
            <v>0</v>
          </cell>
          <cell r="P2353">
            <v>0</v>
          </cell>
        </row>
        <row r="2354">
          <cell r="A2354" t="str">
            <v>Bitola 2,5 mm²</v>
          </cell>
          <cell r="B2354" t="str">
            <v>CB1</v>
          </cell>
          <cell r="C2354" t="str">
            <v>m</v>
          </cell>
          <cell r="D2354">
            <v>3000</v>
          </cell>
          <cell r="E2354">
            <v>5.8000000000000003E-2</v>
          </cell>
          <cell r="F2354">
            <v>174</v>
          </cell>
          <cell r="G2354">
            <v>0.15</v>
          </cell>
          <cell r="H2354">
            <v>450</v>
          </cell>
          <cell r="I2354" t="str">
            <v>B</v>
          </cell>
          <cell r="P2354">
            <v>0.15</v>
          </cell>
        </row>
        <row r="2355">
          <cell r="A2355" t="str">
            <v>Bitola 4 mm²</v>
          </cell>
          <cell r="B2355" t="str">
            <v>CB1</v>
          </cell>
          <cell r="C2355" t="str">
            <v>m</v>
          </cell>
          <cell r="D2355">
            <v>500</v>
          </cell>
          <cell r="E2355">
            <v>0.08</v>
          </cell>
          <cell r="F2355">
            <v>40</v>
          </cell>
          <cell r="G2355">
            <v>0.15</v>
          </cell>
          <cell r="H2355">
            <v>75</v>
          </cell>
          <cell r="I2355" t="str">
            <v>B</v>
          </cell>
          <cell r="P2355">
            <v>0.15</v>
          </cell>
        </row>
        <row r="2356">
          <cell r="F2356">
            <v>0</v>
          </cell>
          <cell r="H2356">
            <v>0</v>
          </cell>
          <cell r="P2356">
            <v>0</v>
          </cell>
        </row>
        <row r="2357">
          <cell r="A2357" t="str">
            <v>Cabo de cobre multipolar com isolamento em PVC p/ 0,6/1 kV e capa em PVC:</v>
          </cell>
          <cell r="F2357">
            <v>0</v>
          </cell>
          <cell r="H2357">
            <v>0</v>
          </cell>
          <cell r="P2357">
            <v>0</v>
          </cell>
        </row>
        <row r="2358">
          <cell r="A2358" t="str">
            <v>Bitola e formação: 1x4c#2,5mm²</v>
          </cell>
          <cell r="B2358" t="str">
            <v>CB1</v>
          </cell>
          <cell r="C2358" t="str">
            <v>m</v>
          </cell>
          <cell r="D2358">
            <v>750</v>
          </cell>
          <cell r="E2358">
            <v>0.23400000000000001</v>
          </cell>
          <cell r="F2358">
            <v>175.5</v>
          </cell>
          <cell r="G2358">
            <v>0.2</v>
          </cell>
          <cell r="H2358">
            <v>150</v>
          </cell>
          <cell r="I2358" t="str">
            <v>B</v>
          </cell>
          <cell r="P2358">
            <v>0.2</v>
          </cell>
        </row>
        <row r="2359">
          <cell r="A2359" t="str">
            <v>Bitola e formação: 1x4c#2,5mm²</v>
          </cell>
          <cell r="B2359" t="str">
            <v>CB1</v>
          </cell>
          <cell r="C2359" t="str">
            <v>m</v>
          </cell>
          <cell r="D2359">
            <v>350</v>
          </cell>
          <cell r="E2359">
            <v>0.23400000000000001</v>
          </cell>
          <cell r="F2359">
            <v>81.900000000000006</v>
          </cell>
          <cell r="G2359">
            <v>0.2</v>
          </cell>
          <cell r="H2359">
            <v>70</v>
          </cell>
          <cell r="I2359" t="str">
            <v>B</v>
          </cell>
          <cell r="P2359">
            <v>0.2</v>
          </cell>
        </row>
        <row r="2360">
          <cell r="F2360">
            <v>0</v>
          </cell>
          <cell r="H2360">
            <v>0</v>
          </cell>
          <cell r="P2360">
            <v>0</v>
          </cell>
        </row>
        <row r="2361">
          <cell r="A2361" t="str">
            <v>Cabo de cobre singelo com isolamento em EPR p/ 3,6/6 kV e capa em PVC:</v>
          </cell>
          <cell r="F2361">
            <v>0</v>
          </cell>
          <cell r="H2361">
            <v>0</v>
          </cell>
          <cell r="P2361">
            <v>0</v>
          </cell>
        </row>
        <row r="2362">
          <cell r="A2362" t="str">
            <v>Bitola 35 mm²</v>
          </cell>
          <cell r="B2362" t="str">
            <v>CB6</v>
          </cell>
          <cell r="C2362" t="str">
            <v>m</v>
          </cell>
          <cell r="D2362">
            <v>4000</v>
          </cell>
          <cell r="E2362">
            <v>0.69</v>
          </cell>
          <cell r="F2362">
            <v>2760</v>
          </cell>
          <cell r="G2362">
            <v>0.5</v>
          </cell>
          <cell r="H2362">
            <v>2000</v>
          </cell>
          <cell r="I2362" t="str">
            <v>B</v>
          </cell>
          <cell r="P2362">
            <v>0.5</v>
          </cell>
        </row>
        <row r="2363">
          <cell r="F2363">
            <v>0</v>
          </cell>
          <cell r="H2363">
            <v>0</v>
          </cell>
          <cell r="P2363">
            <v>0</v>
          </cell>
        </row>
        <row r="2364">
          <cell r="A2364" t="str">
            <v xml:space="preserve">Tomada redonda fundida em liga de alumínio fundido, 380 V a prova de TGVP, com </v>
          </cell>
          <cell r="C2364" t="str">
            <v>PC</v>
          </cell>
          <cell r="D2364">
            <v>1</v>
          </cell>
          <cell r="E2364">
            <v>1</v>
          </cell>
          <cell r="F2364">
            <v>1</v>
          </cell>
          <cell r="G2364">
            <v>4</v>
          </cell>
          <cell r="H2364">
            <v>4</v>
          </cell>
          <cell r="I2364" t="str">
            <v>Q</v>
          </cell>
          <cell r="P2364">
            <v>4</v>
          </cell>
        </row>
        <row r="2365">
          <cell r="A2365" t="str">
            <v>tampa de mola, orelha de fixação, quatro entradas rosqueadas de 3/4", sendo três</v>
          </cell>
          <cell r="F2365">
            <v>0</v>
          </cell>
          <cell r="H2365">
            <v>0</v>
          </cell>
          <cell r="P2365">
            <v>0</v>
          </cell>
        </row>
        <row r="2366">
          <cell r="A2366" t="str">
            <v>bujões plásticos:</v>
          </cell>
          <cell r="F2366">
            <v>0</v>
          </cell>
          <cell r="H2366">
            <v>0</v>
          </cell>
          <cell r="P2366">
            <v>0</v>
          </cell>
        </row>
        <row r="2367">
          <cell r="F2367">
            <v>0</v>
          </cell>
          <cell r="H2367">
            <v>0</v>
          </cell>
          <cell r="P2367">
            <v>0</v>
          </cell>
        </row>
        <row r="2368">
          <cell r="A2368" t="str">
            <v>Eletroduto aço galvanizado a fogo c/ costura, comp. 3m, c/ uma luva e rosca nas duas</v>
          </cell>
          <cell r="F2368">
            <v>0</v>
          </cell>
          <cell r="H2368">
            <v>0</v>
          </cell>
          <cell r="P2368">
            <v>0</v>
          </cell>
        </row>
        <row r="2369">
          <cell r="A2369" t="str">
            <v xml:space="preserve">extremidades, norma DIN 2440, c/ proteção mecânica nas extremidades e rebarbas </v>
          </cell>
          <cell r="F2369">
            <v>0</v>
          </cell>
          <cell r="H2369">
            <v>0</v>
          </cell>
          <cell r="P2369">
            <v>0</v>
          </cell>
        </row>
        <row r="2370">
          <cell r="A2370" t="str">
            <v>removidas:</v>
          </cell>
          <cell r="F2370">
            <v>0</v>
          </cell>
          <cell r="H2370">
            <v>0</v>
          </cell>
          <cell r="P2370">
            <v>0</v>
          </cell>
        </row>
        <row r="2371">
          <cell r="A2371" t="str">
            <v>Diâmetro 3/4"      BSP</v>
          </cell>
          <cell r="B2371" t="str">
            <v>ELAG</v>
          </cell>
          <cell r="C2371" t="str">
            <v>m</v>
          </cell>
          <cell r="D2371">
            <v>385</v>
          </cell>
          <cell r="E2371">
            <v>1.7699999999999998</v>
          </cell>
          <cell r="F2371">
            <v>681.45</v>
          </cell>
          <cell r="G2371">
            <v>1.25</v>
          </cell>
          <cell r="H2371">
            <v>481.25</v>
          </cell>
          <cell r="I2371" t="str">
            <v>LE</v>
          </cell>
          <cell r="P2371">
            <v>1.25</v>
          </cell>
        </row>
        <row r="2372">
          <cell r="A2372" t="str">
            <v>Diâmetro 11/2"    BSP</v>
          </cell>
          <cell r="B2372" t="str">
            <v>ELAG</v>
          </cell>
          <cell r="C2372" t="str">
            <v>m</v>
          </cell>
          <cell r="D2372">
            <v>358</v>
          </cell>
          <cell r="E2372">
            <v>4.24</v>
          </cell>
          <cell r="F2372">
            <v>1517.92</v>
          </cell>
          <cell r="G2372">
            <v>1.25</v>
          </cell>
          <cell r="H2372">
            <v>447.5</v>
          </cell>
          <cell r="I2372" t="str">
            <v>LE</v>
          </cell>
          <cell r="P2372">
            <v>1.25</v>
          </cell>
        </row>
        <row r="2373">
          <cell r="F2373">
            <v>0</v>
          </cell>
          <cell r="H2373">
            <v>0</v>
          </cell>
          <cell r="P2373">
            <v>0</v>
          </cell>
        </row>
        <row r="2374">
          <cell r="A2374" t="str">
            <v xml:space="preserve">Eletroduto flexível em rolo, tipo sealtubo, a prova de tempo, umidade, gases, vapores e </v>
          </cell>
          <cell r="F2374">
            <v>0</v>
          </cell>
          <cell r="H2374">
            <v>0</v>
          </cell>
          <cell r="P2374">
            <v>0</v>
          </cell>
        </row>
        <row r="2375">
          <cell r="A2375" t="str">
            <v>pó, constituído por fita de aço doce c/ revestimento externo em polivinil-clorídrico:</v>
          </cell>
          <cell r="F2375">
            <v>0</v>
          </cell>
          <cell r="H2375">
            <v>0</v>
          </cell>
          <cell r="P2375">
            <v>0</v>
          </cell>
        </row>
        <row r="2376">
          <cell r="A2376" t="str">
            <v>Diâmetro 3/4"</v>
          </cell>
          <cell r="B2376" t="str">
            <v>ELFL</v>
          </cell>
          <cell r="C2376" t="str">
            <v>m</v>
          </cell>
          <cell r="D2376">
            <v>3</v>
          </cell>
          <cell r="E2376">
            <v>0.88</v>
          </cell>
          <cell r="F2376">
            <v>2.64</v>
          </cell>
          <cell r="G2376">
            <v>1.5</v>
          </cell>
          <cell r="H2376">
            <v>4.5</v>
          </cell>
          <cell r="I2376" t="str">
            <v>LE</v>
          </cell>
          <cell r="P2376">
            <v>1.5</v>
          </cell>
        </row>
        <row r="2377">
          <cell r="A2377" t="str">
            <v>Diâmetro 11/2"</v>
          </cell>
          <cell r="B2377" t="str">
            <v>ELFL</v>
          </cell>
          <cell r="C2377" t="str">
            <v>m</v>
          </cell>
          <cell r="D2377">
            <v>2</v>
          </cell>
          <cell r="E2377">
            <v>2.12</v>
          </cell>
          <cell r="F2377">
            <v>4.24</v>
          </cell>
          <cell r="G2377">
            <v>1.5</v>
          </cell>
          <cell r="H2377">
            <v>3</v>
          </cell>
          <cell r="I2377" t="str">
            <v>LE</v>
          </cell>
          <cell r="P2377">
            <v>1.5</v>
          </cell>
        </row>
        <row r="2378">
          <cell r="F2378">
            <v>0</v>
          </cell>
          <cell r="H2378">
            <v>0</v>
          </cell>
          <cell r="P2378">
            <v>0</v>
          </cell>
        </row>
        <row r="2379">
          <cell r="A2379" t="str">
            <v xml:space="preserve">Luminária p/ lamp. "V. sódio" c/ reator incorporado AFP-220V-60Hz, em liga esp. alum. </v>
          </cell>
          <cell r="F2379">
            <v>0</v>
          </cell>
          <cell r="H2379">
            <v>0</v>
          </cell>
          <cell r="P2379">
            <v>0</v>
          </cell>
        </row>
        <row r="2380">
          <cell r="A2380" t="str">
            <v xml:space="preserve">fundi. globo boro-silicato, base E-27 p/ lamp. até 70W e E-40 p/ lamp. 250W, entr. </v>
          </cell>
          <cell r="F2380">
            <v>0</v>
          </cell>
          <cell r="H2380">
            <v>0</v>
          </cell>
          <cell r="P2380">
            <v>0</v>
          </cell>
        </row>
        <row r="2381">
          <cell r="A2381" t="str">
            <v>rosq. 3/4" BSP:</v>
          </cell>
          <cell r="F2381">
            <v>0</v>
          </cell>
          <cell r="H2381">
            <v>0</v>
          </cell>
          <cell r="P2381">
            <v>0</v>
          </cell>
        </row>
        <row r="2382">
          <cell r="A2382" t="str">
            <v>PEND. 70W</v>
          </cell>
          <cell r="B2382" t="str">
            <v>LUM70</v>
          </cell>
          <cell r="C2382" t="str">
            <v>PC</v>
          </cell>
          <cell r="D2382">
            <v>66</v>
          </cell>
          <cell r="E2382">
            <v>5</v>
          </cell>
          <cell r="F2382">
            <v>330</v>
          </cell>
          <cell r="G2382">
            <v>8</v>
          </cell>
          <cell r="H2382">
            <v>528</v>
          </cell>
          <cell r="I2382" t="str">
            <v>Q</v>
          </cell>
          <cell r="P2382">
            <v>8</v>
          </cell>
        </row>
        <row r="2383">
          <cell r="F2383">
            <v>0</v>
          </cell>
          <cell r="H2383">
            <v>0</v>
          </cell>
          <cell r="P2383">
            <v>0</v>
          </cell>
        </row>
        <row r="2384">
          <cell r="A2384" t="str">
            <v>Caixa condulete em liga de alumínio fundido:</v>
          </cell>
          <cell r="F2384">
            <v>0</v>
          </cell>
          <cell r="H2384">
            <v>0</v>
          </cell>
          <cell r="P2384">
            <v>0</v>
          </cell>
        </row>
        <row r="2385">
          <cell r="A2385" t="str">
            <v>Diâmetro 3/4"</v>
          </cell>
          <cell r="B2385" t="str">
            <v>CX</v>
          </cell>
          <cell r="C2385" t="str">
            <v>PC</v>
          </cell>
          <cell r="D2385">
            <v>31</v>
          </cell>
          <cell r="E2385">
            <v>0.05</v>
          </cell>
          <cell r="F2385">
            <v>1.55</v>
          </cell>
          <cell r="G2385">
            <v>0.1</v>
          </cell>
          <cell r="H2385">
            <v>3.1</v>
          </cell>
          <cell r="I2385" t="str">
            <v>LE</v>
          </cell>
          <cell r="P2385">
            <v>0.1</v>
          </cell>
        </row>
        <row r="2386">
          <cell r="A2386" t="str">
            <v>Diâmetro 1"</v>
          </cell>
          <cell r="B2386" t="str">
            <v>CX</v>
          </cell>
          <cell r="C2386" t="str">
            <v>PC</v>
          </cell>
          <cell r="D2386">
            <v>53</v>
          </cell>
          <cell r="E2386">
            <v>0.05</v>
          </cell>
          <cell r="F2386">
            <v>2.65</v>
          </cell>
          <cell r="G2386">
            <v>0.1</v>
          </cell>
          <cell r="H2386">
            <v>5.3</v>
          </cell>
          <cell r="I2386" t="str">
            <v>LE</v>
          </cell>
          <cell r="P2386">
            <v>0.1</v>
          </cell>
        </row>
        <row r="2387">
          <cell r="A2387" t="str">
            <v>Diâmetro 11/2"</v>
          </cell>
          <cell r="B2387" t="str">
            <v>CX</v>
          </cell>
          <cell r="C2387" t="str">
            <v>PC</v>
          </cell>
          <cell r="D2387">
            <v>86</v>
          </cell>
          <cell r="E2387">
            <v>0.05</v>
          </cell>
          <cell r="F2387">
            <v>4.3</v>
          </cell>
          <cell r="G2387">
            <v>0.1</v>
          </cell>
          <cell r="H2387">
            <v>8.6</v>
          </cell>
          <cell r="I2387" t="str">
            <v>LE</v>
          </cell>
          <cell r="P2387">
            <v>0.1</v>
          </cell>
        </row>
        <row r="2388">
          <cell r="A2388" t="str">
            <v>Diâmetro 2"</v>
          </cell>
          <cell r="B2388" t="str">
            <v>CX</v>
          </cell>
          <cell r="C2388" t="str">
            <v>PC</v>
          </cell>
          <cell r="D2388">
            <v>2</v>
          </cell>
          <cell r="E2388">
            <v>0.1</v>
          </cell>
          <cell r="F2388">
            <v>0.2</v>
          </cell>
          <cell r="G2388">
            <v>0.1</v>
          </cell>
          <cell r="H2388">
            <v>0.2</v>
          </cell>
          <cell r="I2388" t="str">
            <v>LE</v>
          </cell>
          <cell r="P2388">
            <v>0.1</v>
          </cell>
        </row>
        <row r="2389">
          <cell r="A2389" t="str">
            <v>Diâmetro 3"</v>
          </cell>
          <cell r="B2389" t="str">
            <v>CX</v>
          </cell>
          <cell r="C2389" t="str">
            <v>PC</v>
          </cell>
          <cell r="D2389">
            <v>125</v>
          </cell>
          <cell r="E2389">
            <v>0.1</v>
          </cell>
          <cell r="F2389">
            <v>12.5</v>
          </cell>
          <cell r="G2389">
            <v>0.1</v>
          </cell>
          <cell r="H2389">
            <v>12.5</v>
          </cell>
          <cell r="I2389" t="str">
            <v>LE</v>
          </cell>
          <cell r="P2389">
            <v>0.1</v>
          </cell>
        </row>
        <row r="2390">
          <cell r="F2390">
            <v>0</v>
          </cell>
          <cell r="H2390">
            <v>0</v>
          </cell>
          <cell r="P2390">
            <v>0</v>
          </cell>
        </row>
        <row r="2391">
          <cell r="A2391" t="str">
            <v>Perfis para suportes em ASTM A-36 pintado</v>
          </cell>
          <cell r="C2391" t="str">
            <v>kg</v>
          </cell>
          <cell r="D2391">
            <v>6000</v>
          </cell>
          <cell r="E2391">
            <v>1</v>
          </cell>
          <cell r="F2391">
            <v>6000</v>
          </cell>
          <cell r="G2391">
            <v>0.15</v>
          </cell>
          <cell r="H2391">
            <v>900</v>
          </cell>
          <cell r="I2391" t="str">
            <v>F</v>
          </cell>
          <cell r="P2391">
            <v>0.15</v>
          </cell>
        </row>
        <row r="2392">
          <cell r="F2392">
            <v>0</v>
          </cell>
          <cell r="H2392">
            <v>0</v>
          </cell>
          <cell r="P2392">
            <v>0</v>
          </cell>
        </row>
        <row r="2393">
          <cell r="A2393" t="str">
            <v>INSTRUMENTAÇÃO</v>
          </cell>
          <cell r="F2393">
            <v>0</v>
          </cell>
          <cell r="H2393">
            <v>0</v>
          </cell>
          <cell r="P2393">
            <v>0</v>
          </cell>
        </row>
        <row r="2394">
          <cell r="F2394">
            <v>0</v>
          </cell>
          <cell r="H2394">
            <v>0</v>
          </cell>
          <cell r="P2394">
            <v>0</v>
          </cell>
        </row>
        <row r="2395">
          <cell r="A2395" t="str">
            <v>ÁREA - PENEIRAMENTO</v>
          </cell>
          <cell r="F2395">
            <v>0</v>
          </cell>
          <cell r="H2395">
            <v>0</v>
          </cell>
          <cell r="P2395">
            <v>0</v>
          </cell>
        </row>
        <row r="2396">
          <cell r="A2396" t="str">
            <v>Instalação e interligação de válvula de bloqueio “guilhotina”, (diâmetros: 10", 12", 14", 20")</v>
          </cell>
          <cell r="B2396" t="str">
            <v>FV</v>
          </cell>
          <cell r="C2396" t="str">
            <v>CJ</v>
          </cell>
          <cell r="D2396">
            <v>13</v>
          </cell>
          <cell r="E2396">
            <v>10</v>
          </cell>
          <cell r="F2396">
            <v>130</v>
          </cell>
          <cell r="G2396">
            <v>20</v>
          </cell>
          <cell r="H2396">
            <v>260</v>
          </cell>
          <cell r="I2396" t="str">
            <v>N</v>
          </cell>
          <cell r="P2396">
            <v>20</v>
          </cell>
        </row>
        <row r="2397">
          <cell r="F2397">
            <v>0</v>
          </cell>
          <cell r="H2397">
            <v>0</v>
          </cell>
          <cell r="P2397">
            <v>0</v>
          </cell>
        </row>
        <row r="2398">
          <cell r="A2398" t="str">
            <v>Válvula de bloqueio "dardo"</v>
          </cell>
          <cell r="B2398" t="str">
            <v>FV</v>
          </cell>
          <cell r="C2398" t="str">
            <v>UNID.</v>
          </cell>
          <cell r="D2398">
            <v>11</v>
          </cell>
          <cell r="E2398">
            <v>10</v>
          </cell>
          <cell r="F2398">
            <v>110</v>
          </cell>
          <cell r="G2398">
            <v>20</v>
          </cell>
          <cell r="H2398">
            <v>220</v>
          </cell>
          <cell r="I2398" t="str">
            <v>N</v>
          </cell>
          <cell r="P2398">
            <v>20</v>
          </cell>
        </row>
        <row r="2399">
          <cell r="F2399">
            <v>0</v>
          </cell>
          <cell r="H2399">
            <v>0</v>
          </cell>
          <cell r="P2399">
            <v>0</v>
          </cell>
        </row>
        <row r="2400">
          <cell r="A2400" t="str">
            <v>Instalação de manômetros</v>
          </cell>
          <cell r="B2400" t="str">
            <v>PI</v>
          </cell>
          <cell r="C2400" t="str">
            <v>UNID.</v>
          </cell>
          <cell r="D2400">
            <v>12</v>
          </cell>
          <cell r="E2400">
            <v>10</v>
          </cell>
          <cell r="F2400">
            <v>120</v>
          </cell>
          <cell r="G2400">
            <v>8</v>
          </cell>
          <cell r="H2400">
            <v>96</v>
          </cell>
          <cell r="I2400" t="str">
            <v>N</v>
          </cell>
          <cell r="P2400">
            <v>8</v>
          </cell>
        </row>
        <row r="2401">
          <cell r="F2401">
            <v>0</v>
          </cell>
          <cell r="H2401">
            <v>0</v>
          </cell>
          <cell r="P2401">
            <v>0</v>
          </cell>
        </row>
        <row r="2402">
          <cell r="A2402" t="str">
            <v>Chaves fim de curso</v>
          </cell>
          <cell r="B2402" t="str">
            <v>ZS</v>
          </cell>
          <cell r="C2402" t="str">
            <v>UNID.</v>
          </cell>
          <cell r="D2402">
            <v>25</v>
          </cell>
          <cell r="E2402">
            <v>10</v>
          </cell>
          <cell r="F2402">
            <v>250</v>
          </cell>
          <cell r="G2402">
            <v>8</v>
          </cell>
          <cell r="H2402">
            <v>200</v>
          </cell>
          <cell r="I2402" t="str">
            <v>N</v>
          </cell>
          <cell r="P2402">
            <v>8</v>
          </cell>
        </row>
        <row r="2403">
          <cell r="F2403">
            <v>0</v>
          </cell>
          <cell r="H2403">
            <v>0</v>
          </cell>
          <cell r="P2403">
            <v>0</v>
          </cell>
        </row>
        <row r="2404">
          <cell r="A2404" t="str">
            <v>Instalação e interligação de chave de vazão</v>
          </cell>
          <cell r="B2404" t="str">
            <v>FSL</v>
          </cell>
          <cell r="C2404" t="str">
            <v>UNID.</v>
          </cell>
          <cell r="D2404">
            <v>5</v>
          </cell>
          <cell r="E2404">
            <v>10</v>
          </cell>
          <cell r="F2404">
            <v>50</v>
          </cell>
          <cell r="G2404">
            <v>8</v>
          </cell>
          <cell r="H2404">
            <v>40</v>
          </cell>
          <cell r="I2404" t="str">
            <v>N</v>
          </cell>
          <cell r="P2404">
            <v>8</v>
          </cell>
        </row>
        <row r="2405">
          <cell r="F2405">
            <v>0</v>
          </cell>
          <cell r="H2405">
            <v>0</v>
          </cell>
          <cell r="P2405">
            <v>0</v>
          </cell>
        </row>
        <row r="2406">
          <cell r="A2406" t="str">
            <v>Instalação e interligação de válvula solenóide, (diâmetro: 1")</v>
          </cell>
          <cell r="B2406" t="str">
            <v>SV</v>
          </cell>
          <cell r="F2406">
            <v>0</v>
          </cell>
          <cell r="H2406">
            <v>0</v>
          </cell>
          <cell r="P2406">
            <v>0</v>
          </cell>
        </row>
        <row r="2407">
          <cell r="F2407">
            <v>0</v>
          </cell>
          <cell r="H2407">
            <v>0</v>
          </cell>
          <cell r="P2407">
            <v>0</v>
          </cell>
        </row>
        <row r="2408">
          <cell r="A2408" t="str">
            <v>Instalação e interligação de válvula de controle borboleta, (diâmetros: 6", 8", 10")</v>
          </cell>
          <cell r="C2408" t="str">
            <v>CJ</v>
          </cell>
          <cell r="D2408">
            <v>7</v>
          </cell>
          <cell r="E2408">
            <v>10</v>
          </cell>
          <cell r="F2408">
            <v>70</v>
          </cell>
          <cell r="G2408">
            <v>20</v>
          </cell>
          <cell r="H2408">
            <v>140</v>
          </cell>
          <cell r="I2408" t="str">
            <v>N</v>
          </cell>
          <cell r="P2408">
            <v>20</v>
          </cell>
        </row>
        <row r="2409">
          <cell r="F2409">
            <v>0</v>
          </cell>
          <cell r="H2409">
            <v>0</v>
          </cell>
          <cell r="P2409">
            <v>0</v>
          </cell>
        </row>
        <row r="2410">
          <cell r="A2410" t="str">
            <v>Instalação de válvula de bloqueio “mangote tubular”, (diâmetros: 6")</v>
          </cell>
          <cell r="B2410" t="str">
            <v>FV</v>
          </cell>
          <cell r="F2410">
            <v>0</v>
          </cell>
          <cell r="H2410">
            <v>0</v>
          </cell>
          <cell r="P2410">
            <v>0</v>
          </cell>
        </row>
        <row r="2411">
          <cell r="F2411">
            <v>0</v>
          </cell>
          <cell r="H2411">
            <v>0</v>
          </cell>
          <cell r="P2411">
            <v>0</v>
          </cell>
        </row>
        <row r="2412">
          <cell r="A2412" t="str">
            <v>Instalação e interligação de válvula de bloqueio “pinch mangote”, (diâmetros: 3")</v>
          </cell>
          <cell r="B2412" t="str">
            <v>FV</v>
          </cell>
          <cell r="F2412">
            <v>0</v>
          </cell>
          <cell r="H2412">
            <v>0</v>
          </cell>
          <cell r="P2412">
            <v>0</v>
          </cell>
        </row>
        <row r="2413">
          <cell r="F2413">
            <v>0</v>
          </cell>
          <cell r="H2413">
            <v>0</v>
          </cell>
          <cell r="P2413">
            <v>0</v>
          </cell>
        </row>
        <row r="2414">
          <cell r="A2414" t="str">
            <v>Instalação de válvula reguladora de pressão</v>
          </cell>
          <cell r="B2414" t="str">
            <v>PCV</v>
          </cell>
          <cell r="C2414" t="str">
            <v>UNID.</v>
          </cell>
          <cell r="D2414">
            <v>1</v>
          </cell>
          <cell r="E2414">
            <v>10</v>
          </cell>
          <cell r="F2414">
            <v>10</v>
          </cell>
          <cell r="G2414">
            <v>20</v>
          </cell>
          <cell r="H2414">
            <v>20</v>
          </cell>
          <cell r="I2414" t="str">
            <v>N</v>
          </cell>
          <cell r="P2414">
            <v>20</v>
          </cell>
        </row>
        <row r="2415">
          <cell r="F2415">
            <v>0</v>
          </cell>
          <cell r="H2415">
            <v>0</v>
          </cell>
          <cell r="P2415">
            <v>0</v>
          </cell>
        </row>
        <row r="2416">
          <cell r="A2416" t="str">
            <v>Instalação e interligação de fonte / sensor / transmissor de densidade radioativo</v>
          </cell>
          <cell r="B2416" t="str">
            <v>DX/DE/DIT</v>
          </cell>
          <cell r="C2416" t="str">
            <v>CJ</v>
          </cell>
          <cell r="D2416">
            <v>2</v>
          </cell>
          <cell r="E2416">
            <v>10</v>
          </cell>
          <cell r="F2416">
            <v>20</v>
          </cell>
          <cell r="G2416">
            <v>8</v>
          </cell>
          <cell r="H2416">
            <v>16</v>
          </cell>
          <cell r="I2416" t="str">
            <v>N</v>
          </cell>
          <cell r="P2416">
            <v>8</v>
          </cell>
        </row>
        <row r="2417">
          <cell r="F2417">
            <v>0</v>
          </cell>
          <cell r="H2417">
            <v>0</v>
          </cell>
          <cell r="P2417">
            <v>0</v>
          </cell>
        </row>
        <row r="2418">
          <cell r="A2418" t="str">
            <v>Instalação e interligação de medidor magnético de vazão</v>
          </cell>
          <cell r="B2418" t="str">
            <v>FIT</v>
          </cell>
          <cell r="C2418" t="str">
            <v>CJ</v>
          </cell>
          <cell r="D2418">
            <v>5</v>
          </cell>
          <cell r="E2418">
            <v>10</v>
          </cell>
          <cell r="F2418">
            <v>50</v>
          </cell>
          <cell r="G2418">
            <v>8</v>
          </cell>
          <cell r="H2418">
            <v>40</v>
          </cell>
          <cell r="I2418" t="str">
            <v>N</v>
          </cell>
          <cell r="P2418">
            <v>8</v>
          </cell>
        </row>
        <row r="2419">
          <cell r="F2419">
            <v>0</v>
          </cell>
          <cell r="H2419">
            <v>0</v>
          </cell>
          <cell r="P2419">
            <v>0</v>
          </cell>
        </row>
        <row r="2420">
          <cell r="A2420" t="str">
            <v>Instalação e interligação de medidor de nível tipo radar</v>
          </cell>
          <cell r="B2420" t="str">
            <v>LIT</v>
          </cell>
          <cell r="C2420" t="str">
            <v>CJ</v>
          </cell>
          <cell r="D2420">
            <v>2</v>
          </cell>
          <cell r="E2420">
            <v>10</v>
          </cell>
          <cell r="F2420">
            <v>20</v>
          </cell>
          <cell r="G2420">
            <v>8</v>
          </cell>
          <cell r="H2420">
            <v>16</v>
          </cell>
          <cell r="I2420" t="str">
            <v>N</v>
          </cell>
          <cell r="P2420">
            <v>8</v>
          </cell>
        </row>
        <row r="2421">
          <cell r="F2421">
            <v>0</v>
          </cell>
          <cell r="H2421">
            <v>0</v>
          </cell>
          <cell r="P2421">
            <v>0</v>
          </cell>
        </row>
        <row r="2422">
          <cell r="A2422" t="str">
            <v>Instalação e interligação de medidor de nível tipo ultrassônico</v>
          </cell>
          <cell r="B2422" t="str">
            <v>LIT</v>
          </cell>
          <cell r="C2422" t="str">
            <v>CJ</v>
          </cell>
          <cell r="D2422">
            <v>4</v>
          </cell>
          <cell r="E2422">
            <v>10</v>
          </cell>
          <cell r="F2422">
            <v>40</v>
          </cell>
          <cell r="G2422">
            <v>8</v>
          </cell>
          <cell r="H2422">
            <v>32</v>
          </cell>
          <cell r="I2422" t="str">
            <v>N</v>
          </cell>
          <cell r="P2422">
            <v>8</v>
          </cell>
        </row>
        <row r="2423">
          <cell r="F2423">
            <v>0</v>
          </cell>
          <cell r="H2423">
            <v>0</v>
          </cell>
          <cell r="P2423">
            <v>0</v>
          </cell>
        </row>
        <row r="2424">
          <cell r="A2424" t="str">
            <v>Transmissor de posição</v>
          </cell>
          <cell r="B2424" t="str">
            <v>ZT</v>
          </cell>
          <cell r="C2424" t="str">
            <v>UNID.</v>
          </cell>
          <cell r="D2424">
            <v>2</v>
          </cell>
          <cell r="E2424">
            <v>10</v>
          </cell>
          <cell r="F2424">
            <v>20</v>
          </cell>
          <cell r="G2424">
            <v>8</v>
          </cell>
          <cell r="H2424">
            <v>16</v>
          </cell>
          <cell r="I2424" t="str">
            <v>N</v>
          </cell>
          <cell r="P2424">
            <v>8</v>
          </cell>
        </row>
        <row r="2425">
          <cell r="F2425">
            <v>0</v>
          </cell>
          <cell r="H2425">
            <v>0</v>
          </cell>
          <cell r="P2425">
            <v>0</v>
          </cell>
        </row>
        <row r="2426">
          <cell r="A2426" t="str">
            <v>Instalação e interligação de chave de nível tipo ultrassônica</v>
          </cell>
          <cell r="B2426" t="str">
            <v>LS</v>
          </cell>
          <cell r="C2426" t="str">
            <v>UNID.</v>
          </cell>
          <cell r="D2426">
            <v>4</v>
          </cell>
          <cell r="E2426">
            <v>10</v>
          </cell>
          <cell r="F2426">
            <v>40</v>
          </cell>
          <cell r="G2426">
            <v>8</v>
          </cell>
          <cell r="H2426">
            <v>32</v>
          </cell>
          <cell r="I2426" t="str">
            <v>N</v>
          </cell>
          <cell r="P2426">
            <v>8</v>
          </cell>
        </row>
        <row r="2427">
          <cell r="F2427">
            <v>0</v>
          </cell>
          <cell r="H2427">
            <v>0</v>
          </cell>
          <cell r="P2427">
            <v>0</v>
          </cell>
        </row>
        <row r="2428">
          <cell r="A2428" t="str">
            <v>Instalação e interligação de chave de nível tipo condutiva</v>
          </cell>
          <cell r="B2428" t="str">
            <v>LS</v>
          </cell>
          <cell r="C2428" t="str">
            <v>UNID.</v>
          </cell>
          <cell r="D2428">
            <v>15</v>
          </cell>
          <cell r="E2428">
            <v>10</v>
          </cell>
          <cell r="F2428">
            <v>150</v>
          </cell>
          <cell r="G2428">
            <v>8</v>
          </cell>
          <cell r="H2428">
            <v>120</v>
          </cell>
          <cell r="I2428" t="str">
            <v>N</v>
          </cell>
          <cell r="P2428">
            <v>8</v>
          </cell>
        </row>
        <row r="2429">
          <cell r="F2429">
            <v>0</v>
          </cell>
          <cell r="H2429">
            <v>0</v>
          </cell>
          <cell r="P2429">
            <v>0</v>
          </cell>
        </row>
        <row r="2430">
          <cell r="A2430" t="str">
            <v>Instalação de válvula de controle borboleta</v>
          </cell>
          <cell r="B2430" t="str">
            <v>FCV/LCV</v>
          </cell>
          <cell r="C2430" t="str">
            <v>CJ</v>
          </cell>
          <cell r="D2430">
            <v>8</v>
          </cell>
          <cell r="E2430">
            <v>10</v>
          </cell>
          <cell r="F2430">
            <v>80</v>
          </cell>
          <cell r="G2430">
            <v>20</v>
          </cell>
          <cell r="H2430">
            <v>160</v>
          </cell>
          <cell r="I2430" t="str">
            <v>N</v>
          </cell>
          <cell r="P2430">
            <v>20</v>
          </cell>
        </row>
        <row r="2431">
          <cell r="F2431">
            <v>0</v>
          </cell>
          <cell r="H2431">
            <v>0</v>
          </cell>
          <cell r="P2431">
            <v>0</v>
          </cell>
        </row>
        <row r="2432">
          <cell r="A2432" t="str">
            <v>Interligação de sensores indutivos de velocidade - TC</v>
          </cell>
          <cell r="B2432" t="str">
            <v>SE</v>
          </cell>
          <cell r="C2432" t="str">
            <v>UNID.</v>
          </cell>
          <cell r="D2432">
            <v>14</v>
          </cell>
          <cell r="E2432">
            <v>10</v>
          </cell>
          <cell r="F2432">
            <v>140</v>
          </cell>
          <cell r="G2432">
            <v>8</v>
          </cell>
          <cell r="H2432">
            <v>112</v>
          </cell>
          <cell r="I2432" t="str">
            <v>N</v>
          </cell>
          <cell r="P2432">
            <v>8</v>
          </cell>
        </row>
        <row r="2433">
          <cell r="F2433">
            <v>0</v>
          </cell>
          <cell r="H2433">
            <v>0</v>
          </cell>
          <cell r="P2433">
            <v>0</v>
          </cell>
        </row>
        <row r="2434">
          <cell r="A2434" t="str">
            <v>Interligação de chaves de emergência - TC</v>
          </cell>
          <cell r="B2434" t="str">
            <v>XS</v>
          </cell>
          <cell r="C2434" t="str">
            <v>UNID.</v>
          </cell>
          <cell r="D2434">
            <v>14</v>
          </cell>
          <cell r="E2434">
            <v>10</v>
          </cell>
          <cell r="F2434">
            <v>140</v>
          </cell>
          <cell r="G2434">
            <v>8</v>
          </cell>
          <cell r="H2434">
            <v>112</v>
          </cell>
          <cell r="I2434" t="str">
            <v>N</v>
          </cell>
          <cell r="P2434">
            <v>8</v>
          </cell>
        </row>
        <row r="2435">
          <cell r="F2435">
            <v>0</v>
          </cell>
          <cell r="H2435">
            <v>0</v>
          </cell>
          <cell r="P2435">
            <v>0</v>
          </cell>
        </row>
        <row r="2436">
          <cell r="A2436" t="str">
            <v>Interligação de chaves de desalinhamento - TC</v>
          </cell>
          <cell r="B2436" t="str">
            <v>ZXS</v>
          </cell>
          <cell r="C2436" t="str">
            <v>UNID.</v>
          </cell>
          <cell r="D2436">
            <v>12</v>
          </cell>
          <cell r="E2436">
            <v>10</v>
          </cell>
          <cell r="F2436">
            <v>120</v>
          </cell>
          <cell r="G2436">
            <v>8</v>
          </cell>
          <cell r="H2436">
            <v>96</v>
          </cell>
          <cell r="I2436" t="str">
            <v>N</v>
          </cell>
          <cell r="P2436">
            <v>8</v>
          </cell>
        </row>
        <row r="2437">
          <cell r="F2437">
            <v>0</v>
          </cell>
          <cell r="H2437">
            <v>0</v>
          </cell>
          <cell r="P2437">
            <v>0</v>
          </cell>
        </row>
        <row r="2438">
          <cell r="A2438" t="str">
            <v>Interligação de buzina - TC</v>
          </cell>
          <cell r="B2438" t="str">
            <v>XA</v>
          </cell>
          <cell r="C2438" t="str">
            <v>UNID.</v>
          </cell>
          <cell r="D2438">
            <v>11</v>
          </cell>
          <cell r="E2438">
            <v>10</v>
          </cell>
          <cell r="F2438">
            <v>110</v>
          </cell>
          <cell r="G2438">
            <v>8</v>
          </cell>
          <cell r="H2438">
            <v>88</v>
          </cell>
          <cell r="I2438" t="str">
            <v>N</v>
          </cell>
          <cell r="P2438">
            <v>8</v>
          </cell>
        </row>
        <row r="2439">
          <cell r="F2439">
            <v>0</v>
          </cell>
          <cell r="H2439">
            <v>0</v>
          </cell>
          <cell r="P2439">
            <v>0</v>
          </cell>
        </row>
        <row r="2440">
          <cell r="A2440" t="str">
            <v>Anemômetros</v>
          </cell>
          <cell r="B2440" t="str">
            <v>ST</v>
          </cell>
          <cell r="C2440" t="str">
            <v>UNID.</v>
          </cell>
          <cell r="D2440">
            <v>1</v>
          </cell>
          <cell r="E2440">
            <v>10</v>
          </cell>
          <cell r="F2440">
            <v>10</v>
          </cell>
          <cell r="G2440">
            <v>8</v>
          </cell>
          <cell r="H2440">
            <v>8</v>
          </cell>
          <cell r="I2440" t="str">
            <v>N</v>
          </cell>
          <cell r="P2440">
            <v>8</v>
          </cell>
        </row>
        <row r="2441">
          <cell r="F2441">
            <v>0</v>
          </cell>
          <cell r="H2441">
            <v>0</v>
          </cell>
          <cell r="P2441">
            <v>0</v>
          </cell>
        </row>
        <row r="2442">
          <cell r="A2442" t="str">
            <v>Instalação e interligação de balança para TC</v>
          </cell>
          <cell r="B2442" t="str">
            <v>WIT</v>
          </cell>
          <cell r="C2442" t="str">
            <v>CJ</v>
          </cell>
          <cell r="D2442">
            <v>4</v>
          </cell>
          <cell r="E2442">
            <v>10</v>
          </cell>
          <cell r="F2442">
            <v>40</v>
          </cell>
          <cell r="G2442">
            <v>8</v>
          </cell>
          <cell r="H2442">
            <v>32</v>
          </cell>
          <cell r="I2442" t="str">
            <v>N</v>
          </cell>
          <cell r="P2442">
            <v>8</v>
          </cell>
        </row>
        <row r="2443">
          <cell r="F2443">
            <v>0</v>
          </cell>
          <cell r="H2443">
            <v>0</v>
          </cell>
          <cell r="P2443">
            <v>0</v>
          </cell>
        </row>
        <row r="2444">
          <cell r="A2444" t="str">
            <v>Instalação de transmissor de pressão com selo</v>
          </cell>
          <cell r="B2444" t="str">
            <v>PIT</v>
          </cell>
          <cell r="C2444" t="str">
            <v>CJ</v>
          </cell>
          <cell r="D2444">
            <v>1</v>
          </cell>
          <cell r="E2444">
            <v>10</v>
          </cell>
          <cell r="F2444">
            <v>10</v>
          </cell>
          <cell r="G2444">
            <v>8</v>
          </cell>
          <cell r="H2444">
            <v>8</v>
          </cell>
          <cell r="I2444" t="str">
            <v>N</v>
          </cell>
          <cell r="P2444">
            <v>8</v>
          </cell>
        </row>
        <row r="2445">
          <cell r="F2445">
            <v>0</v>
          </cell>
          <cell r="H2445">
            <v>0</v>
          </cell>
          <cell r="P2445">
            <v>0</v>
          </cell>
        </row>
        <row r="2446">
          <cell r="A2446" t="str">
            <v>Instalação e interligação de caixas de válvulas solenóide</v>
          </cell>
          <cell r="B2446" t="str">
            <v>SV</v>
          </cell>
          <cell r="C2446" t="str">
            <v>UNID.</v>
          </cell>
          <cell r="D2446">
            <v>20</v>
          </cell>
          <cell r="E2446">
            <v>10</v>
          </cell>
          <cell r="F2446">
            <v>200</v>
          </cell>
          <cell r="G2446">
            <v>8</v>
          </cell>
          <cell r="H2446">
            <v>160</v>
          </cell>
          <cell r="I2446" t="str">
            <v>N</v>
          </cell>
          <cell r="P2446">
            <v>8</v>
          </cell>
        </row>
        <row r="2447">
          <cell r="F2447">
            <v>0</v>
          </cell>
          <cell r="H2447">
            <v>0</v>
          </cell>
          <cell r="P2447">
            <v>0</v>
          </cell>
        </row>
        <row r="2448">
          <cell r="A2448" t="str">
            <v>Instalação e interligação de caixas locais de aquisição de E/S (2300 x 1200 x 700 mm)</v>
          </cell>
          <cell r="B2448" t="str">
            <v>CAD</v>
          </cell>
          <cell r="C2448" t="str">
            <v>CJ</v>
          </cell>
          <cell r="D2448">
            <v>7</v>
          </cell>
          <cell r="E2448">
            <v>300</v>
          </cell>
          <cell r="F2448">
            <v>2100</v>
          </cell>
          <cell r="G2448">
            <v>250</v>
          </cell>
          <cell r="H2448">
            <v>1750</v>
          </cell>
          <cell r="I2448" t="str">
            <v>Q</v>
          </cell>
          <cell r="P2448">
            <v>250</v>
          </cell>
        </row>
        <row r="2449">
          <cell r="F2449">
            <v>0</v>
          </cell>
          <cell r="H2449">
            <v>0</v>
          </cell>
          <cell r="P2449">
            <v>0</v>
          </cell>
        </row>
        <row r="2450">
          <cell r="A2450" t="str">
            <v>Instalação e interligação de câmeras de TV</v>
          </cell>
          <cell r="B2450" t="str">
            <v>CFTV</v>
          </cell>
          <cell r="C2450" t="str">
            <v>UNID.</v>
          </cell>
          <cell r="D2450">
            <v>3</v>
          </cell>
          <cell r="E2450">
            <v>10</v>
          </cell>
          <cell r="F2450">
            <v>30</v>
          </cell>
          <cell r="G2450">
            <v>8</v>
          </cell>
          <cell r="H2450">
            <v>24</v>
          </cell>
          <cell r="I2450" t="str">
            <v>Q</v>
          </cell>
          <cell r="P2450">
            <v>8</v>
          </cell>
        </row>
        <row r="2451">
          <cell r="F2451">
            <v>0</v>
          </cell>
          <cell r="H2451">
            <v>0</v>
          </cell>
          <cell r="P2451">
            <v>0</v>
          </cell>
        </row>
        <row r="2452">
          <cell r="A2452" t="str">
            <v>Instalação e interligação de postos de comunicação de voz</v>
          </cell>
          <cell r="B2452" t="str">
            <v xml:space="preserve"> </v>
          </cell>
          <cell r="C2452" t="str">
            <v>UNID.</v>
          </cell>
          <cell r="D2452">
            <v>6</v>
          </cell>
          <cell r="E2452">
            <v>10</v>
          </cell>
          <cell r="F2452">
            <v>60</v>
          </cell>
          <cell r="G2452">
            <v>8</v>
          </cell>
          <cell r="H2452">
            <v>48</v>
          </cell>
          <cell r="I2452" t="str">
            <v>Q</v>
          </cell>
          <cell r="P2452">
            <v>8</v>
          </cell>
        </row>
        <row r="2453">
          <cell r="F2453">
            <v>0</v>
          </cell>
          <cell r="H2453">
            <v>0</v>
          </cell>
          <cell r="P2453">
            <v>0</v>
          </cell>
        </row>
        <row r="2454">
          <cell r="A2454" t="str">
            <v>Lançamento e ligação de cabo de controle - 1,5 mm²</v>
          </cell>
          <cell r="B2454" t="str">
            <v xml:space="preserve"> </v>
          </cell>
          <cell r="F2454">
            <v>0</v>
          </cell>
          <cell r="H2454">
            <v>0</v>
          </cell>
          <cell r="P2454">
            <v>0</v>
          </cell>
        </row>
        <row r="2455">
          <cell r="A2455" t="str">
            <v>1x2C</v>
          </cell>
          <cell r="B2455" t="str">
            <v>CB1</v>
          </cell>
          <cell r="C2455" t="str">
            <v>m</v>
          </cell>
          <cell r="D2455">
            <v>1000</v>
          </cell>
          <cell r="E2455">
            <v>0.20399999999999999</v>
          </cell>
          <cell r="F2455">
            <v>204</v>
          </cell>
          <cell r="G2455">
            <v>0.15</v>
          </cell>
          <cell r="H2455">
            <v>150</v>
          </cell>
          <cell r="I2455" t="str">
            <v>B</v>
          </cell>
          <cell r="P2455">
            <v>0.15</v>
          </cell>
        </row>
        <row r="2456">
          <cell r="A2456" t="str">
            <v>1x3C</v>
          </cell>
          <cell r="B2456" t="str">
            <v>CB1</v>
          </cell>
          <cell r="C2456" t="str">
            <v>m</v>
          </cell>
          <cell r="D2456">
            <v>600</v>
          </cell>
          <cell r="E2456">
            <v>0.22900000000000001</v>
          </cell>
          <cell r="F2456">
            <v>137.4</v>
          </cell>
          <cell r="G2456">
            <v>0.15</v>
          </cell>
          <cell r="H2456">
            <v>90</v>
          </cell>
          <cell r="I2456" t="str">
            <v>B</v>
          </cell>
          <cell r="P2456">
            <v>0.15</v>
          </cell>
        </row>
        <row r="2457">
          <cell r="A2457" t="str">
            <v>1x4C</v>
          </cell>
          <cell r="B2457" t="str">
            <v>CB1</v>
          </cell>
          <cell r="C2457" t="str">
            <v>m</v>
          </cell>
          <cell r="D2457">
            <v>200</v>
          </cell>
          <cell r="E2457">
            <v>0.26700000000000002</v>
          </cell>
          <cell r="F2457">
            <v>53.4</v>
          </cell>
          <cell r="G2457">
            <v>0.2</v>
          </cell>
          <cell r="H2457">
            <v>40</v>
          </cell>
          <cell r="I2457" t="str">
            <v>B</v>
          </cell>
          <cell r="P2457">
            <v>0.2</v>
          </cell>
        </row>
        <row r="2458">
          <cell r="A2458" t="str">
            <v>1x5C</v>
          </cell>
          <cell r="B2458" t="str">
            <v>CB1</v>
          </cell>
          <cell r="C2458" t="str">
            <v>m</v>
          </cell>
          <cell r="D2458">
            <v>200</v>
          </cell>
          <cell r="E2458">
            <v>0.29099999999999998</v>
          </cell>
          <cell r="F2458">
            <v>58.2</v>
          </cell>
          <cell r="G2458">
            <v>0.2</v>
          </cell>
          <cell r="H2458">
            <v>40</v>
          </cell>
          <cell r="I2458" t="str">
            <v>B</v>
          </cell>
          <cell r="P2458">
            <v>0.2</v>
          </cell>
        </row>
        <row r="2459">
          <cell r="A2459" t="str">
            <v>1x7C</v>
          </cell>
          <cell r="B2459" t="str">
            <v>CB1</v>
          </cell>
          <cell r="C2459" t="str">
            <v>m</v>
          </cell>
          <cell r="D2459">
            <v>200</v>
          </cell>
          <cell r="E2459">
            <v>0.34499999999999997</v>
          </cell>
          <cell r="F2459">
            <v>69</v>
          </cell>
          <cell r="G2459">
            <v>0.2</v>
          </cell>
          <cell r="H2459">
            <v>40</v>
          </cell>
          <cell r="I2459" t="str">
            <v>B</v>
          </cell>
          <cell r="P2459">
            <v>0.2</v>
          </cell>
        </row>
        <row r="2460">
          <cell r="A2460" t="str">
            <v>1x9C</v>
          </cell>
          <cell r="B2460" t="str">
            <v>CB1</v>
          </cell>
          <cell r="C2460" t="str">
            <v>m</v>
          </cell>
          <cell r="D2460">
            <v>200</v>
          </cell>
          <cell r="E2460">
            <v>0.432</v>
          </cell>
          <cell r="F2460">
            <v>86.4</v>
          </cell>
          <cell r="G2460">
            <v>0.2</v>
          </cell>
          <cell r="H2460">
            <v>40</v>
          </cell>
          <cell r="I2460" t="str">
            <v>B</v>
          </cell>
          <cell r="P2460">
            <v>0.2</v>
          </cell>
        </row>
        <row r="2461">
          <cell r="A2461" t="str">
            <v>1x12C</v>
          </cell>
          <cell r="B2461" t="str">
            <v>CB1</v>
          </cell>
          <cell r="C2461" t="str">
            <v>m</v>
          </cell>
          <cell r="D2461">
            <v>200</v>
          </cell>
          <cell r="E2461">
            <v>0.51600000000000001</v>
          </cell>
          <cell r="F2461">
            <v>103.2</v>
          </cell>
          <cell r="G2461">
            <v>0.25</v>
          </cell>
          <cell r="H2461">
            <v>50</v>
          </cell>
          <cell r="I2461" t="str">
            <v>B</v>
          </cell>
          <cell r="P2461">
            <v>0.25</v>
          </cell>
        </row>
        <row r="2462">
          <cell r="A2462" t="str">
            <v>1x15C</v>
          </cell>
          <cell r="B2462" t="str">
            <v>CB1</v>
          </cell>
          <cell r="C2462" t="str">
            <v>m</v>
          </cell>
          <cell r="D2462">
            <v>200</v>
          </cell>
          <cell r="E2462">
            <v>0.63</v>
          </cell>
          <cell r="F2462">
            <v>126</v>
          </cell>
          <cell r="G2462">
            <v>0.25</v>
          </cell>
          <cell r="H2462">
            <v>50</v>
          </cell>
          <cell r="I2462" t="str">
            <v>B</v>
          </cell>
          <cell r="P2462">
            <v>0.25</v>
          </cell>
        </row>
        <row r="2463">
          <cell r="A2463" t="str">
            <v>1x18C</v>
          </cell>
          <cell r="B2463" t="str">
            <v>CB1</v>
          </cell>
          <cell r="C2463" t="str">
            <v>m</v>
          </cell>
          <cell r="D2463">
            <v>200</v>
          </cell>
          <cell r="E2463">
            <v>0.72199999999999998</v>
          </cell>
          <cell r="F2463">
            <v>144.4</v>
          </cell>
          <cell r="G2463">
            <v>0.25</v>
          </cell>
          <cell r="H2463">
            <v>50</v>
          </cell>
          <cell r="I2463" t="str">
            <v>B</v>
          </cell>
          <cell r="P2463">
            <v>0.25</v>
          </cell>
        </row>
        <row r="2464">
          <cell r="A2464" t="str">
            <v>1x25C</v>
          </cell>
          <cell r="B2464" t="str">
            <v>CB1</v>
          </cell>
          <cell r="C2464" t="str">
            <v>m</v>
          </cell>
          <cell r="D2464">
            <v>200</v>
          </cell>
          <cell r="E2464">
            <v>0.95799999999999996</v>
          </cell>
          <cell r="F2464">
            <v>191.6</v>
          </cell>
          <cell r="G2464">
            <v>0.3</v>
          </cell>
          <cell r="H2464">
            <v>60</v>
          </cell>
          <cell r="I2464" t="str">
            <v>B</v>
          </cell>
          <cell r="P2464">
            <v>0.3</v>
          </cell>
        </row>
        <row r="2465">
          <cell r="A2465" t="str">
            <v xml:space="preserve"> </v>
          </cell>
          <cell r="B2465" t="str">
            <v xml:space="preserve"> </v>
          </cell>
          <cell r="F2465">
            <v>0</v>
          </cell>
          <cell r="H2465">
            <v>0</v>
          </cell>
          <cell r="P2465">
            <v>0</v>
          </cell>
        </row>
        <row r="2466">
          <cell r="A2466" t="str">
            <v>Lançamento e ligação de cabo de instrumentação - 1,0 mm² + blindagem</v>
          </cell>
          <cell r="B2466" t="str">
            <v xml:space="preserve"> </v>
          </cell>
          <cell r="C2466" t="str">
            <v>m</v>
          </cell>
          <cell r="D2466">
            <v>800</v>
          </cell>
          <cell r="E2466">
            <v>0.22900000000000001</v>
          </cell>
          <cell r="F2466">
            <v>183.2</v>
          </cell>
          <cell r="G2466">
            <v>0.15</v>
          </cell>
          <cell r="H2466">
            <v>120</v>
          </cell>
          <cell r="I2466" t="str">
            <v>B</v>
          </cell>
          <cell r="P2466">
            <v>0.15</v>
          </cell>
        </row>
        <row r="2467">
          <cell r="A2467" t="str">
            <v>1x2C</v>
          </cell>
          <cell r="B2467" t="str">
            <v>CB1</v>
          </cell>
          <cell r="F2467">
            <v>0</v>
          </cell>
          <cell r="H2467">
            <v>0</v>
          </cell>
          <cell r="P2467">
            <v>0</v>
          </cell>
        </row>
        <row r="2468">
          <cell r="F2468">
            <v>0</v>
          </cell>
          <cell r="H2468">
            <v>0</v>
          </cell>
          <cell r="P2468">
            <v>0</v>
          </cell>
        </row>
        <row r="2469">
          <cell r="A2469" t="str">
            <v>Eletroduto rígido tipo AC- (Vara de 3 m):</v>
          </cell>
          <cell r="F2469">
            <v>0</v>
          </cell>
          <cell r="H2469">
            <v>0</v>
          </cell>
          <cell r="P2469">
            <v>0</v>
          </cell>
        </row>
        <row r="2470">
          <cell r="A2470" t="str">
            <v>Diâmetro 3/4"</v>
          </cell>
          <cell r="B2470" t="str">
            <v>ELAG</v>
          </cell>
          <cell r="C2470" t="str">
            <v>m</v>
          </cell>
          <cell r="D2470">
            <v>295</v>
          </cell>
          <cell r="E2470">
            <v>1.7699999999999998</v>
          </cell>
          <cell r="F2470">
            <v>522.15</v>
          </cell>
          <cell r="G2470">
            <v>1.25</v>
          </cell>
          <cell r="H2470">
            <v>368.75</v>
          </cell>
          <cell r="I2470" t="str">
            <v>LE</v>
          </cell>
          <cell r="P2470">
            <v>1.25</v>
          </cell>
        </row>
        <row r="2471">
          <cell r="A2471" t="str">
            <v>Diâmetro 1"</v>
          </cell>
          <cell r="B2471" t="str">
            <v>ELAG</v>
          </cell>
          <cell r="C2471" t="str">
            <v>m</v>
          </cell>
          <cell r="D2471">
            <v>75</v>
          </cell>
          <cell r="E2471">
            <v>2.63</v>
          </cell>
          <cell r="F2471">
            <v>197.25</v>
          </cell>
          <cell r="G2471">
            <v>1.25</v>
          </cell>
          <cell r="H2471">
            <v>93.75</v>
          </cell>
          <cell r="I2471" t="str">
            <v>LE</v>
          </cell>
          <cell r="P2471">
            <v>1.25</v>
          </cell>
        </row>
        <row r="2472">
          <cell r="A2472" t="str">
            <v>Diâmetro 11/2"</v>
          </cell>
          <cell r="B2472" t="str">
            <v>ELAG</v>
          </cell>
          <cell r="C2472" t="str">
            <v>m</v>
          </cell>
          <cell r="D2472">
            <v>180</v>
          </cell>
          <cell r="E2472">
            <v>4.24</v>
          </cell>
          <cell r="F2472">
            <v>763.2</v>
          </cell>
          <cell r="G2472">
            <v>1.25</v>
          </cell>
          <cell r="H2472">
            <v>225</v>
          </cell>
          <cell r="I2472" t="str">
            <v>LE</v>
          </cell>
          <cell r="P2472">
            <v>1.25</v>
          </cell>
        </row>
        <row r="2473">
          <cell r="A2473" t="str">
            <v>Diâmetro 2"</v>
          </cell>
          <cell r="B2473" t="str">
            <v>ELAG</v>
          </cell>
          <cell r="C2473" t="str">
            <v>m</v>
          </cell>
          <cell r="D2473">
            <v>242</v>
          </cell>
          <cell r="E2473">
            <v>5.66</v>
          </cell>
          <cell r="F2473">
            <v>1369.72</v>
          </cell>
          <cell r="G2473">
            <v>1.5</v>
          </cell>
          <cell r="H2473">
            <v>363</v>
          </cell>
          <cell r="I2473" t="str">
            <v>LE</v>
          </cell>
          <cell r="P2473">
            <v>1.5</v>
          </cell>
        </row>
        <row r="2474">
          <cell r="A2474" t="str">
            <v>Diâmetro 2 1/2"</v>
          </cell>
          <cell r="B2474" t="str">
            <v>ELAG</v>
          </cell>
          <cell r="C2474" t="str">
            <v>m</v>
          </cell>
          <cell r="D2474">
            <v>119</v>
          </cell>
          <cell r="E2474">
            <v>8.9</v>
          </cell>
          <cell r="F2474">
            <v>1059.0999999999999</v>
          </cell>
          <cell r="G2474">
            <v>1.5</v>
          </cell>
          <cell r="H2474">
            <v>178.5</v>
          </cell>
          <cell r="I2474" t="str">
            <v>LE</v>
          </cell>
          <cell r="P2474">
            <v>1.5</v>
          </cell>
        </row>
        <row r="2475">
          <cell r="A2475" t="str">
            <v>Diâmetro 3"</v>
          </cell>
          <cell r="B2475" t="str">
            <v>ELAG</v>
          </cell>
          <cell r="C2475" t="str">
            <v>m</v>
          </cell>
          <cell r="D2475">
            <v>36</v>
          </cell>
          <cell r="E2475">
            <v>11.6</v>
          </cell>
          <cell r="F2475">
            <v>417.6</v>
          </cell>
          <cell r="G2475">
            <v>1.5</v>
          </cell>
          <cell r="H2475">
            <v>54</v>
          </cell>
          <cell r="I2475" t="str">
            <v>LE</v>
          </cell>
          <cell r="P2475">
            <v>1.5</v>
          </cell>
        </row>
        <row r="2476">
          <cell r="A2476" t="str">
            <v>Diâmetro 4"</v>
          </cell>
          <cell r="B2476" t="str">
            <v>ELAG</v>
          </cell>
          <cell r="F2476">
            <v>0</v>
          </cell>
          <cell r="H2476">
            <v>0</v>
          </cell>
          <cell r="I2476" t="str">
            <v>LE</v>
          </cell>
          <cell r="P2476">
            <v>0</v>
          </cell>
        </row>
        <row r="2477">
          <cell r="F2477">
            <v>0</v>
          </cell>
          <cell r="H2477">
            <v>0</v>
          </cell>
          <cell r="P2477">
            <v>0</v>
          </cell>
        </row>
        <row r="2478">
          <cell r="A2478" t="str">
            <v>Eletroduto flexível (peça de 1,5 m):</v>
          </cell>
          <cell r="F2478">
            <v>0</v>
          </cell>
          <cell r="H2478">
            <v>0</v>
          </cell>
          <cell r="P2478">
            <v>0</v>
          </cell>
        </row>
        <row r="2479">
          <cell r="A2479" t="str">
            <v>Diâmetro 3/4"</v>
          </cell>
          <cell r="B2479" t="str">
            <v>ELFL</v>
          </cell>
          <cell r="C2479" t="str">
            <v>PC</v>
          </cell>
          <cell r="D2479">
            <v>630</v>
          </cell>
          <cell r="E2479">
            <v>0.88</v>
          </cell>
          <cell r="F2479">
            <v>554.4</v>
          </cell>
          <cell r="G2479">
            <v>4.5</v>
          </cell>
          <cell r="H2479">
            <v>2835</v>
          </cell>
          <cell r="I2479" t="str">
            <v>LE</v>
          </cell>
          <cell r="P2479">
            <v>4.5</v>
          </cell>
        </row>
        <row r="2480">
          <cell r="A2480" t="str">
            <v>Diâmetro 1/2"</v>
          </cell>
          <cell r="B2480" t="str">
            <v>ELFL</v>
          </cell>
          <cell r="C2480" t="str">
            <v>PC</v>
          </cell>
          <cell r="D2480">
            <v>75</v>
          </cell>
          <cell r="E2480">
            <v>0.5</v>
          </cell>
          <cell r="F2480">
            <v>37.5</v>
          </cell>
          <cell r="G2480">
            <v>4.5</v>
          </cell>
          <cell r="H2480">
            <v>337.5</v>
          </cell>
          <cell r="I2480" t="str">
            <v>LE</v>
          </cell>
          <cell r="P2480">
            <v>4.5</v>
          </cell>
        </row>
        <row r="2481">
          <cell r="F2481">
            <v>0</v>
          </cell>
          <cell r="H2481">
            <v>0</v>
          </cell>
          <cell r="P2481">
            <v>0</v>
          </cell>
        </row>
        <row r="2482">
          <cell r="A2482" t="str">
            <v>Caixa comando local:</v>
          </cell>
          <cell r="F2482">
            <v>0</v>
          </cell>
          <cell r="H2482">
            <v>0</v>
          </cell>
          <cell r="P2482">
            <v>0</v>
          </cell>
        </row>
        <row r="2483">
          <cell r="A2483" t="str">
            <v>2 botões</v>
          </cell>
          <cell r="B2483" t="str">
            <v>CX</v>
          </cell>
          <cell r="C2483" t="str">
            <v>UNID.</v>
          </cell>
          <cell r="D2483">
            <v>30</v>
          </cell>
          <cell r="E2483">
            <v>10</v>
          </cell>
          <cell r="F2483">
            <v>300</v>
          </cell>
          <cell r="G2483">
            <v>8</v>
          </cell>
          <cell r="H2483">
            <v>240</v>
          </cell>
          <cell r="I2483" t="str">
            <v>Q</v>
          </cell>
          <cell r="P2483">
            <v>8</v>
          </cell>
        </row>
        <row r="2484">
          <cell r="F2484">
            <v>0</v>
          </cell>
          <cell r="H2484">
            <v>0</v>
          </cell>
          <cell r="P2484">
            <v>0</v>
          </cell>
        </row>
        <row r="2485">
          <cell r="A2485" t="str">
            <v>Instalação de caixa de passagem 400 x 400 x 150</v>
          </cell>
          <cell r="B2485" t="str">
            <v>CX</v>
          </cell>
          <cell r="C2485" t="str">
            <v>UNID.</v>
          </cell>
          <cell r="D2485">
            <v>10</v>
          </cell>
          <cell r="E2485">
            <v>30</v>
          </cell>
          <cell r="F2485">
            <v>300</v>
          </cell>
          <cell r="G2485">
            <v>10</v>
          </cell>
          <cell r="H2485">
            <v>100</v>
          </cell>
          <cell r="I2485" t="str">
            <v>LE</v>
          </cell>
          <cell r="P2485">
            <v>10</v>
          </cell>
        </row>
        <row r="2486">
          <cell r="F2486">
            <v>0</v>
          </cell>
          <cell r="H2486">
            <v>0</v>
          </cell>
          <cell r="P2486">
            <v>0</v>
          </cell>
        </row>
        <row r="2487">
          <cell r="A2487" t="str">
            <v>Instalação e interligação de caixa de bornes com 30 bornes.</v>
          </cell>
          <cell r="B2487" t="str">
            <v>CX</v>
          </cell>
          <cell r="C2487" t="str">
            <v>UNID.</v>
          </cell>
          <cell r="D2487">
            <v>30</v>
          </cell>
          <cell r="E2487">
            <v>30</v>
          </cell>
          <cell r="F2487">
            <v>900</v>
          </cell>
          <cell r="G2487">
            <v>30</v>
          </cell>
          <cell r="H2487">
            <v>900</v>
          </cell>
          <cell r="I2487" t="str">
            <v>Q</v>
          </cell>
          <cell r="P2487">
            <v>30</v>
          </cell>
        </row>
        <row r="2488">
          <cell r="F2488">
            <v>0</v>
          </cell>
          <cell r="H2488">
            <v>0</v>
          </cell>
          <cell r="P2488">
            <v>0</v>
          </cell>
        </row>
        <row r="2489">
          <cell r="A2489" t="str">
            <v>ÁREA - CONCENTRAÇÃO DE GROSSOS</v>
          </cell>
          <cell r="F2489">
            <v>0</v>
          </cell>
          <cell r="H2489">
            <v>0</v>
          </cell>
          <cell r="P2489">
            <v>0</v>
          </cell>
        </row>
        <row r="2490">
          <cell r="A2490" t="str">
            <v>Instalação e interligação de válvula de bloqueio “guilhotina”, (diâmetros: 4", 10")</v>
          </cell>
          <cell r="B2490" t="str">
            <v>FV</v>
          </cell>
          <cell r="C2490" t="str">
            <v>CJ</v>
          </cell>
          <cell r="D2490">
            <v>13</v>
          </cell>
          <cell r="E2490">
            <v>10</v>
          </cell>
          <cell r="F2490">
            <v>130</v>
          </cell>
          <cell r="G2490">
            <v>20</v>
          </cell>
          <cell r="H2490">
            <v>260</v>
          </cell>
          <cell r="I2490" t="str">
            <v>N</v>
          </cell>
          <cell r="P2490">
            <v>20</v>
          </cell>
        </row>
        <row r="2491">
          <cell r="F2491">
            <v>0</v>
          </cell>
          <cell r="H2491">
            <v>0</v>
          </cell>
          <cell r="P2491">
            <v>0</v>
          </cell>
        </row>
        <row r="2492">
          <cell r="A2492" t="str">
            <v>Instalação de manômetros</v>
          </cell>
          <cell r="B2492" t="str">
            <v>PI</v>
          </cell>
          <cell r="C2492" t="str">
            <v>UNID.</v>
          </cell>
          <cell r="D2492">
            <v>23</v>
          </cell>
          <cell r="E2492">
            <v>10</v>
          </cell>
          <cell r="F2492">
            <v>230</v>
          </cell>
          <cell r="G2492">
            <v>8</v>
          </cell>
          <cell r="H2492">
            <v>184</v>
          </cell>
          <cell r="I2492" t="str">
            <v>N</v>
          </cell>
          <cell r="P2492">
            <v>8</v>
          </cell>
        </row>
        <row r="2493">
          <cell r="F2493">
            <v>0</v>
          </cell>
          <cell r="H2493">
            <v>0</v>
          </cell>
          <cell r="P2493">
            <v>0</v>
          </cell>
        </row>
        <row r="2494">
          <cell r="A2494" t="str">
            <v>Instalação e interligação de chave de vazão</v>
          </cell>
          <cell r="B2494" t="str">
            <v>FSL</v>
          </cell>
          <cell r="C2494" t="str">
            <v>UNID.</v>
          </cell>
          <cell r="D2494">
            <v>8</v>
          </cell>
          <cell r="E2494">
            <v>10</v>
          </cell>
          <cell r="F2494">
            <v>80</v>
          </cell>
          <cell r="G2494">
            <v>8</v>
          </cell>
          <cell r="H2494">
            <v>64</v>
          </cell>
          <cell r="I2494" t="str">
            <v>N</v>
          </cell>
          <cell r="P2494">
            <v>8</v>
          </cell>
        </row>
        <row r="2495">
          <cell r="F2495">
            <v>0</v>
          </cell>
          <cell r="H2495">
            <v>0</v>
          </cell>
          <cell r="P2495">
            <v>0</v>
          </cell>
        </row>
        <row r="2496">
          <cell r="A2496" t="str">
            <v>Instalação e interligação de válvula solenóide, (diâmetros: 1")</v>
          </cell>
          <cell r="B2496" t="str">
            <v>SV</v>
          </cell>
          <cell r="F2496">
            <v>0</v>
          </cell>
          <cell r="H2496">
            <v>0</v>
          </cell>
          <cell r="P2496">
            <v>0</v>
          </cell>
        </row>
        <row r="2497">
          <cell r="F2497">
            <v>0</v>
          </cell>
          <cell r="H2497">
            <v>0</v>
          </cell>
          <cell r="P2497">
            <v>0</v>
          </cell>
        </row>
        <row r="2498">
          <cell r="A2498" t="str">
            <v>Instalação e interligação de válvula de controle borboleta, (diâmetros: 2")</v>
          </cell>
          <cell r="F2498">
            <v>0</v>
          </cell>
          <cell r="H2498">
            <v>0</v>
          </cell>
          <cell r="P2498">
            <v>0</v>
          </cell>
        </row>
        <row r="2499">
          <cell r="F2499">
            <v>0</v>
          </cell>
          <cell r="H2499">
            <v>0</v>
          </cell>
          <cell r="P2499">
            <v>0</v>
          </cell>
        </row>
        <row r="2500">
          <cell r="A2500" t="str">
            <v>Instalação de válvula de bloqueio “mangote tubular”, (diâmetros: 4", 6")</v>
          </cell>
          <cell r="B2500" t="str">
            <v>FV</v>
          </cell>
          <cell r="C2500" t="str">
            <v>UNID.</v>
          </cell>
          <cell r="D2500">
            <v>8</v>
          </cell>
          <cell r="E2500">
            <v>10</v>
          </cell>
          <cell r="F2500">
            <v>80</v>
          </cell>
          <cell r="G2500">
            <v>20</v>
          </cell>
          <cell r="H2500">
            <v>160</v>
          </cell>
          <cell r="I2500" t="str">
            <v>N</v>
          </cell>
          <cell r="P2500">
            <v>20</v>
          </cell>
        </row>
        <row r="2501">
          <cell r="F2501">
            <v>0</v>
          </cell>
          <cell r="H2501">
            <v>0</v>
          </cell>
          <cell r="P2501">
            <v>0</v>
          </cell>
        </row>
        <row r="2502">
          <cell r="A2502" t="str">
            <v>Instalação e interligação de válvula de bloqueio “pinch mangote”, (diâmetros: 3")</v>
          </cell>
          <cell r="B2502" t="str">
            <v>FV</v>
          </cell>
          <cell r="F2502">
            <v>0</v>
          </cell>
          <cell r="H2502">
            <v>0</v>
          </cell>
          <cell r="P2502">
            <v>0</v>
          </cell>
        </row>
        <row r="2503">
          <cell r="F2503">
            <v>0</v>
          </cell>
          <cell r="H2503">
            <v>0</v>
          </cell>
          <cell r="P2503">
            <v>0</v>
          </cell>
        </row>
        <row r="2504">
          <cell r="A2504" t="str">
            <v>Instalação de válvula reguladora de pressão</v>
          </cell>
          <cell r="B2504" t="str">
            <v>PCV</v>
          </cell>
          <cell r="C2504" t="str">
            <v>UNID.</v>
          </cell>
          <cell r="D2504">
            <v>1</v>
          </cell>
          <cell r="E2504">
            <v>10</v>
          </cell>
          <cell r="F2504">
            <v>10</v>
          </cell>
          <cell r="G2504">
            <v>20</v>
          </cell>
          <cell r="H2504">
            <v>20</v>
          </cell>
          <cell r="I2504" t="str">
            <v>N</v>
          </cell>
          <cell r="P2504">
            <v>20</v>
          </cell>
        </row>
        <row r="2505">
          <cell r="F2505">
            <v>0</v>
          </cell>
          <cell r="H2505">
            <v>0</v>
          </cell>
          <cell r="P2505">
            <v>0</v>
          </cell>
        </row>
        <row r="2506">
          <cell r="A2506" t="str">
            <v>Instalação e interligação de fonte / sensor / transmissor de densidade radioativo</v>
          </cell>
          <cell r="B2506" t="str">
            <v>DX/DE/DIT</v>
          </cell>
          <cell r="C2506" t="str">
            <v>CJ</v>
          </cell>
          <cell r="D2506">
            <v>3</v>
          </cell>
          <cell r="E2506">
            <v>10</v>
          </cell>
          <cell r="F2506">
            <v>30</v>
          </cell>
          <cell r="G2506">
            <v>8</v>
          </cell>
          <cell r="H2506">
            <v>24</v>
          </cell>
          <cell r="I2506" t="str">
            <v>N</v>
          </cell>
          <cell r="P2506">
            <v>8</v>
          </cell>
        </row>
        <row r="2507">
          <cell r="F2507">
            <v>0</v>
          </cell>
          <cell r="H2507">
            <v>0</v>
          </cell>
          <cell r="P2507">
            <v>0</v>
          </cell>
        </row>
        <row r="2508">
          <cell r="A2508" t="str">
            <v>Instalação e interligação de medidor magnético de vazão</v>
          </cell>
          <cell r="B2508" t="str">
            <v>FIT</v>
          </cell>
          <cell r="C2508" t="str">
            <v>CJ</v>
          </cell>
          <cell r="D2508">
            <v>3</v>
          </cell>
          <cell r="E2508">
            <v>10</v>
          </cell>
          <cell r="F2508">
            <v>30</v>
          </cell>
          <cell r="G2508">
            <v>8</v>
          </cell>
          <cell r="H2508">
            <v>24</v>
          </cell>
          <cell r="I2508" t="str">
            <v>N</v>
          </cell>
          <cell r="P2508">
            <v>8</v>
          </cell>
        </row>
        <row r="2509">
          <cell r="F2509">
            <v>0</v>
          </cell>
          <cell r="H2509">
            <v>0</v>
          </cell>
          <cell r="P2509">
            <v>0</v>
          </cell>
        </row>
        <row r="2510">
          <cell r="A2510" t="str">
            <v>Instalação e interligação de medidor de nível tipo ultrassônico</v>
          </cell>
          <cell r="B2510" t="str">
            <v>LIT</v>
          </cell>
          <cell r="C2510" t="str">
            <v>CJ</v>
          </cell>
          <cell r="D2510">
            <v>3</v>
          </cell>
          <cell r="E2510">
            <v>10</v>
          </cell>
          <cell r="F2510">
            <v>30</v>
          </cell>
          <cell r="G2510">
            <v>8</v>
          </cell>
          <cell r="H2510">
            <v>24</v>
          </cell>
          <cell r="I2510" t="str">
            <v>N</v>
          </cell>
          <cell r="P2510">
            <v>8</v>
          </cell>
        </row>
        <row r="2511">
          <cell r="F2511">
            <v>0</v>
          </cell>
          <cell r="H2511">
            <v>0</v>
          </cell>
          <cell r="P2511">
            <v>0</v>
          </cell>
        </row>
        <row r="2512">
          <cell r="A2512" t="str">
            <v>Instalação de transmissor de pressão com selo</v>
          </cell>
          <cell r="B2512" t="str">
            <v>PIT</v>
          </cell>
          <cell r="C2512" t="str">
            <v>CJ</v>
          </cell>
          <cell r="D2512">
            <v>2</v>
          </cell>
          <cell r="E2512">
            <v>10</v>
          </cell>
          <cell r="F2512">
            <v>20</v>
          </cell>
          <cell r="G2512">
            <v>8</v>
          </cell>
          <cell r="H2512">
            <v>16</v>
          </cell>
          <cell r="I2512" t="str">
            <v>N</v>
          </cell>
          <cell r="P2512">
            <v>8</v>
          </cell>
        </row>
        <row r="2513">
          <cell r="F2513">
            <v>0</v>
          </cell>
          <cell r="H2513">
            <v>0</v>
          </cell>
          <cell r="P2513">
            <v>0</v>
          </cell>
        </row>
        <row r="2514">
          <cell r="A2514" t="str">
            <v>Instalação e interligação de caixas de válvulas solenóide</v>
          </cell>
          <cell r="B2514" t="str">
            <v>SV</v>
          </cell>
          <cell r="C2514" t="str">
            <v>UNID.</v>
          </cell>
          <cell r="D2514">
            <v>10</v>
          </cell>
          <cell r="E2514">
            <v>10</v>
          </cell>
          <cell r="F2514">
            <v>100</v>
          </cell>
          <cell r="G2514">
            <v>8</v>
          </cell>
          <cell r="H2514">
            <v>80</v>
          </cell>
          <cell r="I2514" t="str">
            <v>N</v>
          </cell>
          <cell r="P2514">
            <v>8</v>
          </cell>
        </row>
        <row r="2515">
          <cell r="F2515">
            <v>0</v>
          </cell>
          <cell r="H2515">
            <v>0</v>
          </cell>
          <cell r="P2515">
            <v>0</v>
          </cell>
        </row>
        <row r="2516">
          <cell r="A2516" t="str">
            <v>Instalação e interligação de caixas locais de aquisição de E/S (2300 x 1200 x 700 mm)</v>
          </cell>
          <cell r="B2516" t="str">
            <v>CAD</v>
          </cell>
          <cell r="C2516" t="str">
            <v>CJ</v>
          </cell>
          <cell r="D2516">
            <v>1</v>
          </cell>
          <cell r="E2516">
            <v>300</v>
          </cell>
          <cell r="F2516">
            <v>300</v>
          </cell>
          <cell r="G2516">
            <v>250</v>
          </cell>
          <cell r="H2516">
            <v>250</v>
          </cell>
          <cell r="I2516" t="str">
            <v>Q</v>
          </cell>
          <cell r="P2516">
            <v>250</v>
          </cell>
        </row>
        <row r="2517">
          <cell r="F2517">
            <v>0</v>
          </cell>
          <cell r="H2517">
            <v>0</v>
          </cell>
          <cell r="P2517">
            <v>0</v>
          </cell>
        </row>
        <row r="2518">
          <cell r="A2518" t="str">
            <v>Instalação e interligação de postos de comunicação de voz</v>
          </cell>
          <cell r="B2518" t="str">
            <v xml:space="preserve"> </v>
          </cell>
          <cell r="C2518" t="str">
            <v>UNID.</v>
          </cell>
          <cell r="D2518">
            <v>5</v>
          </cell>
          <cell r="E2518">
            <v>10</v>
          </cell>
          <cell r="F2518">
            <v>50</v>
          </cell>
          <cell r="G2518">
            <v>8</v>
          </cell>
          <cell r="H2518">
            <v>40</v>
          </cell>
          <cell r="I2518" t="str">
            <v>Q</v>
          </cell>
          <cell r="P2518">
            <v>8</v>
          </cell>
        </row>
        <row r="2519">
          <cell r="F2519">
            <v>0</v>
          </cell>
          <cell r="H2519">
            <v>0</v>
          </cell>
          <cell r="P2519">
            <v>0</v>
          </cell>
        </row>
        <row r="2520">
          <cell r="A2520" t="str">
            <v>Lançamento e ligação de cabo de controle - 1,5 mm²</v>
          </cell>
          <cell r="B2520" t="str">
            <v xml:space="preserve"> </v>
          </cell>
          <cell r="F2520">
            <v>0</v>
          </cell>
          <cell r="H2520">
            <v>0</v>
          </cell>
          <cell r="P2520">
            <v>0</v>
          </cell>
        </row>
        <row r="2521">
          <cell r="A2521" t="str">
            <v>1x2C</v>
          </cell>
          <cell r="B2521" t="str">
            <v>CB1</v>
          </cell>
          <cell r="C2521" t="str">
            <v>m</v>
          </cell>
          <cell r="D2521">
            <v>200</v>
          </cell>
          <cell r="E2521">
            <v>0.20399999999999999</v>
          </cell>
          <cell r="F2521">
            <v>40.799999999999997</v>
          </cell>
          <cell r="G2521">
            <v>0.15</v>
          </cell>
          <cell r="H2521">
            <v>30</v>
          </cell>
          <cell r="I2521" t="str">
            <v>B</v>
          </cell>
          <cell r="P2521">
            <v>0.15</v>
          </cell>
        </row>
        <row r="2522">
          <cell r="A2522" t="str">
            <v>1x3C</v>
          </cell>
          <cell r="B2522" t="str">
            <v>CB1</v>
          </cell>
          <cell r="C2522" t="str">
            <v>m</v>
          </cell>
          <cell r="D2522">
            <v>300</v>
          </cell>
          <cell r="E2522">
            <v>0.22900000000000001</v>
          </cell>
          <cell r="F2522">
            <v>68.7</v>
          </cell>
          <cell r="G2522">
            <v>0.15</v>
          </cell>
          <cell r="H2522">
            <v>45</v>
          </cell>
          <cell r="I2522" t="str">
            <v>B</v>
          </cell>
          <cell r="P2522">
            <v>0.15</v>
          </cell>
        </row>
        <row r="2523">
          <cell r="A2523" t="str">
            <v>1x5C</v>
          </cell>
          <cell r="B2523" t="str">
            <v>CB1</v>
          </cell>
          <cell r="C2523" t="str">
            <v>m</v>
          </cell>
          <cell r="D2523">
            <v>200</v>
          </cell>
          <cell r="E2523">
            <v>0.29099999999999998</v>
          </cell>
          <cell r="F2523">
            <v>58.2</v>
          </cell>
          <cell r="G2523">
            <v>0.2</v>
          </cell>
          <cell r="H2523">
            <v>40</v>
          </cell>
          <cell r="I2523" t="str">
            <v>B</v>
          </cell>
          <cell r="P2523">
            <v>0.2</v>
          </cell>
        </row>
        <row r="2524">
          <cell r="A2524" t="str">
            <v>1x7C</v>
          </cell>
          <cell r="B2524" t="str">
            <v>CB1</v>
          </cell>
          <cell r="C2524" t="str">
            <v>m</v>
          </cell>
          <cell r="D2524">
            <v>400</v>
          </cell>
          <cell r="E2524">
            <v>0.34499999999999997</v>
          </cell>
          <cell r="F2524">
            <v>138</v>
          </cell>
          <cell r="G2524">
            <v>0.2</v>
          </cell>
          <cell r="H2524">
            <v>80</v>
          </cell>
          <cell r="I2524" t="str">
            <v>B</v>
          </cell>
          <cell r="P2524">
            <v>0.2</v>
          </cell>
        </row>
        <row r="2525">
          <cell r="A2525" t="str">
            <v xml:space="preserve"> </v>
          </cell>
          <cell r="B2525" t="str">
            <v xml:space="preserve"> </v>
          </cell>
          <cell r="F2525">
            <v>0</v>
          </cell>
          <cell r="H2525">
            <v>0</v>
          </cell>
          <cell r="P2525">
            <v>0</v>
          </cell>
        </row>
        <row r="2526">
          <cell r="A2526" t="str">
            <v>Lançamento e ligação de cabo de instrumentação - 1,0 mm² + blindagem</v>
          </cell>
          <cell r="B2526" t="str">
            <v xml:space="preserve"> </v>
          </cell>
          <cell r="F2526">
            <v>0</v>
          </cell>
          <cell r="H2526">
            <v>0</v>
          </cell>
          <cell r="P2526">
            <v>0</v>
          </cell>
        </row>
        <row r="2527">
          <cell r="A2527" t="str">
            <v>1x2C</v>
          </cell>
          <cell r="B2527" t="str">
            <v>CB1</v>
          </cell>
          <cell r="C2527" t="str">
            <v>m</v>
          </cell>
          <cell r="D2527">
            <v>400</v>
          </cell>
          <cell r="E2527">
            <v>0.20399999999999999</v>
          </cell>
          <cell r="F2527">
            <v>81.599999999999994</v>
          </cell>
          <cell r="G2527">
            <v>0.15</v>
          </cell>
          <cell r="H2527">
            <v>60</v>
          </cell>
          <cell r="I2527" t="str">
            <v>B</v>
          </cell>
          <cell r="P2527">
            <v>0.15</v>
          </cell>
        </row>
        <row r="2528">
          <cell r="F2528">
            <v>0</v>
          </cell>
          <cell r="H2528">
            <v>0</v>
          </cell>
          <cell r="P2528">
            <v>0</v>
          </cell>
        </row>
        <row r="2529">
          <cell r="A2529" t="str">
            <v>Eletroduto rígido tipo AC- (Vara de 3 m):</v>
          </cell>
          <cell r="F2529">
            <v>0</v>
          </cell>
          <cell r="H2529">
            <v>0</v>
          </cell>
          <cell r="P2529">
            <v>0</v>
          </cell>
        </row>
        <row r="2530">
          <cell r="A2530" t="str">
            <v>Diâmetro 3/4"</v>
          </cell>
          <cell r="B2530" t="str">
            <v>ELAG</v>
          </cell>
          <cell r="C2530" t="str">
            <v>m</v>
          </cell>
          <cell r="D2530">
            <v>118</v>
          </cell>
          <cell r="E2530">
            <v>1.7699999999999998</v>
          </cell>
          <cell r="F2530">
            <v>208.86</v>
          </cell>
          <cell r="G2530">
            <v>1.25</v>
          </cell>
          <cell r="H2530">
            <v>147.5</v>
          </cell>
          <cell r="I2530" t="str">
            <v>LE</v>
          </cell>
          <cell r="P2530">
            <v>1.25</v>
          </cell>
        </row>
        <row r="2531">
          <cell r="A2531" t="str">
            <v>Diâmetro 1"</v>
          </cell>
          <cell r="B2531" t="str">
            <v>ELAG</v>
          </cell>
          <cell r="C2531" t="str">
            <v>m</v>
          </cell>
          <cell r="D2531">
            <v>30</v>
          </cell>
          <cell r="E2531">
            <v>2.63</v>
          </cell>
          <cell r="F2531">
            <v>78.900000000000006</v>
          </cell>
          <cell r="G2531">
            <v>1.25</v>
          </cell>
          <cell r="H2531">
            <v>37.5</v>
          </cell>
          <cell r="I2531" t="str">
            <v>LE</v>
          </cell>
          <cell r="P2531">
            <v>1.25</v>
          </cell>
        </row>
        <row r="2532">
          <cell r="A2532" t="str">
            <v>Diâmetro 11/2"</v>
          </cell>
          <cell r="B2532" t="str">
            <v>ELAG</v>
          </cell>
          <cell r="C2532" t="str">
            <v>m</v>
          </cell>
          <cell r="D2532">
            <v>72</v>
          </cell>
          <cell r="E2532">
            <v>4.24</v>
          </cell>
          <cell r="F2532">
            <v>305.27999999999997</v>
          </cell>
          <cell r="G2532">
            <v>1.25</v>
          </cell>
          <cell r="H2532">
            <v>90</v>
          </cell>
          <cell r="I2532" t="str">
            <v>LE</v>
          </cell>
          <cell r="P2532">
            <v>1.25</v>
          </cell>
        </row>
        <row r="2533">
          <cell r="A2533" t="str">
            <v>Diâmetro 2"</v>
          </cell>
          <cell r="B2533" t="str">
            <v>ELAG</v>
          </cell>
          <cell r="C2533" t="str">
            <v>m</v>
          </cell>
          <cell r="D2533">
            <v>174</v>
          </cell>
          <cell r="E2533">
            <v>5.66</v>
          </cell>
          <cell r="F2533">
            <v>984.84</v>
          </cell>
          <cell r="G2533">
            <v>1.5</v>
          </cell>
          <cell r="H2533">
            <v>261</v>
          </cell>
          <cell r="I2533" t="str">
            <v>LE</v>
          </cell>
          <cell r="P2533">
            <v>1.5</v>
          </cell>
        </row>
        <row r="2534">
          <cell r="A2534" t="str">
            <v>Diâmetro 2 1/2"</v>
          </cell>
          <cell r="B2534" t="str">
            <v>ELAG</v>
          </cell>
          <cell r="C2534" t="str">
            <v>m</v>
          </cell>
          <cell r="D2534">
            <v>27</v>
          </cell>
          <cell r="E2534">
            <v>8.9</v>
          </cell>
          <cell r="F2534">
            <v>240.3</v>
          </cell>
          <cell r="G2534">
            <v>1.5</v>
          </cell>
          <cell r="H2534">
            <v>40.5</v>
          </cell>
          <cell r="I2534" t="str">
            <v>LE</v>
          </cell>
          <cell r="P2534">
            <v>1.5</v>
          </cell>
        </row>
        <row r="2535">
          <cell r="F2535">
            <v>0</v>
          </cell>
          <cell r="H2535">
            <v>0</v>
          </cell>
          <cell r="P2535">
            <v>0</v>
          </cell>
        </row>
        <row r="2536">
          <cell r="A2536" t="str">
            <v>Eletroduto flexível (peça de 1,5 m):</v>
          </cell>
          <cell r="F2536">
            <v>0</v>
          </cell>
          <cell r="H2536">
            <v>0</v>
          </cell>
          <cell r="P2536">
            <v>0</v>
          </cell>
        </row>
        <row r="2537">
          <cell r="A2537" t="str">
            <v>Diâmetro 3/4"</v>
          </cell>
          <cell r="B2537" t="str">
            <v>ELFL</v>
          </cell>
          <cell r="C2537" t="str">
            <v>PC</v>
          </cell>
          <cell r="D2537">
            <v>252</v>
          </cell>
          <cell r="E2537">
            <v>0.88</v>
          </cell>
          <cell r="F2537">
            <v>221.76</v>
          </cell>
          <cell r="G2537">
            <v>4.5</v>
          </cell>
          <cell r="H2537">
            <v>1134</v>
          </cell>
          <cell r="I2537" t="str">
            <v>LE</v>
          </cell>
          <cell r="P2537">
            <v>4.5</v>
          </cell>
        </row>
        <row r="2538">
          <cell r="A2538" t="str">
            <v>Diâmetro 1/2"</v>
          </cell>
          <cell r="B2538" t="str">
            <v>ELFL</v>
          </cell>
          <cell r="C2538" t="str">
            <v>PC</v>
          </cell>
          <cell r="D2538">
            <v>30</v>
          </cell>
          <cell r="E2538">
            <v>0.5</v>
          </cell>
          <cell r="F2538">
            <v>15</v>
          </cell>
          <cell r="G2538">
            <v>4.5</v>
          </cell>
          <cell r="H2538">
            <v>135</v>
          </cell>
          <cell r="I2538" t="str">
            <v>LE</v>
          </cell>
          <cell r="P2538">
            <v>4.5</v>
          </cell>
        </row>
        <row r="2539">
          <cell r="F2539">
            <v>0</v>
          </cell>
          <cell r="H2539">
            <v>0</v>
          </cell>
          <cell r="P2539">
            <v>0</v>
          </cell>
        </row>
        <row r="2540">
          <cell r="A2540" t="str">
            <v>Caixa comando local:</v>
          </cell>
          <cell r="F2540">
            <v>0</v>
          </cell>
          <cell r="H2540">
            <v>0</v>
          </cell>
          <cell r="P2540">
            <v>0</v>
          </cell>
        </row>
        <row r="2541">
          <cell r="A2541" t="str">
            <v>2 botões</v>
          </cell>
          <cell r="B2541" t="str">
            <v>CX</v>
          </cell>
          <cell r="C2541" t="str">
            <v>UNID.</v>
          </cell>
          <cell r="D2541">
            <v>6</v>
          </cell>
          <cell r="E2541">
            <v>10</v>
          </cell>
          <cell r="F2541">
            <v>60</v>
          </cell>
          <cell r="G2541">
            <v>8</v>
          </cell>
          <cell r="H2541">
            <v>48</v>
          </cell>
          <cell r="I2541" t="str">
            <v>Q</v>
          </cell>
          <cell r="P2541">
            <v>8</v>
          </cell>
        </row>
        <row r="2542">
          <cell r="F2542">
            <v>0</v>
          </cell>
          <cell r="H2542">
            <v>0</v>
          </cell>
          <cell r="P2542">
            <v>0</v>
          </cell>
        </row>
        <row r="2543">
          <cell r="A2543" t="str">
            <v>Instalação de caixa de passagem 400 x 400 x 150</v>
          </cell>
          <cell r="B2543" t="str">
            <v>CX</v>
          </cell>
          <cell r="C2543" t="str">
            <v>UNID.</v>
          </cell>
          <cell r="D2543">
            <v>3</v>
          </cell>
          <cell r="E2543">
            <v>30</v>
          </cell>
          <cell r="F2543">
            <v>90</v>
          </cell>
          <cell r="G2543">
            <v>10</v>
          </cell>
          <cell r="H2543">
            <v>30</v>
          </cell>
          <cell r="I2543" t="str">
            <v>LE</v>
          </cell>
          <cell r="P2543">
            <v>10</v>
          </cell>
        </row>
        <row r="2544">
          <cell r="F2544">
            <v>0</v>
          </cell>
          <cell r="H2544">
            <v>0</v>
          </cell>
          <cell r="P2544">
            <v>0</v>
          </cell>
        </row>
        <row r="2545">
          <cell r="A2545" t="str">
            <v>Instalação e interligação de caixa de bornes com 30 bornes.</v>
          </cell>
          <cell r="B2545" t="str">
            <v>CX</v>
          </cell>
          <cell r="C2545" t="str">
            <v>UNID.</v>
          </cell>
          <cell r="D2545">
            <v>6</v>
          </cell>
          <cell r="E2545">
            <v>30</v>
          </cell>
          <cell r="F2545">
            <v>180</v>
          </cell>
          <cell r="G2545">
            <v>30</v>
          </cell>
          <cell r="H2545">
            <v>180</v>
          </cell>
          <cell r="I2545" t="str">
            <v>Q</v>
          </cell>
          <cell r="P2545">
            <v>30</v>
          </cell>
        </row>
        <row r="2546">
          <cell r="F2546">
            <v>0</v>
          </cell>
          <cell r="H2546">
            <v>0</v>
          </cell>
          <cell r="P2546">
            <v>0</v>
          </cell>
        </row>
        <row r="2547">
          <cell r="A2547" t="str">
            <v>Instalação e interligação de caixas de válvulas solenóide.</v>
          </cell>
          <cell r="B2547" t="str">
            <v>CC</v>
          </cell>
          <cell r="C2547" t="str">
            <v>UNID.</v>
          </cell>
          <cell r="D2547">
            <v>9</v>
          </cell>
          <cell r="E2547">
            <v>30</v>
          </cell>
          <cell r="F2547">
            <v>270</v>
          </cell>
          <cell r="G2547">
            <v>20</v>
          </cell>
          <cell r="H2547">
            <v>180</v>
          </cell>
          <cell r="I2547" t="str">
            <v>N</v>
          </cell>
          <cell r="P2547">
            <v>20</v>
          </cell>
        </row>
        <row r="2548">
          <cell r="F2548">
            <v>0</v>
          </cell>
          <cell r="H2548">
            <v>0</v>
          </cell>
          <cell r="P2548">
            <v>0</v>
          </cell>
        </row>
        <row r="2549">
          <cell r="A2549" t="str">
            <v>ÁREA - CICLONAGEM E FILTRAGEM</v>
          </cell>
          <cell r="F2549">
            <v>0</v>
          </cell>
          <cell r="H2549">
            <v>0</v>
          </cell>
          <cell r="P2549">
            <v>0</v>
          </cell>
        </row>
        <row r="2550">
          <cell r="A2550" t="str">
            <v>Instalação e interligação de válvula de bloqueio “guilhotina”, (diâmetros: 3", 18")</v>
          </cell>
          <cell r="B2550" t="str">
            <v>FV</v>
          </cell>
          <cell r="C2550" t="str">
            <v>CJ</v>
          </cell>
          <cell r="D2550">
            <v>18</v>
          </cell>
          <cell r="E2550">
            <v>10</v>
          </cell>
          <cell r="F2550">
            <v>180</v>
          </cell>
          <cell r="G2550">
            <v>20</v>
          </cell>
          <cell r="H2550">
            <v>360</v>
          </cell>
          <cell r="I2550" t="str">
            <v>N</v>
          </cell>
          <cell r="P2550">
            <v>20</v>
          </cell>
        </row>
        <row r="2551">
          <cell r="F2551">
            <v>0</v>
          </cell>
          <cell r="H2551">
            <v>0</v>
          </cell>
          <cell r="P2551">
            <v>0</v>
          </cell>
        </row>
        <row r="2552">
          <cell r="A2552" t="str">
            <v>Válvula de bloqueio "dardo"</v>
          </cell>
          <cell r="B2552" t="str">
            <v>FV</v>
          </cell>
          <cell r="C2552" t="str">
            <v>UNID.</v>
          </cell>
          <cell r="D2552">
            <v>4</v>
          </cell>
          <cell r="E2552">
            <v>10</v>
          </cell>
          <cell r="F2552">
            <v>40</v>
          </cell>
          <cell r="G2552">
            <v>20</v>
          </cell>
          <cell r="H2552">
            <v>80</v>
          </cell>
          <cell r="I2552" t="str">
            <v>N</v>
          </cell>
          <cell r="P2552">
            <v>20</v>
          </cell>
        </row>
        <row r="2553">
          <cell r="F2553">
            <v>0</v>
          </cell>
          <cell r="H2553">
            <v>0</v>
          </cell>
          <cell r="P2553">
            <v>0</v>
          </cell>
        </row>
        <row r="2554">
          <cell r="A2554" t="str">
            <v>Instalação de manômetros</v>
          </cell>
          <cell r="B2554" t="str">
            <v>PI</v>
          </cell>
          <cell r="C2554" t="str">
            <v>UNID.</v>
          </cell>
          <cell r="D2554">
            <v>46</v>
          </cell>
          <cell r="E2554">
            <v>10</v>
          </cell>
          <cell r="F2554">
            <v>460</v>
          </cell>
          <cell r="G2554">
            <v>8</v>
          </cell>
          <cell r="H2554">
            <v>368</v>
          </cell>
          <cell r="I2554" t="str">
            <v>N</v>
          </cell>
          <cell r="P2554">
            <v>8</v>
          </cell>
        </row>
        <row r="2555">
          <cell r="F2555">
            <v>0</v>
          </cell>
          <cell r="H2555">
            <v>0</v>
          </cell>
          <cell r="P2555">
            <v>0</v>
          </cell>
        </row>
        <row r="2556">
          <cell r="A2556" t="str">
            <v>Instalação e interligação de chave de vazão</v>
          </cell>
          <cell r="B2556" t="str">
            <v>FSL</v>
          </cell>
          <cell r="C2556" t="str">
            <v>UNID.</v>
          </cell>
          <cell r="D2556">
            <v>15</v>
          </cell>
          <cell r="E2556">
            <v>10</v>
          </cell>
          <cell r="F2556">
            <v>150</v>
          </cell>
          <cell r="G2556">
            <v>8</v>
          </cell>
          <cell r="H2556">
            <v>120</v>
          </cell>
          <cell r="I2556" t="str">
            <v>N</v>
          </cell>
          <cell r="P2556">
            <v>8</v>
          </cell>
        </row>
        <row r="2557">
          <cell r="F2557">
            <v>0</v>
          </cell>
          <cell r="H2557">
            <v>0</v>
          </cell>
          <cell r="P2557">
            <v>0</v>
          </cell>
        </row>
        <row r="2558">
          <cell r="A2558" t="str">
            <v>Instalação e interligação de válvula solenóide, (diâmetros: 1")</v>
          </cell>
          <cell r="B2558" t="str">
            <v>SV</v>
          </cell>
          <cell r="F2558">
            <v>0</v>
          </cell>
          <cell r="H2558">
            <v>0</v>
          </cell>
          <cell r="P2558">
            <v>0</v>
          </cell>
        </row>
        <row r="2559">
          <cell r="F2559">
            <v>0</v>
          </cell>
          <cell r="H2559">
            <v>0</v>
          </cell>
          <cell r="P2559">
            <v>0</v>
          </cell>
        </row>
        <row r="2560">
          <cell r="A2560" t="str">
            <v>Instalação e interligação de válvula de controle borboleta, (diâmetros: 2", 10")</v>
          </cell>
          <cell r="B2560" t="str">
            <v>LCV</v>
          </cell>
          <cell r="C2560" t="str">
            <v>CJ</v>
          </cell>
          <cell r="D2560">
            <v>1</v>
          </cell>
          <cell r="E2560">
            <v>10</v>
          </cell>
          <cell r="F2560">
            <v>10</v>
          </cell>
          <cell r="G2560">
            <v>20</v>
          </cell>
          <cell r="H2560">
            <v>20</v>
          </cell>
          <cell r="I2560" t="str">
            <v>N</v>
          </cell>
          <cell r="P2560">
            <v>20</v>
          </cell>
        </row>
        <row r="2561">
          <cell r="F2561">
            <v>0</v>
          </cell>
          <cell r="H2561">
            <v>0</v>
          </cell>
          <cell r="P2561">
            <v>0</v>
          </cell>
        </row>
        <row r="2562">
          <cell r="A2562" t="str">
            <v>Instalação e interligação de válvula de bloqueio borboleta, (diâmetros: 3", 18")</v>
          </cell>
          <cell r="B2562" t="str">
            <v>FV</v>
          </cell>
          <cell r="C2562" t="str">
            <v>CJ</v>
          </cell>
          <cell r="D2562">
            <v>8</v>
          </cell>
          <cell r="E2562">
            <v>10</v>
          </cell>
          <cell r="F2562">
            <v>80</v>
          </cell>
          <cell r="G2562">
            <v>20</v>
          </cell>
          <cell r="H2562">
            <v>160</v>
          </cell>
          <cell r="I2562" t="str">
            <v>N</v>
          </cell>
          <cell r="P2562">
            <v>20</v>
          </cell>
        </row>
        <row r="2563">
          <cell r="F2563">
            <v>0</v>
          </cell>
          <cell r="H2563">
            <v>0</v>
          </cell>
          <cell r="P2563">
            <v>0</v>
          </cell>
        </row>
        <row r="2564">
          <cell r="A2564" t="str">
            <v>Instalação de válvula de bloqueio “mangote tubular”, (diâmetros: 4", 6")</v>
          </cell>
          <cell r="B2564" t="str">
            <v>FV</v>
          </cell>
          <cell r="C2564" t="str">
            <v>UNID.</v>
          </cell>
          <cell r="D2564">
            <v>4</v>
          </cell>
          <cell r="E2564">
            <v>10</v>
          </cell>
          <cell r="F2564">
            <v>40</v>
          </cell>
          <cell r="G2564">
            <v>20</v>
          </cell>
          <cell r="H2564">
            <v>80</v>
          </cell>
          <cell r="I2564" t="str">
            <v>N</v>
          </cell>
          <cell r="P2564">
            <v>20</v>
          </cell>
        </row>
        <row r="2565">
          <cell r="F2565">
            <v>0</v>
          </cell>
          <cell r="H2565">
            <v>0</v>
          </cell>
          <cell r="P2565">
            <v>0</v>
          </cell>
        </row>
        <row r="2566">
          <cell r="A2566" t="str">
            <v>Instalação e interligação de válvula de bloqueio “pinch mangote”, (diâmetros: 3", 6", 8")</v>
          </cell>
          <cell r="B2566" t="str">
            <v>FV</v>
          </cell>
          <cell r="C2566" t="str">
            <v>UNID.</v>
          </cell>
          <cell r="D2566">
            <v>9</v>
          </cell>
          <cell r="E2566">
            <v>10</v>
          </cell>
          <cell r="F2566">
            <v>90</v>
          </cell>
          <cell r="G2566">
            <v>20</v>
          </cell>
          <cell r="H2566">
            <v>180</v>
          </cell>
          <cell r="I2566" t="str">
            <v>N</v>
          </cell>
          <cell r="P2566">
            <v>20</v>
          </cell>
        </row>
        <row r="2567">
          <cell r="F2567">
            <v>0</v>
          </cell>
          <cell r="H2567">
            <v>0</v>
          </cell>
          <cell r="P2567">
            <v>0</v>
          </cell>
        </row>
        <row r="2568">
          <cell r="A2568" t="str">
            <v>Válvula de segurança</v>
          </cell>
          <cell r="B2568" t="str">
            <v>PSV</v>
          </cell>
          <cell r="C2568" t="str">
            <v>UNID.</v>
          </cell>
          <cell r="D2568">
            <v>2</v>
          </cell>
          <cell r="E2568">
            <v>10</v>
          </cell>
          <cell r="F2568">
            <v>20</v>
          </cell>
          <cell r="G2568">
            <v>20</v>
          </cell>
          <cell r="H2568">
            <v>40</v>
          </cell>
          <cell r="I2568" t="str">
            <v>N</v>
          </cell>
          <cell r="P2568">
            <v>20</v>
          </cell>
        </row>
        <row r="2569">
          <cell r="F2569">
            <v>0</v>
          </cell>
          <cell r="H2569">
            <v>0</v>
          </cell>
          <cell r="P2569">
            <v>0</v>
          </cell>
        </row>
        <row r="2570">
          <cell r="A2570" t="str">
            <v>Instalação de válvula reguladora de pressão</v>
          </cell>
          <cell r="B2570" t="str">
            <v>PCV</v>
          </cell>
          <cell r="C2570" t="str">
            <v>UNID.</v>
          </cell>
          <cell r="D2570">
            <v>2</v>
          </cell>
          <cell r="E2570">
            <v>10</v>
          </cell>
          <cell r="F2570">
            <v>20</v>
          </cell>
          <cell r="G2570">
            <v>20</v>
          </cell>
          <cell r="H2570">
            <v>40</v>
          </cell>
          <cell r="I2570" t="str">
            <v>N</v>
          </cell>
          <cell r="P2570">
            <v>20</v>
          </cell>
        </row>
        <row r="2571">
          <cell r="F2571">
            <v>0</v>
          </cell>
          <cell r="H2571">
            <v>0</v>
          </cell>
          <cell r="P2571">
            <v>0</v>
          </cell>
        </row>
        <row r="2572">
          <cell r="A2572" t="str">
            <v>Instalação e interligação de medidor de nível tipo ultrassônico</v>
          </cell>
          <cell r="B2572" t="str">
            <v>LIT</v>
          </cell>
          <cell r="C2572" t="str">
            <v>CJ</v>
          </cell>
          <cell r="D2572">
            <v>2</v>
          </cell>
          <cell r="E2572">
            <v>10</v>
          </cell>
          <cell r="F2572">
            <v>20</v>
          </cell>
          <cell r="G2572">
            <v>8</v>
          </cell>
          <cell r="H2572">
            <v>16</v>
          </cell>
          <cell r="I2572" t="str">
            <v>N</v>
          </cell>
          <cell r="P2572">
            <v>8</v>
          </cell>
        </row>
        <row r="2573">
          <cell r="F2573">
            <v>0</v>
          </cell>
          <cell r="H2573">
            <v>0</v>
          </cell>
          <cell r="P2573">
            <v>0</v>
          </cell>
        </row>
        <row r="2574">
          <cell r="A2574" t="str">
            <v>Vacuostato com selo</v>
          </cell>
          <cell r="B2574" t="str">
            <v>VSL</v>
          </cell>
          <cell r="C2574" t="str">
            <v>UNID.</v>
          </cell>
          <cell r="D2574">
            <v>4</v>
          </cell>
          <cell r="E2574">
            <v>10</v>
          </cell>
          <cell r="F2574">
            <v>40</v>
          </cell>
          <cell r="G2574">
            <v>8</v>
          </cell>
          <cell r="H2574">
            <v>32</v>
          </cell>
          <cell r="I2574" t="str">
            <v>N</v>
          </cell>
          <cell r="P2574">
            <v>8</v>
          </cell>
        </row>
        <row r="2575">
          <cell r="F2575">
            <v>0</v>
          </cell>
          <cell r="H2575">
            <v>0</v>
          </cell>
          <cell r="P2575">
            <v>0</v>
          </cell>
        </row>
        <row r="2576">
          <cell r="A2576" t="str">
            <v>Interligação de sensores indutivos de velocidade - TC</v>
          </cell>
          <cell r="B2576" t="str">
            <v>SE</v>
          </cell>
          <cell r="C2576" t="str">
            <v>UNID.</v>
          </cell>
          <cell r="D2576">
            <v>6</v>
          </cell>
          <cell r="E2576">
            <v>10</v>
          </cell>
          <cell r="F2576">
            <v>60</v>
          </cell>
          <cell r="G2576">
            <v>8</v>
          </cell>
          <cell r="H2576">
            <v>48</v>
          </cell>
          <cell r="I2576" t="str">
            <v>N</v>
          </cell>
          <cell r="P2576">
            <v>8</v>
          </cell>
        </row>
        <row r="2577">
          <cell r="F2577">
            <v>0</v>
          </cell>
          <cell r="H2577">
            <v>0</v>
          </cell>
          <cell r="P2577">
            <v>0</v>
          </cell>
        </row>
        <row r="2578">
          <cell r="A2578" t="str">
            <v>Interligação de chaves de emergência - TC</v>
          </cell>
          <cell r="B2578" t="str">
            <v>XS</v>
          </cell>
          <cell r="C2578" t="str">
            <v>UNID.</v>
          </cell>
          <cell r="D2578">
            <v>2</v>
          </cell>
          <cell r="E2578">
            <v>10</v>
          </cell>
          <cell r="F2578">
            <v>20</v>
          </cell>
          <cell r="G2578">
            <v>8</v>
          </cell>
          <cell r="H2578">
            <v>16</v>
          </cell>
          <cell r="I2578" t="str">
            <v>N</v>
          </cell>
          <cell r="P2578">
            <v>8</v>
          </cell>
        </row>
        <row r="2579">
          <cell r="F2579">
            <v>0</v>
          </cell>
          <cell r="H2579">
            <v>0</v>
          </cell>
          <cell r="P2579">
            <v>0</v>
          </cell>
        </row>
        <row r="2580">
          <cell r="A2580" t="str">
            <v>Interligação de chave de nível alto - TC</v>
          </cell>
          <cell r="B2580" t="str">
            <v>LSH</v>
          </cell>
          <cell r="C2580" t="str">
            <v>UNID.</v>
          </cell>
          <cell r="D2580">
            <v>16</v>
          </cell>
          <cell r="E2580">
            <v>10</v>
          </cell>
          <cell r="F2580">
            <v>160</v>
          </cell>
          <cell r="G2580">
            <v>8</v>
          </cell>
          <cell r="H2580">
            <v>128</v>
          </cell>
          <cell r="I2580" t="str">
            <v>N</v>
          </cell>
          <cell r="P2580">
            <v>8</v>
          </cell>
        </row>
        <row r="2581">
          <cell r="F2581">
            <v>0</v>
          </cell>
          <cell r="H2581">
            <v>0</v>
          </cell>
          <cell r="P2581">
            <v>0</v>
          </cell>
        </row>
        <row r="2582">
          <cell r="A2582" t="str">
            <v>Instalação de transmissor de pressão com selo</v>
          </cell>
          <cell r="B2582" t="str">
            <v>PIT</v>
          </cell>
          <cell r="C2582" t="str">
            <v>CJ</v>
          </cell>
          <cell r="D2582">
            <v>2</v>
          </cell>
          <cell r="E2582">
            <v>10</v>
          </cell>
          <cell r="F2582">
            <v>20</v>
          </cell>
          <cell r="G2582">
            <v>8</v>
          </cell>
          <cell r="H2582">
            <v>16</v>
          </cell>
          <cell r="I2582" t="str">
            <v>N</v>
          </cell>
          <cell r="P2582">
            <v>8</v>
          </cell>
        </row>
        <row r="2583">
          <cell r="F2583">
            <v>0</v>
          </cell>
          <cell r="H2583">
            <v>0</v>
          </cell>
          <cell r="P2583">
            <v>0</v>
          </cell>
        </row>
        <row r="2584">
          <cell r="A2584" t="str">
            <v>Instalação e interligação de caixas de válvulas solenóide</v>
          </cell>
          <cell r="B2584" t="str">
            <v>SV</v>
          </cell>
          <cell r="C2584" t="str">
            <v>UNID.</v>
          </cell>
          <cell r="D2584">
            <v>12</v>
          </cell>
          <cell r="E2584">
            <v>10</v>
          </cell>
          <cell r="F2584">
            <v>120</v>
          </cell>
          <cell r="G2584">
            <v>8</v>
          </cell>
          <cell r="H2584">
            <v>96</v>
          </cell>
          <cell r="I2584" t="str">
            <v>N</v>
          </cell>
          <cell r="P2584">
            <v>8</v>
          </cell>
        </row>
        <row r="2585">
          <cell r="F2585">
            <v>0</v>
          </cell>
          <cell r="H2585">
            <v>0</v>
          </cell>
          <cell r="P2585">
            <v>0</v>
          </cell>
        </row>
        <row r="2586">
          <cell r="A2586" t="str">
            <v>Instalação e interligação de caixas locais de aquisição de E/S (2300 x 1200 x 700 mm)</v>
          </cell>
          <cell r="B2586" t="str">
            <v>CAD</v>
          </cell>
          <cell r="C2586" t="str">
            <v>CJ</v>
          </cell>
          <cell r="D2586">
            <v>2</v>
          </cell>
          <cell r="E2586">
            <v>300</v>
          </cell>
          <cell r="F2586">
            <v>600</v>
          </cell>
          <cell r="G2586">
            <v>250</v>
          </cell>
          <cell r="H2586">
            <v>500</v>
          </cell>
          <cell r="I2586" t="str">
            <v>Q</v>
          </cell>
          <cell r="P2586">
            <v>250</v>
          </cell>
        </row>
        <row r="2587">
          <cell r="F2587">
            <v>0</v>
          </cell>
          <cell r="H2587">
            <v>0</v>
          </cell>
          <cell r="P2587">
            <v>0</v>
          </cell>
        </row>
        <row r="2588">
          <cell r="A2588" t="str">
            <v>Instalação e interligação de postos de comunicação de voz</v>
          </cell>
          <cell r="B2588" t="str">
            <v xml:space="preserve"> </v>
          </cell>
          <cell r="C2588" t="str">
            <v>UNID.</v>
          </cell>
          <cell r="D2588">
            <v>6</v>
          </cell>
          <cell r="E2588">
            <v>10</v>
          </cell>
          <cell r="F2588">
            <v>60</v>
          </cell>
          <cell r="G2588">
            <v>8</v>
          </cell>
          <cell r="H2588">
            <v>48</v>
          </cell>
          <cell r="I2588" t="str">
            <v>Q</v>
          </cell>
          <cell r="P2588">
            <v>8</v>
          </cell>
        </row>
        <row r="2589">
          <cell r="F2589">
            <v>0</v>
          </cell>
          <cell r="H2589">
            <v>0</v>
          </cell>
          <cell r="P2589">
            <v>0</v>
          </cell>
        </row>
        <row r="2590">
          <cell r="A2590" t="str">
            <v>Lançamento e ligação de cabo de controle - 1,5 mm²</v>
          </cell>
          <cell r="B2590" t="str">
            <v xml:space="preserve"> </v>
          </cell>
          <cell r="F2590">
            <v>0</v>
          </cell>
          <cell r="H2590">
            <v>0</v>
          </cell>
          <cell r="P2590">
            <v>0</v>
          </cell>
        </row>
        <row r="2591">
          <cell r="A2591" t="str">
            <v>1x2C</v>
          </cell>
          <cell r="B2591" t="str">
            <v>CB1</v>
          </cell>
          <cell r="C2591" t="str">
            <v>m</v>
          </cell>
          <cell r="D2591">
            <v>400</v>
          </cell>
          <cell r="E2591">
            <v>0.20399999999999999</v>
          </cell>
          <cell r="F2591">
            <v>81.599999999999994</v>
          </cell>
          <cell r="G2591">
            <v>0.15</v>
          </cell>
          <cell r="H2591">
            <v>60</v>
          </cell>
          <cell r="I2591" t="str">
            <v>B</v>
          </cell>
          <cell r="P2591">
            <v>0.15</v>
          </cell>
        </row>
        <row r="2592">
          <cell r="A2592" t="str">
            <v>1x3C</v>
          </cell>
          <cell r="B2592" t="str">
            <v>CB1</v>
          </cell>
          <cell r="C2592" t="str">
            <v>m</v>
          </cell>
          <cell r="D2592">
            <v>600</v>
          </cell>
          <cell r="E2592">
            <v>0.22900000000000001</v>
          </cell>
          <cell r="F2592">
            <v>137.4</v>
          </cell>
          <cell r="G2592">
            <v>0.15</v>
          </cell>
          <cell r="H2592">
            <v>90</v>
          </cell>
          <cell r="I2592" t="str">
            <v>B</v>
          </cell>
          <cell r="P2592">
            <v>0.15</v>
          </cell>
        </row>
        <row r="2593">
          <cell r="A2593" t="str">
            <v>1x4C</v>
          </cell>
          <cell r="B2593" t="str">
            <v>CB1</v>
          </cell>
          <cell r="C2593" t="str">
            <v>m</v>
          </cell>
          <cell r="D2593">
            <v>200</v>
          </cell>
          <cell r="E2593">
            <v>0.26700000000000002</v>
          </cell>
          <cell r="F2593">
            <v>53.4</v>
          </cell>
          <cell r="G2593">
            <v>0.2</v>
          </cell>
          <cell r="H2593">
            <v>40</v>
          </cell>
          <cell r="I2593" t="str">
            <v>B</v>
          </cell>
          <cell r="P2593">
            <v>0.2</v>
          </cell>
        </row>
        <row r="2594">
          <cell r="A2594" t="str">
            <v>1x5C</v>
          </cell>
          <cell r="B2594" t="str">
            <v>CB1</v>
          </cell>
          <cell r="C2594" t="str">
            <v>m</v>
          </cell>
          <cell r="D2594">
            <v>200</v>
          </cell>
          <cell r="E2594">
            <v>0.29099999999999998</v>
          </cell>
          <cell r="F2594">
            <v>58.2</v>
          </cell>
          <cell r="G2594">
            <v>0.2</v>
          </cell>
          <cell r="H2594">
            <v>40</v>
          </cell>
          <cell r="I2594" t="str">
            <v>B</v>
          </cell>
          <cell r="P2594">
            <v>0.2</v>
          </cell>
        </row>
        <row r="2595">
          <cell r="A2595" t="str">
            <v>1x7C</v>
          </cell>
          <cell r="B2595" t="str">
            <v>CB1</v>
          </cell>
          <cell r="C2595" t="str">
            <v>m</v>
          </cell>
          <cell r="D2595">
            <v>200</v>
          </cell>
          <cell r="E2595">
            <v>0.34499999999999997</v>
          </cell>
          <cell r="F2595">
            <v>69</v>
          </cell>
          <cell r="G2595">
            <v>0.2</v>
          </cell>
          <cell r="H2595">
            <v>40</v>
          </cell>
          <cell r="I2595" t="str">
            <v>B</v>
          </cell>
          <cell r="P2595">
            <v>0.2</v>
          </cell>
        </row>
        <row r="2596">
          <cell r="A2596" t="str">
            <v>1x9C</v>
          </cell>
          <cell r="B2596" t="str">
            <v>CB1</v>
          </cell>
          <cell r="C2596" t="str">
            <v>m</v>
          </cell>
          <cell r="D2596">
            <v>200</v>
          </cell>
          <cell r="E2596">
            <v>0.432</v>
          </cell>
          <cell r="F2596">
            <v>86.4</v>
          </cell>
          <cell r="G2596">
            <v>0.2</v>
          </cell>
          <cell r="H2596">
            <v>40</v>
          </cell>
          <cell r="I2596" t="str">
            <v>B</v>
          </cell>
          <cell r="P2596">
            <v>0.2</v>
          </cell>
        </row>
        <row r="2597">
          <cell r="A2597" t="str">
            <v xml:space="preserve"> </v>
          </cell>
          <cell r="B2597" t="str">
            <v xml:space="preserve"> </v>
          </cell>
          <cell r="F2597">
            <v>0</v>
          </cell>
          <cell r="H2597">
            <v>0</v>
          </cell>
          <cell r="P2597">
            <v>0</v>
          </cell>
        </row>
        <row r="2598">
          <cell r="A2598" t="str">
            <v>Lançamento e ligação de cabo de instrumentação - 1,0 mm² + blindagem</v>
          </cell>
          <cell r="B2598" t="str">
            <v xml:space="preserve"> </v>
          </cell>
          <cell r="F2598">
            <v>0</v>
          </cell>
          <cell r="H2598">
            <v>0</v>
          </cell>
          <cell r="P2598">
            <v>0</v>
          </cell>
        </row>
        <row r="2599">
          <cell r="A2599" t="str">
            <v>1x2C</v>
          </cell>
          <cell r="B2599" t="str">
            <v>CB1</v>
          </cell>
          <cell r="C2599" t="str">
            <v>m</v>
          </cell>
          <cell r="D2599">
            <v>500</v>
          </cell>
          <cell r="E2599">
            <v>0.20399999999999999</v>
          </cell>
          <cell r="F2599">
            <v>102</v>
          </cell>
          <cell r="G2599">
            <v>0.15</v>
          </cell>
          <cell r="H2599">
            <v>75</v>
          </cell>
          <cell r="I2599" t="str">
            <v>B</v>
          </cell>
          <cell r="P2599">
            <v>0.15</v>
          </cell>
        </row>
        <row r="2600">
          <cell r="F2600">
            <v>0</v>
          </cell>
          <cell r="H2600">
            <v>0</v>
          </cell>
          <cell r="P2600">
            <v>0</v>
          </cell>
        </row>
        <row r="2601">
          <cell r="A2601" t="str">
            <v>Eletroduto rígido tipo AC- (Vara de 3 m):</v>
          </cell>
          <cell r="F2601">
            <v>0</v>
          </cell>
          <cell r="H2601">
            <v>0</v>
          </cell>
          <cell r="P2601">
            <v>0</v>
          </cell>
        </row>
        <row r="2602">
          <cell r="A2602" t="str">
            <v>Diâmetro 3/4"</v>
          </cell>
          <cell r="B2602" t="str">
            <v>ELAG</v>
          </cell>
          <cell r="C2602" t="str">
            <v>m</v>
          </cell>
          <cell r="D2602">
            <v>118</v>
          </cell>
          <cell r="E2602">
            <v>1.7699999999999998</v>
          </cell>
          <cell r="F2602">
            <v>208.86</v>
          </cell>
          <cell r="G2602">
            <v>1.25</v>
          </cell>
          <cell r="H2602">
            <v>147.5</v>
          </cell>
          <cell r="I2602" t="str">
            <v>LE</v>
          </cell>
          <cell r="P2602">
            <v>1.25</v>
          </cell>
        </row>
        <row r="2603">
          <cell r="A2603" t="str">
            <v>Diâmetro 1"</v>
          </cell>
          <cell r="B2603" t="str">
            <v>ELAG</v>
          </cell>
          <cell r="C2603" t="str">
            <v>m</v>
          </cell>
          <cell r="D2603">
            <v>30</v>
          </cell>
          <cell r="E2603">
            <v>2.63</v>
          </cell>
          <cell r="F2603">
            <v>78.900000000000006</v>
          </cell>
          <cell r="G2603">
            <v>1.25</v>
          </cell>
          <cell r="H2603">
            <v>37.5</v>
          </cell>
          <cell r="I2603" t="str">
            <v>LE</v>
          </cell>
          <cell r="P2603">
            <v>1.25</v>
          </cell>
        </row>
        <row r="2604">
          <cell r="A2604" t="str">
            <v>Diâmetro 11/2"</v>
          </cell>
          <cell r="B2604" t="str">
            <v>ELAG</v>
          </cell>
          <cell r="C2604" t="str">
            <v>m</v>
          </cell>
          <cell r="D2604">
            <v>72</v>
          </cell>
          <cell r="E2604">
            <v>4.24</v>
          </cell>
          <cell r="F2604">
            <v>305.27999999999997</v>
          </cell>
          <cell r="G2604">
            <v>1.25</v>
          </cell>
          <cell r="H2604">
            <v>90</v>
          </cell>
          <cell r="I2604" t="str">
            <v>LE</v>
          </cell>
          <cell r="P2604">
            <v>1.25</v>
          </cell>
        </row>
        <row r="2605">
          <cell r="A2605" t="str">
            <v>Diâmetro 2"</v>
          </cell>
          <cell r="B2605" t="str">
            <v>ELAG</v>
          </cell>
          <cell r="C2605" t="str">
            <v>m</v>
          </cell>
          <cell r="D2605">
            <v>174</v>
          </cell>
          <cell r="E2605">
            <v>5.66</v>
          </cell>
          <cell r="F2605">
            <v>984.84</v>
          </cell>
          <cell r="G2605">
            <v>1.5</v>
          </cell>
          <cell r="H2605">
            <v>261</v>
          </cell>
          <cell r="I2605" t="str">
            <v>LE</v>
          </cell>
          <cell r="P2605">
            <v>1.5</v>
          </cell>
        </row>
        <row r="2606">
          <cell r="A2606" t="str">
            <v>Diâmetro 2 1/2"</v>
          </cell>
          <cell r="B2606" t="str">
            <v>ELAG</v>
          </cell>
          <cell r="C2606" t="str">
            <v>m</v>
          </cell>
          <cell r="D2606">
            <v>27</v>
          </cell>
          <cell r="E2606">
            <v>8.9</v>
          </cell>
          <cell r="F2606">
            <v>240.3</v>
          </cell>
          <cell r="G2606">
            <v>1.5</v>
          </cell>
          <cell r="H2606">
            <v>40.5</v>
          </cell>
          <cell r="I2606" t="str">
            <v>LE</v>
          </cell>
          <cell r="P2606">
            <v>1.5</v>
          </cell>
        </row>
        <row r="2607">
          <cell r="F2607">
            <v>0</v>
          </cell>
          <cell r="H2607">
            <v>0</v>
          </cell>
          <cell r="P2607">
            <v>0</v>
          </cell>
        </row>
        <row r="2608">
          <cell r="A2608" t="str">
            <v>Eletroduto flexível (peça de 1,5 m):</v>
          </cell>
          <cell r="F2608">
            <v>0</v>
          </cell>
          <cell r="H2608">
            <v>0</v>
          </cell>
          <cell r="P2608">
            <v>0</v>
          </cell>
        </row>
        <row r="2609">
          <cell r="A2609" t="str">
            <v>Diâmetro 3/4"</v>
          </cell>
          <cell r="B2609" t="str">
            <v>ELFL</v>
          </cell>
          <cell r="C2609" t="str">
            <v>PC</v>
          </cell>
          <cell r="D2609">
            <v>252</v>
          </cell>
          <cell r="E2609">
            <v>0.88</v>
          </cell>
          <cell r="F2609">
            <v>221.76</v>
          </cell>
          <cell r="G2609">
            <v>4.5</v>
          </cell>
          <cell r="H2609">
            <v>1134</v>
          </cell>
          <cell r="I2609" t="str">
            <v>LE</v>
          </cell>
          <cell r="P2609">
            <v>4.5</v>
          </cell>
        </row>
        <row r="2610">
          <cell r="A2610" t="str">
            <v>Diâmetro 1/2"</v>
          </cell>
          <cell r="B2610" t="str">
            <v>ELFL</v>
          </cell>
          <cell r="C2610" t="str">
            <v>PC</v>
          </cell>
          <cell r="D2610">
            <v>30</v>
          </cell>
          <cell r="E2610">
            <v>0.5</v>
          </cell>
          <cell r="F2610">
            <v>15</v>
          </cell>
          <cell r="G2610">
            <v>4.5</v>
          </cell>
          <cell r="H2610">
            <v>135</v>
          </cell>
          <cell r="I2610" t="str">
            <v>LE</v>
          </cell>
          <cell r="P2610">
            <v>4.5</v>
          </cell>
        </row>
        <row r="2611">
          <cell r="F2611">
            <v>0</v>
          </cell>
          <cell r="H2611">
            <v>0</v>
          </cell>
          <cell r="P2611">
            <v>0</v>
          </cell>
        </row>
        <row r="2612">
          <cell r="A2612" t="str">
            <v>Caixa comando local:</v>
          </cell>
          <cell r="F2612">
            <v>0</v>
          </cell>
          <cell r="H2612">
            <v>0</v>
          </cell>
          <cell r="P2612">
            <v>0</v>
          </cell>
        </row>
        <row r="2613">
          <cell r="A2613" t="str">
            <v>2 botões</v>
          </cell>
          <cell r="B2613" t="str">
            <v>CX</v>
          </cell>
          <cell r="C2613" t="str">
            <v>UNID.</v>
          </cell>
          <cell r="D2613">
            <v>10</v>
          </cell>
          <cell r="E2613">
            <v>10</v>
          </cell>
          <cell r="F2613">
            <v>100</v>
          </cell>
          <cell r="G2613">
            <v>8</v>
          </cell>
          <cell r="H2613">
            <v>80</v>
          </cell>
          <cell r="I2613" t="str">
            <v>Q</v>
          </cell>
          <cell r="P2613">
            <v>8</v>
          </cell>
        </row>
        <row r="2614">
          <cell r="F2614">
            <v>0</v>
          </cell>
          <cell r="H2614">
            <v>0</v>
          </cell>
          <cell r="P2614">
            <v>0</v>
          </cell>
        </row>
        <row r="2615">
          <cell r="A2615" t="str">
            <v>Instalação de caixa de passagem 400 x 400 x 150</v>
          </cell>
          <cell r="B2615" t="str">
            <v>CX</v>
          </cell>
          <cell r="C2615" t="str">
            <v>UNID.</v>
          </cell>
          <cell r="D2615">
            <v>3</v>
          </cell>
          <cell r="E2615">
            <v>30</v>
          </cell>
          <cell r="F2615">
            <v>90</v>
          </cell>
          <cell r="G2615">
            <v>10</v>
          </cell>
          <cell r="H2615">
            <v>30</v>
          </cell>
          <cell r="I2615" t="str">
            <v>LE</v>
          </cell>
          <cell r="P2615">
            <v>10</v>
          </cell>
        </row>
        <row r="2616">
          <cell r="F2616">
            <v>0</v>
          </cell>
          <cell r="H2616">
            <v>0</v>
          </cell>
          <cell r="P2616">
            <v>0</v>
          </cell>
        </row>
        <row r="2617">
          <cell r="A2617" t="str">
            <v>Instalação e interligação de caixa de bornes com 30 bornes.</v>
          </cell>
          <cell r="B2617" t="str">
            <v>CX</v>
          </cell>
          <cell r="C2617" t="str">
            <v>UNID.</v>
          </cell>
          <cell r="D2617">
            <v>2</v>
          </cell>
          <cell r="E2617">
            <v>30</v>
          </cell>
          <cell r="F2617">
            <v>60</v>
          </cell>
          <cell r="G2617">
            <v>30</v>
          </cell>
          <cell r="H2617">
            <v>60</v>
          </cell>
          <cell r="I2617" t="str">
            <v>Q</v>
          </cell>
          <cell r="P2617">
            <v>30</v>
          </cell>
        </row>
        <row r="2618">
          <cell r="F2618">
            <v>0</v>
          </cell>
          <cell r="H2618">
            <v>0</v>
          </cell>
          <cell r="P2618">
            <v>0</v>
          </cell>
        </row>
        <row r="2619">
          <cell r="A2619" t="str">
            <v>ÁREA - FLOTAÇÃO</v>
          </cell>
          <cell r="F2619">
            <v>0</v>
          </cell>
          <cell r="H2619">
            <v>0</v>
          </cell>
          <cell r="P2619">
            <v>0</v>
          </cell>
        </row>
        <row r="2620">
          <cell r="A2620" t="str">
            <v>Instalação e interligação de válvula de bloqueio “guilhotina”, (diâmetros: 4", 6", 8", 10")</v>
          </cell>
          <cell r="B2620" t="str">
            <v>FV</v>
          </cell>
          <cell r="C2620" t="str">
            <v>CJ</v>
          </cell>
          <cell r="D2620">
            <v>25</v>
          </cell>
          <cell r="E2620">
            <v>10</v>
          </cell>
          <cell r="F2620">
            <v>250</v>
          </cell>
          <cell r="G2620">
            <v>20</v>
          </cell>
          <cell r="H2620">
            <v>500</v>
          </cell>
          <cell r="I2620" t="str">
            <v>N</v>
          </cell>
          <cell r="P2620">
            <v>20</v>
          </cell>
        </row>
        <row r="2621">
          <cell r="F2621">
            <v>0</v>
          </cell>
          <cell r="H2621">
            <v>0</v>
          </cell>
          <cell r="P2621">
            <v>0</v>
          </cell>
        </row>
        <row r="2622">
          <cell r="A2622" t="str">
            <v>Instalação de manômetros</v>
          </cell>
          <cell r="B2622" t="str">
            <v>PI</v>
          </cell>
          <cell r="C2622" t="str">
            <v>UNID.</v>
          </cell>
          <cell r="D2622">
            <v>32</v>
          </cell>
          <cell r="E2622">
            <v>10</v>
          </cell>
          <cell r="F2622">
            <v>320</v>
          </cell>
          <cell r="G2622">
            <v>8</v>
          </cell>
          <cell r="H2622">
            <v>256</v>
          </cell>
          <cell r="I2622" t="str">
            <v>N</v>
          </cell>
          <cell r="P2622">
            <v>8</v>
          </cell>
        </row>
        <row r="2623">
          <cell r="F2623">
            <v>0</v>
          </cell>
          <cell r="H2623">
            <v>0</v>
          </cell>
          <cell r="P2623">
            <v>0</v>
          </cell>
        </row>
        <row r="2624">
          <cell r="A2624" t="str">
            <v>Instalação e interligação de chave de vazão</v>
          </cell>
          <cell r="B2624" t="str">
            <v>FSL</v>
          </cell>
          <cell r="C2624" t="str">
            <v>UNID.</v>
          </cell>
          <cell r="D2624">
            <v>14</v>
          </cell>
          <cell r="E2624">
            <v>10</v>
          </cell>
          <cell r="F2624">
            <v>140</v>
          </cell>
          <cell r="G2624">
            <v>8</v>
          </cell>
          <cell r="H2624">
            <v>112</v>
          </cell>
          <cell r="I2624" t="str">
            <v>N</v>
          </cell>
          <cell r="P2624">
            <v>8</v>
          </cell>
        </row>
        <row r="2625">
          <cell r="F2625">
            <v>0</v>
          </cell>
          <cell r="H2625">
            <v>0</v>
          </cell>
          <cell r="P2625">
            <v>0</v>
          </cell>
        </row>
        <row r="2626">
          <cell r="A2626" t="str">
            <v>Instalação e interligação de válvula solenóide, (diâmetros: 1")</v>
          </cell>
          <cell r="B2626" t="str">
            <v>SV</v>
          </cell>
          <cell r="C2626" t="str">
            <v>UNID.</v>
          </cell>
          <cell r="D2626">
            <v>18</v>
          </cell>
          <cell r="E2626">
            <v>10</v>
          </cell>
          <cell r="F2626">
            <v>180</v>
          </cell>
          <cell r="G2626">
            <v>8</v>
          </cell>
          <cell r="H2626">
            <v>144</v>
          </cell>
          <cell r="I2626" t="str">
            <v>N</v>
          </cell>
          <cell r="P2626">
            <v>8</v>
          </cell>
        </row>
        <row r="2627">
          <cell r="F2627">
            <v>0</v>
          </cell>
          <cell r="H2627">
            <v>0</v>
          </cell>
          <cell r="P2627">
            <v>0</v>
          </cell>
        </row>
        <row r="2628">
          <cell r="A2628" t="str">
            <v>Instalação e interligação de válvula de controle borboleta, (diâmetros: 2")</v>
          </cell>
          <cell r="B2628" t="str">
            <v>FCV/LCV</v>
          </cell>
          <cell r="C2628" t="str">
            <v>CJ</v>
          </cell>
          <cell r="D2628">
            <v>5</v>
          </cell>
          <cell r="E2628">
            <v>10</v>
          </cell>
          <cell r="F2628">
            <v>50</v>
          </cell>
          <cell r="G2628">
            <v>20</v>
          </cell>
          <cell r="H2628">
            <v>100</v>
          </cell>
          <cell r="I2628" t="str">
            <v>N</v>
          </cell>
          <cell r="P2628">
            <v>20</v>
          </cell>
        </row>
        <row r="2629">
          <cell r="F2629">
            <v>0</v>
          </cell>
          <cell r="H2629">
            <v>0</v>
          </cell>
          <cell r="P2629">
            <v>0</v>
          </cell>
        </row>
        <row r="2630">
          <cell r="A2630" t="str">
            <v>Instalação de válvula de bloqueio “mangote tubular”, (diâmetros: 4")</v>
          </cell>
          <cell r="B2630" t="str">
            <v>FV</v>
          </cell>
          <cell r="C2630" t="str">
            <v>UNID.</v>
          </cell>
          <cell r="D2630">
            <v>14</v>
          </cell>
          <cell r="E2630">
            <v>10</v>
          </cell>
          <cell r="F2630">
            <v>140</v>
          </cell>
          <cell r="G2630">
            <v>20</v>
          </cell>
          <cell r="H2630">
            <v>280</v>
          </cell>
          <cell r="I2630" t="str">
            <v>N</v>
          </cell>
          <cell r="P2630">
            <v>20</v>
          </cell>
        </row>
        <row r="2631">
          <cell r="F2631">
            <v>0</v>
          </cell>
          <cell r="H2631">
            <v>0</v>
          </cell>
          <cell r="P2631">
            <v>0</v>
          </cell>
        </row>
        <row r="2632">
          <cell r="A2632" t="str">
            <v>Instalação e interligação de válvula de bloqueio “pinch mangote”, (diâmetros: 3")</v>
          </cell>
          <cell r="B2632" t="str">
            <v>FV</v>
          </cell>
          <cell r="C2632" t="str">
            <v>UNID.</v>
          </cell>
          <cell r="D2632">
            <v>8</v>
          </cell>
          <cell r="E2632">
            <v>10</v>
          </cell>
          <cell r="F2632">
            <v>80</v>
          </cell>
          <cell r="G2632">
            <v>20</v>
          </cell>
          <cell r="H2632">
            <v>160</v>
          </cell>
          <cell r="I2632" t="str">
            <v>N</v>
          </cell>
          <cell r="P2632">
            <v>20</v>
          </cell>
        </row>
        <row r="2633">
          <cell r="F2633">
            <v>0</v>
          </cell>
          <cell r="H2633">
            <v>0</v>
          </cell>
          <cell r="P2633">
            <v>0</v>
          </cell>
        </row>
        <row r="2634">
          <cell r="A2634" t="str">
            <v>Válvula de controle "pinch", (diâmetros: 6", 10")</v>
          </cell>
          <cell r="B2634" t="str">
            <v>PCV</v>
          </cell>
          <cell r="C2634" t="str">
            <v>UNID.</v>
          </cell>
          <cell r="D2634">
            <v>2</v>
          </cell>
          <cell r="E2634">
            <v>10</v>
          </cell>
          <cell r="F2634">
            <v>20</v>
          </cell>
          <cell r="G2634">
            <v>20</v>
          </cell>
          <cell r="H2634">
            <v>40</v>
          </cell>
          <cell r="I2634" t="str">
            <v>N</v>
          </cell>
          <cell r="P2634">
            <v>20</v>
          </cell>
        </row>
        <row r="2635">
          <cell r="F2635">
            <v>0</v>
          </cell>
          <cell r="H2635">
            <v>0</v>
          </cell>
          <cell r="P2635">
            <v>0</v>
          </cell>
        </row>
        <row r="2636">
          <cell r="A2636" t="str">
            <v>Instalação e interligação de válvula de controle globo, (diâmetros: 3/4", 2", 3")</v>
          </cell>
          <cell r="B2636" t="str">
            <v>FCV/ACV</v>
          </cell>
          <cell r="C2636" t="str">
            <v>UNID.</v>
          </cell>
          <cell r="D2636">
            <v>5</v>
          </cell>
          <cell r="E2636">
            <v>10</v>
          </cell>
          <cell r="F2636">
            <v>50</v>
          </cell>
          <cell r="G2636">
            <v>20</v>
          </cell>
          <cell r="H2636">
            <v>100</v>
          </cell>
          <cell r="I2636" t="str">
            <v>N</v>
          </cell>
          <cell r="P2636">
            <v>20</v>
          </cell>
        </row>
        <row r="2637">
          <cell r="F2637">
            <v>0</v>
          </cell>
          <cell r="H2637">
            <v>0</v>
          </cell>
          <cell r="P2637">
            <v>0</v>
          </cell>
        </row>
        <row r="2638">
          <cell r="A2638" t="str">
            <v>Instalação de válvula redutora de pressão "auto-operada"</v>
          </cell>
          <cell r="B2638" t="str">
            <v>PCV</v>
          </cell>
          <cell r="C2638" t="str">
            <v>UNID.</v>
          </cell>
          <cell r="D2638">
            <v>3</v>
          </cell>
          <cell r="E2638">
            <v>10</v>
          </cell>
          <cell r="F2638">
            <v>30</v>
          </cell>
          <cell r="G2638">
            <v>20</v>
          </cell>
          <cell r="H2638">
            <v>60</v>
          </cell>
          <cell r="I2638" t="str">
            <v>N</v>
          </cell>
          <cell r="P2638">
            <v>20</v>
          </cell>
        </row>
        <row r="2639">
          <cell r="F2639">
            <v>0</v>
          </cell>
          <cell r="H2639">
            <v>0</v>
          </cell>
          <cell r="P2639">
            <v>0</v>
          </cell>
        </row>
        <row r="2640">
          <cell r="A2640" t="str">
            <v>Instalação e interligação de fonte / sensor / transmissor de densidade radioativo</v>
          </cell>
          <cell r="B2640" t="str">
            <v>DX/DE/DIT</v>
          </cell>
          <cell r="C2640" t="str">
            <v>CJ</v>
          </cell>
          <cell r="D2640">
            <v>4</v>
          </cell>
          <cell r="E2640">
            <v>10</v>
          </cell>
          <cell r="F2640">
            <v>40</v>
          </cell>
          <cell r="G2640">
            <v>8</v>
          </cell>
          <cell r="H2640">
            <v>32</v>
          </cell>
          <cell r="I2640" t="str">
            <v>N</v>
          </cell>
          <cell r="P2640">
            <v>8</v>
          </cell>
        </row>
        <row r="2641">
          <cell r="F2641">
            <v>0</v>
          </cell>
          <cell r="H2641">
            <v>0</v>
          </cell>
          <cell r="P2641">
            <v>0</v>
          </cell>
        </row>
        <row r="2642">
          <cell r="A2642" t="str">
            <v>Instalação e interligação de medidor magnético de vazão</v>
          </cell>
          <cell r="B2642" t="str">
            <v>FIT</v>
          </cell>
          <cell r="C2642" t="str">
            <v>CJ</v>
          </cell>
          <cell r="D2642">
            <v>9</v>
          </cell>
          <cell r="E2642">
            <v>10</v>
          </cell>
          <cell r="F2642">
            <v>90</v>
          </cell>
          <cell r="G2642">
            <v>8</v>
          </cell>
          <cell r="H2642">
            <v>72</v>
          </cell>
          <cell r="I2642" t="str">
            <v>N</v>
          </cell>
          <cell r="P2642">
            <v>8</v>
          </cell>
        </row>
        <row r="2643">
          <cell r="F2643">
            <v>0</v>
          </cell>
          <cell r="H2643">
            <v>0</v>
          </cell>
          <cell r="P2643">
            <v>0</v>
          </cell>
        </row>
        <row r="2644">
          <cell r="A2644" t="str">
            <v>Instalação e interligação de medidor de nível tipo ultrassônico</v>
          </cell>
          <cell r="B2644" t="str">
            <v>LIT</v>
          </cell>
          <cell r="C2644" t="str">
            <v>CJ</v>
          </cell>
          <cell r="D2644">
            <v>13</v>
          </cell>
          <cell r="E2644">
            <v>10</v>
          </cell>
          <cell r="F2644">
            <v>130</v>
          </cell>
          <cell r="G2644">
            <v>8</v>
          </cell>
          <cell r="H2644">
            <v>104</v>
          </cell>
          <cell r="I2644" t="str">
            <v>N</v>
          </cell>
          <cell r="P2644">
            <v>8</v>
          </cell>
        </row>
        <row r="2645">
          <cell r="F2645">
            <v>0</v>
          </cell>
          <cell r="H2645">
            <v>0</v>
          </cell>
          <cell r="P2645">
            <v>0</v>
          </cell>
        </row>
        <row r="2646">
          <cell r="A2646" t="str">
            <v>Instalação e interligação de chave de nível tipo ultrassônica</v>
          </cell>
          <cell r="B2646" t="str">
            <v>LS</v>
          </cell>
          <cell r="C2646" t="str">
            <v>UNID.</v>
          </cell>
          <cell r="D2646">
            <v>4</v>
          </cell>
          <cell r="E2646">
            <v>10</v>
          </cell>
          <cell r="F2646">
            <v>40</v>
          </cell>
          <cell r="G2646">
            <v>8</v>
          </cell>
          <cell r="H2646">
            <v>32</v>
          </cell>
          <cell r="I2646" t="str">
            <v>N</v>
          </cell>
          <cell r="P2646">
            <v>8</v>
          </cell>
        </row>
        <row r="2647">
          <cell r="F2647">
            <v>0</v>
          </cell>
          <cell r="H2647">
            <v>0</v>
          </cell>
          <cell r="P2647">
            <v>0</v>
          </cell>
        </row>
        <row r="2648">
          <cell r="A2648" t="str">
            <v>Instalação e interligação de chave de nível tipo condutiva</v>
          </cell>
          <cell r="B2648" t="str">
            <v>LS</v>
          </cell>
          <cell r="C2648" t="str">
            <v>UNID.</v>
          </cell>
          <cell r="D2648">
            <v>4</v>
          </cell>
          <cell r="E2648">
            <v>10</v>
          </cell>
          <cell r="F2648">
            <v>40</v>
          </cell>
          <cell r="G2648">
            <v>8</v>
          </cell>
          <cell r="H2648">
            <v>32</v>
          </cell>
          <cell r="I2648" t="str">
            <v>N</v>
          </cell>
          <cell r="P2648">
            <v>8</v>
          </cell>
        </row>
        <row r="2649">
          <cell r="F2649">
            <v>0</v>
          </cell>
          <cell r="H2649">
            <v>0</v>
          </cell>
          <cell r="P2649">
            <v>0</v>
          </cell>
        </row>
        <row r="2650">
          <cell r="A2650" t="str">
            <v>Instalação e interligação de medidor de pH</v>
          </cell>
          <cell r="B2650" t="str">
            <v>AIT</v>
          </cell>
          <cell r="C2650" t="str">
            <v>UNID.</v>
          </cell>
          <cell r="D2650">
            <v>2</v>
          </cell>
          <cell r="E2650">
            <v>10</v>
          </cell>
          <cell r="F2650">
            <v>20</v>
          </cell>
          <cell r="G2650">
            <v>8</v>
          </cell>
          <cell r="H2650">
            <v>16</v>
          </cell>
          <cell r="I2650" t="str">
            <v>N</v>
          </cell>
          <cell r="P2650">
            <v>8</v>
          </cell>
        </row>
        <row r="2651">
          <cell r="F2651">
            <v>0</v>
          </cell>
          <cell r="H2651">
            <v>0</v>
          </cell>
          <cell r="P2651">
            <v>0</v>
          </cell>
        </row>
        <row r="2652">
          <cell r="A2652" t="str">
            <v>Instalação de transmissor de pressão com selo</v>
          </cell>
          <cell r="B2652" t="str">
            <v>PIT</v>
          </cell>
          <cell r="C2652" t="str">
            <v>CJ</v>
          </cell>
          <cell r="D2652">
            <v>3</v>
          </cell>
          <cell r="E2652">
            <v>10</v>
          </cell>
          <cell r="F2652">
            <v>30</v>
          </cell>
          <cell r="G2652">
            <v>8</v>
          </cell>
          <cell r="H2652">
            <v>24</v>
          </cell>
          <cell r="I2652" t="str">
            <v>N</v>
          </cell>
          <cell r="P2652">
            <v>8</v>
          </cell>
        </row>
        <row r="2653">
          <cell r="F2653">
            <v>0</v>
          </cell>
          <cell r="H2653">
            <v>0</v>
          </cell>
          <cell r="P2653">
            <v>0</v>
          </cell>
        </row>
        <row r="2654">
          <cell r="A2654" t="str">
            <v>Instalação e interligação de caixas de válvulas solenóide</v>
          </cell>
          <cell r="B2654" t="str">
            <v>SV</v>
          </cell>
          <cell r="C2654" t="str">
            <v>UNID.</v>
          </cell>
          <cell r="D2654">
            <v>10</v>
          </cell>
          <cell r="E2654">
            <v>10</v>
          </cell>
          <cell r="F2654">
            <v>100</v>
          </cell>
          <cell r="G2654">
            <v>8</v>
          </cell>
          <cell r="H2654">
            <v>80</v>
          </cell>
          <cell r="I2654" t="str">
            <v>N</v>
          </cell>
          <cell r="P2654">
            <v>8</v>
          </cell>
        </row>
        <row r="2655">
          <cell r="F2655">
            <v>0</v>
          </cell>
          <cell r="H2655">
            <v>0</v>
          </cell>
          <cell r="P2655">
            <v>0</v>
          </cell>
        </row>
        <row r="2656">
          <cell r="A2656" t="str">
            <v>Instalação e interligação de caixas locais de aquisição de E/S (2300 x 1200 x 700 mm)</v>
          </cell>
          <cell r="B2656" t="str">
            <v>CAD</v>
          </cell>
          <cell r="C2656" t="str">
            <v>CJ</v>
          </cell>
          <cell r="D2656">
            <v>3</v>
          </cell>
          <cell r="E2656">
            <v>300</v>
          </cell>
          <cell r="F2656">
            <v>900</v>
          </cell>
          <cell r="G2656">
            <v>250</v>
          </cell>
          <cell r="H2656">
            <v>750</v>
          </cell>
          <cell r="I2656" t="str">
            <v>Q</v>
          </cell>
          <cell r="P2656">
            <v>250</v>
          </cell>
        </row>
        <row r="2657">
          <cell r="F2657">
            <v>0</v>
          </cell>
          <cell r="H2657">
            <v>0</v>
          </cell>
          <cell r="P2657">
            <v>0</v>
          </cell>
        </row>
        <row r="2658">
          <cell r="A2658" t="str">
            <v>Instalação e interligação de postos de comunicação de voz</v>
          </cell>
          <cell r="B2658" t="str">
            <v xml:space="preserve"> </v>
          </cell>
          <cell r="C2658" t="str">
            <v>UNID.</v>
          </cell>
          <cell r="D2658">
            <v>5</v>
          </cell>
          <cell r="E2658">
            <v>10</v>
          </cell>
          <cell r="F2658">
            <v>50</v>
          </cell>
          <cell r="G2658">
            <v>8</v>
          </cell>
          <cell r="H2658">
            <v>40</v>
          </cell>
          <cell r="I2658" t="str">
            <v>Q</v>
          </cell>
          <cell r="P2658">
            <v>8</v>
          </cell>
        </row>
        <row r="2659">
          <cell r="F2659">
            <v>0</v>
          </cell>
          <cell r="H2659">
            <v>0</v>
          </cell>
          <cell r="P2659">
            <v>0</v>
          </cell>
        </row>
        <row r="2660">
          <cell r="A2660" t="str">
            <v>Lançamento e ligação de cabo de controle - 1,5 mm²</v>
          </cell>
          <cell r="B2660" t="str">
            <v xml:space="preserve"> </v>
          </cell>
          <cell r="F2660">
            <v>0</v>
          </cell>
          <cell r="H2660">
            <v>0</v>
          </cell>
          <cell r="P2660">
            <v>0</v>
          </cell>
        </row>
        <row r="2661">
          <cell r="A2661" t="str">
            <v>1x2C</v>
          </cell>
          <cell r="B2661" t="str">
            <v>CB1</v>
          </cell>
          <cell r="C2661" t="str">
            <v>m</v>
          </cell>
          <cell r="D2661">
            <v>300</v>
          </cell>
          <cell r="E2661">
            <v>0.20399999999999999</v>
          </cell>
          <cell r="F2661">
            <v>61.2</v>
          </cell>
          <cell r="G2661">
            <v>0.15</v>
          </cell>
          <cell r="H2661">
            <v>45</v>
          </cell>
          <cell r="I2661" t="str">
            <v>B</v>
          </cell>
          <cell r="P2661">
            <v>0.15</v>
          </cell>
        </row>
        <row r="2662">
          <cell r="A2662" t="str">
            <v>1x3C</v>
          </cell>
          <cell r="B2662" t="str">
            <v>CB1</v>
          </cell>
          <cell r="C2662" t="str">
            <v>m</v>
          </cell>
          <cell r="D2662">
            <v>400</v>
          </cell>
          <cell r="E2662">
            <v>0.22900000000000001</v>
          </cell>
          <cell r="F2662">
            <v>91.6</v>
          </cell>
          <cell r="G2662">
            <v>0.15</v>
          </cell>
          <cell r="H2662">
            <v>60</v>
          </cell>
          <cell r="I2662" t="str">
            <v>B</v>
          </cell>
          <cell r="P2662">
            <v>0.15</v>
          </cell>
        </row>
        <row r="2663">
          <cell r="A2663" t="str">
            <v>1x4C</v>
          </cell>
          <cell r="B2663" t="str">
            <v>CB1</v>
          </cell>
          <cell r="C2663" t="str">
            <v>m</v>
          </cell>
          <cell r="D2663">
            <v>200</v>
          </cell>
          <cell r="E2663">
            <v>0.26700000000000002</v>
          </cell>
          <cell r="F2663">
            <v>53.4</v>
          </cell>
          <cell r="G2663">
            <v>0.2</v>
          </cell>
          <cell r="H2663">
            <v>40</v>
          </cell>
          <cell r="I2663" t="str">
            <v>B</v>
          </cell>
          <cell r="P2663">
            <v>0.2</v>
          </cell>
        </row>
        <row r="2664">
          <cell r="A2664" t="str">
            <v>1x5C</v>
          </cell>
          <cell r="B2664" t="str">
            <v>CB1</v>
          </cell>
          <cell r="C2664" t="str">
            <v>m</v>
          </cell>
          <cell r="D2664">
            <v>200</v>
          </cell>
          <cell r="E2664">
            <v>0.29099999999999998</v>
          </cell>
          <cell r="F2664">
            <v>58.2</v>
          </cell>
          <cell r="G2664">
            <v>0.2</v>
          </cell>
          <cell r="H2664">
            <v>40</v>
          </cell>
          <cell r="I2664" t="str">
            <v>B</v>
          </cell>
          <cell r="P2664">
            <v>0.2</v>
          </cell>
        </row>
        <row r="2665">
          <cell r="A2665" t="str">
            <v>1x7C</v>
          </cell>
          <cell r="B2665" t="str">
            <v>CB1</v>
          </cell>
          <cell r="C2665" t="str">
            <v>m</v>
          </cell>
          <cell r="D2665">
            <v>200</v>
          </cell>
          <cell r="E2665">
            <v>0.34499999999999997</v>
          </cell>
          <cell r="F2665">
            <v>69</v>
          </cell>
          <cell r="G2665">
            <v>0.2</v>
          </cell>
          <cell r="H2665">
            <v>40</v>
          </cell>
          <cell r="I2665" t="str">
            <v>B</v>
          </cell>
          <cell r="P2665">
            <v>0.2</v>
          </cell>
        </row>
        <row r="2666">
          <cell r="A2666" t="str">
            <v>1x9C</v>
          </cell>
          <cell r="B2666" t="str">
            <v>CB1</v>
          </cell>
          <cell r="C2666" t="str">
            <v>m</v>
          </cell>
          <cell r="D2666">
            <v>200</v>
          </cell>
          <cell r="E2666">
            <v>0.432</v>
          </cell>
          <cell r="F2666">
            <v>86.4</v>
          </cell>
          <cell r="G2666">
            <v>0.2</v>
          </cell>
          <cell r="H2666">
            <v>40</v>
          </cell>
          <cell r="I2666" t="str">
            <v>B</v>
          </cell>
          <cell r="P2666">
            <v>0.2</v>
          </cell>
        </row>
        <row r="2667">
          <cell r="A2667" t="str">
            <v xml:space="preserve"> </v>
          </cell>
          <cell r="B2667" t="str">
            <v xml:space="preserve"> </v>
          </cell>
          <cell r="F2667">
            <v>0</v>
          </cell>
          <cell r="H2667">
            <v>0</v>
          </cell>
          <cell r="P2667">
            <v>0</v>
          </cell>
        </row>
        <row r="2668">
          <cell r="A2668" t="str">
            <v>Lançamento e ligação de cabo de instrumentação - 1,0 mm² + blindagem</v>
          </cell>
          <cell r="B2668" t="str">
            <v xml:space="preserve"> </v>
          </cell>
          <cell r="F2668">
            <v>0</v>
          </cell>
          <cell r="H2668">
            <v>0</v>
          </cell>
          <cell r="P2668">
            <v>0</v>
          </cell>
        </row>
        <row r="2669">
          <cell r="A2669" t="str">
            <v>1x2C</v>
          </cell>
          <cell r="B2669" t="str">
            <v>CB1</v>
          </cell>
          <cell r="C2669" t="str">
            <v>m</v>
          </cell>
          <cell r="D2669">
            <v>1200</v>
          </cell>
          <cell r="E2669">
            <v>0.20399999999999999</v>
          </cell>
          <cell r="F2669">
            <v>244.8</v>
          </cell>
          <cell r="G2669">
            <v>0.15</v>
          </cell>
          <cell r="H2669">
            <v>180</v>
          </cell>
          <cell r="I2669" t="str">
            <v>B</v>
          </cell>
          <cell r="P2669">
            <v>0.15</v>
          </cell>
        </row>
        <row r="2670">
          <cell r="F2670">
            <v>0</v>
          </cell>
          <cell r="H2670">
            <v>0</v>
          </cell>
          <cell r="P2670">
            <v>0</v>
          </cell>
        </row>
        <row r="2671">
          <cell r="A2671" t="str">
            <v>Eletroduto rígido tipo AC- (Vara de 3 m):</v>
          </cell>
          <cell r="F2671">
            <v>0</v>
          </cell>
          <cell r="H2671">
            <v>0</v>
          </cell>
          <cell r="P2671">
            <v>0</v>
          </cell>
        </row>
        <row r="2672">
          <cell r="A2672" t="str">
            <v>Diâmetro 3/4"</v>
          </cell>
          <cell r="B2672" t="str">
            <v>ELAG</v>
          </cell>
          <cell r="C2672" t="str">
            <v>m</v>
          </cell>
          <cell r="D2672">
            <v>236</v>
          </cell>
          <cell r="E2672">
            <v>1.7699999999999998</v>
          </cell>
          <cell r="F2672">
            <v>417.72</v>
          </cell>
          <cell r="G2672">
            <v>1.25</v>
          </cell>
          <cell r="H2672">
            <v>295</v>
          </cell>
          <cell r="I2672" t="str">
            <v>LE</v>
          </cell>
          <cell r="P2672">
            <v>1.25</v>
          </cell>
        </row>
        <row r="2673">
          <cell r="A2673" t="str">
            <v>Diâmetro 1"</v>
          </cell>
          <cell r="B2673" t="str">
            <v>ELAG</v>
          </cell>
          <cell r="C2673" t="str">
            <v>m</v>
          </cell>
          <cell r="D2673">
            <v>60</v>
          </cell>
          <cell r="E2673">
            <v>2.63</v>
          </cell>
          <cell r="F2673">
            <v>157.80000000000001</v>
          </cell>
          <cell r="G2673">
            <v>1.25</v>
          </cell>
          <cell r="H2673">
            <v>75</v>
          </cell>
          <cell r="I2673" t="str">
            <v>LE</v>
          </cell>
          <cell r="P2673">
            <v>1.25</v>
          </cell>
        </row>
        <row r="2674">
          <cell r="A2674" t="str">
            <v>Diâmetro 11/2"</v>
          </cell>
          <cell r="B2674" t="str">
            <v>ELAG</v>
          </cell>
          <cell r="C2674" t="str">
            <v>m</v>
          </cell>
          <cell r="D2674">
            <v>144</v>
          </cell>
          <cell r="E2674">
            <v>4.24</v>
          </cell>
          <cell r="F2674">
            <v>610.55999999999995</v>
          </cell>
          <cell r="G2674">
            <v>1.25</v>
          </cell>
          <cell r="H2674">
            <v>180</v>
          </cell>
          <cell r="I2674" t="str">
            <v>LE</v>
          </cell>
          <cell r="P2674">
            <v>1.25</v>
          </cell>
        </row>
        <row r="2675">
          <cell r="A2675" t="str">
            <v>Diâmetro 2"</v>
          </cell>
          <cell r="B2675" t="str">
            <v>ELAG</v>
          </cell>
          <cell r="C2675" t="str">
            <v>m</v>
          </cell>
          <cell r="D2675">
            <v>194</v>
          </cell>
          <cell r="E2675">
            <v>5.66</v>
          </cell>
          <cell r="F2675">
            <v>1098.04</v>
          </cell>
          <cell r="G2675">
            <v>1.5</v>
          </cell>
          <cell r="H2675">
            <v>291</v>
          </cell>
          <cell r="I2675" t="str">
            <v>LE</v>
          </cell>
          <cell r="P2675">
            <v>1.5</v>
          </cell>
        </row>
        <row r="2676">
          <cell r="A2676" t="str">
            <v>Diâmetro 2 1/2"</v>
          </cell>
          <cell r="B2676" t="str">
            <v>ELAG</v>
          </cell>
          <cell r="C2676" t="str">
            <v>m</v>
          </cell>
          <cell r="D2676">
            <v>95</v>
          </cell>
          <cell r="E2676">
            <v>8.9</v>
          </cell>
          <cell r="F2676">
            <v>845.5</v>
          </cell>
          <cell r="G2676">
            <v>1.5</v>
          </cell>
          <cell r="H2676">
            <v>142.5</v>
          </cell>
          <cell r="I2676" t="str">
            <v>LE</v>
          </cell>
          <cell r="P2676">
            <v>1.5</v>
          </cell>
        </row>
        <row r="2677">
          <cell r="F2677">
            <v>0</v>
          </cell>
          <cell r="H2677">
            <v>0</v>
          </cell>
          <cell r="P2677">
            <v>0</v>
          </cell>
        </row>
        <row r="2678">
          <cell r="A2678" t="str">
            <v>Eletroduto flexível (peça de 1,5 m):</v>
          </cell>
          <cell r="F2678">
            <v>0</v>
          </cell>
          <cell r="H2678">
            <v>0</v>
          </cell>
          <cell r="P2678">
            <v>0</v>
          </cell>
        </row>
        <row r="2679">
          <cell r="A2679" t="str">
            <v>Diâmetro 3/4"</v>
          </cell>
          <cell r="B2679" t="str">
            <v>ELFL</v>
          </cell>
          <cell r="C2679" t="str">
            <v>PC</v>
          </cell>
          <cell r="D2679">
            <v>504</v>
          </cell>
          <cell r="E2679">
            <v>0.88</v>
          </cell>
          <cell r="F2679">
            <v>443.52</v>
          </cell>
          <cell r="G2679">
            <v>4.5</v>
          </cell>
          <cell r="H2679">
            <v>2268</v>
          </cell>
          <cell r="I2679" t="str">
            <v>LE</v>
          </cell>
          <cell r="P2679">
            <v>4.5</v>
          </cell>
        </row>
        <row r="2680">
          <cell r="A2680" t="str">
            <v>Diâmetro 1/2"</v>
          </cell>
          <cell r="B2680" t="str">
            <v>ELFL</v>
          </cell>
          <cell r="C2680" t="str">
            <v>PC</v>
          </cell>
          <cell r="D2680">
            <v>60</v>
          </cell>
          <cell r="E2680">
            <v>0.5</v>
          </cell>
          <cell r="F2680">
            <v>30</v>
          </cell>
          <cell r="G2680">
            <v>4.5</v>
          </cell>
          <cell r="H2680">
            <v>270</v>
          </cell>
          <cell r="I2680" t="str">
            <v>LE</v>
          </cell>
          <cell r="P2680">
            <v>4.5</v>
          </cell>
        </row>
        <row r="2681">
          <cell r="F2681">
            <v>0</v>
          </cell>
          <cell r="H2681">
            <v>0</v>
          </cell>
          <cell r="P2681">
            <v>0</v>
          </cell>
        </row>
        <row r="2682">
          <cell r="A2682" t="str">
            <v>Caixa comando local:</v>
          </cell>
          <cell r="F2682">
            <v>0</v>
          </cell>
          <cell r="H2682">
            <v>0</v>
          </cell>
          <cell r="P2682">
            <v>0</v>
          </cell>
        </row>
        <row r="2683">
          <cell r="A2683" t="str">
            <v>2 botões</v>
          </cell>
          <cell r="B2683" t="str">
            <v>CX</v>
          </cell>
          <cell r="C2683" t="str">
            <v>UNID.</v>
          </cell>
          <cell r="D2683">
            <v>30</v>
          </cell>
          <cell r="E2683">
            <v>10</v>
          </cell>
          <cell r="F2683">
            <v>300</v>
          </cell>
          <cell r="G2683">
            <v>8</v>
          </cell>
          <cell r="H2683">
            <v>240</v>
          </cell>
          <cell r="I2683" t="str">
            <v>Q</v>
          </cell>
          <cell r="P2683">
            <v>8</v>
          </cell>
        </row>
        <row r="2684">
          <cell r="F2684">
            <v>0</v>
          </cell>
          <cell r="H2684">
            <v>0</v>
          </cell>
          <cell r="P2684">
            <v>0</v>
          </cell>
        </row>
        <row r="2685">
          <cell r="A2685" t="str">
            <v>Instalação de caixa de passagem (400 x 400 x 150mm)</v>
          </cell>
          <cell r="B2685" t="str">
            <v>CX</v>
          </cell>
          <cell r="C2685" t="str">
            <v>UNID.</v>
          </cell>
          <cell r="D2685">
            <v>10</v>
          </cell>
          <cell r="E2685">
            <v>30</v>
          </cell>
          <cell r="F2685">
            <v>300</v>
          </cell>
          <cell r="G2685">
            <v>10</v>
          </cell>
          <cell r="H2685">
            <v>100</v>
          </cell>
          <cell r="I2685" t="str">
            <v>LE</v>
          </cell>
          <cell r="P2685">
            <v>10</v>
          </cell>
        </row>
        <row r="2686">
          <cell r="F2686">
            <v>0</v>
          </cell>
          <cell r="H2686">
            <v>0</v>
          </cell>
          <cell r="P2686">
            <v>0</v>
          </cell>
        </row>
        <row r="2687">
          <cell r="A2687" t="str">
            <v>Instalação e interligação de caixa de bornes com 30 bornes.</v>
          </cell>
          <cell r="B2687" t="str">
            <v>CX</v>
          </cell>
          <cell r="C2687" t="str">
            <v>UNID.</v>
          </cell>
          <cell r="D2687">
            <v>30</v>
          </cell>
          <cell r="E2687">
            <v>30</v>
          </cell>
          <cell r="F2687">
            <v>900</v>
          </cell>
          <cell r="G2687">
            <v>30</v>
          </cell>
          <cell r="H2687">
            <v>900</v>
          </cell>
          <cell r="I2687" t="str">
            <v>Q</v>
          </cell>
          <cell r="P2687">
            <v>30</v>
          </cell>
        </row>
        <row r="2688">
          <cell r="F2688">
            <v>0</v>
          </cell>
          <cell r="H2688">
            <v>0</v>
          </cell>
          <cell r="P2688">
            <v>0</v>
          </cell>
        </row>
        <row r="2689">
          <cell r="A2689" t="str">
            <v>ÁREA - ESTOCAGEM E PREPARAÇÃO DE REAGENTES</v>
          </cell>
          <cell r="F2689">
            <v>0</v>
          </cell>
          <cell r="H2689">
            <v>0</v>
          </cell>
          <cell r="P2689">
            <v>0</v>
          </cell>
        </row>
        <row r="2690">
          <cell r="A2690" t="str">
            <v>Instalação de manômetros</v>
          </cell>
          <cell r="B2690" t="str">
            <v>PI</v>
          </cell>
          <cell r="C2690" t="str">
            <v>UNID.</v>
          </cell>
          <cell r="D2690">
            <v>19</v>
          </cell>
          <cell r="E2690">
            <v>10</v>
          </cell>
          <cell r="F2690">
            <v>190</v>
          </cell>
          <cell r="G2690">
            <v>8</v>
          </cell>
          <cell r="H2690">
            <v>152</v>
          </cell>
          <cell r="I2690" t="str">
            <v>N</v>
          </cell>
          <cell r="P2690">
            <v>8</v>
          </cell>
        </row>
        <row r="2691">
          <cell r="F2691">
            <v>0</v>
          </cell>
          <cell r="H2691">
            <v>0</v>
          </cell>
          <cell r="P2691">
            <v>0</v>
          </cell>
        </row>
        <row r="2692">
          <cell r="A2692" t="str">
            <v>Instalação e interligação de válvula solenóide, (diâmetros: 1/2", 1", 3")</v>
          </cell>
          <cell r="B2692" t="str">
            <v>SV</v>
          </cell>
          <cell r="C2692" t="str">
            <v>UNID.</v>
          </cell>
          <cell r="D2692">
            <v>2</v>
          </cell>
          <cell r="E2692">
            <v>10</v>
          </cell>
          <cell r="F2692">
            <v>20</v>
          </cell>
          <cell r="G2692">
            <v>8</v>
          </cell>
          <cell r="H2692">
            <v>16</v>
          </cell>
          <cell r="I2692" t="str">
            <v>N</v>
          </cell>
          <cell r="P2692">
            <v>8</v>
          </cell>
        </row>
        <row r="2693">
          <cell r="F2693">
            <v>0</v>
          </cell>
          <cell r="H2693">
            <v>0</v>
          </cell>
          <cell r="P2693">
            <v>0</v>
          </cell>
        </row>
        <row r="2694">
          <cell r="A2694" t="str">
            <v>Válvula de segurança</v>
          </cell>
          <cell r="B2694" t="str">
            <v>FV</v>
          </cell>
          <cell r="C2694" t="str">
            <v>UNID.</v>
          </cell>
          <cell r="D2694">
            <v>14</v>
          </cell>
          <cell r="E2694">
            <v>10</v>
          </cell>
          <cell r="F2694">
            <v>140</v>
          </cell>
          <cell r="G2694">
            <v>20</v>
          </cell>
          <cell r="H2694">
            <v>280</v>
          </cell>
          <cell r="I2694" t="str">
            <v>N</v>
          </cell>
          <cell r="P2694">
            <v>20</v>
          </cell>
        </row>
        <row r="2695">
          <cell r="F2695">
            <v>0</v>
          </cell>
          <cell r="H2695">
            <v>0</v>
          </cell>
          <cell r="P2695">
            <v>0</v>
          </cell>
        </row>
        <row r="2696">
          <cell r="A2696" t="str">
            <v>Instalação e interligação de válvula de bloqueio borboleta, (diâmetros: 2", 3")</v>
          </cell>
          <cell r="B2696" t="str">
            <v>FV</v>
          </cell>
          <cell r="C2696" t="str">
            <v>CJ</v>
          </cell>
          <cell r="D2696">
            <v>6</v>
          </cell>
          <cell r="E2696">
            <v>10</v>
          </cell>
          <cell r="F2696">
            <v>60</v>
          </cell>
          <cell r="G2696">
            <v>20</v>
          </cell>
          <cell r="H2696">
            <v>120</v>
          </cell>
          <cell r="I2696" t="str">
            <v>N</v>
          </cell>
          <cell r="P2696">
            <v>20</v>
          </cell>
        </row>
        <row r="2697">
          <cell r="F2697">
            <v>0</v>
          </cell>
          <cell r="H2697">
            <v>0</v>
          </cell>
          <cell r="P2697">
            <v>0</v>
          </cell>
        </row>
        <row r="2698">
          <cell r="A2698" t="str">
            <v>Instalação e interligação de válvula de bloqueio diafragma, (diâmetros: 11/2", 3")</v>
          </cell>
          <cell r="B2698" t="str">
            <v>FV</v>
          </cell>
          <cell r="C2698" t="str">
            <v>UNID.</v>
          </cell>
          <cell r="D2698">
            <v>4</v>
          </cell>
          <cell r="E2698">
            <v>10</v>
          </cell>
          <cell r="F2698">
            <v>40</v>
          </cell>
          <cell r="G2698">
            <v>20</v>
          </cell>
          <cell r="H2698">
            <v>80</v>
          </cell>
          <cell r="I2698" t="str">
            <v>N</v>
          </cell>
          <cell r="P2698">
            <v>20</v>
          </cell>
        </row>
        <row r="2699">
          <cell r="F2699">
            <v>0</v>
          </cell>
          <cell r="H2699">
            <v>0</v>
          </cell>
          <cell r="P2699">
            <v>0</v>
          </cell>
        </row>
        <row r="2700">
          <cell r="A2700" t="str">
            <v>Instalação e interligação de válvula de bloqueio esfera, (diâmetros: 21/2", 3", 4")</v>
          </cell>
          <cell r="B2700" t="str">
            <v>FV</v>
          </cell>
          <cell r="C2700" t="str">
            <v>UNID.</v>
          </cell>
          <cell r="D2700">
            <v>23</v>
          </cell>
          <cell r="E2700">
            <v>10</v>
          </cell>
          <cell r="F2700">
            <v>230</v>
          </cell>
          <cell r="G2700">
            <v>20</v>
          </cell>
          <cell r="H2700">
            <v>460</v>
          </cell>
          <cell r="I2700" t="str">
            <v>N</v>
          </cell>
          <cell r="P2700">
            <v>20</v>
          </cell>
        </row>
        <row r="2701">
          <cell r="F2701">
            <v>0</v>
          </cell>
          <cell r="H2701">
            <v>0</v>
          </cell>
          <cell r="P2701">
            <v>0</v>
          </cell>
        </row>
        <row r="2702">
          <cell r="A2702" t="str">
            <v>Instalação e interligação de válvula de bloqueio globo, (diâmetros: 3", 4")</v>
          </cell>
          <cell r="B2702" t="str">
            <v>FV</v>
          </cell>
          <cell r="C2702" t="str">
            <v>UNID.</v>
          </cell>
          <cell r="D2702">
            <v>11</v>
          </cell>
          <cell r="E2702">
            <v>10</v>
          </cell>
          <cell r="F2702">
            <v>110</v>
          </cell>
          <cell r="G2702">
            <v>20</v>
          </cell>
          <cell r="H2702">
            <v>220</v>
          </cell>
          <cell r="I2702" t="str">
            <v>N</v>
          </cell>
          <cell r="P2702">
            <v>20</v>
          </cell>
        </row>
        <row r="2703">
          <cell r="F2703">
            <v>0</v>
          </cell>
          <cell r="H2703">
            <v>0</v>
          </cell>
          <cell r="P2703">
            <v>0</v>
          </cell>
        </row>
        <row r="2704">
          <cell r="A2704" t="str">
            <v>Instalação de válvula reguladora de pressão</v>
          </cell>
          <cell r="B2704" t="str">
            <v>PCV</v>
          </cell>
          <cell r="C2704" t="str">
            <v>UNID.</v>
          </cell>
          <cell r="D2704">
            <v>3</v>
          </cell>
          <cell r="E2704">
            <v>10</v>
          </cell>
          <cell r="F2704">
            <v>30</v>
          </cell>
          <cell r="G2704">
            <v>20</v>
          </cell>
          <cell r="H2704">
            <v>60</v>
          </cell>
          <cell r="I2704" t="str">
            <v>N</v>
          </cell>
          <cell r="P2704">
            <v>20</v>
          </cell>
        </row>
        <row r="2705">
          <cell r="F2705">
            <v>0</v>
          </cell>
          <cell r="H2705">
            <v>0</v>
          </cell>
          <cell r="P2705">
            <v>0</v>
          </cell>
        </row>
        <row r="2706">
          <cell r="A2706" t="str">
            <v>Instalação e interligação de medidor magnético de vazão</v>
          </cell>
          <cell r="B2706" t="str">
            <v>FIT</v>
          </cell>
          <cell r="C2706" t="str">
            <v>CJ</v>
          </cell>
          <cell r="D2706">
            <v>15</v>
          </cell>
          <cell r="E2706">
            <v>10</v>
          </cell>
          <cell r="F2706">
            <v>150</v>
          </cell>
          <cell r="G2706">
            <v>8</v>
          </cell>
          <cell r="H2706">
            <v>120</v>
          </cell>
          <cell r="I2706" t="str">
            <v>N</v>
          </cell>
          <cell r="P2706">
            <v>8</v>
          </cell>
        </row>
        <row r="2707">
          <cell r="F2707">
            <v>0</v>
          </cell>
          <cell r="H2707">
            <v>0</v>
          </cell>
          <cell r="P2707">
            <v>0</v>
          </cell>
        </row>
        <row r="2708">
          <cell r="A2708" t="str">
            <v>Instalação e interligação de medidor de nível tipo ultrassônico</v>
          </cell>
          <cell r="B2708" t="str">
            <v>LIT</v>
          </cell>
          <cell r="C2708" t="str">
            <v>CJ</v>
          </cell>
          <cell r="D2708">
            <v>11</v>
          </cell>
          <cell r="E2708">
            <v>10</v>
          </cell>
          <cell r="F2708">
            <v>110</v>
          </cell>
          <cell r="G2708">
            <v>8</v>
          </cell>
          <cell r="H2708">
            <v>88</v>
          </cell>
          <cell r="I2708" t="str">
            <v>N</v>
          </cell>
          <cell r="P2708">
            <v>8</v>
          </cell>
        </row>
        <row r="2709">
          <cell r="F2709">
            <v>0</v>
          </cell>
          <cell r="H2709">
            <v>0</v>
          </cell>
          <cell r="P2709">
            <v>0</v>
          </cell>
        </row>
        <row r="2710">
          <cell r="A2710" t="str">
            <v>Instalação e interligação de chave de nível tipo ultrassônica</v>
          </cell>
          <cell r="B2710" t="str">
            <v>LS</v>
          </cell>
          <cell r="C2710" t="str">
            <v>UNID.</v>
          </cell>
          <cell r="D2710">
            <v>5</v>
          </cell>
          <cell r="E2710">
            <v>10</v>
          </cell>
          <cell r="F2710">
            <v>50</v>
          </cell>
          <cell r="G2710">
            <v>8</v>
          </cell>
          <cell r="H2710">
            <v>40</v>
          </cell>
          <cell r="I2710" t="str">
            <v>N</v>
          </cell>
          <cell r="P2710">
            <v>8</v>
          </cell>
        </row>
        <row r="2711">
          <cell r="F2711">
            <v>0</v>
          </cell>
          <cell r="H2711">
            <v>0</v>
          </cell>
          <cell r="P2711">
            <v>0</v>
          </cell>
        </row>
        <row r="2712">
          <cell r="A2712" t="str">
            <v>Pressostato</v>
          </cell>
          <cell r="B2712" t="str">
            <v>PSL</v>
          </cell>
          <cell r="C2712" t="str">
            <v>UNID.</v>
          </cell>
          <cell r="D2712">
            <v>1</v>
          </cell>
          <cell r="E2712">
            <v>10</v>
          </cell>
          <cell r="F2712">
            <v>10</v>
          </cell>
          <cell r="G2712">
            <v>8</v>
          </cell>
          <cell r="H2712">
            <v>8</v>
          </cell>
          <cell r="I2712" t="str">
            <v>N</v>
          </cell>
          <cell r="P2712">
            <v>8</v>
          </cell>
        </row>
        <row r="2713">
          <cell r="F2713">
            <v>0</v>
          </cell>
          <cell r="H2713">
            <v>0</v>
          </cell>
          <cell r="P2713">
            <v>0</v>
          </cell>
        </row>
        <row r="2714">
          <cell r="A2714" t="str">
            <v>Instalação e interligação de caixas de válvulas solenóide</v>
          </cell>
          <cell r="B2714" t="str">
            <v>SV</v>
          </cell>
          <cell r="C2714" t="str">
            <v>UNID.</v>
          </cell>
          <cell r="D2714">
            <v>10</v>
          </cell>
          <cell r="E2714">
            <v>10</v>
          </cell>
          <cell r="F2714">
            <v>100</v>
          </cell>
          <cell r="G2714">
            <v>8</v>
          </cell>
          <cell r="H2714">
            <v>80</v>
          </cell>
          <cell r="I2714" t="str">
            <v>N</v>
          </cell>
          <cell r="P2714">
            <v>8</v>
          </cell>
        </row>
        <row r="2715">
          <cell r="F2715">
            <v>0</v>
          </cell>
          <cell r="H2715">
            <v>0</v>
          </cell>
          <cell r="P2715">
            <v>0</v>
          </cell>
        </row>
        <row r="2716">
          <cell r="A2716" t="str">
            <v>Instalação e interligação de caixas locais de aquisição de E/S (2300 x 1200 x 700 mm)</v>
          </cell>
          <cell r="B2716" t="str">
            <v>CAD</v>
          </cell>
          <cell r="C2716" t="str">
            <v>CJ</v>
          </cell>
          <cell r="D2716">
            <v>2</v>
          </cell>
          <cell r="E2716">
            <v>300</v>
          </cell>
          <cell r="F2716">
            <v>600</v>
          </cell>
          <cell r="G2716">
            <v>250</v>
          </cell>
          <cell r="H2716">
            <v>500</v>
          </cell>
          <cell r="I2716" t="str">
            <v>Q</v>
          </cell>
          <cell r="P2716">
            <v>250</v>
          </cell>
        </row>
        <row r="2717">
          <cell r="F2717">
            <v>0</v>
          </cell>
          <cell r="H2717">
            <v>0</v>
          </cell>
          <cell r="P2717">
            <v>0</v>
          </cell>
        </row>
        <row r="2718">
          <cell r="A2718" t="str">
            <v>Instalação e interligação de postos de comunicação de voz</v>
          </cell>
          <cell r="B2718" t="str">
            <v xml:space="preserve"> </v>
          </cell>
          <cell r="C2718" t="str">
            <v>UNID.</v>
          </cell>
          <cell r="D2718">
            <v>4</v>
          </cell>
          <cell r="E2718">
            <v>10</v>
          </cell>
          <cell r="F2718">
            <v>40</v>
          </cell>
          <cell r="G2718">
            <v>8</v>
          </cell>
          <cell r="H2718">
            <v>32</v>
          </cell>
          <cell r="I2718" t="str">
            <v>Q</v>
          </cell>
          <cell r="P2718">
            <v>8</v>
          </cell>
        </row>
        <row r="2719">
          <cell r="F2719">
            <v>0</v>
          </cell>
          <cell r="H2719">
            <v>0</v>
          </cell>
          <cell r="P2719">
            <v>0</v>
          </cell>
        </row>
        <row r="2720">
          <cell r="A2720" t="str">
            <v>Lançamento e ligação de cabo de controle - 1,5 mm²</v>
          </cell>
          <cell r="B2720" t="str">
            <v xml:space="preserve"> </v>
          </cell>
          <cell r="F2720">
            <v>0</v>
          </cell>
          <cell r="H2720">
            <v>0</v>
          </cell>
          <cell r="P2720">
            <v>0</v>
          </cell>
        </row>
        <row r="2721">
          <cell r="A2721" t="str">
            <v>1x2C</v>
          </cell>
          <cell r="B2721" t="str">
            <v>CB1</v>
          </cell>
          <cell r="C2721" t="str">
            <v>m</v>
          </cell>
          <cell r="D2721">
            <v>200</v>
          </cell>
          <cell r="E2721">
            <v>0.20399999999999999</v>
          </cell>
          <cell r="F2721">
            <v>40.799999999999997</v>
          </cell>
          <cell r="G2721">
            <v>0.15</v>
          </cell>
          <cell r="H2721">
            <v>30</v>
          </cell>
          <cell r="I2721" t="str">
            <v>B</v>
          </cell>
          <cell r="P2721">
            <v>0.15</v>
          </cell>
        </row>
        <row r="2722">
          <cell r="A2722" t="str">
            <v>1x3C</v>
          </cell>
          <cell r="B2722" t="str">
            <v>CB1</v>
          </cell>
          <cell r="C2722" t="str">
            <v>m</v>
          </cell>
          <cell r="D2722">
            <v>400</v>
          </cell>
          <cell r="E2722">
            <v>0.22900000000000001</v>
          </cell>
          <cell r="F2722">
            <v>91.6</v>
          </cell>
          <cell r="G2722">
            <v>0.15</v>
          </cell>
          <cell r="H2722">
            <v>60</v>
          </cell>
          <cell r="I2722" t="str">
            <v>B</v>
          </cell>
          <cell r="P2722">
            <v>0.15</v>
          </cell>
        </row>
        <row r="2723">
          <cell r="A2723" t="str">
            <v>1x4C</v>
          </cell>
          <cell r="B2723" t="str">
            <v>CB1</v>
          </cell>
          <cell r="C2723" t="str">
            <v>m</v>
          </cell>
          <cell r="D2723">
            <v>400</v>
          </cell>
          <cell r="E2723">
            <v>0.26700000000000002</v>
          </cell>
          <cell r="F2723">
            <v>106.8</v>
          </cell>
          <cell r="G2723">
            <v>0.2</v>
          </cell>
          <cell r="H2723">
            <v>80</v>
          </cell>
          <cell r="I2723" t="str">
            <v>B</v>
          </cell>
          <cell r="P2723">
            <v>0.2</v>
          </cell>
        </row>
        <row r="2724">
          <cell r="A2724" t="str">
            <v>1x5C</v>
          </cell>
          <cell r="B2724" t="str">
            <v>CB1</v>
          </cell>
          <cell r="C2724" t="str">
            <v>m</v>
          </cell>
          <cell r="D2724">
            <v>200</v>
          </cell>
          <cell r="E2724">
            <v>0.29099999999999998</v>
          </cell>
          <cell r="F2724">
            <v>58.2</v>
          </cell>
          <cell r="G2724">
            <v>0.2</v>
          </cell>
          <cell r="H2724">
            <v>40</v>
          </cell>
          <cell r="I2724" t="str">
            <v>B</v>
          </cell>
          <cell r="P2724">
            <v>0.2</v>
          </cell>
        </row>
        <row r="2725">
          <cell r="A2725" t="str">
            <v>1x7C</v>
          </cell>
          <cell r="B2725" t="str">
            <v>CB1</v>
          </cell>
          <cell r="C2725" t="str">
            <v>m</v>
          </cell>
          <cell r="D2725">
            <v>200</v>
          </cell>
          <cell r="E2725">
            <v>0.34499999999999997</v>
          </cell>
          <cell r="F2725">
            <v>69</v>
          </cell>
          <cell r="G2725">
            <v>0.2</v>
          </cell>
          <cell r="H2725">
            <v>40</v>
          </cell>
          <cell r="I2725" t="str">
            <v>B</v>
          </cell>
          <cell r="P2725">
            <v>0.2</v>
          </cell>
        </row>
        <row r="2726">
          <cell r="A2726" t="str">
            <v>1x9C</v>
          </cell>
          <cell r="B2726" t="str">
            <v>CB1</v>
          </cell>
          <cell r="C2726" t="str">
            <v>m</v>
          </cell>
          <cell r="D2726">
            <v>600</v>
          </cell>
          <cell r="E2726">
            <v>0.432</v>
          </cell>
          <cell r="F2726">
            <v>259.2</v>
          </cell>
          <cell r="G2726">
            <v>0.2</v>
          </cell>
          <cell r="H2726">
            <v>120</v>
          </cell>
          <cell r="I2726" t="str">
            <v>B</v>
          </cell>
          <cell r="P2726">
            <v>0.2</v>
          </cell>
        </row>
        <row r="2727">
          <cell r="A2727" t="str">
            <v xml:space="preserve"> </v>
          </cell>
          <cell r="B2727" t="str">
            <v xml:space="preserve"> </v>
          </cell>
          <cell r="F2727">
            <v>0</v>
          </cell>
          <cell r="H2727">
            <v>0</v>
          </cell>
          <cell r="P2727">
            <v>0</v>
          </cell>
        </row>
        <row r="2728">
          <cell r="A2728" t="str">
            <v>Lançamento e ligação de cabo de instrumentação - 1,0 mm² + blindagem</v>
          </cell>
          <cell r="B2728" t="str">
            <v xml:space="preserve"> </v>
          </cell>
          <cell r="F2728">
            <v>0</v>
          </cell>
          <cell r="H2728">
            <v>0</v>
          </cell>
          <cell r="P2728">
            <v>0</v>
          </cell>
        </row>
        <row r="2729">
          <cell r="A2729" t="str">
            <v>1x2C</v>
          </cell>
          <cell r="B2729" t="str">
            <v>CB1</v>
          </cell>
          <cell r="C2729" t="str">
            <v>m</v>
          </cell>
          <cell r="D2729">
            <v>800</v>
          </cell>
          <cell r="E2729">
            <v>0.20399999999999999</v>
          </cell>
          <cell r="F2729">
            <v>163.19999999999999</v>
          </cell>
          <cell r="G2729">
            <v>0.15</v>
          </cell>
          <cell r="H2729">
            <v>120</v>
          </cell>
          <cell r="I2729" t="str">
            <v>B</v>
          </cell>
          <cell r="P2729">
            <v>0.15</v>
          </cell>
        </row>
        <row r="2730">
          <cell r="F2730">
            <v>0</v>
          </cell>
          <cell r="H2730">
            <v>0</v>
          </cell>
          <cell r="P2730">
            <v>0</v>
          </cell>
        </row>
        <row r="2731">
          <cell r="A2731" t="str">
            <v>Eletroduto rígido tipo AC- (Vara de 3 m):</v>
          </cell>
          <cell r="F2731">
            <v>0</v>
          </cell>
          <cell r="H2731">
            <v>0</v>
          </cell>
          <cell r="P2731">
            <v>0</v>
          </cell>
        </row>
        <row r="2732">
          <cell r="A2732" t="str">
            <v>Diâmetro 3/4"</v>
          </cell>
          <cell r="B2732" t="str">
            <v>ELAG</v>
          </cell>
          <cell r="C2732" t="str">
            <v>m</v>
          </cell>
          <cell r="D2732">
            <v>295</v>
          </cell>
          <cell r="E2732">
            <v>1.7699999999999998</v>
          </cell>
          <cell r="F2732">
            <v>522.15</v>
          </cell>
          <cell r="G2732">
            <v>1.25</v>
          </cell>
          <cell r="H2732">
            <v>368.75</v>
          </cell>
          <cell r="I2732" t="str">
            <v>LE</v>
          </cell>
          <cell r="P2732">
            <v>1.25</v>
          </cell>
        </row>
        <row r="2733">
          <cell r="A2733" t="str">
            <v>Diâmetro 1"</v>
          </cell>
          <cell r="B2733" t="str">
            <v>ELAG</v>
          </cell>
          <cell r="C2733" t="str">
            <v>m</v>
          </cell>
          <cell r="D2733">
            <v>75</v>
          </cell>
          <cell r="E2733">
            <v>2.63</v>
          </cell>
          <cell r="F2733">
            <v>197.25</v>
          </cell>
          <cell r="G2733">
            <v>1.25</v>
          </cell>
          <cell r="H2733">
            <v>93.75</v>
          </cell>
          <cell r="I2733" t="str">
            <v>LE</v>
          </cell>
          <cell r="P2733">
            <v>1.25</v>
          </cell>
        </row>
        <row r="2734">
          <cell r="A2734" t="str">
            <v>Diâmetro 11/2"</v>
          </cell>
          <cell r="B2734" t="str">
            <v>ELAG</v>
          </cell>
          <cell r="C2734" t="str">
            <v>m</v>
          </cell>
          <cell r="D2734">
            <v>180</v>
          </cell>
          <cell r="E2734">
            <v>4.24</v>
          </cell>
          <cell r="F2734">
            <v>763.2</v>
          </cell>
          <cell r="G2734">
            <v>1.25</v>
          </cell>
          <cell r="H2734">
            <v>225</v>
          </cell>
          <cell r="I2734" t="str">
            <v>LE</v>
          </cell>
          <cell r="P2734">
            <v>1.25</v>
          </cell>
        </row>
        <row r="2735">
          <cell r="A2735" t="str">
            <v>Diâmetro 2"</v>
          </cell>
          <cell r="B2735" t="str">
            <v>ELAG</v>
          </cell>
          <cell r="C2735" t="str">
            <v>m</v>
          </cell>
          <cell r="D2735">
            <v>242</v>
          </cell>
          <cell r="E2735">
            <v>5.66</v>
          </cell>
          <cell r="F2735">
            <v>1369.72</v>
          </cell>
          <cell r="G2735">
            <v>1.5</v>
          </cell>
          <cell r="H2735">
            <v>363</v>
          </cell>
          <cell r="I2735" t="str">
            <v>LE</v>
          </cell>
          <cell r="P2735">
            <v>1.5</v>
          </cell>
        </row>
        <row r="2736">
          <cell r="A2736" t="str">
            <v>Diâmetro 2 1/2"</v>
          </cell>
          <cell r="B2736" t="str">
            <v>ELAG</v>
          </cell>
          <cell r="C2736" t="str">
            <v>m</v>
          </cell>
          <cell r="D2736">
            <v>119</v>
          </cell>
          <cell r="E2736">
            <v>8.9</v>
          </cell>
          <cell r="F2736">
            <v>1059.0999999999999</v>
          </cell>
          <cell r="G2736">
            <v>1.5</v>
          </cell>
          <cell r="H2736">
            <v>178.5</v>
          </cell>
          <cell r="I2736" t="str">
            <v>LE</v>
          </cell>
          <cell r="P2736">
            <v>1.5</v>
          </cell>
        </row>
        <row r="2737">
          <cell r="A2737" t="str">
            <v>Diâmetro 3"</v>
          </cell>
          <cell r="B2737" t="str">
            <v>ELAG</v>
          </cell>
          <cell r="C2737" t="str">
            <v>m</v>
          </cell>
          <cell r="D2737">
            <v>36</v>
          </cell>
          <cell r="E2737">
            <v>11.6</v>
          </cell>
          <cell r="F2737">
            <v>417.6</v>
          </cell>
          <cell r="G2737">
            <v>1.5</v>
          </cell>
          <cell r="H2737">
            <v>54</v>
          </cell>
          <cell r="I2737" t="str">
            <v>LE</v>
          </cell>
          <cell r="P2737">
            <v>1.5</v>
          </cell>
        </row>
        <row r="2738">
          <cell r="A2738" t="str">
            <v>Diâmetro 4"</v>
          </cell>
          <cell r="B2738" t="str">
            <v>ELAG</v>
          </cell>
          <cell r="C2738" t="str">
            <v>m</v>
          </cell>
          <cell r="H2738">
            <v>0</v>
          </cell>
          <cell r="I2738" t="str">
            <v>LE</v>
          </cell>
          <cell r="P2738">
            <v>0</v>
          </cell>
        </row>
        <row r="2739">
          <cell r="F2739">
            <v>0</v>
          </cell>
          <cell r="H2739">
            <v>0</v>
          </cell>
          <cell r="P2739">
            <v>0</v>
          </cell>
        </row>
        <row r="2740">
          <cell r="A2740" t="str">
            <v>Eletroduto flexível (peça de 1,5 m):</v>
          </cell>
          <cell r="F2740">
            <v>0</v>
          </cell>
          <cell r="H2740">
            <v>0</v>
          </cell>
          <cell r="P2740">
            <v>0</v>
          </cell>
        </row>
        <row r="2741">
          <cell r="A2741" t="str">
            <v>Diâmetro 3/4"</v>
          </cell>
          <cell r="B2741" t="str">
            <v>ELFL</v>
          </cell>
          <cell r="C2741" t="str">
            <v>PC</v>
          </cell>
          <cell r="D2741">
            <v>630</v>
          </cell>
          <cell r="E2741">
            <v>0.88</v>
          </cell>
          <cell r="F2741">
            <v>554.4</v>
          </cell>
          <cell r="G2741">
            <v>1.5</v>
          </cell>
          <cell r="H2741">
            <v>945</v>
          </cell>
          <cell r="I2741" t="str">
            <v>LE</v>
          </cell>
          <cell r="P2741">
            <v>1.5</v>
          </cell>
        </row>
        <row r="2742">
          <cell r="A2742" t="str">
            <v>Diâmetro 1/2"</v>
          </cell>
          <cell r="B2742" t="str">
            <v>ELFL</v>
          </cell>
          <cell r="C2742" t="str">
            <v>PC</v>
          </cell>
          <cell r="D2742">
            <v>75</v>
          </cell>
          <cell r="E2742">
            <v>0.5</v>
          </cell>
          <cell r="F2742">
            <v>37.5</v>
          </cell>
          <cell r="G2742">
            <v>1.5</v>
          </cell>
          <cell r="H2742">
            <v>112.5</v>
          </cell>
          <cell r="I2742" t="str">
            <v>LE</v>
          </cell>
          <cell r="P2742">
            <v>1.5</v>
          </cell>
        </row>
        <row r="2743">
          <cell r="F2743">
            <v>0</v>
          </cell>
          <cell r="H2743">
            <v>0</v>
          </cell>
          <cell r="P2743">
            <v>0</v>
          </cell>
        </row>
        <row r="2744">
          <cell r="A2744" t="str">
            <v>Caixa comando local:</v>
          </cell>
          <cell r="F2744">
            <v>0</v>
          </cell>
          <cell r="H2744">
            <v>0</v>
          </cell>
          <cell r="P2744">
            <v>0</v>
          </cell>
        </row>
        <row r="2745">
          <cell r="A2745" t="str">
            <v>2 botões</v>
          </cell>
          <cell r="B2745" t="str">
            <v>CX</v>
          </cell>
          <cell r="C2745" t="str">
            <v>UNID.</v>
          </cell>
          <cell r="D2745">
            <v>30</v>
          </cell>
          <cell r="E2745">
            <v>10</v>
          </cell>
          <cell r="F2745">
            <v>300</v>
          </cell>
          <cell r="G2745">
            <v>8</v>
          </cell>
          <cell r="H2745">
            <v>240</v>
          </cell>
          <cell r="I2745" t="str">
            <v>Q</v>
          </cell>
          <cell r="P2745">
            <v>8</v>
          </cell>
        </row>
        <row r="2746">
          <cell r="F2746">
            <v>0</v>
          </cell>
          <cell r="H2746">
            <v>0</v>
          </cell>
          <cell r="P2746">
            <v>0</v>
          </cell>
        </row>
        <row r="2747">
          <cell r="A2747" t="str">
            <v>Instalação de caixa de passagem 400 x 400 x 150</v>
          </cell>
          <cell r="B2747" t="str">
            <v>CX</v>
          </cell>
          <cell r="C2747" t="str">
            <v>UNID.</v>
          </cell>
          <cell r="D2747">
            <v>10</v>
          </cell>
          <cell r="E2747">
            <v>30</v>
          </cell>
          <cell r="F2747">
            <v>300</v>
          </cell>
          <cell r="G2747">
            <v>10</v>
          </cell>
          <cell r="H2747">
            <v>100</v>
          </cell>
          <cell r="I2747" t="str">
            <v>LE</v>
          </cell>
          <cell r="P2747">
            <v>10</v>
          </cell>
        </row>
        <row r="2748">
          <cell r="F2748">
            <v>0</v>
          </cell>
          <cell r="H2748">
            <v>0</v>
          </cell>
          <cell r="P2748">
            <v>0</v>
          </cell>
        </row>
        <row r="2749">
          <cell r="A2749" t="str">
            <v>Instalação e interligação de caixa de bornes com 30 bornes.</v>
          </cell>
          <cell r="B2749" t="str">
            <v>CX</v>
          </cell>
          <cell r="C2749" t="str">
            <v>UNID.</v>
          </cell>
          <cell r="D2749">
            <v>30</v>
          </cell>
          <cell r="E2749">
            <v>330</v>
          </cell>
          <cell r="F2749">
            <v>9900</v>
          </cell>
          <cell r="G2749">
            <v>30</v>
          </cell>
          <cell r="H2749">
            <v>900</v>
          </cell>
          <cell r="I2749" t="str">
            <v>Q</v>
          </cell>
          <cell r="P2749">
            <v>30</v>
          </cell>
        </row>
        <row r="2750">
          <cell r="F2750">
            <v>0</v>
          </cell>
          <cell r="H2750">
            <v>0</v>
          </cell>
          <cell r="P2750">
            <v>0</v>
          </cell>
        </row>
        <row r="2751">
          <cell r="A2751" t="str">
            <v>ÁREA - CAPTAÇÃO VGR</v>
          </cell>
          <cell r="F2751">
            <v>0</v>
          </cell>
          <cell r="H2751">
            <v>0</v>
          </cell>
          <cell r="P2751">
            <v>0</v>
          </cell>
        </row>
        <row r="2752">
          <cell r="A2752" t="str">
            <v>Instalação e interligação de caixas locais de aquisição de E/S (2300 x 1200 x 700 mm)</v>
          </cell>
          <cell r="B2752" t="str">
            <v>CAD</v>
          </cell>
          <cell r="C2752" t="str">
            <v>CJ</v>
          </cell>
          <cell r="D2752">
            <v>1</v>
          </cell>
          <cell r="E2752">
            <v>300</v>
          </cell>
          <cell r="F2752">
            <v>300</v>
          </cell>
          <cell r="G2752">
            <v>250</v>
          </cell>
          <cell r="H2752">
            <v>250</v>
          </cell>
          <cell r="I2752" t="str">
            <v>Q</v>
          </cell>
          <cell r="P2752">
            <v>250</v>
          </cell>
        </row>
        <row r="2753">
          <cell r="F2753">
            <v>0</v>
          </cell>
          <cell r="H2753">
            <v>0</v>
          </cell>
          <cell r="P2753">
            <v>0</v>
          </cell>
        </row>
        <row r="2754">
          <cell r="A2754" t="str">
            <v>Caixa de comando local:</v>
          </cell>
          <cell r="F2754">
            <v>0</v>
          </cell>
          <cell r="H2754">
            <v>0</v>
          </cell>
          <cell r="P2754">
            <v>0</v>
          </cell>
        </row>
        <row r="2755">
          <cell r="A2755" t="str">
            <v>2 botões</v>
          </cell>
          <cell r="B2755" t="str">
            <v>CX</v>
          </cell>
          <cell r="C2755" t="str">
            <v>UNID.</v>
          </cell>
          <cell r="D2755">
            <v>3</v>
          </cell>
          <cell r="E2755">
            <v>10</v>
          </cell>
          <cell r="F2755">
            <v>30</v>
          </cell>
          <cell r="G2755">
            <v>8</v>
          </cell>
          <cell r="H2755">
            <v>24</v>
          </cell>
          <cell r="I2755" t="str">
            <v>Q</v>
          </cell>
          <cell r="P2755">
            <v>8</v>
          </cell>
        </row>
        <row r="2756">
          <cell r="F2756">
            <v>0</v>
          </cell>
          <cell r="H2756">
            <v>0</v>
          </cell>
          <cell r="P2756">
            <v>0</v>
          </cell>
        </row>
        <row r="2757">
          <cell r="A2757" t="str">
            <v>Lançamento e ligação de cabo de controle - 1,5 mm²</v>
          </cell>
          <cell r="F2757">
            <v>0</v>
          </cell>
          <cell r="H2757">
            <v>0</v>
          </cell>
          <cell r="P2757">
            <v>0</v>
          </cell>
        </row>
        <row r="2758">
          <cell r="A2758" t="str">
            <v>1x2C</v>
          </cell>
          <cell r="B2758" t="str">
            <v>CB1</v>
          </cell>
          <cell r="C2758" t="str">
            <v>m</v>
          </cell>
          <cell r="D2758">
            <v>90</v>
          </cell>
          <cell r="E2758">
            <v>0.20399999999999999</v>
          </cell>
          <cell r="F2758">
            <v>18.36</v>
          </cell>
          <cell r="G2758">
            <v>0.15</v>
          </cell>
          <cell r="H2758">
            <v>13.5</v>
          </cell>
          <cell r="I2758" t="str">
            <v>B</v>
          </cell>
          <cell r="P2758">
            <v>0.15</v>
          </cell>
        </row>
        <row r="2759">
          <cell r="F2759">
            <v>0</v>
          </cell>
          <cell r="H2759">
            <v>0</v>
          </cell>
          <cell r="P2759">
            <v>0</v>
          </cell>
        </row>
        <row r="2760">
          <cell r="A2760" t="str">
            <v xml:space="preserve">Instalação de manômetro </v>
          </cell>
          <cell r="B2760" t="str">
            <v>PI</v>
          </cell>
          <cell r="C2760" t="str">
            <v>UNID.</v>
          </cell>
          <cell r="D2760">
            <v>3</v>
          </cell>
          <cell r="E2760">
            <v>10</v>
          </cell>
          <cell r="F2760">
            <v>30</v>
          </cell>
          <cell r="G2760">
            <v>8</v>
          </cell>
          <cell r="H2760">
            <v>24</v>
          </cell>
          <cell r="I2760" t="str">
            <v>N</v>
          </cell>
          <cell r="P2760">
            <v>8</v>
          </cell>
        </row>
        <row r="2761">
          <cell r="F2761">
            <v>0</v>
          </cell>
          <cell r="H2761">
            <v>0</v>
          </cell>
          <cell r="P2761">
            <v>0</v>
          </cell>
        </row>
        <row r="2762">
          <cell r="A2762" t="str">
            <v>ÁREA - CAPTAÇÃO TROVÕES</v>
          </cell>
          <cell r="F2762">
            <v>0</v>
          </cell>
          <cell r="H2762">
            <v>0</v>
          </cell>
          <cell r="P2762">
            <v>0</v>
          </cell>
        </row>
        <row r="2763">
          <cell r="A2763" t="str">
            <v>Instalação e interligação de caixas locais de aquisição de E/S (2300 x 1200 x 700 x mm)</v>
          </cell>
          <cell r="B2763" t="str">
            <v>CAD</v>
          </cell>
          <cell r="C2763" t="str">
            <v>CJ</v>
          </cell>
          <cell r="D2763">
            <v>2</v>
          </cell>
          <cell r="E2763">
            <v>300</v>
          </cell>
          <cell r="F2763">
            <v>600</v>
          </cell>
          <cell r="G2763">
            <v>250</v>
          </cell>
          <cell r="H2763">
            <v>500</v>
          </cell>
          <cell r="I2763" t="str">
            <v>Q</v>
          </cell>
          <cell r="P2763">
            <v>250</v>
          </cell>
        </row>
        <row r="2764">
          <cell r="F2764">
            <v>0</v>
          </cell>
          <cell r="H2764">
            <v>0</v>
          </cell>
          <cell r="P2764">
            <v>0</v>
          </cell>
        </row>
        <row r="2765">
          <cell r="A2765" t="str">
            <v>Instalação do quadro de distribuição de tensão de controle</v>
          </cell>
          <cell r="B2765" t="str">
            <v>540-QC-01</v>
          </cell>
          <cell r="C2765" t="str">
            <v>CJ</v>
          </cell>
          <cell r="D2765">
            <v>1</v>
          </cell>
          <cell r="E2765">
            <v>100</v>
          </cell>
          <cell r="F2765">
            <v>100</v>
          </cell>
          <cell r="G2765">
            <v>100</v>
          </cell>
          <cell r="H2765">
            <v>100</v>
          </cell>
          <cell r="I2765" t="str">
            <v>Q</v>
          </cell>
          <cell r="P2765">
            <v>100</v>
          </cell>
        </row>
        <row r="2766">
          <cell r="F2766">
            <v>0</v>
          </cell>
          <cell r="H2766">
            <v>0</v>
          </cell>
          <cell r="P2766">
            <v>0</v>
          </cell>
        </row>
        <row r="2767">
          <cell r="A2767" t="str">
            <v>Caixa de comando local:</v>
          </cell>
          <cell r="F2767">
            <v>0</v>
          </cell>
          <cell r="H2767">
            <v>0</v>
          </cell>
          <cell r="P2767">
            <v>0</v>
          </cell>
        </row>
        <row r="2768">
          <cell r="A2768" t="str">
            <v>2 botões</v>
          </cell>
          <cell r="B2768" t="str">
            <v>CX</v>
          </cell>
          <cell r="C2768" t="str">
            <v>UNID.</v>
          </cell>
          <cell r="D2768">
            <v>3</v>
          </cell>
          <cell r="E2768">
            <v>10</v>
          </cell>
          <cell r="F2768">
            <v>30</v>
          </cell>
          <cell r="G2768">
            <v>8</v>
          </cell>
          <cell r="H2768">
            <v>24</v>
          </cell>
          <cell r="I2768" t="str">
            <v>Q</v>
          </cell>
          <cell r="P2768">
            <v>8</v>
          </cell>
        </row>
        <row r="2769">
          <cell r="F2769">
            <v>0</v>
          </cell>
          <cell r="H2769">
            <v>0</v>
          </cell>
          <cell r="P2769">
            <v>0</v>
          </cell>
        </row>
        <row r="2770">
          <cell r="A2770" t="str">
            <v>Instalação e interligação de medidor de nível ultrassônico</v>
          </cell>
          <cell r="B2770" t="str">
            <v>CX</v>
          </cell>
          <cell r="C2770" t="str">
            <v>CJ</v>
          </cell>
          <cell r="D2770">
            <v>1</v>
          </cell>
          <cell r="E2770">
            <v>10</v>
          </cell>
          <cell r="F2770">
            <v>10</v>
          </cell>
          <cell r="G2770">
            <v>8</v>
          </cell>
          <cell r="H2770">
            <v>8</v>
          </cell>
          <cell r="I2770" t="str">
            <v>N</v>
          </cell>
          <cell r="P2770">
            <v>8</v>
          </cell>
        </row>
        <row r="2771">
          <cell r="F2771">
            <v>0</v>
          </cell>
          <cell r="H2771">
            <v>0</v>
          </cell>
          <cell r="P2771">
            <v>0</v>
          </cell>
        </row>
        <row r="2772">
          <cell r="A2772" t="str">
            <v>Lançamento e ligação de cabo de controle - 1,5 mm²</v>
          </cell>
          <cell r="F2772">
            <v>0</v>
          </cell>
          <cell r="H2772">
            <v>0</v>
          </cell>
          <cell r="P2772">
            <v>0</v>
          </cell>
        </row>
        <row r="2773">
          <cell r="A2773" t="str">
            <v>1x3C</v>
          </cell>
          <cell r="B2773" t="str">
            <v>CB1</v>
          </cell>
          <cell r="C2773" t="str">
            <v>m</v>
          </cell>
          <cell r="D2773">
            <v>90</v>
          </cell>
          <cell r="E2773">
            <v>0.22900000000000001</v>
          </cell>
          <cell r="F2773">
            <v>20.61</v>
          </cell>
          <cell r="G2773">
            <v>0.15</v>
          </cell>
          <cell r="H2773">
            <v>13.5</v>
          </cell>
          <cell r="I2773" t="str">
            <v>B</v>
          </cell>
          <cell r="P2773">
            <v>0.15</v>
          </cell>
        </row>
        <row r="2774">
          <cell r="F2774">
            <v>0</v>
          </cell>
          <cell r="H2774">
            <v>0</v>
          </cell>
          <cell r="P2774">
            <v>0</v>
          </cell>
        </row>
        <row r="2775">
          <cell r="A2775" t="str">
            <v xml:space="preserve">Instalação de manômetro </v>
          </cell>
          <cell r="B2775" t="str">
            <v>PI</v>
          </cell>
          <cell r="C2775" t="str">
            <v>UNID.</v>
          </cell>
          <cell r="D2775">
            <v>4</v>
          </cell>
          <cell r="E2775">
            <v>10</v>
          </cell>
          <cell r="F2775">
            <v>40</v>
          </cell>
          <cell r="G2775">
            <v>8</v>
          </cell>
          <cell r="H2775">
            <v>32</v>
          </cell>
          <cell r="I2775" t="str">
            <v>N</v>
          </cell>
          <cell r="P2775">
            <v>8</v>
          </cell>
        </row>
        <row r="2776">
          <cell r="F2776">
            <v>0</v>
          </cell>
          <cell r="H2776">
            <v>0</v>
          </cell>
          <cell r="P2776">
            <v>0</v>
          </cell>
        </row>
        <row r="2777">
          <cell r="A2777" t="str">
            <v>ÁREA - SALA ELÉTRICA 550-SE-02</v>
          </cell>
          <cell r="F2777">
            <v>0</v>
          </cell>
          <cell r="H2777">
            <v>0</v>
          </cell>
          <cell r="P2777">
            <v>0</v>
          </cell>
        </row>
        <row r="2778">
          <cell r="A2778" t="str">
            <v>Instalação do quadro de distribuição de tensão de controle</v>
          </cell>
          <cell r="B2778" t="str">
            <v>550-QC-01</v>
          </cell>
          <cell r="C2778" t="str">
            <v>CJ</v>
          </cell>
          <cell r="D2778">
            <v>1</v>
          </cell>
          <cell r="E2778">
            <v>100</v>
          </cell>
          <cell r="F2778">
            <v>100</v>
          </cell>
          <cell r="G2778">
            <v>100</v>
          </cell>
          <cell r="H2778">
            <v>100</v>
          </cell>
          <cell r="I2778" t="str">
            <v>Q</v>
          </cell>
          <cell r="P2778">
            <v>100</v>
          </cell>
        </row>
        <row r="2779">
          <cell r="F2779">
            <v>0</v>
          </cell>
          <cell r="H2779">
            <v>0</v>
          </cell>
          <cell r="P2779">
            <v>0</v>
          </cell>
        </row>
        <row r="2780">
          <cell r="A2780" t="str">
            <v>Instalação do painel de CLP (2300 X 1200 X 700 mm)</v>
          </cell>
          <cell r="B2780" t="str">
            <v>550-CP-01</v>
          </cell>
          <cell r="C2780" t="str">
            <v>CJ</v>
          </cell>
          <cell r="D2780">
            <v>1</v>
          </cell>
          <cell r="E2780">
            <v>300</v>
          </cell>
          <cell r="F2780">
            <v>300</v>
          </cell>
          <cell r="G2780">
            <v>250</v>
          </cell>
          <cell r="H2780">
            <v>250</v>
          </cell>
          <cell r="I2780" t="str">
            <v>Q</v>
          </cell>
          <cell r="P2780">
            <v>250</v>
          </cell>
        </row>
        <row r="2781">
          <cell r="F2781">
            <v>0</v>
          </cell>
          <cell r="H2781">
            <v>0</v>
          </cell>
          <cell r="P2781">
            <v>0</v>
          </cell>
        </row>
        <row r="2782">
          <cell r="A2782" t="str">
            <v>Instalação de no-break</v>
          </cell>
          <cell r="B2782" t="str">
            <v>550-NB-02</v>
          </cell>
          <cell r="C2782" t="str">
            <v>UNID.</v>
          </cell>
          <cell r="D2782">
            <v>1</v>
          </cell>
          <cell r="E2782">
            <v>100</v>
          </cell>
          <cell r="F2782">
            <v>100</v>
          </cell>
          <cell r="G2782">
            <v>50</v>
          </cell>
          <cell r="H2782">
            <v>50</v>
          </cell>
          <cell r="I2782" t="str">
            <v>Q</v>
          </cell>
          <cell r="P2782">
            <v>50</v>
          </cell>
        </row>
        <row r="2783">
          <cell r="F2783">
            <v>0</v>
          </cell>
          <cell r="H2783">
            <v>0</v>
          </cell>
          <cell r="P2783">
            <v>0</v>
          </cell>
        </row>
        <row r="2784">
          <cell r="A2784" t="str">
            <v>ÁREA - SALA ELÉTRICA 550-SE-03</v>
          </cell>
          <cell r="F2784">
            <v>0</v>
          </cell>
          <cell r="H2784">
            <v>0</v>
          </cell>
          <cell r="P2784">
            <v>0</v>
          </cell>
        </row>
        <row r="2785">
          <cell r="A2785" t="str">
            <v>Instalação do quadro de distribuição de tensão de controle</v>
          </cell>
          <cell r="B2785" t="str">
            <v>550-QC-02</v>
          </cell>
          <cell r="C2785" t="str">
            <v>CJ</v>
          </cell>
          <cell r="D2785">
            <v>1</v>
          </cell>
          <cell r="E2785">
            <v>100</v>
          </cell>
          <cell r="F2785">
            <v>100</v>
          </cell>
          <cell r="G2785">
            <v>100</v>
          </cell>
          <cell r="H2785">
            <v>100</v>
          </cell>
          <cell r="I2785" t="str">
            <v>Q</v>
          </cell>
          <cell r="P2785">
            <v>100</v>
          </cell>
        </row>
        <row r="2786">
          <cell r="F2786">
            <v>0</v>
          </cell>
          <cell r="H2786">
            <v>0</v>
          </cell>
          <cell r="P2786">
            <v>0</v>
          </cell>
        </row>
        <row r="2787">
          <cell r="A2787" t="str">
            <v>Instalação do painel de CLP (2300 X 1200 X 700 mm)</v>
          </cell>
          <cell r="B2787" t="str">
            <v>550-CP-02</v>
          </cell>
          <cell r="C2787" t="str">
            <v>CJ</v>
          </cell>
          <cell r="D2787">
            <v>1</v>
          </cell>
          <cell r="E2787">
            <v>300</v>
          </cell>
          <cell r="F2787">
            <v>300</v>
          </cell>
          <cell r="G2787">
            <v>250</v>
          </cell>
          <cell r="H2787">
            <v>250</v>
          </cell>
          <cell r="I2787" t="str">
            <v>Q</v>
          </cell>
          <cell r="P2787">
            <v>250</v>
          </cell>
        </row>
        <row r="2788">
          <cell r="F2788">
            <v>0</v>
          </cell>
          <cell r="H2788">
            <v>0</v>
          </cell>
          <cell r="P2788">
            <v>0</v>
          </cell>
        </row>
        <row r="2789">
          <cell r="A2789" t="str">
            <v>Instalação de no-break</v>
          </cell>
          <cell r="B2789" t="str">
            <v>550-NB-03</v>
          </cell>
          <cell r="C2789" t="str">
            <v>UNID.</v>
          </cell>
          <cell r="D2789">
            <v>1</v>
          </cell>
          <cell r="E2789">
            <v>100</v>
          </cell>
          <cell r="F2789">
            <v>100</v>
          </cell>
          <cell r="G2789">
            <v>50</v>
          </cell>
          <cell r="H2789">
            <v>50</v>
          </cell>
          <cell r="I2789" t="str">
            <v>Q</v>
          </cell>
          <cell r="P2789">
            <v>50</v>
          </cell>
        </row>
        <row r="2790">
          <cell r="F2790">
            <v>0</v>
          </cell>
          <cell r="H2790">
            <v>0</v>
          </cell>
          <cell r="P2790">
            <v>0</v>
          </cell>
        </row>
        <row r="2791">
          <cell r="A2791" t="str">
            <v>ÁREA - SALA ELÉTRICA 550-SE-04</v>
          </cell>
          <cell r="F2791">
            <v>0</v>
          </cell>
          <cell r="H2791">
            <v>0</v>
          </cell>
          <cell r="P2791">
            <v>0</v>
          </cell>
        </row>
        <row r="2792">
          <cell r="A2792" t="str">
            <v>Instalação do quadro de distribuição de tensão de controle</v>
          </cell>
          <cell r="B2792" t="str">
            <v>550-QC-03</v>
          </cell>
          <cell r="C2792" t="str">
            <v>CJ</v>
          </cell>
          <cell r="D2792">
            <v>1</v>
          </cell>
          <cell r="E2792">
            <v>100</v>
          </cell>
          <cell r="F2792">
            <v>100</v>
          </cell>
          <cell r="G2792">
            <v>100</v>
          </cell>
          <cell r="H2792">
            <v>100</v>
          </cell>
          <cell r="I2792" t="str">
            <v>Q</v>
          </cell>
          <cell r="P2792">
            <v>100</v>
          </cell>
        </row>
        <row r="2793">
          <cell r="F2793">
            <v>0</v>
          </cell>
          <cell r="H2793">
            <v>0</v>
          </cell>
          <cell r="P2793">
            <v>0</v>
          </cell>
        </row>
        <row r="2794">
          <cell r="A2794" t="str">
            <v>Instalação do painel de CLP (2300 X 1200 X 700 mm)</v>
          </cell>
          <cell r="B2794" t="str">
            <v>550-CP-03</v>
          </cell>
          <cell r="C2794" t="str">
            <v>CJ</v>
          </cell>
          <cell r="D2794">
            <v>1</v>
          </cell>
          <cell r="E2794">
            <v>300</v>
          </cell>
          <cell r="F2794">
            <v>300</v>
          </cell>
          <cell r="G2794">
            <v>250</v>
          </cell>
          <cell r="H2794">
            <v>250</v>
          </cell>
          <cell r="I2794" t="str">
            <v>Q</v>
          </cell>
          <cell r="P2794">
            <v>250</v>
          </cell>
        </row>
        <row r="2795">
          <cell r="F2795">
            <v>0</v>
          </cell>
          <cell r="H2795">
            <v>0</v>
          </cell>
          <cell r="P2795">
            <v>0</v>
          </cell>
        </row>
        <row r="2796">
          <cell r="A2796" t="str">
            <v>Instalação de no-break</v>
          </cell>
          <cell r="B2796" t="str">
            <v>550-NB-04</v>
          </cell>
          <cell r="C2796" t="str">
            <v>UNID.</v>
          </cell>
          <cell r="D2796">
            <v>1</v>
          </cell>
          <cell r="E2796">
            <v>100</v>
          </cell>
          <cell r="F2796">
            <v>100</v>
          </cell>
          <cell r="G2796">
            <v>50</v>
          </cell>
          <cell r="H2796">
            <v>50</v>
          </cell>
          <cell r="I2796" t="str">
            <v>Q</v>
          </cell>
          <cell r="P2796">
            <v>50</v>
          </cell>
        </row>
        <row r="2797">
          <cell r="F2797">
            <v>0</v>
          </cell>
          <cell r="H2797">
            <v>0</v>
          </cell>
          <cell r="P2797">
            <v>0</v>
          </cell>
        </row>
        <row r="2798">
          <cell r="A2798" t="str">
            <v>ÁREA - SALA DE CONTROLE 550-SC-02</v>
          </cell>
          <cell r="F2798">
            <v>0</v>
          </cell>
          <cell r="H2798">
            <v>0</v>
          </cell>
          <cell r="P2798">
            <v>0</v>
          </cell>
        </row>
        <row r="2799">
          <cell r="A2799" t="str">
            <v>Instalação das estações de operação e supervisão ( micro-computadores )</v>
          </cell>
          <cell r="B2799" t="str">
            <v xml:space="preserve"> </v>
          </cell>
          <cell r="C2799" t="str">
            <v>CJ</v>
          </cell>
          <cell r="D2799">
            <v>4</v>
          </cell>
          <cell r="E2799">
            <v>30</v>
          </cell>
          <cell r="F2799">
            <v>120</v>
          </cell>
          <cell r="G2799">
            <v>10</v>
          </cell>
          <cell r="H2799">
            <v>40</v>
          </cell>
          <cell r="I2799" t="str">
            <v>Q</v>
          </cell>
          <cell r="P2799">
            <v>10</v>
          </cell>
        </row>
        <row r="2800">
          <cell r="F2800">
            <v>0</v>
          </cell>
          <cell r="H2800">
            <v>0</v>
          </cell>
          <cell r="P2800">
            <v>0</v>
          </cell>
        </row>
        <row r="2801">
          <cell r="A2801" t="str">
            <v>Instalação de impressora</v>
          </cell>
          <cell r="C2801" t="str">
            <v>CJ</v>
          </cell>
          <cell r="D2801">
            <v>2</v>
          </cell>
          <cell r="E2801">
            <v>10</v>
          </cell>
          <cell r="F2801">
            <v>20</v>
          </cell>
          <cell r="G2801">
            <v>4</v>
          </cell>
          <cell r="H2801">
            <v>8</v>
          </cell>
          <cell r="I2801" t="str">
            <v>Q</v>
          </cell>
          <cell r="P2801">
            <v>4</v>
          </cell>
        </row>
        <row r="2802">
          <cell r="F2802">
            <v>0</v>
          </cell>
          <cell r="H2802">
            <v>0</v>
          </cell>
          <cell r="P2802">
            <v>0</v>
          </cell>
        </row>
        <row r="2803">
          <cell r="A2803" t="str">
            <v>Instalação de no-break</v>
          </cell>
          <cell r="B2803" t="str">
            <v>550-NB-01</v>
          </cell>
          <cell r="C2803" t="str">
            <v>UNID.</v>
          </cell>
          <cell r="D2803">
            <v>1</v>
          </cell>
          <cell r="E2803">
            <v>100</v>
          </cell>
          <cell r="F2803">
            <v>100</v>
          </cell>
          <cell r="G2803">
            <v>50</v>
          </cell>
          <cell r="H2803">
            <v>50</v>
          </cell>
          <cell r="I2803" t="str">
            <v>Q</v>
          </cell>
          <cell r="P2803">
            <v>50</v>
          </cell>
        </row>
        <row r="2804">
          <cell r="F2804">
            <v>0</v>
          </cell>
          <cell r="H2804">
            <v>0</v>
          </cell>
          <cell r="P2804">
            <v>0</v>
          </cell>
        </row>
        <row r="2805">
          <cell r="A2805" t="str">
            <v>Instalação de multiplexador de sinais de CFTV</v>
          </cell>
          <cell r="B2805" t="str">
            <v xml:space="preserve"> </v>
          </cell>
          <cell r="C2805" t="str">
            <v>CJ</v>
          </cell>
          <cell r="D2805">
            <v>1</v>
          </cell>
          <cell r="E2805">
            <v>100</v>
          </cell>
          <cell r="F2805">
            <v>100</v>
          </cell>
          <cell r="G2805">
            <v>50</v>
          </cell>
          <cell r="H2805">
            <v>50</v>
          </cell>
          <cell r="I2805" t="str">
            <v>Q</v>
          </cell>
          <cell r="P2805">
            <v>50</v>
          </cell>
        </row>
        <row r="2806">
          <cell r="F2806">
            <v>0</v>
          </cell>
          <cell r="H2806">
            <v>0</v>
          </cell>
          <cell r="P2806">
            <v>0</v>
          </cell>
        </row>
        <row r="2807">
          <cell r="A2807" t="str">
            <v>Instalação de monitores do CFTV</v>
          </cell>
          <cell r="B2807" t="str">
            <v xml:space="preserve"> </v>
          </cell>
          <cell r="C2807" t="str">
            <v>UNID.</v>
          </cell>
          <cell r="D2807">
            <v>2</v>
          </cell>
          <cell r="E2807">
            <v>10</v>
          </cell>
          <cell r="F2807">
            <v>20</v>
          </cell>
          <cell r="G2807">
            <v>8</v>
          </cell>
          <cell r="H2807">
            <v>16</v>
          </cell>
          <cell r="I2807" t="str">
            <v>Q</v>
          </cell>
          <cell r="P2807">
            <v>8</v>
          </cell>
        </row>
        <row r="2808">
          <cell r="F2808">
            <v>0</v>
          </cell>
          <cell r="H2808">
            <v>0</v>
          </cell>
          <cell r="P2808">
            <v>0</v>
          </cell>
        </row>
        <row r="2809">
          <cell r="A2809" t="str">
            <v>Instalação de console de operação sistema de comunicação de voz</v>
          </cell>
          <cell r="B2809" t="str">
            <v xml:space="preserve"> </v>
          </cell>
          <cell r="C2809" t="str">
            <v>UNID.</v>
          </cell>
          <cell r="D2809">
            <v>1</v>
          </cell>
          <cell r="E2809">
            <v>30</v>
          </cell>
          <cell r="F2809">
            <v>30</v>
          </cell>
          <cell r="G2809">
            <v>20</v>
          </cell>
          <cell r="H2809">
            <v>20</v>
          </cell>
          <cell r="I2809" t="str">
            <v>Q</v>
          </cell>
          <cell r="P2809">
            <v>20</v>
          </cell>
        </row>
        <row r="2810">
          <cell r="F2810">
            <v>0</v>
          </cell>
          <cell r="H2810">
            <v>0</v>
          </cell>
          <cell r="P2810">
            <v>0</v>
          </cell>
        </row>
        <row r="2811">
          <cell r="A2811" t="str">
            <v>Instalação de multiplexador de sinais de CFTV</v>
          </cell>
          <cell r="B2811" t="str">
            <v>510-MPX-01</v>
          </cell>
          <cell r="C2811" t="str">
            <v>CJ</v>
          </cell>
          <cell r="D2811">
            <v>1</v>
          </cell>
          <cell r="E2811">
            <v>100</v>
          </cell>
          <cell r="F2811">
            <v>100</v>
          </cell>
          <cell r="G2811">
            <v>50</v>
          </cell>
          <cell r="H2811">
            <v>50</v>
          </cell>
          <cell r="I2811" t="str">
            <v>Q</v>
          </cell>
          <cell r="P2811">
            <v>50</v>
          </cell>
        </row>
        <row r="2812">
          <cell r="F2812">
            <v>0</v>
          </cell>
          <cell r="H2812">
            <v>0</v>
          </cell>
          <cell r="P2812">
            <v>0</v>
          </cell>
        </row>
        <row r="2813">
          <cell r="A2813" t="str">
            <v>Instalação de monitores do CFTV</v>
          </cell>
          <cell r="B2813" t="str">
            <v>510-MV-01/02</v>
          </cell>
          <cell r="C2813" t="str">
            <v>UNID.</v>
          </cell>
          <cell r="D2813">
            <v>2</v>
          </cell>
          <cell r="E2813">
            <v>10</v>
          </cell>
          <cell r="F2813">
            <v>20</v>
          </cell>
          <cell r="G2813">
            <v>8</v>
          </cell>
          <cell r="H2813">
            <v>16</v>
          </cell>
          <cell r="I2813" t="str">
            <v>Q</v>
          </cell>
          <cell r="P2813">
            <v>8</v>
          </cell>
        </row>
        <row r="2814">
          <cell r="F2814">
            <v>0</v>
          </cell>
          <cell r="H2814">
            <v>0</v>
          </cell>
          <cell r="P2814">
            <v>0</v>
          </cell>
        </row>
        <row r="2815">
          <cell r="A2815" t="str">
            <v>Instalação de console de operação do sistema de comunicação por voz.</v>
          </cell>
          <cell r="C2815" t="str">
            <v>UNID.</v>
          </cell>
          <cell r="D2815">
            <v>1</v>
          </cell>
          <cell r="E2815">
            <v>30</v>
          </cell>
          <cell r="F2815">
            <v>30</v>
          </cell>
          <cell r="G2815">
            <v>20</v>
          </cell>
          <cell r="H2815">
            <v>20</v>
          </cell>
          <cell r="I2815" t="str">
            <v>Q</v>
          </cell>
          <cell r="P2815">
            <v>20</v>
          </cell>
        </row>
        <row r="2816">
          <cell r="F2816">
            <v>0</v>
          </cell>
          <cell r="H2816">
            <v>0</v>
          </cell>
          <cell r="P2816">
            <v>0</v>
          </cell>
        </row>
        <row r="2817">
          <cell r="A2817" t="str">
            <v>ÁREA - SUBESTAÇÃO PRINCIPAL - 970-SE-01</v>
          </cell>
          <cell r="F2817">
            <v>0</v>
          </cell>
          <cell r="H2817">
            <v>0</v>
          </cell>
          <cell r="P2817">
            <v>0</v>
          </cell>
        </row>
        <row r="2818">
          <cell r="A2818" t="str">
            <v xml:space="preserve">Instalação e interligação de caixas locais de aquisição de E/S (2300 X 1200 X 700 mm) </v>
          </cell>
          <cell r="B2818" t="str">
            <v>CAD</v>
          </cell>
          <cell r="C2818" t="str">
            <v>CJ</v>
          </cell>
          <cell r="D2818">
            <v>1</v>
          </cell>
          <cell r="E2818">
            <v>300</v>
          </cell>
          <cell r="F2818">
            <v>300</v>
          </cell>
          <cell r="G2818">
            <v>250</v>
          </cell>
          <cell r="H2818">
            <v>250</v>
          </cell>
          <cell r="I2818" t="str">
            <v>Q</v>
          </cell>
          <cell r="P2818">
            <v>250</v>
          </cell>
        </row>
        <row r="2819">
          <cell r="F2819">
            <v>0</v>
          </cell>
          <cell r="H2819">
            <v>0</v>
          </cell>
          <cell r="P2819">
            <v>0</v>
          </cell>
        </row>
      </sheetData>
      <sheetData sheetId="1">
        <row r="4">
          <cell r="A4" t="str">
            <v>DESCRIÇÃO</v>
          </cell>
        </row>
      </sheetData>
      <sheetData sheetId="2">
        <row r="4">
          <cell r="A4" t="str">
            <v>DESCRIÇÃO</v>
          </cell>
        </row>
      </sheetData>
      <sheetData sheetId="3">
        <row r="4">
          <cell r="A4" t="str">
            <v>DESCRIÇÃO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EIRO Padrão (2)"/>
      <sheetName val="CANTEIRO Padrão"/>
      <sheetName val="Planilha2"/>
      <sheetName val="DIM. M.O."/>
      <sheetName val="HISTOGRAMA"/>
    </sheetNames>
    <sheetDataSet>
      <sheetData sheetId="0"/>
      <sheetData sheetId="1"/>
      <sheetData sheetId="2"/>
      <sheetData sheetId="3">
        <row r="2">
          <cell r="J2">
            <v>8.8000000000000007</v>
          </cell>
        </row>
      </sheetData>
      <sheetData sheetId="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CUSTO LARANJEIRAS"/>
      <sheetName val="LEIS_H"/>
      <sheetName val="LEIS_M"/>
      <sheetName val="LIMPEZA DE SARJETA _ DESCARGA"/>
      <sheetName val="Geral"/>
      <sheetName val="Plan 2.7"/>
      <sheetName val="Índices de Reajustamento"/>
      <sheetName val="EXPORTAR"/>
      <sheetName val="P A T O"/>
      <sheetName val="RO"/>
      <sheetName val="equipamentos"/>
      <sheetName val="resumo_aut1"/>
      <sheetName val="EQUIPAMENTOS DELTA"/>
      <sheetName val="p a t o 99 b"/>
      <sheetName val="projeto"/>
      <sheetName val="DADOS"/>
      <sheetName val="INVENTÁRIO262"/>
      <sheetName val="SERVIÇOS"/>
      <sheetName val="DER janeiro98"/>
      <sheetName val="rem. prof.mbuf man(rel)"/>
      <sheetName val=" caiação"/>
      <sheetName val="correção "/>
      <sheetName val="capina (estourou)"/>
      <sheetName val="rec.com mbuf man 3ª"/>
      <sheetName val=" concreto cim 5ªmp "/>
      <sheetName val="fresa man"/>
      <sheetName val="quant serv rec i(5ª)"/>
      <sheetName val="desobstrução de bueiro "/>
      <sheetName val="enrocamento 5ª"/>
      <sheetName val="escav mecan"/>
      <sheetName val="tapa bur mbuf man 5ª mp "/>
      <sheetName val=" forma5ª "/>
      <sheetName val=" guarda corpo"/>
      <sheetName val="remendo prof man 3ª mp"/>
      <sheetName val="limp desc. água 5ª "/>
      <sheetName val="limp placa"/>
      <sheetName val="limp de ponte "/>
      <sheetName val="limp sarj m fio (5ª)"/>
      <sheetName val=" limp de vala de dren."/>
      <sheetName val="rem. prof rec mbuf 5ª mp"/>
      <sheetName val="tapa bur mbuf rec 5ª mp"/>
      <sheetName val="remendo prof.mbuq 5ª mp"/>
      <sheetName val="fresagem (rel)58"/>
      <sheetName val="rec.com mbuf rec 3ª "/>
      <sheetName val="recompos. rev.cbuf(rel) man"/>
      <sheetName val="rec faixa dom(4ª)"/>
      <sheetName val="recomposição mec. aterro 5ª mp"/>
      <sheetName val=" recomp placa"/>
      <sheetName val="quant serv man (4ª)"/>
      <sheetName val=" remoção de man. de barreira "/>
      <sheetName val=" rem de man. de mat bet"/>
      <sheetName val=" rem de mec. de mat bet "/>
      <sheetName val=" roç col (5ª)"/>
      <sheetName val=" roç man (5ª)"/>
      <sheetName val=" roç mec(4ª)"/>
      <sheetName val="tapa bur mbuf(rel) 5ªman"/>
      <sheetName val=" transporte man 5ª"/>
      <sheetName val="61M-CBMI"/>
      <sheetName val="Página 16"/>
      <sheetName val="limp. ponte"/>
      <sheetName val="Cronograma"/>
      <sheetName val="#REF"/>
    </sheetNames>
    <sheetDataSet>
      <sheetData sheetId="0">
        <row r="3">
          <cell r="A3">
            <v>1</v>
          </cell>
        </row>
      </sheetData>
      <sheetData sheetId="1">
        <row r="3">
          <cell r="A3">
            <v>1</v>
          </cell>
        </row>
      </sheetData>
      <sheetData sheetId="2"/>
      <sheetData sheetId="3"/>
      <sheetData sheetId="4"/>
      <sheetData sheetId="5">
        <row r="3">
          <cell r="A3">
            <v>1</v>
          </cell>
        </row>
      </sheetData>
      <sheetData sheetId="6">
        <row r="3">
          <cell r="A3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GENDAS"/>
      <sheetName val="PRANCHAS"/>
      <sheetName val="CRITERIOS"/>
      <sheetName val="SNV"/>
      <sheetName val="VDM"/>
      <sheetName val="DG"/>
      <sheetName val="Vol III_sin_hor_nec_mec"/>
      <sheetName val="Vol III_sin_hor_nec_man"/>
      <sheetName val="Vol III tachas_nec"/>
      <sheetName val="Vol III_sin_vertical_nec"/>
      <sheetName val="Vol III_Defensas_nec"/>
      <sheetName val="Vol IV quantitativos_por_SNV"/>
      <sheetName val="Vol IV CRITÉRIO DE PAGAMENTO"/>
    </sheetNames>
    <sheetDataSet>
      <sheetData sheetId="0" refreshError="1">
        <row r="2">
          <cell r="A2" t="str">
            <v>ESCOLA</v>
          </cell>
          <cell r="B2">
            <v>2.76</v>
          </cell>
        </row>
        <row r="3">
          <cell r="A3" t="str">
            <v>PARE</v>
          </cell>
          <cell r="B3">
            <v>1.96</v>
          </cell>
        </row>
        <row r="4">
          <cell r="A4" t="str">
            <v>MOF</v>
          </cell>
          <cell r="B4">
            <v>7.25</v>
          </cell>
        </row>
        <row r="5">
          <cell r="A5" t="str">
            <v>SIP</v>
          </cell>
          <cell r="B5">
            <v>1.8</v>
          </cell>
        </row>
        <row r="6">
          <cell r="A6" t="str">
            <v>LOMBADA</v>
          </cell>
          <cell r="B6">
            <v>4.5</v>
          </cell>
        </row>
        <row r="7">
          <cell r="A7" t="str">
            <v>ÔNIBUS</v>
          </cell>
          <cell r="B7">
            <v>1.76</v>
          </cell>
        </row>
        <row r="8">
          <cell r="A8" t="str">
            <v>DEVAGAR</v>
          </cell>
          <cell r="B8">
            <v>3.57</v>
          </cell>
        </row>
        <row r="9">
          <cell r="A9" t="str">
            <v>PEM-F</v>
          </cell>
          <cell r="B9">
            <v>1.65</v>
          </cell>
        </row>
        <row r="10">
          <cell r="A10" t="str">
            <v>PEM-ED</v>
          </cell>
          <cell r="B10">
            <v>3.75</v>
          </cell>
        </row>
        <row r="11">
          <cell r="A11" t="str">
            <v>PEM-FD</v>
          </cell>
          <cell r="B11">
            <v>3.75</v>
          </cell>
        </row>
        <row r="12">
          <cell r="A12" t="str">
            <v>PEM-FE</v>
          </cell>
          <cell r="B12">
            <v>3.75</v>
          </cell>
        </row>
        <row r="13">
          <cell r="A13" t="str">
            <v>PEM-D</v>
          </cell>
          <cell r="B13">
            <v>2.75</v>
          </cell>
        </row>
        <row r="14">
          <cell r="A14" t="str">
            <v>PEM-E</v>
          </cell>
          <cell r="B14">
            <v>2.75</v>
          </cell>
        </row>
        <row r="15">
          <cell r="A15" t="str">
            <v>PEM-RD</v>
          </cell>
          <cell r="B15">
            <v>2.98</v>
          </cell>
        </row>
        <row r="16">
          <cell r="A16" t="str">
            <v>PEM-RE</v>
          </cell>
          <cell r="B16">
            <v>2.98</v>
          </cell>
        </row>
      </sheetData>
      <sheetData sheetId="1" refreshError="1">
        <row r="2">
          <cell r="A2">
            <v>10600</v>
          </cell>
          <cell r="B2">
            <v>1</v>
          </cell>
        </row>
        <row r="3">
          <cell r="A3">
            <v>11300</v>
          </cell>
          <cell r="B3">
            <v>2</v>
          </cell>
        </row>
        <row r="4">
          <cell r="A4">
            <v>12000</v>
          </cell>
          <cell r="B4">
            <v>3</v>
          </cell>
        </row>
        <row r="5">
          <cell r="A5">
            <v>12700</v>
          </cell>
          <cell r="B5">
            <v>4</v>
          </cell>
        </row>
        <row r="6">
          <cell r="A6">
            <v>13400</v>
          </cell>
          <cell r="B6">
            <v>5</v>
          </cell>
        </row>
        <row r="7">
          <cell r="A7">
            <v>14100</v>
          </cell>
          <cell r="B7">
            <v>6</v>
          </cell>
        </row>
        <row r="8">
          <cell r="A8">
            <v>14800</v>
          </cell>
          <cell r="B8">
            <v>7</v>
          </cell>
        </row>
        <row r="9">
          <cell r="A9">
            <v>15500</v>
          </cell>
          <cell r="B9">
            <v>8</v>
          </cell>
        </row>
        <row r="10">
          <cell r="A10">
            <v>16200</v>
          </cell>
          <cell r="B10">
            <v>9</v>
          </cell>
        </row>
        <row r="11">
          <cell r="A11">
            <v>16900</v>
          </cell>
          <cell r="B11">
            <v>10</v>
          </cell>
        </row>
        <row r="12">
          <cell r="A12">
            <v>17600</v>
          </cell>
          <cell r="B12">
            <v>11</v>
          </cell>
        </row>
        <row r="13">
          <cell r="A13">
            <v>18300</v>
          </cell>
          <cell r="B13">
            <v>12</v>
          </cell>
        </row>
        <row r="14">
          <cell r="A14">
            <v>19000</v>
          </cell>
          <cell r="B14">
            <v>13</v>
          </cell>
        </row>
        <row r="15">
          <cell r="A15">
            <v>19700</v>
          </cell>
          <cell r="B15">
            <v>14</v>
          </cell>
        </row>
        <row r="16">
          <cell r="A16">
            <v>20400</v>
          </cell>
          <cell r="B16">
            <v>15</v>
          </cell>
        </row>
        <row r="17">
          <cell r="A17">
            <v>21100</v>
          </cell>
          <cell r="B17">
            <v>16</v>
          </cell>
        </row>
        <row r="18">
          <cell r="A18">
            <v>21800</v>
          </cell>
          <cell r="B18">
            <v>17</v>
          </cell>
        </row>
        <row r="19">
          <cell r="A19">
            <v>22500</v>
          </cell>
          <cell r="B19">
            <v>18</v>
          </cell>
        </row>
        <row r="20">
          <cell r="A20">
            <v>23200</v>
          </cell>
          <cell r="B20">
            <v>19</v>
          </cell>
        </row>
        <row r="21">
          <cell r="A21">
            <v>23900</v>
          </cell>
          <cell r="B21">
            <v>20</v>
          </cell>
        </row>
        <row r="22">
          <cell r="A22">
            <v>24600</v>
          </cell>
          <cell r="B22">
            <v>21</v>
          </cell>
        </row>
        <row r="23">
          <cell r="A23">
            <v>25300</v>
          </cell>
          <cell r="B23">
            <v>22</v>
          </cell>
        </row>
        <row r="24">
          <cell r="A24">
            <v>26000</v>
          </cell>
          <cell r="B24">
            <v>23</v>
          </cell>
        </row>
        <row r="25">
          <cell r="A25">
            <v>26700</v>
          </cell>
          <cell r="B25">
            <v>24</v>
          </cell>
        </row>
        <row r="26">
          <cell r="A26">
            <v>27400</v>
          </cell>
          <cell r="B26">
            <v>25</v>
          </cell>
        </row>
        <row r="27">
          <cell r="A27">
            <v>28100</v>
          </cell>
          <cell r="B27">
            <v>26</v>
          </cell>
        </row>
        <row r="28">
          <cell r="A28">
            <v>28800</v>
          </cell>
          <cell r="B28">
            <v>27</v>
          </cell>
        </row>
        <row r="29">
          <cell r="A29">
            <v>29500</v>
          </cell>
          <cell r="B29">
            <v>28</v>
          </cell>
        </row>
        <row r="30">
          <cell r="A30">
            <v>30200</v>
          </cell>
          <cell r="B30">
            <v>29</v>
          </cell>
        </row>
        <row r="31">
          <cell r="A31">
            <v>30900</v>
          </cell>
          <cell r="B31">
            <v>30</v>
          </cell>
        </row>
        <row r="32">
          <cell r="A32">
            <v>31600</v>
          </cell>
          <cell r="B32">
            <v>31</v>
          </cell>
        </row>
        <row r="33">
          <cell r="A33">
            <v>32300</v>
          </cell>
          <cell r="B33">
            <v>32</v>
          </cell>
        </row>
        <row r="34">
          <cell r="A34">
            <v>33000</v>
          </cell>
          <cell r="B34">
            <v>33</v>
          </cell>
        </row>
        <row r="35">
          <cell r="A35">
            <v>33700</v>
          </cell>
          <cell r="B35">
            <v>34</v>
          </cell>
        </row>
        <row r="36">
          <cell r="A36">
            <v>34400</v>
          </cell>
          <cell r="B36">
            <v>35</v>
          </cell>
        </row>
        <row r="37">
          <cell r="A37">
            <v>35100</v>
          </cell>
          <cell r="B37">
            <v>36</v>
          </cell>
        </row>
        <row r="38">
          <cell r="A38">
            <v>35800</v>
          </cell>
          <cell r="B38">
            <v>37</v>
          </cell>
        </row>
        <row r="39">
          <cell r="A39">
            <v>36500</v>
          </cell>
          <cell r="B39">
            <v>38</v>
          </cell>
        </row>
        <row r="40">
          <cell r="A40">
            <v>37200</v>
          </cell>
          <cell r="B40">
            <v>39</v>
          </cell>
        </row>
        <row r="41">
          <cell r="A41">
            <v>37900</v>
          </cell>
          <cell r="B41">
            <v>40</v>
          </cell>
        </row>
        <row r="42">
          <cell r="A42">
            <v>38600</v>
          </cell>
          <cell r="B42">
            <v>41</v>
          </cell>
        </row>
        <row r="43">
          <cell r="A43">
            <v>39300</v>
          </cell>
          <cell r="B43">
            <v>42</v>
          </cell>
        </row>
        <row r="44">
          <cell r="A44">
            <v>40000</v>
          </cell>
          <cell r="B44">
            <v>43</v>
          </cell>
        </row>
        <row r="45">
          <cell r="A45">
            <v>40700</v>
          </cell>
          <cell r="B45">
            <v>44</v>
          </cell>
        </row>
        <row r="46">
          <cell r="A46">
            <v>41400</v>
          </cell>
          <cell r="B46">
            <v>45</v>
          </cell>
        </row>
        <row r="47">
          <cell r="A47">
            <v>42100</v>
          </cell>
          <cell r="B47">
            <v>46</v>
          </cell>
        </row>
        <row r="48">
          <cell r="A48">
            <v>42800</v>
          </cell>
          <cell r="B48">
            <v>47</v>
          </cell>
        </row>
        <row r="49">
          <cell r="A49">
            <v>43500</v>
          </cell>
          <cell r="B49">
            <v>48</v>
          </cell>
        </row>
        <row r="50">
          <cell r="A50">
            <v>44200</v>
          </cell>
          <cell r="B50">
            <v>49</v>
          </cell>
        </row>
        <row r="51">
          <cell r="A51">
            <v>44900</v>
          </cell>
          <cell r="B51">
            <v>50</v>
          </cell>
        </row>
        <row r="52">
          <cell r="A52">
            <v>45600</v>
          </cell>
          <cell r="B52">
            <v>51</v>
          </cell>
        </row>
        <row r="53">
          <cell r="A53">
            <v>46300</v>
          </cell>
          <cell r="B53">
            <v>52</v>
          </cell>
        </row>
        <row r="54">
          <cell r="A54">
            <v>47000</v>
          </cell>
          <cell r="B54">
            <v>53</v>
          </cell>
        </row>
        <row r="55">
          <cell r="A55">
            <v>47700</v>
          </cell>
          <cell r="B55">
            <v>54</v>
          </cell>
        </row>
        <row r="56">
          <cell r="A56">
            <v>48400</v>
          </cell>
          <cell r="B56">
            <v>55</v>
          </cell>
        </row>
        <row r="57">
          <cell r="A57">
            <v>49100</v>
          </cell>
          <cell r="B57">
            <v>56</v>
          </cell>
        </row>
        <row r="58">
          <cell r="A58">
            <v>49800</v>
          </cell>
          <cell r="B58">
            <v>57</v>
          </cell>
        </row>
        <row r="59">
          <cell r="A59">
            <v>50500</v>
          </cell>
          <cell r="B59">
            <v>58</v>
          </cell>
        </row>
        <row r="60">
          <cell r="A60">
            <v>51200</v>
          </cell>
          <cell r="B60">
            <v>59</v>
          </cell>
        </row>
        <row r="61">
          <cell r="A61">
            <v>51900</v>
          </cell>
          <cell r="B61">
            <v>60</v>
          </cell>
        </row>
        <row r="62">
          <cell r="A62">
            <v>52600</v>
          </cell>
          <cell r="B62">
            <v>61</v>
          </cell>
        </row>
        <row r="63">
          <cell r="A63">
            <v>53300</v>
          </cell>
          <cell r="B63">
            <v>62</v>
          </cell>
        </row>
        <row r="64">
          <cell r="A64">
            <v>54000</v>
          </cell>
          <cell r="B64">
            <v>63</v>
          </cell>
        </row>
        <row r="65">
          <cell r="A65">
            <v>54700</v>
          </cell>
          <cell r="B65">
            <v>64</v>
          </cell>
        </row>
        <row r="66">
          <cell r="A66">
            <v>55400</v>
          </cell>
          <cell r="B66">
            <v>65</v>
          </cell>
        </row>
        <row r="67">
          <cell r="A67">
            <v>56100</v>
          </cell>
          <cell r="B67">
            <v>66</v>
          </cell>
        </row>
        <row r="68">
          <cell r="A68">
            <v>56800</v>
          </cell>
          <cell r="B68">
            <v>67</v>
          </cell>
        </row>
        <row r="69">
          <cell r="A69">
            <v>57500</v>
          </cell>
          <cell r="B69">
            <v>68</v>
          </cell>
        </row>
        <row r="70">
          <cell r="A70">
            <v>58200</v>
          </cell>
          <cell r="B70">
            <v>69</v>
          </cell>
        </row>
        <row r="71">
          <cell r="A71">
            <v>58900</v>
          </cell>
          <cell r="B71">
            <v>70</v>
          </cell>
        </row>
        <row r="72">
          <cell r="A72">
            <v>59600</v>
          </cell>
          <cell r="B72">
            <v>71</v>
          </cell>
        </row>
        <row r="73">
          <cell r="A73">
            <v>60300</v>
          </cell>
          <cell r="B73">
            <v>72</v>
          </cell>
        </row>
        <row r="74">
          <cell r="A74">
            <v>61000</v>
          </cell>
          <cell r="B74">
            <v>73</v>
          </cell>
        </row>
        <row r="75">
          <cell r="A75">
            <v>61700</v>
          </cell>
          <cell r="B75">
            <v>74</v>
          </cell>
        </row>
        <row r="76">
          <cell r="A76">
            <v>62400</v>
          </cell>
          <cell r="B76">
            <v>75</v>
          </cell>
        </row>
        <row r="77">
          <cell r="A77">
            <v>63100</v>
          </cell>
          <cell r="B77">
            <v>76</v>
          </cell>
        </row>
        <row r="78">
          <cell r="A78">
            <v>63800</v>
          </cell>
          <cell r="B78">
            <v>77</v>
          </cell>
        </row>
        <row r="79">
          <cell r="A79">
            <v>64500</v>
          </cell>
          <cell r="B79">
            <v>78</v>
          </cell>
        </row>
        <row r="80">
          <cell r="A80">
            <v>65200</v>
          </cell>
          <cell r="B80">
            <v>79</v>
          </cell>
        </row>
        <row r="81">
          <cell r="A81">
            <v>65900</v>
          </cell>
          <cell r="B81">
            <v>80</v>
          </cell>
        </row>
        <row r="82">
          <cell r="A82">
            <v>66600</v>
          </cell>
          <cell r="B82">
            <v>81</v>
          </cell>
        </row>
        <row r="83">
          <cell r="A83">
            <v>67300</v>
          </cell>
          <cell r="B83">
            <v>82</v>
          </cell>
        </row>
        <row r="84">
          <cell r="A84">
            <v>68000</v>
          </cell>
          <cell r="B84">
            <v>83</v>
          </cell>
        </row>
        <row r="85">
          <cell r="A85">
            <v>68700</v>
          </cell>
          <cell r="B85">
            <v>84</v>
          </cell>
        </row>
        <row r="86">
          <cell r="A86">
            <v>69400</v>
          </cell>
          <cell r="B86">
            <v>85</v>
          </cell>
        </row>
        <row r="87">
          <cell r="A87">
            <v>70100</v>
          </cell>
          <cell r="B87">
            <v>86</v>
          </cell>
        </row>
        <row r="88">
          <cell r="A88">
            <v>70800</v>
          </cell>
          <cell r="B88">
            <v>87</v>
          </cell>
        </row>
        <row r="89">
          <cell r="A89">
            <v>71500</v>
          </cell>
          <cell r="B89">
            <v>88</v>
          </cell>
        </row>
        <row r="90">
          <cell r="A90">
            <v>72200</v>
          </cell>
          <cell r="B90">
            <v>89</v>
          </cell>
        </row>
        <row r="91">
          <cell r="A91">
            <v>72900</v>
          </cell>
          <cell r="B91">
            <v>90</v>
          </cell>
        </row>
        <row r="92">
          <cell r="A92">
            <v>73600</v>
          </cell>
          <cell r="B92">
            <v>91</v>
          </cell>
        </row>
        <row r="93">
          <cell r="A93">
            <v>74300</v>
          </cell>
          <cell r="B93">
            <v>92</v>
          </cell>
        </row>
        <row r="94">
          <cell r="A94">
            <v>75000</v>
          </cell>
          <cell r="B94">
            <v>93</v>
          </cell>
        </row>
        <row r="95">
          <cell r="A95">
            <v>75700</v>
          </cell>
          <cell r="B95">
            <v>94</v>
          </cell>
        </row>
        <row r="96">
          <cell r="A96">
            <v>76400</v>
          </cell>
          <cell r="B96">
            <v>95</v>
          </cell>
        </row>
        <row r="97">
          <cell r="A97">
            <v>77100</v>
          </cell>
          <cell r="B97">
            <v>96</v>
          </cell>
        </row>
        <row r="98">
          <cell r="A98">
            <v>77800</v>
          </cell>
          <cell r="B98">
            <v>97</v>
          </cell>
        </row>
        <row r="99">
          <cell r="A99">
            <v>78500</v>
          </cell>
          <cell r="B99">
            <v>98</v>
          </cell>
        </row>
        <row r="100">
          <cell r="A100">
            <v>79200</v>
          </cell>
          <cell r="B100">
            <v>99</v>
          </cell>
        </row>
        <row r="101">
          <cell r="A101">
            <v>79900</v>
          </cell>
          <cell r="B101">
            <v>100</v>
          </cell>
        </row>
        <row r="102">
          <cell r="A102">
            <v>80600</v>
          </cell>
          <cell r="B102">
            <v>101</v>
          </cell>
        </row>
        <row r="103">
          <cell r="A103">
            <v>81300</v>
          </cell>
          <cell r="B103">
            <v>102</v>
          </cell>
        </row>
        <row r="104">
          <cell r="A104">
            <v>82000</v>
          </cell>
          <cell r="B104">
            <v>103</v>
          </cell>
        </row>
        <row r="105">
          <cell r="A105">
            <v>82700</v>
          </cell>
          <cell r="B105">
            <v>104</v>
          </cell>
        </row>
        <row r="106">
          <cell r="A106">
            <v>83400</v>
          </cell>
          <cell r="B106">
            <v>105</v>
          </cell>
        </row>
        <row r="107">
          <cell r="A107">
            <v>84100</v>
          </cell>
          <cell r="B107">
            <v>106</v>
          </cell>
        </row>
        <row r="108">
          <cell r="A108">
            <v>84800</v>
          </cell>
          <cell r="B108">
            <v>107</v>
          </cell>
        </row>
        <row r="109">
          <cell r="A109">
            <v>85500</v>
          </cell>
          <cell r="B109">
            <v>108</v>
          </cell>
        </row>
        <row r="110">
          <cell r="A110">
            <v>86200</v>
          </cell>
          <cell r="B110">
            <v>109</v>
          </cell>
        </row>
        <row r="111">
          <cell r="A111">
            <v>86900</v>
          </cell>
          <cell r="B111">
            <v>110</v>
          </cell>
        </row>
        <row r="112">
          <cell r="A112">
            <v>87600</v>
          </cell>
          <cell r="B112">
            <v>111</v>
          </cell>
        </row>
        <row r="113">
          <cell r="A113">
            <v>88300</v>
          </cell>
          <cell r="B113">
            <v>112</v>
          </cell>
        </row>
        <row r="114">
          <cell r="A114">
            <v>89000</v>
          </cell>
          <cell r="B114">
            <v>113</v>
          </cell>
        </row>
        <row r="115">
          <cell r="A115">
            <v>89700</v>
          </cell>
          <cell r="B115">
            <v>114</v>
          </cell>
        </row>
        <row r="116">
          <cell r="A116">
            <v>90400</v>
          </cell>
          <cell r="B116">
            <v>115</v>
          </cell>
        </row>
        <row r="117">
          <cell r="A117">
            <v>91100</v>
          </cell>
          <cell r="B117">
            <v>116</v>
          </cell>
        </row>
        <row r="118">
          <cell r="A118">
            <v>91800</v>
          </cell>
          <cell r="B118">
            <v>117</v>
          </cell>
        </row>
        <row r="119">
          <cell r="A119">
            <v>92500</v>
          </cell>
          <cell r="B119">
            <v>118</v>
          </cell>
        </row>
        <row r="120">
          <cell r="A120">
            <v>93200</v>
          </cell>
          <cell r="B120">
            <v>119</v>
          </cell>
        </row>
        <row r="121">
          <cell r="A121">
            <v>93900</v>
          </cell>
          <cell r="B121">
            <v>120</v>
          </cell>
        </row>
        <row r="122">
          <cell r="A122">
            <v>94600</v>
          </cell>
          <cell r="B122">
            <v>121</v>
          </cell>
        </row>
        <row r="123">
          <cell r="A123">
            <v>95300</v>
          </cell>
          <cell r="B123">
            <v>122</v>
          </cell>
        </row>
        <row r="124">
          <cell r="A124">
            <v>96000</v>
          </cell>
          <cell r="B124">
            <v>123</v>
          </cell>
        </row>
        <row r="125">
          <cell r="A125">
            <v>96700</v>
          </cell>
          <cell r="B125">
            <v>124</v>
          </cell>
        </row>
        <row r="126">
          <cell r="A126">
            <v>97400</v>
          </cell>
          <cell r="B126">
            <v>125</v>
          </cell>
        </row>
        <row r="127">
          <cell r="A127">
            <v>98100</v>
          </cell>
          <cell r="B127">
            <v>126</v>
          </cell>
        </row>
        <row r="128">
          <cell r="A128">
            <v>98800</v>
          </cell>
          <cell r="B128">
            <v>127</v>
          </cell>
        </row>
        <row r="129">
          <cell r="A129">
            <v>99500</v>
          </cell>
          <cell r="B129">
            <v>128</v>
          </cell>
        </row>
        <row r="130">
          <cell r="A130">
            <v>100200</v>
          </cell>
          <cell r="B130">
            <v>129</v>
          </cell>
        </row>
        <row r="131">
          <cell r="A131">
            <v>100900</v>
          </cell>
          <cell r="B131">
            <v>130</v>
          </cell>
        </row>
        <row r="132">
          <cell r="A132">
            <v>101600</v>
          </cell>
          <cell r="B132">
            <v>131</v>
          </cell>
        </row>
        <row r="133">
          <cell r="A133">
            <v>102300</v>
          </cell>
          <cell r="B133">
            <v>132</v>
          </cell>
        </row>
        <row r="134">
          <cell r="A134">
            <v>103000</v>
          </cell>
          <cell r="B134">
            <v>133</v>
          </cell>
        </row>
        <row r="135">
          <cell r="A135">
            <v>103700</v>
          </cell>
          <cell r="B135">
            <v>134</v>
          </cell>
        </row>
        <row r="136">
          <cell r="A136">
            <v>104400</v>
          </cell>
          <cell r="B136">
            <v>135</v>
          </cell>
        </row>
        <row r="137">
          <cell r="A137">
            <v>105100</v>
          </cell>
          <cell r="B137">
            <v>136</v>
          </cell>
        </row>
        <row r="138">
          <cell r="A138">
            <v>105800</v>
          </cell>
          <cell r="B138">
            <v>137</v>
          </cell>
        </row>
        <row r="139">
          <cell r="A139">
            <v>106500</v>
          </cell>
          <cell r="B139">
            <v>138</v>
          </cell>
        </row>
        <row r="140">
          <cell r="A140">
            <v>107200</v>
          </cell>
          <cell r="B140">
            <v>139</v>
          </cell>
        </row>
        <row r="141">
          <cell r="A141">
            <v>107900</v>
          </cell>
          <cell r="B141">
            <v>140</v>
          </cell>
        </row>
        <row r="142">
          <cell r="A142">
            <v>108600</v>
          </cell>
          <cell r="B142">
            <v>141</v>
          </cell>
        </row>
        <row r="143">
          <cell r="A143">
            <v>109300</v>
          </cell>
          <cell r="B143">
            <v>142</v>
          </cell>
        </row>
        <row r="144">
          <cell r="A144">
            <v>110000</v>
          </cell>
          <cell r="B144">
            <v>143</v>
          </cell>
        </row>
        <row r="145">
          <cell r="A145">
            <v>110700</v>
          </cell>
          <cell r="B145">
            <v>144</v>
          </cell>
        </row>
        <row r="146">
          <cell r="A146">
            <v>111400</v>
          </cell>
          <cell r="B146">
            <v>145</v>
          </cell>
        </row>
        <row r="147">
          <cell r="A147">
            <v>112100</v>
          </cell>
          <cell r="B147">
            <v>146</v>
          </cell>
        </row>
        <row r="148">
          <cell r="A148">
            <v>112800</v>
          </cell>
          <cell r="B148">
            <v>147</v>
          </cell>
        </row>
        <row r="149">
          <cell r="A149">
            <v>113500</v>
          </cell>
          <cell r="B149">
            <v>148</v>
          </cell>
        </row>
        <row r="150">
          <cell r="A150">
            <v>114200</v>
          </cell>
          <cell r="B150">
            <v>149</v>
          </cell>
        </row>
        <row r="151">
          <cell r="A151">
            <v>114900</v>
          </cell>
          <cell r="B151">
            <v>150</v>
          </cell>
        </row>
        <row r="152">
          <cell r="A152">
            <v>115600</v>
          </cell>
          <cell r="B152">
            <v>151</v>
          </cell>
        </row>
        <row r="153">
          <cell r="A153">
            <v>116300</v>
          </cell>
          <cell r="B153">
            <v>152</v>
          </cell>
        </row>
        <row r="154">
          <cell r="A154">
            <v>117000</v>
          </cell>
          <cell r="B154">
            <v>153</v>
          </cell>
        </row>
        <row r="155">
          <cell r="A155">
            <v>117700</v>
          </cell>
          <cell r="B155">
            <v>154</v>
          </cell>
        </row>
        <row r="156">
          <cell r="A156">
            <v>118400</v>
          </cell>
          <cell r="B156">
            <v>155</v>
          </cell>
        </row>
        <row r="157">
          <cell r="A157">
            <v>119100</v>
          </cell>
          <cell r="B157">
            <v>156</v>
          </cell>
        </row>
        <row r="158">
          <cell r="A158">
            <v>119800</v>
          </cell>
          <cell r="B158">
            <v>157</v>
          </cell>
        </row>
        <row r="159">
          <cell r="A159">
            <v>120500</v>
          </cell>
          <cell r="B159">
            <v>158</v>
          </cell>
        </row>
        <row r="160">
          <cell r="A160">
            <v>121200</v>
          </cell>
          <cell r="B160">
            <v>159</v>
          </cell>
        </row>
        <row r="161">
          <cell r="A161">
            <v>121900</v>
          </cell>
          <cell r="B161">
            <v>160</v>
          </cell>
        </row>
        <row r="162">
          <cell r="A162">
            <v>122600</v>
          </cell>
          <cell r="B162">
            <v>161</v>
          </cell>
        </row>
        <row r="163">
          <cell r="A163">
            <v>123300</v>
          </cell>
          <cell r="B163">
            <v>162</v>
          </cell>
        </row>
        <row r="164">
          <cell r="A164">
            <v>124000</v>
          </cell>
          <cell r="B164">
            <v>163</v>
          </cell>
        </row>
        <row r="165">
          <cell r="A165">
            <v>124700</v>
          </cell>
          <cell r="B165">
            <v>164</v>
          </cell>
        </row>
        <row r="166">
          <cell r="A166">
            <v>125400</v>
          </cell>
          <cell r="B166">
            <v>165</v>
          </cell>
        </row>
        <row r="167">
          <cell r="A167">
            <v>126100</v>
          </cell>
          <cell r="B167">
            <v>166</v>
          </cell>
        </row>
        <row r="168">
          <cell r="A168">
            <v>126800</v>
          </cell>
          <cell r="B168">
            <v>167</v>
          </cell>
        </row>
        <row r="169">
          <cell r="A169">
            <v>127500</v>
          </cell>
          <cell r="B169">
            <v>168</v>
          </cell>
        </row>
        <row r="170">
          <cell r="A170">
            <v>128200</v>
          </cell>
          <cell r="B170">
            <v>169</v>
          </cell>
        </row>
        <row r="171">
          <cell r="A171">
            <v>128900</v>
          </cell>
          <cell r="B171">
            <v>170</v>
          </cell>
        </row>
        <row r="172">
          <cell r="A172">
            <v>129600</v>
          </cell>
          <cell r="B172">
            <v>171</v>
          </cell>
        </row>
        <row r="173">
          <cell r="A173">
            <v>131000</v>
          </cell>
          <cell r="B173">
            <v>172</v>
          </cell>
        </row>
        <row r="174">
          <cell r="A174">
            <v>131700</v>
          </cell>
          <cell r="B174">
            <v>173</v>
          </cell>
        </row>
        <row r="175">
          <cell r="A175">
            <v>132400</v>
          </cell>
          <cell r="B175">
            <v>174</v>
          </cell>
        </row>
        <row r="176">
          <cell r="A176">
            <v>133100</v>
          </cell>
          <cell r="B176">
            <v>175</v>
          </cell>
        </row>
        <row r="177">
          <cell r="A177">
            <v>133800</v>
          </cell>
          <cell r="B177">
            <v>176</v>
          </cell>
        </row>
        <row r="178">
          <cell r="A178">
            <v>134500</v>
          </cell>
          <cell r="B178">
            <v>177</v>
          </cell>
        </row>
        <row r="179">
          <cell r="A179">
            <v>135200</v>
          </cell>
          <cell r="B179">
            <v>178</v>
          </cell>
        </row>
        <row r="180">
          <cell r="A180">
            <v>135900</v>
          </cell>
          <cell r="B180">
            <v>179</v>
          </cell>
        </row>
        <row r="181">
          <cell r="A181">
            <v>136600</v>
          </cell>
          <cell r="B181">
            <v>180</v>
          </cell>
        </row>
        <row r="182">
          <cell r="A182">
            <v>137300</v>
          </cell>
          <cell r="B182">
            <v>181</v>
          </cell>
        </row>
        <row r="183">
          <cell r="A183">
            <v>138000</v>
          </cell>
          <cell r="B183">
            <v>182</v>
          </cell>
        </row>
        <row r="184">
          <cell r="A184">
            <v>138700</v>
          </cell>
          <cell r="B184">
            <v>183</v>
          </cell>
        </row>
        <row r="185">
          <cell r="A185">
            <v>139400</v>
          </cell>
          <cell r="B185">
            <v>184</v>
          </cell>
        </row>
        <row r="186">
          <cell r="A186">
            <v>140100</v>
          </cell>
          <cell r="B186">
            <v>185</v>
          </cell>
        </row>
        <row r="187">
          <cell r="A187">
            <v>140800</v>
          </cell>
          <cell r="B187">
            <v>186</v>
          </cell>
        </row>
        <row r="188">
          <cell r="A188">
            <v>141500</v>
          </cell>
          <cell r="B188">
            <v>187</v>
          </cell>
        </row>
        <row r="189">
          <cell r="A189">
            <v>142200</v>
          </cell>
          <cell r="B189">
            <v>188</v>
          </cell>
        </row>
        <row r="190">
          <cell r="A190">
            <v>142900</v>
          </cell>
          <cell r="B190">
            <v>189</v>
          </cell>
        </row>
        <row r="191">
          <cell r="A191">
            <v>143600</v>
          </cell>
          <cell r="B191">
            <v>190</v>
          </cell>
        </row>
        <row r="192">
          <cell r="A192">
            <v>144300</v>
          </cell>
          <cell r="B192">
            <v>191</v>
          </cell>
        </row>
        <row r="193">
          <cell r="A193">
            <v>145000</v>
          </cell>
          <cell r="B193">
            <v>192</v>
          </cell>
        </row>
        <row r="194">
          <cell r="A194">
            <v>145700</v>
          </cell>
          <cell r="B194">
            <v>193</v>
          </cell>
        </row>
        <row r="195">
          <cell r="A195">
            <v>146400</v>
          </cell>
          <cell r="B195">
            <v>194</v>
          </cell>
        </row>
        <row r="196">
          <cell r="A196">
            <v>147100</v>
          </cell>
          <cell r="B196">
            <v>195</v>
          </cell>
        </row>
        <row r="197">
          <cell r="A197">
            <v>147800</v>
          </cell>
          <cell r="B197">
            <v>196</v>
          </cell>
        </row>
        <row r="198">
          <cell r="A198">
            <v>148500</v>
          </cell>
          <cell r="B198">
            <v>197</v>
          </cell>
        </row>
        <row r="199">
          <cell r="A199">
            <v>149200</v>
          </cell>
          <cell r="B199">
            <v>198</v>
          </cell>
        </row>
        <row r="200">
          <cell r="A200">
            <v>149900</v>
          </cell>
          <cell r="B200">
            <v>199</v>
          </cell>
        </row>
        <row r="201">
          <cell r="A201">
            <v>150600</v>
          </cell>
          <cell r="B201">
            <v>200</v>
          </cell>
        </row>
        <row r="202">
          <cell r="A202">
            <v>151300</v>
          </cell>
          <cell r="B202">
            <v>201</v>
          </cell>
        </row>
        <row r="203">
          <cell r="A203">
            <v>152000</v>
          </cell>
          <cell r="B203">
            <v>202</v>
          </cell>
        </row>
        <row r="204">
          <cell r="A204">
            <v>152700</v>
          </cell>
          <cell r="B204">
            <v>203</v>
          </cell>
        </row>
        <row r="205">
          <cell r="A205">
            <v>153400</v>
          </cell>
          <cell r="B205">
            <v>204</v>
          </cell>
        </row>
        <row r="206">
          <cell r="A206">
            <v>154100</v>
          </cell>
          <cell r="B206">
            <v>205</v>
          </cell>
        </row>
        <row r="207">
          <cell r="A207">
            <v>154800</v>
          </cell>
          <cell r="B207">
            <v>206</v>
          </cell>
        </row>
        <row r="208">
          <cell r="A208">
            <v>155500</v>
          </cell>
          <cell r="B208">
            <v>207</v>
          </cell>
        </row>
        <row r="209">
          <cell r="A209">
            <v>156200</v>
          </cell>
          <cell r="B209">
            <v>208</v>
          </cell>
        </row>
        <row r="210">
          <cell r="A210">
            <v>156900</v>
          </cell>
          <cell r="B210">
            <v>209</v>
          </cell>
        </row>
        <row r="211">
          <cell r="A211">
            <v>157600</v>
          </cell>
          <cell r="B211">
            <v>210</v>
          </cell>
        </row>
        <row r="212">
          <cell r="A212">
            <v>158300</v>
          </cell>
          <cell r="B212">
            <v>211</v>
          </cell>
        </row>
        <row r="213">
          <cell r="A213">
            <v>159000</v>
          </cell>
          <cell r="B213">
            <v>212</v>
          </cell>
        </row>
        <row r="214">
          <cell r="A214">
            <v>159700</v>
          </cell>
          <cell r="B214">
            <v>213</v>
          </cell>
        </row>
        <row r="215">
          <cell r="A215">
            <v>160400</v>
          </cell>
          <cell r="B215">
            <v>214</v>
          </cell>
        </row>
        <row r="216">
          <cell r="A216">
            <v>161100</v>
          </cell>
          <cell r="B216">
            <v>215</v>
          </cell>
        </row>
        <row r="217">
          <cell r="A217">
            <v>161800</v>
          </cell>
          <cell r="B217">
            <v>216</v>
          </cell>
        </row>
        <row r="218">
          <cell r="A218">
            <v>162500</v>
          </cell>
          <cell r="B218">
            <v>217</v>
          </cell>
        </row>
        <row r="219">
          <cell r="A219">
            <v>163200</v>
          </cell>
          <cell r="B219">
            <v>218</v>
          </cell>
        </row>
        <row r="220">
          <cell r="A220">
            <v>163900</v>
          </cell>
          <cell r="B220">
            <v>219</v>
          </cell>
        </row>
        <row r="221">
          <cell r="A221">
            <v>164600</v>
          </cell>
          <cell r="B221">
            <v>220</v>
          </cell>
        </row>
        <row r="222">
          <cell r="A222">
            <v>165300</v>
          </cell>
          <cell r="B222">
            <v>221</v>
          </cell>
        </row>
        <row r="223">
          <cell r="A223">
            <v>166000</v>
          </cell>
          <cell r="B223">
            <v>222</v>
          </cell>
        </row>
        <row r="224">
          <cell r="A224">
            <v>166700</v>
          </cell>
          <cell r="B224">
            <v>223</v>
          </cell>
        </row>
        <row r="225">
          <cell r="A225">
            <v>167400</v>
          </cell>
          <cell r="B225">
            <v>224</v>
          </cell>
        </row>
        <row r="226">
          <cell r="A226">
            <v>168100</v>
          </cell>
          <cell r="B226">
            <v>225</v>
          </cell>
        </row>
        <row r="227">
          <cell r="A227">
            <v>168800</v>
          </cell>
          <cell r="B227">
            <v>226</v>
          </cell>
        </row>
        <row r="228">
          <cell r="A228">
            <v>169500</v>
          </cell>
          <cell r="B228">
            <v>227</v>
          </cell>
        </row>
        <row r="229">
          <cell r="A229">
            <v>170200</v>
          </cell>
          <cell r="B229">
            <v>228</v>
          </cell>
        </row>
        <row r="230">
          <cell r="A230">
            <v>170900</v>
          </cell>
          <cell r="B230">
            <v>229</v>
          </cell>
        </row>
        <row r="231">
          <cell r="A231">
            <v>171600</v>
          </cell>
          <cell r="B231">
            <v>230</v>
          </cell>
        </row>
        <row r="232">
          <cell r="A232">
            <v>172300</v>
          </cell>
          <cell r="B232">
            <v>231</v>
          </cell>
        </row>
        <row r="233">
          <cell r="A233">
            <v>173000</v>
          </cell>
          <cell r="B233">
            <v>232</v>
          </cell>
        </row>
        <row r="234">
          <cell r="A234">
            <v>173700</v>
          </cell>
          <cell r="B234">
            <v>233</v>
          </cell>
        </row>
        <row r="235">
          <cell r="A235">
            <v>174400</v>
          </cell>
          <cell r="B235">
            <v>234</v>
          </cell>
        </row>
        <row r="236">
          <cell r="A236">
            <v>175100</v>
          </cell>
          <cell r="B236">
            <v>235</v>
          </cell>
        </row>
        <row r="237">
          <cell r="A237">
            <v>175800</v>
          </cell>
          <cell r="B237">
            <v>236</v>
          </cell>
        </row>
        <row r="238">
          <cell r="A238">
            <v>176500</v>
          </cell>
          <cell r="B238">
            <v>237</v>
          </cell>
        </row>
        <row r="239">
          <cell r="A239">
            <v>177200</v>
          </cell>
          <cell r="B239">
            <v>238</v>
          </cell>
        </row>
        <row r="240">
          <cell r="A240">
            <v>177900</v>
          </cell>
          <cell r="B240">
            <v>239</v>
          </cell>
        </row>
        <row r="241">
          <cell r="A241">
            <v>178600</v>
          </cell>
          <cell r="B241">
            <v>240</v>
          </cell>
        </row>
        <row r="242">
          <cell r="A242">
            <v>179300</v>
          </cell>
          <cell r="B242">
            <v>241</v>
          </cell>
        </row>
        <row r="243">
          <cell r="A243">
            <v>180000</v>
          </cell>
          <cell r="B243">
            <v>242</v>
          </cell>
        </row>
        <row r="244">
          <cell r="A244">
            <v>180700</v>
          </cell>
          <cell r="B244">
            <v>243</v>
          </cell>
        </row>
        <row r="245">
          <cell r="A245">
            <v>181400</v>
          </cell>
          <cell r="B245">
            <v>244</v>
          </cell>
        </row>
        <row r="246">
          <cell r="A246">
            <v>182100</v>
          </cell>
          <cell r="B246">
            <v>245</v>
          </cell>
        </row>
        <row r="247">
          <cell r="A247">
            <v>182800</v>
          </cell>
          <cell r="B247">
            <v>246</v>
          </cell>
        </row>
        <row r="248">
          <cell r="A248">
            <v>183500</v>
          </cell>
          <cell r="B248">
            <v>247</v>
          </cell>
        </row>
        <row r="249">
          <cell r="A249">
            <v>184200</v>
          </cell>
          <cell r="B249">
            <v>248</v>
          </cell>
        </row>
        <row r="250">
          <cell r="A250">
            <v>184900</v>
          </cell>
          <cell r="B250">
            <v>249</v>
          </cell>
        </row>
        <row r="251">
          <cell r="A251">
            <v>185600</v>
          </cell>
          <cell r="B251">
            <v>250</v>
          </cell>
        </row>
        <row r="252">
          <cell r="A252">
            <v>186300</v>
          </cell>
          <cell r="B252">
            <v>251</v>
          </cell>
        </row>
        <row r="253">
          <cell r="A253">
            <v>187000</v>
          </cell>
          <cell r="B253">
            <v>252</v>
          </cell>
        </row>
        <row r="254">
          <cell r="A254">
            <v>187700</v>
          </cell>
          <cell r="B254">
            <v>253</v>
          </cell>
        </row>
        <row r="255">
          <cell r="A255">
            <v>188400</v>
          </cell>
          <cell r="B255">
            <v>254</v>
          </cell>
        </row>
        <row r="256">
          <cell r="A256">
            <v>189100</v>
          </cell>
          <cell r="B256">
            <v>255</v>
          </cell>
        </row>
        <row r="257">
          <cell r="A257">
            <v>189800</v>
          </cell>
          <cell r="B257">
            <v>256</v>
          </cell>
        </row>
        <row r="258">
          <cell r="A258">
            <v>190500</v>
          </cell>
          <cell r="B258">
            <v>257</v>
          </cell>
        </row>
        <row r="259">
          <cell r="A259">
            <v>191200</v>
          </cell>
          <cell r="B259">
            <v>258</v>
          </cell>
        </row>
        <row r="260">
          <cell r="A260">
            <v>191900</v>
          </cell>
          <cell r="B260">
            <v>259</v>
          </cell>
        </row>
        <row r="261">
          <cell r="A261">
            <v>192600</v>
          </cell>
          <cell r="B261">
            <v>260</v>
          </cell>
        </row>
        <row r="262">
          <cell r="A262">
            <v>193300</v>
          </cell>
          <cell r="B262">
            <v>261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2">
          <cell r="I12" t="str">
            <v>NBR 13731:2008</v>
          </cell>
        </row>
        <row r="13">
          <cell r="I13" t="str">
            <v>NBR 13731:2008</v>
          </cell>
        </row>
        <row r="14">
          <cell r="I14" t="str">
            <v>NBR 13731:2008</v>
          </cell>
        </row>
        <row r="15">
          <cell r="I15" t="str">
            <v>NBR 13731:2008</v>
          </cell>
        </row>
        <row r="16">
          <cell r="I16" t="str">
            <v>NBR 13731:2008</v>
          </cell>
        </row>
        <row r="17">
          <cell r="I17" t="str">
            <v>NBR 13731:2008</v>
          </cell>
        </row>
        <row r="18">
          <cell r="I18" t="str">
            <v>NBR 13731:2008</v>
          </cell>
        </row>
        <row r="19">
          <cell r="I19" t="str">
            <v>NBR 13731:2008</v>
          </cell>
        </row>
        <row r="20">
          <cell r="I20" t="str">
            <v>NBR 13731:2008</v>
          </cell>
        </row>
        <row r="21">
          <cell r="I21" t="str">
            <v>NBR 13731:2008</v>
          </cell>
        </row>
        <row r="22">
          <cell r="I22" t="str">
            <v>NBR 13731:2008</v>
          </cell>
        </row>
        <row r="23">
          <cell r="I23" t="str">
            <v>NBR 13731:2008</v>
          </cell>
        </row>
        <row r="24">
          <cell r="I24" t="str">
            <v>NBR 13731:2008</v>
          </cell>
        </row>
        <row r="25">
          <cell r="I25" t="str">
            <v>NBR 13731:2008</v>
          </cell>
        </row>
        <row r="26">
          <cell r="I26" t="str">
            <v>NBR 13731:2008</v>
          </cell>
        </row>
        <row r="27">
          <cell r="I27" t="str">
            <v>NBR 13731:2008</v>
          </cell>
        </row>
        <row r="28">
          <cell r="I28" t="str">
            <v>NBR 13731:2008</v>
          </cell>
        </row>
        <row r="29">
          <cell r="I29" t="str">
            <v>NBR 13731:2008</v>
          </cell>
        </row>
        <row r="30">
          <cell r="I30" t="str">
            <v>NBR 13731:2008</v>
          </cell>
        </row>
        <row r="31">
          <cell r="I31" t="str">
            <v>NBR 13731:2008</v>
          </cell>
        </row>
        <row r="32">
          <cell r="I32" t="str">
            <v>NBR 13731:2008</v>
          </cell>
        </row>
        <row r="33">
          <cell r="I33" t="str">
            <v>NBR 13731:2008</v>
          </cell>
        </row>
        <row r="34">
          <cell r="I34" t="str">
            <v>NBR 13731:2008</v>
          </cell>
        </row>
        <row r="35">
          <cell r="I35" t="str">
            <v>NBR 13731:2008</v>
          </cell>
        </row>
        <row r="36">
          <cell r="I36" t="str">
            <v>NBR 13731:2008</v>
          </cell>
        </row>
        <row r="37">
          <cell r="I37" t="str">
            <v>NBR 13731:2008</v>
          </cell>
        </row>
        <row r="38">
          <cell r="I38" t="str">
            <v>NBR 13731:2008</v>
          </cell>
        </row>
        <row r="39">
          <cell r="I39" t="str">
            <v>NBR 13731:2008</v>
          </cell>
        </row>
        <row r="40">
          <cell r="I40" t="str">
            <v>NBR 13731:2008</v>
          </cell>
        </row>
        <row r="41">
          <cell r="I41" t="str">
            <v>NBR 13731:2008</v>
          </cell>
        </row>
        <row r="42">
          <cell r="I42" t="str">
            <v>NBR 13731:2008</v>
          </cell>
        </row>
        <row r="43">
          <cell r="I43" t="str">
            <v>NBR 13731:2008</v>
          </cell>
        </row>
        <row r="44">
          <cell r="I44" t="str">
            <v>NBR 13731:2008</v>
          </cell>
        </row>
        <row r="45">
          <cell r="I45" t="str">
            <v>NBR 13731:2008</v>
          </cell>
        </row>
        <row r="46">
          <cell r="I46" t="str">
            <v>NBR 13731:2008</v>
          </cell>
        </row>
        <row r="47">
          <cell r="I47" t="str">
            <v>NBR 13731:2008</v>
          </cell>
        </row>
        <row r="48">
          <cell r="I48" t="str">
            <v>NBR 13731:2008</v>
          </cell>
        </row>
        <row r="49">
          <cell r="I49" t="str">
            <v>NBR 13731:2008</v>
          </cell>
        </row>
        <row r="50">
          <cell r="I50" t="str">
            <v>NBR 13731:2008</v>
          </cell>
        </row>
        <row r="51">
          <cell r="I51" t="str">
            <v>NBR 13731:2008</v>
          </cell>
        </row>
        <row r="52">
          <cell r="I52" t="str">
            <v>NBR 13731:2008</v>
          </cell>
        </row>
        <row r="53">
          <cell r="I53" t="str">
            <v>NBR 13731:2008</v>
          </cell>
        </row>
        <row r="54">
          <cell r="I54" t="str">
            <v>NBR 13731:2008</v>
          </cell>
        </row>
        <row r="55">
          <cell r="I55" t="str">
            <v>NBR 13731:2008</v>
          </cell>
        </row>
        <row r="56">
          <cell r="I56" t="str">
            <v>NBR 13731:2008</v>
          </cell>
        </row>
        <row r="57">
          <cell r="I57" t="str">
            <v>NBR 13731:2008</v>
          </cell>
        </row>
        <row r="58">
          <cell r="I58" t="str">
            <v>NBR 13731:2008</v>
          </cell>
        </row>
        <row r="59">
          <cell r="I59" t="str">
            <v>NBR 13731:2008</v>
          </cell>
        </row>
        <row r="60">
          <cell r="I60" t="str">
            <v>NBR 13731:2008</v>
          </cell>
        </row>
        <row r="61">
          <cell r="I61" t="str">
            <v>NBR 13731:2008</v>
          </cell>
        </row>
        <row r="62">
          <cell r="I62" t="str">
            <v>NBR 13731:2008</v>
          </cell>
        </row>
        <row r="63">
          <cell r="I63" t="str">
            <v>NBR 13731:2008</v>
          </cell>
        </row>
        <row r="64">
          <cell r="I64" t="str">
            <v>NBR 13731:2008</v>
          </cell>
        </row>
        <row r="65">
          <cell r="I65" t="str">
            <v>NBR 13731:2008</v>
          </cell>
        </row>
        <row r="66">
          <cell r="I66" t="str">
            <v>NBR 13731:2008</v>
          </cell>
        </row>
        <row r="67">
          <cell r="I67" t="str">
            <v>NBR 13731:2008</v>
          </cell>
        </row>
        <row r="68">
          <cell r="I68" t="str">
            <v>NBR 13731:2008</v>
          </cell>
        </row>
        <row r="69">
          <cell r="I69" t="str">
            <v>NBR 13731:2008</v>
          </cell>
        </row>
        <row r="70">
          <cell r="I70" t="str">
            <v>NBR 13731:2008</v>
          </cell>
        </row>
        <row r="71">
          <cell r="I71" t="str">
            <v>NBR 13731:2008</v>
          </cell>
        </row>
        <row r="72">
          <cell r="I72" t="str">
            <v>NBR 13731:2008</v>
          </cell>
        </row>
        <row r="73">
          <cell r="I73" t="str">
            <v>NBR 13731:2008</v>
          </cell>
        </row>
        <row r="74">
          <cell r="I74" t="str">
            <v>NBR 13731:2008</v>
          </cell>
        </row>
        <row r="75">
          <cell r="I75" t="str">
            <v>NBR 13731:2008</v>
          </cell>
        </row>
        <row r="76">
          <cell r="I76" t="str">
            <v>NBR 13731:2008</v>
          </cell>
        </row>
        <row r="77">
          <cell r="I77" t="str">
            <v>NBR 13731:2008</v>
          </cell>
        </row>
        <row r="78">
          <cell r="I78" t="str">
            <v>NBR 13731:2008</v>
          </cell>
        </row>
        <row r="79">
          <cell r="I79" t="str">
            <v>NBR 13731:2008</v>
          </cell>
        </row>
        <row r="80">
          <cell r="I80" t="str">
            <v>NBR 13731:2008</v>
          </cell>
        </row>
        <row r="81">
          <cell r="I81" t="str">
            <v>NBR 13731:2008</v>
          </cell>
        </row>
        <row r="82">
          <cell r="I82" t="str">
            <v>NBR 13731:2008</v>
          </cell>
        </row>
        <row r="83">
          <cell r="I83" t="str">
            <v>NBR 13731:2008</v>
          </cell>
        </row>
        <row r="84">
          <cell r="I84" t="str">
            <v>NBR 13731:2008</v>
          </cell>
        </row>
        <row r="85">
          <cell r="I85" t="str">
            <v>NBR 13731:2008</v>
          </cell>
        </row>
        <row r="86">
          <cell r="I86" t="str">
            <v>NBR 13731:2008</v>
          </cell>
        </row>
        <row r="87">
          <cell r="I87" t="str">
            <v>NBR 13731:2008</v>
          </cell>
        </row>
        <row r="88">
          <cell r="I88" t="str">
            <v>NBR 13731:2008</v>
          </cell>
        </row>
        <row r="89">
          <cell r="I89" t="str">
            <v>NBR 13731:2008</v>
          </cell>
        </row>
        <row r="90">
          <cell r="I90" t="str">
            <v>NBR 13731:2008</v>
          </cell>
        </row>
        <row r="91">
          <cell r="I91" t="str">
            <v>NBR 13731:2008</v>
          </cell>
        </row>
        <row r="92">
          <cell r="I92" t="str">
            <v>NBR 13731:2008</v>
          </cell>
        </row>
        <row r="93">
          <cell r="I93" t="str">
            <v>NBR 13731:2008</v>
          </cell>
        </row>
        <row r="94">
          <cell r="I94" t="str">
            <v>NBR 13731:2008</v>
          </cell>
        </row>
        <row r="95">
          <cell r="I95" t="str">
            <v>NBR 13731:2008</v>
          </cell>
        </row>
        <row r="96">
          <cell r="I96" t="str">
            <v>NBR 13731:2008</v>
          </cell>
        </row>
        <row r="97">
          <cell r="I97" t="str">
            <v>NBR 13731:2008</v>
          </cell>
        </row>
        <row r="98">
          <cell r="I98" t="str">
            <v>NBR 13731:2008</v>
          </cell>
        </row>
        <row r="99">
          <cell r="I99" t="str">
            <v>NBR 13731:2008</v>
          </cell>
        </row>
        <row r="100">
          <cell r="I100" t="str">
            <v>NBR 13731:2008</v>
          </cell>
        </row>
        <row r="101">
          <cell r="I101" t="str">
            <v>NBR 13731:2008</v>
          </cell>
        </row>
        <row r="102">
          <cell r="I102" t="str">
            <v>NBR 13731:2008</v>
          </cell>
        </row>
        <row r="103">
          <cell r="I103" t="str">
            <v>NBR 13731:2008</v>
          </cell>
        </row>
        <row r="104">
          <cell r="I104" t="str">
            <v>NBR 13731:2008</v>
          </cell>
        </row>
        <row r="105">
          <cell r="I105" t="str">
            <v>NBR 13731:2008</v>
          </cell>
        </row>
        <row r="106">
          <cell r="I106" t="str">
            <v>NBR 13731:2008</v>
          </cell>
        </row>
        <row r="107">
          <cell r="I107" t="str">
            <v>NBR 13731:2008</v>
          </cell>
        </row>
        <row r="108">
          <cell r="I108" t="str">
            <v>NBR 13731:2008</v>
          </cell>
        </row>
        <row r="109">
          <cell r="I109" t="str">
            <v>NBR 13731:2008</v>
          </cell>
        </row>
        <row r="110">
          <cell r="I110" t="str">
            <v>NBR 13731:2008</v>
          </cell>
        </row>
        <row r="111">
          <cell r="I111" t="str">
            <v>NBR 13731:2008</v>
          </cell>
        </row>
        <row r="112">
          <cell r="I112" t="str">
            <v>NBR 13731:2008</v>
          </cell>
        </row>
        <row r="113">
          <cell r="I113" t="str">
            <v>NBR 13731:2008</v>
          </cell>
        </row>
        <row r="114">
          <cell r="I114" t="str">
            <v>NBR 13731:2008</v>
          </cell>
        </row>
        <row r="115">
          <cell r="I115" t="str">
            <v>NBR 13731:2008</v>
          </cell>
        </row>
        <row r="116">
          <cell r="I116" t="str">
            <v>NBR 13731:2008</v>
          </cell>
        </row>
        <row r="117">
          <cell r="I117" t="str">
            <v>NBR 13731:2008</v>
          </cell>
        </row>
        <row r="118">
          <cell r="I118" t="str">
            <v>NBR 13731:2008</v>
          </cell>
        </row>
        <row r="119">
          <cell r="I119" t="str">
            <v>NBR 13731:2008</v>
          </cell>
        </row>
        <row r="120">
          <cell r="I120" t="str">
            <v>NBR 13731:2008</v>
          </cell>
        </row>
        <row r="121">
          <cell r="I121" t="str">
            <v>NBR 13731:2008</v>
          </cell>
        </row>
        <row r="122">
          <cell r="I122" t="str">
            <v>NBR 13731:2008</v>
          </cell>
        </row>
        <row r="123">
          <cell r="I123" t="str">
            <v>NBR 13731:2008</v>
          </cell>
        </row>
        <row r="124">
          <cell r="I124" t="str">
            <v>NBR 13731:2008</v>
          </cell>
        </row>
        <row r="125">
          <cell r="I125" t="str">
            <v>NBR 13731:2008</v>
          </cell>
        </row>
        <row r="126">
          <cell r="I126" t="str">
            <v>NBR 13731:2008</v>
          </cell>
        </row>
        <row r="127">
          <cell r="I127" t="str">
            <v>NBR 13731:2008</v>
          </cell>
        </row>
        <row r="128">
          <cell r="I128" t="str">
            <v>NBR 13731:2008</v>
          </cell>
        </row>
        <row r="129">
          <cell r="I129" t="str">
            <v>NBR 13731:2008</v>
          </cell>
        </row>
        <row r="130">
          <cell r="I130" t="str">
            <v>NBR 13731:2008</v>
          </cell>
        </row>
        <row r="131">
          <cell r="I131" t="str">
            <v>NBR 13731:2008</v>
          </cell>
        </row>
        <row r="132">
          <cell r="I132" t="str">
            <v>NBR 13731:2008</v>
          </cell>
        </row>
        <row r="133">
          <cell r="I133" t="str">
            <v>NBR 13731:2008</v>
          </cell>
        </row>
        <row r="134">
          <cell r="I134" t="str">
            <v>NBR 13731:2008</v>
          </cell>
        </row>
        <row r="135">
          <cell r="I135" t="str">
            <v>NBR 13731:2008</v>
          </cell>
        </row>
        <row r="136">
          <cell r="I136" t="str">
            <v>NBR 13731:2008</v>
          </cell>
        </row>
        <row r="137">
          <cell r="I137" t="str">
            <v>NBR 13731:2008</v>
          </cell>
        </row>
        <row r="138">
          <cell r="I138" t="str">
            <v>NBR 13731:2008</v>
          </cell>
        </row>
        <row r="139">
          <cell r="I139" t="str">
            <v>NBR 13731:2008</v>
          </cell>
        </row>
        <row r="140">
          <cell r="I140" t="str">
            <v>NBR 13731:2008</v>
          </cell>
        </row>
        <row r="141">
          <cell r="I141" t="str">
            <v>NBR 13731:2008</v>
          </cell>
        </row>
        <row r="142">
          <cell r="I142" t="str">
            <v>NBR 13731:2008</v>
          </cell>
        </row>
        <row r="143">
          <cell r="I143" t="str">
            <v>NBR 13731:2008</v>
          </cell>
        </row>
        <row r="144">
          <cell r="I144" t="str">
            <v>NBR 13731:2008</v>
          </cell>
        </row>
        <row r="145">
          <cell r="I145" t="str">
            <v>NBR 13731:2008</v>
          </cell>
        </row>
        <row r="146">
          <cell r="I146" t="str">
            <v>NBR 13731:2008</v>
          </cell>
        </row>
        <row r="147">
          <cell r="I147" t="str">
            <v>NBR 13731:2008</v>
          </cell>
        </row>
        <row r="148">
          <cell r="I148" t="str">
            <v>NBR 13731:2008</v>
          </cell>
        </row>
        <row r="149">
          <cell r="I149" t="str">
            <v>NBR 13731:2008</v>
          </cell>
        </row>
        <row r="150">
          <cell r="I150" t="str">
            <v>NBR 13731:2008</v>
          </cell>
        </row>
        <row r="151">
          <cell r="I151" t="str">
            <v>NBR 13731:2008</v>
          </cell>
        </row>
        <row r="152">
          <cell r="I152" t="str">
            <v>NBR 13731:2008</v>
          </cell>
        </row>
        <row r="153">
          <cell r="I153" t="str">
            <v>NBR 13731:2008</v>
          </cell>
        </row>
        <row r="154">
          <cell r="I154" t="str">
            <v>NBR 13731:2008</v>
          </cell>
        </row>
        <row r="155">
          <cell r="I155" t="str">
            <v>NBR 13731:2008</v>
          </cell>
        </row>
        <row r="156">
          <cell r="I156" t="str">
            <v>NBR 13731:2008</v>
          </cell>
        </row>
        <row r="157">
          <cell r="I157" t="str">
            <v>NBR 13731:2008</v>
          </cell>
        </row>
        <row r="158">
          <cell r="I158" t="str">
            <v>NBR 13731:2008</v>
          </cell>
        </row>
        <row r="159">
          <cell r="I159" t="str">
            <v>NBR 13731:2008</v>
          </cell>
        </row>
        <row r="160">
          <cell r="I160" t="str">
            <v>NBR 13731:2008</v>
          </cell>
        </row>
        <row r="161">
          <cell r="I161" t="str">
            <v>NBR 13731:2008</v>
          </cell>
        </row>
        <row r="162">
          <cell r="I162" t="str">
            <v>NBR 13731:2008</v>
          </cell>
        </row>
        <row r="163">
          <cell r="I163" t="str">
            <v>NBR 13731:2008</v>
          </cell>
        </row>
        <row r="164">
          <cell r="I164" t="str">
            <v>NBR 13731:2008</v>
          </cell>
        </row>
        <row r="165">
          <cell r="I165" t="str">
            <v>NBR 13731:2008</v>
          </cell>
        </row>
        <row r="166">
          <cell r="I166" t="str">
            <v>NBR 13731:2008</v>
          </cell>
        </row>
        <row r="167">
          <cell r="I167" t="str">
            <v>NBR 13731:2008</v>
          </cell>
        </row>
        <row r="168">
          <cell r="I168" t="str">
            <v>NBR 13731:2008</v>
          </cell>
        </row>
        <row r="169">
          <cell r="I169" t="str">
            <v>NBR 13731:2008</v>
          </cell>
        </row>
        <row r="170">
          <cell r="I170" t="str">
            <v>NBR 13731:2008</v>
          </cell>
        </row>
        <row r="171">
          <cell r="I171" t="str">
            <v>NBR 13731:2008</v>
          </cell>
        </row>
        <row r="172">
          <cell r="I172" t="str">
            <v>NBR 13731:2008</v>
          </cell>
        </row>
        <row r="173">
          <cell r="I173" t="str">
            <v>NBR 13731:2008</v>
          </cell>
        </row>
        <row r="174">
          <cell r="I174" t="str">
            <v>NBR 13731:2008</v>
          </cell>
        </row>
        <row r="175">
          <cell r="I175" t="str">
            <v>NBR 13731:2008</v>
          </cell>
        </row>
        <row r="176">
          <cell r="I176" t="str">
            <v>NBR 13731:2008</v>
          </cell>
        </row>
        <row r="177">
          <cell r="I177" t="str">
            <v>NBR 13731:2008</v>
          </cell>
        </row>
        <row r="178">
          <cell r="I178" t="str">
            <v>NBR 13731:2008</v>
          </cell>
        </row>
        <row r="179">
          <cell r="I179" t="str">
            <v>NBR 13731:2008</v>
          </cell>
        </row>
        <row r="180">
          <cell r="I180" t="str">
            <v>NBR 13731:2008</v>
          </cell>
        </row>
        <row r="181">
          <cell r="I181" t="str">
            <v>NBR 13731:2008</v>
          </cell>
        </row>
        <row r="182">
          <cell r="I182" t="str">
            <v>NBR 13731:2008</v>
          </cell>
        </row>
        <row r="183">
          <cell r="I183" t="str">
            <v>NBR 13731:2008</v>
          </cell>
        </row>
        <row r="184">
          <cell r="I184" t="str">
            <v>NBR 13731:2008</v>
          </cell>
        </row>
        <row r="185">
          <cell r="I185" t="str">
            <v>NBR 13731:2008</v>
          </cell>
        </row>
        <row r="186">
          <cell r="I186" t="str">
            <v>NBR 13731:2008</v>
          </cell>
        </row>
        <row r="187">
          <cell r="I187" t="str">
            <v>NBR 13731:2008</v>
          </cell>
        </row>
        <row r="188">
          <cell r="I188" t="str">
            <v>NBR 13731:2008</v>
          </cell>
        </row>
        <row r="189">
          <cell r="I189" t="str">
            <v>NBR 13731:2008</v>
          </cell>
        </row>
        <row r="190">
          <cell r="I190" t="str">
            <v>NBR 13731:2008</v>
          </cell>
        </row>
        <row r="191">
          <cell r="I191" t="str">
            <v>NBR 13731:2008</v>
          </cell>
        </row>
        <row r="192">
          <cell r="I192" t="str">
            <v>NBR 13731:2008</v>
          </cell>
        </row>
        <row r="193">
          <cell r="I193" t="str">
            <v>NBR 13731:2008</v>
          </cell>
        </row>
        <row r="194">
          <cell r="I194" t="str">
            <v>NBR 13731:2008</v>
          </cell>
        </row>
        <row r="195">
          <cell r="I195" t="str">
            <v>NBR 13731:2008</v>
          </cell>
        </row>
        <row r="196">
          <cell r="I196" t="str">
            <v>NBR 13731:2008</v>
          </cell>
        </row>
        <row r="197">
          <cell r="I197" t="str">
            <v>NBR 13731:2008</v>
          </cell>
        </row>
        <row r="198">
          <cell r="I198" t="str">
            <v>NBR 13731:2008</v>
          </cell>
        </row>
        <row r="199">
          <cell r="I199" t="str">
            <v>NBR 13731:2008</v>
          </cell>
        </row>
        <row r="200">
          <cell r="I200" t="str">
            <v>NBR 13731:2008</v>
          </cell>
        </row>
        <row r="201">
          <cell r="I201" t="str">
            <v>NBR 13731:2008</v>
          </cell>
        </row>
        <row r="202">
          <cell r="I202" t="str">
            <v>NBR 13731:2008</v>
          </cell>
        </row>
        <row r="203">
          <cell r="I203" t="str">
            <v>NBR 13731:2008</v>
          </cell>
        </row>
        <row r="204">
          <cell r="I204" t="str">
            <v>NBR 13731:2008</v>
          </cell>
        </row>
        <row r="205">
          <cell r="I205" t="str">
            <v>NBR 13731:2008</v>
          </cell>
        </row>
        <row r="206">
          <cell r="I206" t="str">
            <v>NBR 13731:2008</v>
          </cell>
        </row>
        <row r="207">
          <cell r="I207" t="str">
            <v>NBR 13731:2008</v>
          </cell>
        </row>
        <row r="208">
          <cell r="I208" t="str">
            <v>NBR 13731:2008</v>
          </cell>
        </row>
        <row r="209">
          <cell r="I209" t="str">
            <v>NBR 13731:2008</v>
          </cell>
        </row>
        <row r="210">
          <cell r="I210" t="str">
            <v>NBR 13731:2008</v>
          </cell>
        </row>
        <row r="211">
          <cell r="I211" t="str">
            <v>NBR 13731:2008</v>
          </cell>
        </row>
        <row r="212">
          <cell r="I212" t="str">
            <v>NBR 13731:2008</v>
          </cell>
        </row>
        <row r="213">
          <cell r="I213" t="str">
            <v>NBR 13731:2008</v>
          </cell>
        </row>
        <row r="214">
          <cell r="I214" t="str">
            <v>NBR 13731:2008</v>
          </cell>
        </row>
        <row r="215">
          <cell r="I215" t="str">
            <v>NBR 13731:2008</v>
          </cell>
        </row>
        <row r="216">
          <cell r="I216" t="str">
            <v>NBR 13731:2008</v>
          </cell>
        </row>
        <row r="217">
          <cell r="I217" t="str">
            <v>NBR 13731:2008</v>
          </cell>
        </row>
        <row r="218">
          <cell r="I218" t="str">
            <v>NBR 13731:2008</v>
          </cell>
        </row>
        <row r="219">
          <cell r="I219" t="str">
            <v>NBR 13731:2008</v>
          </cell>
        </row>
        <row r="220">
          <cell r="I220" t="str">
            <v>NBR 13731:2008</v>
          </cell>
        </row>
        <row r="221">
          <cell r="I221" t="str">
            <v>NBR 13731:2008</v>
          </cell>
        </row>
        <row r="222">
          <cell r="I222" t="str">
            <v>NBR 13731:2008</v>
          </cell>
        </row>
        <row r="223">
          <cell r="I223" t="str">
            <v>NBR 13731:2008</v>
          </cell>
        </row>
        <row r="224">
          <cell r="I224" t="str">
            <v>NBR 13731:2008</v>
          </cell>
        </row>
        <row r="225">
          <cell r="I225" t="str">
            <v>NBR 13731:2008</v>
          </cell>
        </row>
        <row r="226">
          <cell r="I226" t="str">
            <v>NBR 13731:2008</v>
          </cell>
        </row>
        <row r="227">
          <cell r="I227" t="str">
            <v>NBR 13731:2008</v>
          </cell>
        </row>
        <row r="228">
          <cell r="I228" t="str">
            <v>NBR 13731:2008</v>
          </cell>
        </row>
        <row r="229">
          <cell r="I229" t="str">
            <v>NBR 13731:2008</v>
          </cell>
        </row>
        <row r="230">
          <cell r="I230" t="str">
            <v>NBR 13731:2008</v>
          </cell>
        </row>
        <row r="231">
          <cell r="I231" t="str">
            <v>NBR 13731:2008</v>
          </cell>
        </row>
        <row r="232">
          <cell r="I232" t="str">
            <v>NBR 13731:2008</v>
          </cell>
        </row>
        <row r="233">
          <cell r="I233" t="str">
            <v>NBR 13731:2008</v>
          </cell>
        </row>
        <row r="234">
          <cell r="I234" t="str">
            <v>NBR 13731:2008</v>
          </cell>
        </row>
        <row r="235">
          <cell r="I235" t="str">
            <v>NBR 13731:2008</v>
          </cell>
        </row>
        <row r="236">
          <cell r="I236" t="str">
            <v>NBR 13731:2008</v>
          </cell>
        </row>
        <row r="237">
          <cell r="I237" t="str">
            <v>NBR 13731:2008</v>
          </cell>
        </row>
        <row r="238">
          <cell r="I238" t="str">
            <v>NBR 13731:2008</v>
          </cell>
        </row>
        <row r="239">
          <cell r="I239" t="str">
            <v>NBR 13731:2008</v>
          </cell>
        </row>
        <row r="240">
          <cell r="I240" t="str">
            <v>NBR 13731:2008</v>
          </cell>
        </row>
        <row r="241">
          <cell r="I241" t="str">
            <v>NBR 13731:2008</v>
          </cell>
        </row>
        <row r="242">
          <cell r="I242" t="str">
            <v>NBR 13731:2008</v>
          </cell>
        </row>
        <row r="243">
          <cell r="I243" t="str">
            <v>NBR 13731:2008</v>
          </cell>
        </row>
        <row r="244">
          <cell r="I244" t="str">
            <v>NBR 13731:2008</v>
          </cell>
        </row>
        <row r="245">
          <cell r="I245" t="str">
            <v>NBR 13731:2008</v>
          </cell>
        </row>
        <row r="246">
          <cell r="I246" t="str">
            <v>NBR 13731:2008</v>
          </cell>
        </row>
        <row r="247">
          <cell r="I247" t="str">
            <v>NBR 13731:2008</v>
          </cell>
        </row>
        <row r="248">
          <cell r="I248" t="str">
            <v>NBR 13731:2008</v>
          </cell>
        </row>
        <row r="249">
          <cell r="I249" t="str">
            <v>NBR 13731:2008</v>
          </cell>
        </row>
        <row r="250">
          <cell r="I250" t="str">
            <v>NBR 13731:2008</v>
          </cell>
        </row>
        <row r="251">
          <cell r="I251" t="str">
            <v>NBR 13731:2008</v>
          </cell>
        </row>
        <row r="252">
          <cell r="I252" t="str">
            <v>NBR 13731:2008</v>
          </cell>
        </row>
        <row r="253">
          <cell r="I253" t="str">
            <v>NBR 13731:2008</v>
          </cell>
        </row>
        <row r="254">
          <cell r="I254" t="str">
            <v>NBR 13731:2008</v>
          </cell>
        </row>
        <row r="255">
          <cell r="I255" t="str">
            <v>NBR 13731:2008</v>
          </cell>
        </row>
        <row r="256">
          <cell r="I256" t="str">
            <v>NBR 13731:2008</v>
          </cell>
        </row>
        <row r="257">
          <cell r="I257" t="str">
            <v>NBR 13731:2008</v>
          </cell>
        </row>
        <row r="258">
          <cell r="I258" t="str">
            <v>NBR 13731:2008</v>
          </cell>
        </row>
        <row r="259">
          <cell r="I259" t="str">
            <v>NBR 13731:2008</v>
          </cell>
        </row>
        <row r="260">
          <cell r="I260" t="str">
            <v>NBR 13731:2008</v>
          </cell>
        </row>
        <row r="261">
          <cell r="I261" t="str">
            <v>NBR 13731:2008</v>
          </cell>
        </row>
        <row r="262">
          <cell r="I262" t="str">
            <v>NBR 13731:2008</v>
          </cell>
        </row>
        <row r="263">
          <cell r="I263" t="str">
            <v>NBR 13731:2008</v>
          </cell>
        </row>
        <row r="264">
          <cell r="I264" t="str">
            <v>NBR 13731:2008</v>
          </cell>
        </row>
        <row r="265">
          <cell r="I265" t="str">
            <v>NBR 13731:2008</v>
          </cell>
        </row>
        <row r="266">
          <cell r="I266" t="str">
            <v>NBR 13731:2008</v>
          </cell>
        </row>
        <row r="267">
          <cell r="I267" t="str">
            <v>NBR 13731:2008</v>
          </cell>
        </row>
        <row r="268">
          <cell r="I268" t="str">
            <v>NBR 13731:2008</v>
          </cell>
        </row>
        <row r="269">
          <cell r="I269" t="str">
            <v>NBR 13731:2008</v>
          </cell>
        </row>
        <row r="270">
          <cell r="I270" t="str">
            <v>NBR 13731:2008</v>
          </cell>
        </row>
        <row r="271">
          <cell r="I271" t="str">
            <v>NBR 13731:2008</v>
          </cell>
        </row>
        <row r="272">
          <cell r="I272" t="str">
            <v>NBR 13731:2008</v>
          </cell>
        </row>
        <row r="273">
          <cell r="I273" t="str">
            <v>NBR 13731:2008</v>
          </cell>
        </row>
        <row r="274">
          <cell r="I274" t="str">
            <v>NBR 13731:2008</v>
          </cell>
        </row>
        <row r="275">
          <cell r="I275" t="str">
            <v>NBR 13731:2008</v>
          </cell>
        </row>
        <row r="276">
          <cell r="I276" t="str">
            <v>NBR 13731:2008</v>
          </cell>
        </row>
        <row r="277">
          <cell r="I277" t="str">
            <v>NBR 13731:2008</v>
          </cell>
        </row>
        <row r="278">
          <cell r="I278" t="str">
            <v>NBR 13731:2008</v>
          </cell>
        </row>
        <row r="279">
          <cell r="I279" t="str">
            <v>NBR 13731:2008</v>
          </cell>
        </row>
        <row r="280">
          <cell r="I280" t="str">
            <v>NBR 13731:2008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SNV"/>
      <sheetName val="LEGENDAS"/>
      <sheetName val="CREMA"/>
      <sheetName val="VDM"/>
      <sheetName val="DG"/>
      <sheetName val="PERFIS_MT"/>
      <sheetName val="caracteristicas_segmento"/>
      <sheetName val="sin_hor_inventario"/>
      <sheetName val="legendas_cadastro"/>
      <sheetName val="CLASSE"/>
      <sheetName val="sin_hor_necessidades_mec"/>
      <sheetName val="sin_hor_necessidades_man"/>
      <sheetName val="Plan2"/>
      <sheetName val="tachas_necessidades"/>
      <sheetName val="sin_vertical_inventario"/>
      <sheetName val="Plan1"/>
      <sheetName val="curvas_tratamento"/>
      <sheetName val="OAE_inventário"/>
      <sheetName val="porticos_semi-porticos_invent."/>
      <sheetName val="faixa_de_dominio_invent."/>
      <sheetName val="Defensas_inventario"/>
      <sheetName val="Defensas_necessidades"/>
      <sheetName val="sin_vertical_necessidades"/>
      <sheetName val="quantitativos_por_SNV"/>
      <sheetName val="CRITÉRIO DE PAGAMENTO"/>
      <sheetName val="CLASSE1"/>
      <sheetName val="Plan3"/>
    </sheetNames>
    <sheetDataSet>
      <sheetData sheetId="0"/>
      <sheetData sheetId="1">
        <row r="1">
          <cell r="A1">
            <v>690600</v>
          </cell>
        </row>
      </sheetData>
      <sheetData sheetId="2">
        <row r="1">
          <cell r="A1">
            <v>690600</v>
          </cell>
        </row>
      </sheetData>
      <sheetData sheetId="3"/>
      <sheetData sheetId="4"/>
      <sheetData sheetId="5"/>
      <sheetData sheetId="6">
        <row r="2">
          <cell r="A2" t="str">
            <v>A-51</v>
          </cell>
        </row>
      </sheetData>
      <sheetData sheetId="7">
        <row r="4">
          <cell r="A4" t="str">
            <v>MT-C150 X 4.0M</v>
          </cell>
        </row>
      </sheetData>
      <sheetData sheetId="8">
        <row r="6">
          <cell r="B6" t="str">
            <v>BR364</v>
          </cell>
        </row>
      </sheetData>
      <sheetData sheetId="9"/>
      <sheetData sheetId="10"/>
      <sheetData sheetId="11">
        <row r="20">
          <cell r="A20">
            <v>0</v>
          </cell>
        </row>
      </sheetData>
      <sheetData sheetId="12">
        <row r="12">
          <cell r="L12" t="str">
            <v>EM-372/2000</v>
          </cell>
        </row>
      </sheetData>
      <sheetData sheetId="13">
        <row r="12">
          <cell r="L12">
            <v>48.512857091490453</v>
          </cell>
        </row>
      </sheetData>
      <sheetData sheetId="14"/>
      <sheetData sheetId="15">
        <row r="13">
          <cell r="T13" t="str">
            <v>364BRO1380</v>
          </cell>
        </row>
      </sheetData>
      <sheetData sheetId="16"/>
      <sheetData sheetId="17"/>
      <sheetData sheetId="18"/>
      <sheetData sheetId="19"/>
      <sheetData sheetId="20">
        <row r="12">
          <cell r="L12" t="e">
            <v>#N/A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E DE IMP"/>
      <sheetName val="CONTROL"/>
      <sheetName val="PRANCHA"/>
      <sheetName val="DG"/>
      <sheetName val="LEGENDAS"/>
      <sheetName val="PERFIS_MT"/>
      <sheetName val="CURVAS"/>
      <sheetName val="sin_hor_necessidades_mec"/>
      <sheetName val="sin_hor_necessidades_man"/>
      <sheetName val="tachas_necessidades"/>
      <sheetName val="prt_semiprt"/>
      <sheetName val="sin_vertical_necessidades"/>
      <sheetName val="Defensas_necessidades"/>
      <sheetName val="quantitativos_por_SNV"/>
      <sheetName val="CRITÉRIO DE PAG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</sheetData>
      <sheetData sheetId="8">
        <row r="15">
          <cell r="I15">
            <v>0</v>
          </cell>
        </row>
        <row r="16">
          <cell r="I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FV-DNER"/>
      <sheetName val="Índices de Reajustamento"/>
      <sheetName val="FIDENS-R$mil"/>
      <sheetName val="C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P A T O 98 D"/>
      <sheetName val="TB"/>
      <sheetName val="TB _BG_"/>
      <sheetName val="RemProf"/>
      <sheetName val="B - Captação_Elevação 1a Etapa "/>
      <sheetName val="geral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CUSTO ZONA SUL"/>
      <sheetName val="CUSTO LARANJEIRAS"/>
      <sheetName val="Alteração"/>
      <sheetName val="Índices de Reajustamento"/>
      <sheetName val="Orçamentária"/>
      <sheetName val="mo"/>
      <sheetName val="DADOS"/>
      <sheetName val="elétrica"/>
      <sheetName val="1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Cadastro"/>
      <sheetName val="Massa_Mist__Pavimentação"/>
      <sheetName val="Custo_do_CM-30"/>
      <sheetName val="Cadastro_Traços_e_Obras"/>
      <sheetName val="PROD_PRIM_"/>
      <sheetName val="Massa_Mist__Pavimentação1"/>
      <sheetName val="Custo_do_CM-301"/>
      <sheetName val="Cadastro_Traços_e_Obras1"/>
      <sheetName val="PROD_PRIM_1"/>
      <sheetName val="C"/>
      <sheetName val="Capa Memória de Calc"/>
      <sheetName val="Capa Resumo"/>
      <sheetName val="Capa Documentação"/>
      <sheetName val="Capa Anexo I"/>
      <sheetName val="Capa Anexo II"/>
      <sheetName val="Capa Anexo III"/>
      <sheetName val="Capa Anexo IV"/>
      <sheetName val="Capa Premissas"/>
      <sheetName val="Capa Caract. Seg."/>
      <sheetName val="Equipamentos"/>
      <sheetName val="IDENTIFIC. EMPRESA - Q1"/>
      <sheetName val="Capa Mapa"/>
      <sheetName val="RESTAURAÇÃO "/>
      <sheetName val="CUSTO ZONA SUL"/>
      <sheetName val="DEQ"/>
      <sheetName val="RO"/>
      <sheetName val="CADPLACAS"/>
      <sheetName val="61M-CBMI"/>
      <sheetName val="DADOS"/>
      <sheetName val="Plan2"/>
      <sheetName val="ETIQUETA"/>
      <sheetName val="DG"/>
      <sheetName val="P A T O 99 B"/>
      <sheetName val="Plan 2.7"/>
      <sheetName val="CUSTO LARANJEIRAS"/>
      <sheetName val="pro-08"/>
      <sheetName val="Orçam. AET"/>
      <sheetName val="Resumo"/>
      <sheetName val="Tabela"/>
      <sheetName val="Preços_BSTC"/>
      <sheetName val="Teor"/>
      <sheetName val="fresagem de pista ago-98"/>
      <sheetName val="2.2.5.CBUQ"/>
      <sheetName val="2.2.5.PMQ"/>
      <sheetName val="7.2.9.Aquis.Mat.Bet. 59ªMP-REV"/>
      <sheetName val="6.6.4.Cerca"/>
      <sheetName val="2.2.9.Medição de dop"/>
      <sheetName val="3.4.5.DRENO_SUB_SUPERF"/>
      <sheetName val="2.2.4.Pintura de lig."/>
      <sheetName val="2.2.9.Rem Mat Granular"/>
      <sheetName val="3.4.9.TUBO O 40"/>
      <sheetName val="projeto"/>
      <sheetName val="DER janeiro98"/>
      <sheetName val="Diagrama"/>
      <sheetName val="INVENTÁRIO"/>
      <sheetName val="Mão de Obra"/>
      <sheetName val="CROQUIS"/>
      <sheetName val="Taludes"/>
      <sheetName val="Trecho"/>
      <sheetName val="transporte dupl pr151"/>
      <sheetName val="MB"/>
      <sheetName val="PATO"/>
      <sheetName val="TLCB5"/>
      <sheetName val="TLMR"/>
      <sheetName val="compos1"/>
      <sheetName val="CCusto"/>
      <sheetName val="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a"/>
      <sheetName val="PESQUISADOS"/>
      <sheetName val="ADOTADOS"/>
      <sheetName val="caract_"/>
      <sheetName val="resumo "/>
      <sheetName val="resumo_1_"/>
      <sheetName val="inventário"/>
      <sheetName val="inventário _2_"/>
      <sheetName val="CÁLC_MAT_BET"/>
      <sheetName val="tipo transp"/>
      <sheetName val="tipo transp 2"/>
      <sheetName val="tipo transp 3"/>
      <sheetName val="tipo transp 2 (2)"/>
      <sheetName val="cronograma _2_"/>
      <sheetName val="02_511_02"/>
      <sheetName val="02_540_50"/>
      <sheetName val="CUSTO ASF_"/>
      <sheetName val="MEM_CALC_ _2_"/>
      <sheetName val="MEM_CALC_ _3_"/>
      <sheetName val="CROQUI INST."/>
      <sheetName val="inst.cant"/>
      <sheetName val="inst.cant (2)"/>
      <sheetName val="inst.cant (3)"/>
      <sheetName val="CROQUI INST. (2)"/>
      <sheetName val="est_econ"/>
      <sheetName val="02_530_00"/>
      <sheetName val="CUST_UNIT_"/>
      <sheetName val="CUST_UNIT_ _2_"/>
      <sheetName val="CUST_UNIT_ _3_"/>
      <sheetName val="CUST_UNIT_ _4_"/>
      <sheetName val="CUST_UNIT_ _5_"/>
      <sheetName val="Mat"/>
      <sheetName val="61M-CBMI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RASIL"/>
      <sheetName val="Croqui "/>
      <sheetName val="PEDÁGIO"/>
      <sheetName val="Custo MB - (1)"/>
      <sheetName val="Custo MB - (2)"/>
      <sheetName val="Custo MB - (3)"/>
      <sheetName val="Custo MB - (4)"/>
      <sheetName val="Custo MB - (5)"/>
      <sheetName val="Custo MB - (6)"/>
      <sheetName val="Custo MB - (7)"/>
      <sheetName val="Manut. 1º ano"/>
      <sheetName val="Manut. 2º e 3º ano"/>
      <sheetName val="CBUQ"/>
      <sheetName val="Reparo Localizado"/>
      <sheetName val="Reparo Profundo"/>
      <sheetName val="Lama Grossa"/>
      <sheetName val="Fresagem Cont."/>
      <sheetName val="Micro Rev. com cal"/>
      <sheetName val="Fresagem Desc."/>
      <sheetName val="CBUQ pol"/>
      <sheetName val="CBUQ Massa Fina"/>
      <sheetName val="Imprimação"/>
      <sheetName val="Pintura de Ligação"/>
      <sheetName val="TSD"/>
      <sheetName val="TST"/>
      <sheetName val="Selagem de trinca"/>
      <sheetName val="Reciclagem de Base"/>
      <sheetName val="Reciclagem de Base com cimento"/>
      <sheetName val="Reciclagem de Base com BRITA"/>
      <sheetName val="Remoção CBUQ"/>
      <sheetName val="Remoção base"/>
      <sheetName val="BGS"/>
      <sheetName val="Solo Estab"/>
      <sheetName val="BGTC"/>
      <sheetName val="CBUQ (Binder)"/>
      <sheetName val="AAUQ"/>
      <sheetName val="TSS"/>
      <sheetName val="TSDp"/>
      <sheetName val="RBSM"/>
      <sheetName val="RBAM"/>
      <sheetName val="RBAM(FS)"/>
      <sheetName val="Base Solo ad Cim"/>
      <sheetName val="Recomp. defensa"/>
      <sheetName val="Recomp. de guarda corpo"/>
      <sheetName val="Recomp. Barreira NJ"/>
      <sheetName val="Sinalizacao provisoria"/>
      <sheetName val="Roçada"/>
      <sheetName val="Roçada Manual"/>
      <sheetName val="Capina"/>
      <sheetName val="Destocam."/>
      <sheetName val="Corte e Limp."/>
      <sheetName val="Caiação"/>
      <sheetName val="Recomp. Manual Terrapleno"/>
      <sheetName val="Remoção de barreira em solo"/>
      <sheetName val="Remoção de barreira em rocha"/>
      <sheetName val="Recomp. MFC"/>
      <sheetName val="Recomp. Sarjeta"/>
      <sheetName val="Limp. Bueiro"/>
      <sheetName val="Desob. bueiro"/>
      <sheetName val="Limp. Sarj e MFio"/>
      <sheetName val="Limp. Valeta"/>
      <sheetName val="Limp. DD"/>
      <sheetName val="Limp. Ponte"/>
      <sheetName val="Limp. placa"/>
      <sheetName val="Recomp. placa"/>
      <sheetName val="Esc. man."/>
      <sheetName val="Concr 20 MPa"/>
      <sheetName val="Aço CA-50"/>
      <sheetName val="Forma"/>
      <sheetName val="Divisão"/>
      <sheetName val="Micro Rev. 2 Cam."/>
      <sheetName val="Demolição de disp. concreto"/>
      <sheetName val="Limp. Vala"/>
      <sheetName val="Hidrossemeadura"/>
      <sheetName val="MFC 01"/>
      <sheetName val="MFC 05"/>
      <sheetName val="STC 01"/>
      <sheetName val="STC 03"/>
      <sheetName val="DAR 01"/>
      <sheetName val="DAR 02"/>
      <sheetName val="EDA 01"/>
      <sheetName val="VPA 01"/>
      <sheetName val="VPC 01"/>
      <sheetName val="VPA 03"/>
      <sheetName val="VPC 03"/>
      <sheetName val="DSS 03"/>
      <sheetName val="DPS 01"/>
      <sheetName val="BSD 03"/>
      <sheetName val="BSD 01"/>
      <sheetName val="BSTC 0,60"/>
      <sheetName val="BOCA BSTC 0,60"/>
      <sheetName val="BSTC 0,80"/>
      <sheetName val="BOCA BSTC 0,80"/>
      <sheetName val="BSTC 1,0"/>
      <sheetName val="BOCA BSTC 1,0"/>
      <sheetName val="BSTC 1,2"/>
      <sheetName val="BOCA BSTC 1,2 "/>
      <sheetName val="BSTC 1,5"/>
      <sheetName val="BOCA BSTC 1,5"/>
      <sheetName val="BDTC 1,0"/>
      <sheetName val="BOCA BDTC 1,00"/>
      <sheetName val="BDTC 1,2"/>
      <sheetName val="BOCA BDTC 1,2"/>
      <sheetName val="BDTC 1,5"/>
      <sheetName val="BOCA BDTC 1,5"/>
      <sheetName val="BTTC 1,0"/>
      <sheetName val="BOCA BTTC 1,00"/>
      <sheetName val="BTTC 1,2"/>
      <sheetName val="BOCA BTTC 1,2"/>
      <sheetName val="BTTC 1,5"/>
      <sheetName val="BOCA BTTC 1,5"/>
      <sheetName val="BSCC 1,50x1,5x1,0"/>
      <sheetName val="BOCA BSCC 1,50 x1,5"/>
      <sheetName val="BSCC 2,0x2,0x1,0"/>
      <sheetName val="BOCA BSCC 2,0 x 2,0"/>
      <sheetName val="BSCC 2,50x2,5x1,0"/>
      <sheetName val="BOCA BSCC 2,5 x 2,5"/>
      <sheetName val="BSCC 3,0x3,0x1,0"/>
      <sheetName val="BOCA BSCC 3,0 x 3,0"/>
      <sheetName val="Compact 100% PN"/>
      <sheetName val="Esc mat 1ª cat 600 a 800"/>
      <sheetName val="Separação"/>
      <sheetName val="Estocagem CAP"/>
      <sheetName val="Estocagem Asfalto Diluído"/>
      <sheetName val="Reciclagem de Base Simples"/>
      <sheetName val="Impl. Tachão"/>
      <sheetName val="Impl. Placas"/>
      <sheetName val="Pintura de Faixa"/>
      <sheetName val="Tachas Refletivas"/>
      <sheetName val="CBUQ (Reparo)"/>
      <sheetName val="Ctr."/>
      <sheetName val="Vínculo"/>
      <sheetName val="COLAR"/>
      <sheetName val="COLAR_2"/>
    </sheetNames>
    <sheetDataSet>
      <sheetData sheetId="0">
        <row r="4">
          <cell r="B4" t="str">
            <v>AC</v>
          </cell>
        </row>
      </sheetData>
      <sheetData sheetId="1"/>
      <sheetData sheetId="2"/>
      <sheetData sheetId="3">
        <row r="1">
          <cell r="B1" t="str">
            <v>Custo Material Betuminoso    -</v>
          </cell>
        </row>
        <row r="45">
          <cell r="I45" t="e">
            <v>#N/A</v>
          </cell>
          <cell r="N45" t="e">
            <v>#N/A</v>
          </cell>
          <cell r="S45" t="e">
            <v>#N/A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30">
          <cell r="K30" t="str">
            <v>CAP 50 70</v>
          </cell>
        </row>
      </sheetData>
      <sheetData sheetId="132"/>
      <sheetData sheetId="13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cheia_16_17"/>
    </sheetNames>
    <sheetDataSet>
      <sheetData sheetId="0" refreshError="1"/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EIRO DE UTILIZAÇÃO"/>
      <sheetName val="procedimentos"/>
      <sheetName val="SERVIÇOS"/>
      <sheetName val="MATERIAIS"/>
      <sheetName val="EQUIPAMENTO"/>
      <sheetName val="MÃO DE OBRA"/>
      <sheetName val="CAPA"/>
      <sheetName val="MAPA LOCALIZAÇÃO"/>
      <sheetName val="INVENTÁRIO"/>
      <sheetName val="RESUMO"/>
      <sheetName val="ORÇAMENTO"/>
      <sheetName val="CAL MAT BET CONSERVA "/>
      <sheetName val="COMP.MAT.BET."/>
      <sheetName val="MEMÓRIA MAT REC PLACA SINALIZ"/>
      <sheetName val="LDI"/>
      <sheetName val="TRANSPORTES CONSERVAÇÃO"/>
      <sheetName val="PLANILHA ORÇAMENTÁRIA"/>
      <sheetName val="CRONOGRAMA"/>
      <sheetName val="CROQUI PESQUISADAS"/>
      <sheetName val="ESTUDO ECONÔMICO USINA"/>
      <sheetName val="CROQUI ADOTADAS"/>
      <sheetName val="COMP.SERVIÇOS"/>
      <sheetName val="MOBILIZAÇÃO"/>
      <sheetName val="MOBILIZAÇÃO (2)"/>
      <sheetName val="COMP.AUTOMÓVEL"/>
      <sheetName val="INST.CANT.OBRA"/>
      <sheetName val="LAY OUT CANTEIRO DE OBRAS"/>
      <sheetName val="MEMÓRIA CONSERVAÇÃO"/>
      <sheetName val="MEMÓRIA CONS MAT BET CONS"/>
      <sheetName val="DECLARAÇÕES"/>
      <sheetName val="DMT'S"/>
      <sheetName val="SOLICITAÇÕES DE ORÇAMENTO"/>
      <sheetName val="ORÇAMENTO RASCUNHO"/>
      <sheetName val="justif. veículo sugestão"/>
      <sheetName val="VERIFICAÇÕES"/>
      <sheetName val="Plan1"/>
      <sheetName val="ÍNDICE"/>
      <sheetName val="LDI (2)"/>
      <sheetName val="resumo_1_"/>
      <sheetName val="Mat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ÃO DE OBRA - AUXILIAR"/>
      <sheetName val="MÃO DE OBRA - RESUMO"/>
      <sheetName val="ABAS EXTRAS"/>
    </sheetNames>
    <definedNames>
      <definedName name="__123Graph_XGraph9" refersTo="#REF!"/>
      <definedName name="AA_44" refersTo="#REF!"/>
      <definedName name="E_208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PROJETO"/>
      <sheetName val="Orçamento"/>
      <sheetName val="CANAA"/>
      <sheetName val="RESUMO DE MEDIÇÃO"/>
      <sheetName val="PATO"/>
      <sheetName val="Medição"/>
      <sheetName val="Medição Completa"/>
      <sheetName val="CAPACIDADES"/>
      <sheetName val="RECOMPOSIÇÃO MAN"/>
      <sheetName val="QQuant-Vol1_(2)"/>
      <sheetName val="PROJETO BR_146 (2)"/>
      <sheetName val="MATRIZ"/>
      <sheetName val="CANAA.XLS"/>
      <sheetName val="\G\Users\eduardoiunes\Documents"/>
      <sheetName val="BD Equip."/>
      <sheetName val="C"/>
      <sheetName val="PRO-08"/>
      <sheetName val="P AUX 01-FERRAGENS"/>
      <sheetName val="P AUX 02-PINTURA"/>
      <sheetName val="8ª MP_BR-459"/>
      <sheetName val="8ª MP_BR_459"/>
      <sheetName val="[CANAA.XLS][CANAA.XLS][CANAA.XL"/>
      <sheetName val="[CANAA.XLS][CANAA.XLS]\G\Users\"/>
      <sheetName val="[CANAA.XLS]\G\Users\eduardoiune"/>
      <sheetName val="TPU-MARÇO_2002"/>
      <sheetName val="CBUQ DRENO LONGIT RECOBRIMENTO"/>
      <sheetName val="DAR-01"/>
      <sheetName val="MB"/>
      <sheetName val="CORDEF-163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QUADRO COMPARATIVO"/>
      <sheetName val="PQ"/>
      <sheetName val="[CANAA.XLS]_G_Users_eduardoiu_2"/>
      <sheetName val="Teor"/>
      <sheetName val="Equipamentos"/>
      <sheetName val="CADASTRO"/>
      <sheetName val="[CANAA.XLS][CANAA.XLS]_CANAA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Q"/>
      <sheetName val="FIS"/>
    </sheetNames>
    <sheetDataSet>
      <sheetData sheetId="0" refreshError="1">
        <row r="7">
          <cell r="B7" t="str">
            <v>Serviços de Desmonte, Carga, Transporte e Disposição de Estéril para desenvolvimento da Mina  de Fábrica Nova</v>
          </cell>
        </row>
      </sheetData>
      <sheetData sheetId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  <sheetName val="PROJETO"/>
      <sheetName val="Localização"/>
      <sheetName val="Gráfico Linear"/>
      <sheetName val="KM 455,2 AO 506,2 E 518 A 525,2"/>
      <sheetName val="569,2 AO 539,1"/>
      <sheetName val="PATO GERAL"/>
      <sheetName val="QUADRO DE QUANTIDADES"/>
      <sheetName val="CRONOGRAMAFISICOFINANCEIRO"/>
      <sheetName val="Quadro Gerest BR_146"/>
      <sheetName val="Transporte Mat Bet. - NOVO "/>
      <sheetName val="Preços Mat. Betuminoso"/>
      <sheetName val="Mob_ e Desm_MODELO_2"/>
      <sheetName val="Instalação Provisória BR-146"/>
      <sheetName val="PROJETO BR_146 (2)"/>
      <sheetName val="Transp.LocalBasc BR-146"/>
      <sheetName val="T_MATERIAL REMENDOS BR_146"/>
      <sheetName val="TranspComercialBascRod.P BR-146"/>
      <sheetName val="TranspComercBascRod.NãoPaBR-146"/>
      <sheetName val="TranspComercialCarroBR-146"/>
      <sheetName val="TranspLocalCarroceriaBR-146"/>
      <sheetName val="INVENTÁRIOS"/>
      <sheetName val="Recomp_ Correção Defeito BR146"/>
      <sheetName val="_Remoção Manual Barreira BR146"/>
      <sheetName val="recomp manual aterro BR146"/>
      <sheetName val="Defensa Metálica BR146"/>
      <sheetName val="Descida dagua BR146"/>
      <sheetName val="GRAMA EM LEIVAS BR146"/>
      <sheetName val="Escavação Manual BR146"/>
      <sheetName val="Limpeza de Valeta de Corte"/>
      <sheetName val="Concreto e Forma BR146"/>
      <sheetName val="Recomp Camad Granular Pav BR146"/>
      <sheetName val="PONTES 146"/>
      <sheetName val="limpeza_Desobst146"/>
      <sheetName val="QUADRORESUMONÃO"/>
      <sheetName val="assentamento dreno profundo NÃO"/>
      <sheetName val="PQ"/>
      <sheetName val="DG"/>
      <sheetName val="RESUMO-DVOP"/>
      <sheetName val="4-270.000 MÃO DE OBRA"/>
      <sheetName val="Mão de Obra"/>
      <sheetName val="CROQUIS"/>
      <sheetName val="MB"/>
      <sheetName val="PATO"/>
      <sheetName val="TLCB5"/>
      <sheetName val="TLMR"/>
      <sheetName val="Cad.Fornecedores"/>
      <sheetName val="Mat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Mat"/>
      <sheetName val="61M-CBMI"/>
      <sheetName val="PATO262_03_2002"/>
      <sheetName val="Comp. PU serv. com areia-brita"/>
      <sheetName val="Procediment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Mat"/>
      <sheetName val="Orçamento - km  78,5 - Emergênc"/>
      <sheetName val="procedimentos"/>
      <sheetName val="CAPA"/>
      <sheetName val="Comp. PU serv. com areia-brita"/>
      <sheetName val="resumo_1_"/>
      <sheetName val="Dados"/>
      <sheetName val="P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CONS_CORR"/>
      <sheetName val="Mat"/>
      <sheetName val="Comp. PU serv. com areia-brita"/>
      <sheetName val="Procedimentos"/>
      <sheetName val="ORÇAMENTO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CUSTO ZONA SUL"/>
      <sheetName val="CUSTO LARANJEIRAS"/>
      <sheetName val="projeto"/>
      <sheetName val="CS#"/>
      <sheetName val="CUSTO INDIRETO"/>
      <sheetName val="Índices de Reajustamento"/>
      <sheetName val="Alteração"/>
      <sheetName val="P A T O 98 D"/>
      <sheetName val="Especif"/>
      <sheetName val="SAÍDA BRITADOS"/>
      <sheetName val="SAÍDA MASSA"/>
      <sheetName val="PROD.PRIM."/>
      <sheetName val="PROD_REBRIT_"/>
      <sheetName val="RESUMO INDUSTRIAL"/>
      <sheetName val="PT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P1Q2"/>
      <sheetName val="[61MCBMI.DNIT.XLS]61M_CBMI_MA_2"/>
      <sheetName val="[61MCBMI.DNIT.XLS]61M-CBMI:MAT-"/>
      <sheetName val="[61MCBMI.DNIT.XLS][61MCBMI.D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>
        <row r="2">
          <cell r="U2" t="str">
            <v>FOLHA 01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QUADRO COMPARATIVO"/>
      <sheetName val="CONS_CORR"/>
      <sheetName val="Procedimentos"/>
      <sheetName val="p a t o 99 b"/>
      <sheetName val="pato"/>
      <sheetName val="#REF"/>
      <sheetName val="RESUMO-DVOP"/>
      <sheetName val="Tabela mês"/>
      <sheetName val="REAJU"/>
      <sheetName val="Material"/>
      <sheetName val="Mão de obra"/>
      <sheetName val="plan1"/>
      <sheetName val="Quadro Geral"/>
      <sheetName val="PNV 2008 - V1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_AUT1"/>
    </sheetNames>
    <sheetDataSet>
      <sheetData sheetId="0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Quadro de qntd"/>
      <sheetName val="FIDENS-R$mil"/>
      <sheetName val="PROJETO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TCB5"/>
      <sheetName val="Mat"/>
      <sheetName val="PLANILHA ATUALIZADA"/>
      <sheetName val="TRANSP"/>
      <sheetName val="ficha medição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  <sheetName val="CORDEF-163"/>
      <sheetName val="MB"/>
      <sheetName val="QUADRO COMPARATIVO"/>
      <sheetName val="CONS_COR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ATO"/>
      <sheetName val="Medição"/>
      <sheetName val="Medição Completa"/>
      <sheetName val="CANAA"/>
      <sheetName val="RECOMPOSIÇÃO MAN"/>
      <sheetName val="CANAA.XLS"/>
      <sheetName val="\G\Users\eduardoiunes\Documents"/>
      <sheetName val="RESUMO_AUT1"/>
      <sheetName val="QQuant-Vol1_(2)"/>
      <sheetName val="BD Equip."/>
      <sheetName val="MATRIZ"/>
      <sheetName val="CAPACIDADES"/>
      <sheetName val="[CANAA.XLS][CANAA.XLS][CANAA.XL"/>
      <sheetName val="[CANAA.XLS][CANAA.XLS]\G\Users\"/>
      <sheetName val="[CANAA.XLS]\G\Users\eduardoiune"/>
      <sheetName val="8ª MP_BR-459"/>
      <sheetName val="8ª MP_BR_459"/>
      <sheetName val="P AUX 01-FERRAGENS"/>
      <sheetName val="P AUX 02-PINTURA"/>
      <sheetName val="MB"/>
      <sheetName val="CORDEF-163"/>
      <sheetName val="CADASTRO"/>
      <sheetName val="QUADRO COMPARATIVO"/>
      <sheetName val="[CANAA.XLS]_G_Users_eduardoiu_2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RESUMO DE MEDIÇÃO"/>
      <sheetName val="PROJETO BR_146 (2)"/>
      <sheetName val="C"/>
      <sheetName val="CUSTO INDIRETO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CAPACIDADES"/>
      <sheetName val="[CANAA.XLS]\G\Users\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RESUMO"/>
      <sheetName val="QuQuant"/>
      <sheetName val="BD Equip."/>
      <sheetName val="qorcamentodner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iscriminativo Rec. Inicial"/>
      <sheetName val="Discriminativo Manut. Operação"/>
      <sheetName val="Discriminativo Restauração"/>
      <sheetName val="Equipamentos"/>
      <sheetName val="Mão de Obra"/>
      <sheetName val="Encargos Sociais"/>
      <sheetName val="Materiais"/>
      <sheetName val="DMTs"/>
      <sheetName val="BDI"/>
      <sheetName val="Recuperação Inicial"/>
      <sheetName val="Conserva Rotineira"/>
      <sheetName val="Operação da Rodovia"/>
      <sheetName val="Restauração"/>
      <sheetName val="Reabilitação Ambiental"/>
      <sheetName val="AUX"/>
      <sheetName val="Resumo DAER"/>
      <sheetName val="Custos Briga"/>
      <sheetName val="Plan1"/>
      <sheetName val="Plan2"/>
      <sheetName val="Plan3"/>
      <sheetName val="P A T O 98 D"/>
      <sheetName val="Mat"/>
      <sheetName val="CORDEF-163"/>
      <sheetName val="Custo do CM-30"/>
      <sheetName val="C"/>
      <sheetName val="PROJETO"/>
      <sheetName val="BD Equip."/>
      <sheetName val="PLANILHA"/>
      <sheetName val="Teor"/>
      <sheetName val="QuQuant"/>
      <sheetName val="MB"/>
      <sheetName val="Assumptions"/>
      <sheetName val="PREFIXO"/>
      <sheetName val="CONS_CORR"/>
      <sheetName val="QUADRO COMPARATIVO"/>
      <sheetName val="SERVIÇOS digitado"/>
      <sheetName val="RECPLASIN"/>
      <sheetName val="CADASTRO"/>
      <sheetName val="Fresagem"/>
      <sheetName val="Calendário"/>
      <sheetName val="F. MEDIÇAO"/>
      <sheetName val="CADPLACAS"/>
      <sheetName val="CHE"/>
      <sheetName val="PRANCHA"/>
      <sheetName val="P A T O 99 B"/>
      <sheetName val="RP-1 SB (3)"/>
      <sheetName val="Taludes"/>
      <sheetName val="Trecho"/>
      <sheetName val="transporte dupl pr151"/>
      <sheetName val="Quadro Geral"/>
      <sheetName val="Discriminativo_Rec__Inicial"/>
      <sheetName val="Discriminativo_Manut__Operação"/>
      <sheetName val="Discriminativo_Restauração"/>
      <sheetName val="Mão_de_Obra"/>
      <sheetName val="Encargos_Sociais"/>
      <sheetName val="Recuperação_Inicial"/>
      <sheetName val="Conserva_Rotineira"/>
      <sheetName val="Operação_da_Rodovia"/>
      <sheetName val="Reabilitação_Ambiental"/>
      <sheetName val="Resumo_DAER"/>
      <sheetName val="Custos_Briga"/>
      <sheetName val="P_A_T_O_98_D"/>
      <sheetName val="Custo_do_CM-30"/>
      <sheetName val="QUADRO_COMPARATIVO"/>
      <sheetName val="SERVIÇOS_digitado"/>
      <sheetName val="F__MEDIÇAO"/>
      <sheetName val="pro-08"/>
      <sheetName val="orçamento"/>
      <sheetName val="UNITÁRIOS BATAGUASSU"/>
      <sheetName val="cal mat bet conserva "/>
      <sheetName val="TCCC4"/>
      <sheetName val="TLCB10"/>
      <sheetName val="planilha orçamentária"/>
      <sheetName val="compos1"/>
      <sheetName val="CCusto"/>
      <sheetName val="sid_ni_5"/>
      <sheetName val="CROQUIS"/>
      <sheetName val="pato"/>
      <sheetName val="TLCB5"/>
      <sheetName val="TLMR"/>
      <sheetName val="plmuseu"/>
      <sheetName val="comp_completa"/>
      <sheetName val="Dados"/>
      <sheetName val="calendário da família"/>
      <sheetName val="dolar"/>
      <sheetName val="8ª mp_br-459"/>
    </sheetNames>
    <sheetDataSet>
      <sheetData sheetId="0">
        <row r="4">
          <cell r="B4" t="str">
            <v>QUADRO 09</v>
          </cell>
        </row>
      </sheetData>
      <sheetData sheetId="1">
        <row r="4">
          <cell r="B4" t="str">
            <v>QUADRO 09</v>
          </cell>
        </row>
      </sheetData>
      <sheetData sheetId="2">
        <row r="4">
          <cell r="B4" t="str">
            <v>QUADRO 09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</sheetNames>
    <sheetDataSet>
      <sheetData sheetId="0" refreshError="1">
        <row r="1">
          <cell r="A1" t="str">
            <v>Rodovia:</v>
          </cell>
          <cell r="B1" t="str">
            <v>BR-242/BA</v>
          </cell>
        </row>
        <row r="2">
          <cell r="A2" t="str">
            <v>Trecho:</v>
          </cell>
          <cell r="B2" t="str">
            <v>Entr. BA-046/488 (Itaberaba) - Entr. BA-850 (Lençóis)</v>
          </cell>
        </row>
        <row r="3">
          <cell r="A3" t="str">
            <v>Subtrecho:</v>
          </cell>
          <cell r="B3" t="str">
            <v>LOTE 03</v>
          </cell>
        </row>
        <row r="4">
          <cell r="A4" t="str">
            <v>Segmento:</v>
          </cell>
          <cell r="B4" t="str">
            <v>Km 199,6 - Km 330,7</v>
          </cell>
        </row>
        <row r="5">
          <cell r="A5" t="str">
            <v>Extensão:</v>
          </cell>
          <cell r="B5" t="str">
            <v>131,1 Km</v>
          </cell>
        </row>
        <row r="6">
          <cell r="A6" t="str">
            <v>TAREFA OU SERVIÇO</v>
          </cell>
        </row>
        <row r="8">
          <cell r="A8" t="str">
            <v>CÓDIGO</v>
          </cell>
          <cell r="B8" t="str">
            <v>DISCRIMINAÇÃO</v>
          </cell>
          <cell r="C8" t="str">
            <v>UND</v>
          </cell>
          <cell r="D8" t="str">
            <v>QUANT..</v>
          </cell>
        </row>
        <row r="9">
          <cell r="A9">
            <v>2200201</v>
          </cell>
          <cell r="B9" t="str">
            <v>Reparos localizados</v>
          </cell>
          <cell r="C9" t="str">
            <v>m2</v>
          </cell>
          <cell r="D9">
            <v>25980.5</v>
          </cell>
          <cell r="F9">
            <v>0</v>
          </cell>
        </row>
        <row r="10">
          <cell r="A10">
            <v>2221005</v>
          </cell>
          <cell r="B10" t="str">
            <v>Lama asfáltica</v>
          </cell>
          <cell r="C10" t="str">
            <v>m2</v>
          </cell>
          <cell r="D10">
            <v>104300</v>
          </cell>
          <cell r="F10">
            <v>0</v>
          </cell>
        </row>
        <row r="11">
          <cell r="A11">
            <v>2234800</v>
          </cell>
          <cell r="B11" t="str">
            <v>Fresagem do pavimento</v>
          </cell>
          <cell r="C11" t="str">
            <v>m2</v>
          </cell>
          <cell r="D11">
            <v>46480</v>
          </cell>
          <cell r="F11">
            <v>0</v>
          </cell>
        </row>
        <row r="12">
          <cell r="A12">
            <v>2240000</v>
          </cell>
          <cell r="B12" t="str">
            <v>Pintura de ligação</v>
          </cell>
          <cell r="C12" t="str">
            <v>m2</v>
          </cell>
          <cell r="D12">
            <v>46480</v>
          </cell>
          <cell r="F12">
            <v>0</v>
          </cell>
        </row>
        <row r="13">
          <cell r="A13">
            <v>2254000</v>
          </cell>
          <cell r="B13" t="str">
            <v>CBUQ</v>
          </cell>
          <cell r="C13" t="str">
            <v>t</v>
          </cell>
          <cell r="D13">
            <v>3346.6</v>
          </cell>
          <cell r="F13">
            <v>0</v>
          </cell>
        </row>
        <row r="14">
          <cell r="A14">
            <v>3240000</v>
          </cell>
          <cell r="B14" t="str">
            <v>Pintura de ligação</v>
          </cell>
          <cell r="C14" t="str">
            <v>m2</v>
          </cell>
          <cell r="D14">
            <v>105000</v>
          </cell>
          <cell r="F14">
            <v>0</v>
          </cell>
        </row>
        <row r="15">
          <cell r="A15">
            <v>3254012</v>
          </cell>
          <cell r="B15" t="str">
            <v>CBUQ (massa fina)</v>
          </cell>
          <cell r="C15" t="str">
            <v>t</v>
          </cell>
          <cell r="D15">
            <v>6300</v>
          </cell>
          <cell r="F15">
            <v>0</v>
          </cell>
        </row>
        <row r="16">
          <cell r="A16">
            <v>4223000</v>
          </cell>
          <cell r="B16" t="str">
            <v>Reciclagem de base</v>
          </cell>
          <cell r="C16" t="str">
            <v>m3</v>
          </cell>
          <cell r="D16">
            <v>20475</v>
          </cell>
          <cell r="F16">
            <v>0</v>
          </cell>
        </row>
        <row r="17">
          <cell r="A17">
            <v>4230000</v>
          </cell>
          <cell r="B17" t="str">
            <v>Imprimação asfáltica</v>
          </cell>
          <cell r="C17" t="str">
            <v>m2</v>
          </cell>
          <cell r="D17">
            <v>136500</v>
          </cell>
          <cell r="F17">
            <v>0</v>
          </cell>
        </row>
        <row r="18">
          <cell r="A18">
            <v>4254000</v>
          </cell>
          <cell r="B18" t="str">
            <v>CBUQ</v>
          </cell>
          <cell r="C18" t="str">
            <v>t</v>
          </cell>
          <cell r="D18">
            <v>16380</v>
          </cell>
          <cell r="F18">
            <v>0</v>
          </cell>
        </row>
        <row r="19">
          <cell r="A19">
            <v>5200201</v>
          </cell>
          <cell r="B19" t="str">
            <v>Reparos localizados</v>
          </cell>
          <cell r="C19" t="str">
            <v>m2</v>
          </cell>
          <cell r="D19">
            <v>9306.2999999999993</v>
          </cell>
          <cell r="F19">
            <v>0</v>
          </cell>
        </row>
        <row r="20">
          <cell r="A20">
            <v>5240000</v>
          </cell>
          <cell r="B20" t="str">
            <v>Pintura de ligação</v>
          </cell>
          <cell r="C20" t="str">
            <v>m2</v>
          </cell>
          <cell r="D20">
            <v>25000</v>
          </cell>
          <cell r="F20">
            <v>0</v>
          </cell>
        </row>
        <row r="21">
          <cell r="A21">
            <v>5250001</v>
          </cell>
          <cell r="B21" t="str">
            <v>Tratamento superficial simples</v>
          </cell>
          <cell r="C21" t="str">
            <v>m2</v>
          </cell>
          <cell r="D21">
            <v>128300</v>
          </cell>
          <cell r="F21">
            <v>0</v>
          </cell>
        </row>
        <row r="22">
          <cell r="A22">
            <v>5253000</v>
          </cell>
          <cell r="B22" t="str">
            <v>Pré-misturado a quente</v>
          </cell>
          <cell r="C22" t="str">
            <v>t</v>
          </cell>
          <cell r="D22">
            <v>1800</v>
          </cell>
          <cell r="F22">
            <v>0</v>
          </cell>
        </row>
        <row r="23">
          <cell r="A23">
            <v>6611000</v>
          </cell>
          <cell r="B23" t="str">
            <v>Pintura provisória de faixa</v>
          </cell>
          <cell r="C23" t="str">
            <v>m2</v>
          </cell>
          <cell r="D23">
            <v>22395</v>
          </cell>
          <cell r="F23">
            <v>0</v>
          </cell>
        </row>
        <row r="24">
          <cell r="A24">
            <v>6612000</v>
          </cell>
          <cell r="B24" t="str">
            <v>Tachas refletivas</v>
          </cell>
          <cell r="C24" t="str">
            <v>Un</v>
          </cell>
          <cell r="D24">
            <v>5972</v>
          </cell>
          <cell r="F24">
            <v>0</v>
          </cell>
        </row>
        <row r="25">
          <cell r="A25">
            <v>6795202</v>
          </cell>
          <cell r="B25" t="str">
            <v>Serviços de manutenção</v>
          </cell>
          <cell r="C25" t="str">
            <v>mês</v>
          </cell>
          <cell r="D25">
            <v>18</v>
          </cell>
          <cell r="F25">
            <v>0</v>
          </cell>
        </row>
        <row r="26">
          <cell r="A26">
            <v>8891093</v>
          </cell>
          <cell r="B26" t="str">
            <v>Transporte de Emulsão e Asfalto Diluído</v>
          </cell>
          <cell r="C26" t="str">
            <v>t</v>
          </cell>
          <cell r="D26">
            <v>616.79999999999995</v>
          </cell>
          <cell r="F26">
            <v>0</v>
          </cell>
        </row>
        <row r="27">
          <cell r="A27">
            <v>8891094</v>
          </cell>
          <cell r="B27" t="str">
            <v>Transporte de CAP-20</v>
          </cell>
          <cell r="C27" t="str">
            <v>t</v>
          </cell>
          <cell r="D27">
            <v>1962.6</v>
          </cell>
          <cell r="F27">
            <v>0</v>
          </cell>
        </row>
        <row r="28">
          <cell r="A28">
            <v>8893001</v>
          </cell>
          <cell r="B28" t="str">
            <v>Aquisição de RR-1C</v>
          </cell>
          <cell r="C28" t="str">
            <v>t</v>
          </cell>
          <cell r="D28">
            <v>285.5</v>
          </cell>
          <cell r="F28">
            <v>0</v>
          </cell>
        </row>
        <row r="29">
          <cell r="A29">
            <v>8893003</v>
          </cell>
          <cell r="B29" t="str">
            <v>Aquisição de RL-1C</v>
          </cell>
          <cell r="C29" t="str">
            <v>t</v>
          </cell>
          <cell r="D29">
            <v>125.2</v>
          </cell>
          <cell r="F29">
            <v>0</v>
          </cell>
        </row>
        <row r="30">
          <cell r="A30">
            <v>8893021</v>
          </cell>
          <cell r="B30" t="str">
            <v>Aquisição de CM-30</v>
          </cell>
          <cell r="C30" t="str">
            <v>t</v>
          </cell>
          <cell r="D30">
            <v>206.1</v>
          </cell>
          <cell r="F30">
            <v>0</v>
          </cell>
        </row>
        <row r="31">
          <cell r="A31">
            <v>8893052</v>
          </cell>
          <cell r="B31" t="str">
            <v>Aquisição de CAP-20</v>
          </cell>
          <cell r="C31" t="str">
            <v>t</v>
          </cell>
          <cell r="D31">
            <v>1962.6</v>
          </cell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A61">
            <v>0</v>
          </cell>
          <cell r="B61">
            <v>0</v>
          </cell>
          <cell r="D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D62">
            <v>0</v>
          </cell>
          <cell r="F62">
            <v>0</v>
          </cell>
        </row>
        <row r="63">
          <cell r="A63">
            <v>0</v>
          </cell>
          <cell r="B63">
            <v>0</v>
          </cell>
          <cell r="D63">
            <v>0</v>
          </cell>
          <cell r="F63">
            <v>0</v>
          </cell>
        </row>
        <row r="64">
          <cell r="A64">
            <v>0</v>
          </cell>
          <cell r="B64">
            <v>0</v>
          </cell>
          <cell r="D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D65">
            <v>0</v>
          </cell>
          <cell r="F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F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F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F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  <sheetName val="Custo Equip"/>
      <sheetName val="SICRO"/>
      <sheetName val="Produto Novo - I"/>
      <sheetName val="Contrato Inicial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Planilha"/>
      <sheetName val="Tabela Abril 2000"/>
      <sheetName val="TABELA"/>
      <sheetName val="PSCEGERAL"/>
      <sheetName val="Dados"/>
      <sheetName val="Page 1"/>
      <sheetName val="CRECHES"/>
      <sheetName val="MOBILIZ-CANTEIRO"/>
      <sheetName val="PQ"/>
      <sheetName val="8ª MP_BR_459"/>
      <sheetName val="PROJETO"/>
      <sheetName val="qorcamentodnerL1"/>
      <sheetName val="Mão de Obra"/>
      <sheetName val="INVENTÁRIO"/>
      <sheetName val="DRANPX14"/>
      <sheetName val="Resumo"/>
      <sheetName val="DG"/>
      <sheetName val="Medição"/>
      <sheetName val="PT"/>
      <sheetName val="RESUMO_AUT1"/>
      <sheetName val="Quadro Geral"/>
      <sheetName val="Assumptions"/>
      <sheetName val="Recmecater"/>
      <sheetName val="RECREV"/>
      <sheetName val="Plan1"/>
      <sheetName val="REAJU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ompos1"/>
      <sheetName val="Paramentros"/>
      <sheetName val="principal"/>
      <sheetName val="qd3b-Adaptada"/>
      <sheetName val="CHE"/>
      <sheetName val="A"/>
      <sheetName val="INSUMOS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INVENTÁRIO"/>
      <sheetName val="8ª MP_BR_459"/>
      <sheetName val="Quadro Geral"/>
      <sheetName val="PSCEGERAL"/>
      <sheetName val="Planilha"/>
      <sheetName val="PQ"/>
      <sheetName val="PROJETO"/>
      <sheetName val="qorcamentodnerL1"/>
      <sheetName val="Page 1"/>
      <sheetName val="CRECHES"/>
      <sheetName val="MOBILIZ-CANTEIRO"/>
      <sheetName val="RE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RANCHA"/>
      <sheetName val="LEGENDAS"/>
      <sheetName val="CREMA"/>
      <sheetName val="VDM"/>
      <sheetName val="caracteristicas_segmento"/>
      <sheetName val="legendas_cadastro"/>
      <sheetName val="sin_hor_necessidades_mec"/>
      <sheetName val="sin_hor_necessidades_man"/>
      <sheetName val="tachas_necessidades"/>
      <sheetName val="Plan2"/>
      <sheetName val="DG"/>
      <sheetName val="PERFIS_MT"/>
      <sheetName val="Plan3"/>
      <sheetName val="Plan1"/>
      <sheetName val="sin_vertical_necessidades"/>
      <sheetName val="curvas_tratamento"/>
      <sheetName val="SNV"/>
      <sheetName val="Defensas_necessidades"/>
      <sheetName val="CLASSE"/>
      <sheetName val="CURVAS_CRIT"/>
      <sheetName val="quantitativos_por_SNV"/>
      <sheetName val="Teor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1">
          <cell r="T11">
            <v>202.43140111000767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qorcamentodnerL1"/>
      <sheetName val="Page 1"/>
      <sheetName val="Mão de Obra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alphaville"/>
      <sheetName val="PATO"/>
      <sheetName val="PACAJUS"/>
      <sheetName val="P A T O"/>
      <sheetName val="Pavim-preços"/>
      <sheetName val="planilha de quant. e custos a"/>
      <sheetName val="planilha contratual"/>
      <sheetName val="CHE"/>
      <sheetName val="Taludes"/>
      <sheetName val="Trecho"/>
      <sheetName val="transporte dupl pr151"/>
      <sheetName val="Plan1"/>
      <sheetName val="COTAÇÕES"/>
      <sheetName val="p a t o 99 b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Calendário"/>
      <sheetName val="Mão de Obra"/>
      <sheetName val="PROJET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eor"/>
      <sheetName val="Equipamentos"/>
      <sheetName val="8ª MP_BR-459"/>
      <sheetName val="COMPOS1"/>
      <sheetName val="DSS_04"/>
      <sheetName val="Fresagem"/>
      <sheetName val="Meio-fio"/>
      <sheetName val="PintLigacao"/>
      <sheetName val="PMQ"/>
      <sheetName val="STC_01"/>
      <sheetName val="Calendário"/>
      <sheetName val="QuQuant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eor"/>
      <sheetName val="Equipamentos"/>
      <sheetName val="Equipamentos(nãoimprimir)"/>
      <sheetName val="ResumoGeral"/>
      <sheetName val="Capa Caract. Seg."/>
      <sheetName val="Capa Documentação"/>
      <sheetName val="Capa Anexo III"/>
      <sheetName val="Capa Anexo IV"/>
      <sheetName val="Capa Apres"/>
      <sheetName val="Capa Mapa"/>
      <sheetName val="Capa Premissas"/>
      <sheetName val="pro-08"/>
      <sheetName val="indice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  <cell r="B31" t="str">
            <v>BASE DE BRITA GRADUADA</v>
          </cell>
          <cell r="C31" t="str">
            <v>m3</v>
          </cell>
          <cell r="D31" t="str">
            <v>DNER-ES-303/97</v>
          </cell>
          <cell r="E31">
            <v>42.35</v>
          </cell>
          <cell r="F31">
            <v>15.16</v>
          </cell>
          <cell r="G31">
            <v>57.510000000000005</v>
          </cell>
          <cell r="H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  <cell r="B38" t="str">
            <v>ESTABILIZAÇÃO DA BASE DOS ACOSTAMENTO COM MISTURA DE CAL HIDRATADA A 4 %</v>
          </cell>
          <cell r="C38" t="str">
            <v>m3</v>
          </cell>
          <cell r="D38" t="str">
            <v>DNER-ES-309/97</v>
          </cell>
          <cell r="E38">
            <v>11.33</v>
          </cell>
          <cell r="F38">
            <v>4.0599999999999996</v>
          </cell>
          <cell r="G38">
            <v>15.39</v>
          </cell>
          <cell r="H38" t="str">
            <v>Pavimentação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  <cell r="B53" t="str">
            <v>GUARDA RODAS EM CONCRETO FCK = 18 MPa</v>
          </cell>
          <cell r="C53" t="str">
            <v>m</v>
          </cell>
          <cell r="E53">
            <v>71.91</v>
          </cell>
          <cell r="F53">
            <v>25.74</v>
          </cell>
          <cell r="G53">
            <v>97.649999999999991</v>
          </cell>
          <cell r="H53" t="str">
            <v>OAE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  <cell r="B81" t="str">
            <v>DRENO LONGITUDINAL PROF. P/CORTE EM SOLO - DPS 08</v>
          </cell>
          <cell r="C81" t="str">
            <v>m</v>
          </cell>
          <cell r="D81" t="str">
            <v>DNER-ES 292/97</v>
          </cell>
          <cell r="E81">
            <v>41.3</v>
          </cell>
          <cell r="F81">
            <v>14.79</v>
          </cell>
          <cell r="G81">
            <v>56.089999999999996</v>
          </cell>
          <cell r="H81" t="str">
            <v>Drenagem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  <cell r="B104" t="str">
            <v>DESCIDA D'AGUA DE ATERROS EM DEGRAUS - DAD 02</v>
          </cell>
          <cell r="C104" t="str">
            <v>m</v>
          </cell>
          <cell r="D104" t="str">
            <v>DNER-ES-291/97</v>
          </cell>
          <cell r="E104">
            <v>48.33</v>
          </cell>
          <cell r="F104">
            <v>17.3</v>
          </cell>
          <cell r="G104">
            <v>65.63</v>
          </cell>
          <cell r="H104" t="str">
            <v>Drenagem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  <cell r="B109" t="str">
            <v>ENTRADA D'ÁGUA - EDA 02</v>
          </cell>
          <cell r="C109" t="str">
            <v>unid.</v>
          </cell>
          <cell r="D109" t="str">
            <v>DNER-ES-291/97</v>
          </cell>
          <cell r="E109">
            <v>21.26</v>
          </cell>
          <cell r="F109">
            <v>7.61</v>
          </cell>
          <cell r="G109">
            <v>28.87</v>
          </cell>
          <cell r="H109" t="str">
            <v>Drenagem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  <cell r="B117" t="str">
            <v>DISSIPADOR DE ENERGIA - DEB 10</v>
          </cell>
          <cell r="C117" t="str">
            <v>unid.</v>
          </cell>
          <cell r="D117" t="str">
            <v>DNER-ES-283/97</v>
          </cell>
          <cell r="E117">
            <v>1387.23</v>
          </cell>
          <cell r="F117">
            <v>496.63</v>
          </cell>
          <cell r="G117">
            <v>1883.8600000000001</v>
          </cell>
          <cell r="H117" t="str">
            <v>Drenagem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E122">
            <v>185.35</v>
          </cell>
          <cell r="F122">
            <v>0</v>
          </cell>
          <cell r="G122">
            <v>0</v>
          </cell>
          <cell r="H122" t="str">
            <v>Drenagem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E123">
            <v>829.48</v>
          </cell>
          <cell r="F123">
            <v>0</v>
          </cell>
          <cell r="G123">
            <v>0</v>
          </cell>
          <cell r="H123" t="str">
            <v>Drenagem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E124">
            <v>2.66</v>
          </cell>
          <cell r="F124">
            <v>0</v>
          </cell>
          <cell r="G124">
            <v>0</v>
          </cell>
          <cell r="H124" t="str">
            <v>Drenagem</v>
          </cell>
        </row>
        <row r="125">
          <cell r="A125" t="str">
            <v>COMPOSIÇÕES AUXILIARES</v>
          </cell>
          <cell r="B125" t="str">
            <v>ESCAVAÇÃO MANUAL EM MATERIAL DE 1ª CATEGORIA</v>
          </cell>
          <cell r="C125" t="str">
            <v>m3</v>
          </cell>
          <cell r="D125" t="str">
            <v>DNER-ES 280/97</v>
          </cell>
          <cell r="E125">
            <v>10.46</v>
          </cell>
          <cell r="F125">
            <v>3.74</v>
          </cell>
          <cell r="G125">
            <v>14.200000000000001</v>
          </cell>
          <cell r="H125" t="str">
            <v>Drenagem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D126" t="str">
            <v>DNER-ES 280/97</v>
          </cell>
          <cell r="E126">
            <v>0.97</v>
          </cell>
          <cell r="F126">
            <v>0.55000000000000004</v>
          </cell>
          <cell r="G126">
            <v>2.1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D127" t="str">
            <v>DNER-ES 280/97</v>
          </cell>
          <cell r="E127">
            <v>0.06</v>
          </cell>
          <cell r="F127">
            <v>8.5399999999999991</v>
          </cell>
          <cell r="G127">
            <v>32.4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D128" t="str">
            <v>DNER-ES-284/97</v>
          </cell>
          <cell r="E128">
            <v>0.66</v>
          </cell>
          <cell r="F128">
            <v>45.33</v>
          </cell>
          <cell r="G128">
            <v>171.95999999999998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D129" t="str">
            <v>DNER-ES-284/97</v>
          </cell>
          <cell r="E129">
            <v>0.05</v>
          </cell>
          <cell r="F129">
            <v>67.45</v>
          </cell>
          <cell r="G129">
            <v>255.87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D130" t="str">
            <v>DNER-ES-284/97</v>
          </cell>
          <cell r="E130">
            <v>12.57</v>
          </cell>
          <cell r="F130">
            <v>97.77</v>
          </cell>
          <cell r="G130">
            <v>370.87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D131" t="str">
            <v>DNER-ES-284/97</v>
          </cell>
          <cell r="E131">
            <v>146</v>
          </cell>
          <cell r="F131">
            <v>103.93</v>
          </cell>
          <cell r="G131">
            <v>394.23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D132" t="str">
            <v>DNER-ES-284/97</v>
          </cell>
          <cell r="E132">
            <v>145.64000000000001</v>
          </cell>
          <cell r="F132">
            <v>172.89</v>
          </cell>
          <cell r="G132">
            <v>655.82999999999993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D133" t="str">
            <v>DNER-ES-284/97</v>
          </cell>
          <cell r="E133">
            <v>163.38</v>
          </cell>
          <cell r="F133">
            <v>267.08999999999997</v>
          </cell>
          <cell r="G133">
            <v>1013.1499999999999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D134" t="str">
            <v>DNER-ES-284/97</v>
          </cell>
          <cell r="E134">
            <v>177.85</v>
          </cell>
          <cell r="F134">
            <v>201.91</v>
          </cell>
          <cell r="G134">
            <v>765.9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D135" t="str">
            <v>DNER-ES-284/97</v>
          </cell>
          <cell r="E135">
            <v>181.90999999999997</v>
          </cell>
          <cell r="F135">
            <v>373.64</v>
          </cell>
          <cell r="G135">
            <v>1417.3200000000002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D136" t="str">
            <v>DNER-ES-286/97</v>
          </cell>
          <cell r="E136">
            <v>168.03</v>
          </cell>
          <cell r="F136">
            <v>284.57</v>
          </cell>
          <cell r="G136">
            <v>1079.47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D137" t="str">
            <v>DNER-ES-286/97</v>
          </cell>
          <cell r="E137">
            <v>154.82</v>
          </cell>
          <cell r="F137">
            <v>480.83</v>
          </cell>
          <cell r="G137">
            <v>1823.9299999999998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D138" t="str">
            <v>DNER-ES-286/97</v>
          </cell>
          <cell r="E138">
            <v>136.55000000000001</v>
          </cell>
          <cell r="F138">
            <v>156.87</v>
          </cell>
          <cell r="G138">
            <v>595.05999999999995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D139" t="str">
            <v>DNER-ES-286/97</v>
          </cell>
          <cell r="E139">
            <v>1.65</v>
          </cell>
          <cell r="F139">
            <v>216.77</v>
          </cell>
          <cell r="G139">
            <v>822.26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D140" t="str">
            <v>DNER-ES-286/97</v>
          </cell>
          <cell r="E140">
            <v>17.650000000000002</v>
          </cell>
          <cell r="F140">
            <v>1001.87</v>
          </cell>
          <cell r="G140">
            <v>3800.39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D141" t="str">
            <v>DNER-ES-286/97</v>
          </cell>
          <cell r="E141">
            <v>13.209999999999999</v>
          </cell>
          <cell r="F141">
            <v>1546.27</v>
          </cell>
          <cell r="G141">
            <v>5865.4699999999993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D142" t="str">
            <v>DNER-ES-286/97</v>
          </cell>
          <cell r="E142">
            <v>2.9</v>
          </cell>
          <cell r="F142">
            <v>536.85</v>
          </cell>
          <cell r="G142">
            <v>2036.42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D143" t="str">
            <v>DNER-ES-286/97</v>
          </cell>
          <cell r="E143">
            <v>7.7600000000000007</v>
          </cell>
          <cell r="F143">
            <v>2779.07</v>
          </cell>
          <cell r="G143">
            <v>10541.83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D144" t="str">
            <v>DNER-ES 282/97</v>
          </cell>
          <cell r="E144">
            <v>7.26</v>
          </cell>
          <cell r="F144">
            <v>0.95</v>
          </cell>
          <cell r="G144">
            <v>3.6100000000000003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D145" t="str">
            <v>DNER-ES 284/97</v>
          </cell>
          <cell r="E145">
            <v>93.47999999999999</v>
          </cell>
          <cell r="F145">
            <v>2.61</v>
          </cell>
          <cell r="G145">
            <v>9.9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D147" t="str">
            <v>DNER-ES-292/97</v>
          </cell>
          <cell r="E147">
            <v>84.77</v>
          </cell>
          <cell r="F147">
            <v>13.58</v>
          </cell>
          <cell r="G147">
            <v>51.5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D148" t="str">
            <v>DNER-ES-292/97</v>
          </cell>
          <cell r="E148">
            <v>69.460000000000008</v>
          </cell>
          <cell r="F148">
            <v>34.78</v>
          </cell>
          <cell r="G148">
            <v>131.93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D149" t="str">
            <v>DNER-ES-343/97</v>
          </cell>
          <cell r="E149">
            <v>0.78</v>
          </cell>
          <cell r="F149">
            <v>35.33</v>
          </cell>
          <cell r="G149">
            <v>134.01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D150" t="str">
            <v>DNER-ES-338/97</v>
          </cell>
          <cell r="E150">
            <v>4.63</v>
          </cell>
          <cell r="F150">
            <v>2.6</v>
          </cell>
          <cell r="G150">
            <v>9.8699999999999992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D151" t="str">
            <v>DNER-ES-335/97</v>
          </cell>
          <cell r="E151">
            <v>180.84</v>
          </cell>
          <cell r="F151">
            <v>42.26</v>
          </cell>
          <cell r="G151">
            <v>160.31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F152">
            <v>42.26</v>
          </cell>
          <cell r="G152">
            <v>160.31</v>
          </cell>
          <cell r="H152" t="str">
            <v>Custos Básicos</v>
          </cell>
        </row>
        <row r="153">
          <cell r="A153" t="str">
            <v>SINALIZAÇÃO</v>
          </cell>
        </row>
        <row r="154">
          <cell r="A154" t="str">
            <v>06.110.01</v>
          </cell>
          <cell r="B154" t="str">
            <v>PINTURA DE FAIXA C/ TERMOPLASTICO - 3 ANOS</v>
          </cell>
          <cell r="C154" t="str">
            <v>m2</v>
          </cell>
          <cell r="D154" t="str">
            <v>DNER-ES-339/97</v>
          </cell>
          <cell r="E154">
            <v>22.11</v>
          </cell>
          <cell r="F154">
            <v>7.92</v>
          </cell>
          <cell r="G154">
            <v>30.03</v>
          </cell>
          <cell r="H154" t="str">
            <v>Sinalização</v>
          </cell>
        </row>
        <row r="155">
          <cell r="A155" t="str">
            <v>06.110.02</v>
          </cell>
          <cell r="B155" t="str">
            <v>PINTURA DE SETAS E ZEBRADOS COM TERMOPLÁSTICO</v>
          </cell>
          <cell r="C155" t="str">
            <v>m2</v>
          </cell>
          <cell r="D155" t="str">
            <v>DNER-ES-339/97</v>
          </cell>
          <cell r="E155">
            <v>25.58</v>
          </cell>
          <cell r="F155">
            <v>9.16</v>
          </cell>
          <cell r="G155">
            <v>34.739999999999995</v>
          </cell>
          <cell r="H155" t="str">
            <v>Sinalização</v>
          </cell>
        </row>
        <row r="156">
          <cell r="A156" t="str">
            <v>06.120.01</v>
          </cell>
          <cell r="B156" t="str">
            <v>TACHA REFLETIVA MONODIRECIONAL</v>
          </cell>
          <cell r="C156" t="str">
            <v>m2</v>
          </cell>
          <cell r="D156" t="str">
            <v>DNER-ES-339/97</v>
          </cell>
          <cell r="E156">
            <v>8.43</v>
          </cell>
          <cell r="F156">
            <v>3.02</v>
          </cell>
          <cell r="G156">
            <v>11.45</v>
          </cell>
          <cell r="H156" t="str">
            <v>Sinalização</v>
          </cell>
        </row>
        <row r="157">
          <cell r="A157" t="str">
            <v>06.121.01</v>
          </cell>
          <cell r="B157" t="str">
            <v>TACHA REFLETIVA BIDIRECIONAL</v>
          </cell>
          <cell r="C157" t="str">
            <v>m2</v>
          </cell>
          <cell r="D157" t="str">
            <v>DNER-ES-339/97</v>
          </cell>
          <cell r="E157">
            <v>8.43</v>
          </cell>
          <cell r="F157">
            <v>3.02</v>
          </cell>
          <cell r="G157">
            <v>11.45</v>
          </cell>
          <cell r="H157" t="str">
            <v>Sinalização</v>
          </cell>
        </row>
        <row r="158">
          <cell r="A158" t="str">
            <v>06.200.02</v>
          </cell>
          <cell r="B158" t="str">
            <v>PLACA DE SINALIZAÇÃO TOTALMENTE REFLETIVA</v>
          </cell>
          <cell r="C158" t="str">
            <v>m2</v>
          </cell>
          <cell r="D158" t="str">
            <v>DNER-ES-340/97</v>
          </cell>
          <cell r="E158">
            <v>149.30000000000001</v>
          </cell>
          <cell r="F158">
            <v>53.45</v>
          </cell>
          <cell r="G158">
            <v>202.75</v>
          </cell>
          <cell r="H158" t="str">
            <v>Sinalização</v>
          </cell>
        </row>
        <row r="159">
          <cell r="A159" t="str">
            <v>MEIO AMBIENTE</v>
          </cell>
        </row>
        <row r="160">
          <cell r="A160" t="str">
            <v>05.100.00</v>
          </cell>
          <cell r="B160" t="str">
            <v>ENLEIVAMENTO</v>
          </cell>
          <cell r="C160" t="str">
            <v>m2</v>
          </cell>
          <cell r="D160" t="str">
            <v>DNER-ES-341/97</v>
          </cell>
          <cell r="E160">
            <v>0.34</v>
          </cell>
          <cell r="F160">
            <v>0.12</v>
          </cell>
          <cell r="G160">
            <v>0.46</v>
          </cell>
          <cell r="H160" t="str">
            <v>Obras Comp.</v>
          </cell>
        </row>
        <row r="161">
          <cell r="A161" t="str">
            <v>05.102.00</v>
          </cell>
          <cell r="B161" t="str">
            <v>HIDROSSEMEADURA</v>
          </cell>
          <cell r="C161" t="str">
            <v>m2</v>
          </cell>
          <cell r="D161" t="str">
            <v>DNER-ES-341/97</v>
          </cell>
          <cell r="E161">
            <v>0</v>
          </cell>
          <cell r="F161">
            <v>0</v>
          </cell>
          <cell r="G161">
            <v>0</v>
          </cell>
          <cell r="H161" t="str">
            <v>Obras Comp.</v>
          </cell>
        </row>
        <row r="162">
          <cell r="A162" t="str">
            <v>05.999.01</v>
          </cell>
          <cell r="B162" t="str">
            <v>PLANTIO DE ÁRVORES E ARBUSTOS</v>
          </cell>
          <cell r="C162" t="str">
            <v>unid.</v>
          </cell>
          <cell r="D162" t="str">
            <v>CE-PE - 01</v>
          </cell>
          <cell r="E162">
            <v>0</v>
          </cell>
          <cell r="F162">
            <v>0</v>
          </cell>
          <cell r="G162">
            <v>0</v>
          </cell>
          <cell r="H162" t="str">
            <v>Obras Comp.</v>
          </cell>
        </row>
        <row r="163">
          <cell r="A163" t="str">
            <v>COMPOSIÇÕES AUXILIARES</v>
          </cell>
        </row>
        <row r="164">
          <cell r="A164" t="str">
            <v>01.200.01</v>
          </cell>
          <cell r="B164" t="str">
            <v>ESCAVAÇÃO E CARGA DE MATERIAL DE JAZIDA</v>
          </cell>
          <cell r="C164" t="str">
            <v>m3</v>
          </cell>
          <cell r="E164">
            <v>1.0900000000000001</v>
          </cell>
          <cell r="H164" t="str">
            <v>Custos Básicos</v>
          </cell>
        </row>
        <row r="165">
          <cell r="A165" t="str">
            <v>01.999.02</v>
          </cell>
          <cell r="B165" t="str">
            <v>EXPURGO DE JAZIDA</v>
          </cell>
          <cell r="C165" t="str">
            <v>m3</v>
          </cell>
          <cell r="E165">
            <v>0.66</v>
          </cell>
          <cell r="H165" t="str">
            <v>Custos Básicos</v>
          </cell>
        </row>
        <row r="166">
          <cell r="A166" t="str">
            <v>01.999.03</v>
          </cell>
          <cell r="B166" t="str">
            <v>DESMATAMENTO DE JAZIDA</v>
          </cell>
          <cell r="C166" t="str">
            <v>m3</v>
          </cell>
          <cell r="E166">
            <v>0.05</v>
          </cell>
          <cell r="H166" t="str">
            <v>Custos Básicos</v>
          </cell>
        </row>
        <row r="167">
          <cell r="A167" t="str">
            <v>02.999.02</v>
          </cell>
          <cell r="B167" t="str">
            <v>USINAGEM  SOLO-BRITA</v>
          </cell>
          <cell r="C167" t="str">
            <v>m3</v>
          </cell>
          <cell r="E167">
            <v>1.69</v>
          </cell>
          <cell r="H167" t="str">
            <v>Custos Básicos</v>
          </cell>
        </row>
        <row r="168">
          <cell r="A168" t="str">
            <v>02.999.03</v>
          </cell>
          <cell r="B168" t="str">
            <v>USINAGEM  BRITA GRADUADA</v>
          </cell>
          <cell r="C168" t="str">
            <v>m3</v>
          </cell>
          <cell r="E168">
            <v>1.69</v>
          </cell>
          <cell r="H168" t="str">
            <v>Custos Básicos</v>
          </cell>
        </row>
        <row r="169">
          <cell r="A169" t="str">
            <v>02.999.04</v>
          </cell>
          <cell r="B169" t="str">
            <v>CONCRETO BETUMINOSO - USINAGEM I</v>
          </cell>
          <cell r="C169" t="str">
            <v>t</v>
          </cell>
          <cell r="E169">
            <v>8.56</v>
          </cell>
          <cell r="H169" t="str">
            <v>Custos Básicos</v>
          </cell>
        </row>
        <row r="170">
          <cell r="A170" t="str">
            <v>02.999.05</v>
          </cell>
          <cell r="B170" t="str">
            <v>CONCRETO BETUMINOSO - USINAGEM II</v>
          </cell>
          <cell r="C170" t="str">
            <v>t</v>
          </cell>
          <cell r="E170">
            <v>7.09</v>
          </cell>
          <cell r="H170" t="str">
            <v>Custos Básicos</v>
          </cell>
        </row>
        <row r="171">
          <cell r="A171" t="str">
            <v>03.000.02</v>
          </cell>
          <cell r="B171" t="str">
            <v>ESCAVAÇÃO MANUAL DE CAVAS EM MAT. 1ª CATEGORIA</v>
          </cell>
          <cell r="C171" t="str">
            <v>m3</v>
          </cell>
          <cell r="D171" t="str">
            <v>DNER-ES 334/97</v>
          </cell>
          <cell r="E171">
            <v>11.77</v>
          </cell>
          <cell r="F171">
            <v>4.21</v>
          </cell>
          <cell r="G171">
            <v>15.98</v>
          </cell>
          <cell r="H171" t="str">
            <v>Custos Básicos</v>
          </cell>
        </row>
        <row r="172">
          <cell r="A172" t="str">
            <v>03.300.01</v>
          </cell>
          <cell r="B172" t="str">
            <v>CONCRETO MAGRO</v>
          </cell>
          <cell r="C172" t="str">
            <v>m3</v>
          </cell>
          <cell r="E172">
            <v>115.32</v>
          </cell>
          <cell r="H172" t="str">
            <v>Custos Básicos</v>
          </cell>
        </row>
        <row r="173">
          <cell r="A173" t="str">
            <v>03.310.03</v>
          </cell>
          <cell r="B173" t="str">
            <v>CONCRETO CICLOPICO FCK = 12 MPA</v>
          </cell>
          <cell r="C173" t="str">
            <v>m3</v>
          </cell>
          <cell r="E173">
            <v>111.79</v>
          </cell>
          <cell r="H173" t="str">
            <v>Custos Básicos</v>
          </cell>
        </row>
        <row r="174">
          <cell r="A174" t="str">
            <v>03.321.01</v>
          </cell>
          <cell r="B174" t="str">
            <v>CONCRETO FCK=10 MPA</v>
          </cell>
          <cell r="C174" t="str">
            <v>m3</v>
          </cell>
          <cell r="E174">
            <v>139.01</v>
          </cell>
          <cell r="H174" t="str">
            <v>Custos Básicos</v>
          </cell>
        </row>
        <row r="175">
          <cell r="A175" t="str">
            <v>03.323.01</v>
          </cell>
          <cell r="B175" t="str">
            <v>CONCRETO FCK=22 MPA</v>
          </cell>
          <cell r="C175" t="str">
            <v>m3</v>
          </cell>
          <cell r="E175">
            <v>170.59</v>
          </cell>
          <cell r="H175" t="str">
            <v>Custos Básicos</v>
          </cell>
        </row>
        <row r="176">
          <cell r="A176" t="str">
            <v>03.325.00</v>
          </cell>
          <cell r="B176" t="str">
            <v xml:space="preserve">CONCRETO FCK=18 MPA </v>
          </cell>
          <cell r="C176" t="str">
            <v>m3</v>
          </cell>
          <cell r="E176">
            <v>158.75</v>
          </cell>
          <cell r="H176" t="str">
            <v>Custos Básicos</v>
          </cell>
        </row>
        <row r="177">
          <cell r="A177" t="str">
            <v>03.329.04</v>
          </cell>
          <cell r="B177" t="str">
            <v>CONCRETO FCK=12  MPA</v>
          </cell>
          <cell r="C177" t="str">
            <v>m3</v>
          </cell>
          <cell r="E177">
            <v>145.33000000000001</v>
          </cell>
          <cell r="H177" t="str">
            <v>Custos Básicos</v>
          </cell>
        </row>
        <row r="178">
          <cell r="A178" t="str">
            <v>03.340.00</v>
          </cell>
          <cell r="B178" t="str">
            <v>ARGAMASSA CIMENTO-AREIA 1-3</v>
          </cell>
          <cell r="C178" t="str">
            <v>m3</v>
          </cell>
          <cell r="E178">
            <v>171.29</v>
          </cell>
          <cell r="H178" t="str">
            <v>Custos Básicos</v>
          </cell>
        </row>
        <row r="179">
          <cell r="A179" t="str">
            <v>03.340.03</v>
          </cell>
          <cell r="B179" t="str">
            <v>ARGAMASSA CIMENTO-SOLO 1:10</v>
          </cell>
          <cell r="C179" t="str">
            <v>m3</v>
          </cell>
          <cell r="E179">
            <v>85.4</v>
          </cell>
          <cell r="H179" t="str">
            <v>Custos Básicos</v>
          </cell>
        </row>
        <row r="180">
          <cell r="A180" t="str">
            <v>03.341.00</v>
          </cell>
          <cell r="B180" t="str">
            <v>ARGAMASSA CIMENTO-AREIA 1-4</v>
          </cell>
          <cell r="C180" t="str">
            <v>m3</v>
          </cell>
          <cell r="E180">
            <v>145.68</v>
          </cell>
          <cell r="H180" t="str">
            <v>Custos Básicos</v>
          </cell>
        </row>
        <row r="181">
          <cell r="A181" t="str">
            <v>03.353.00</v>
          </cell>
          <cell r="B181" t="str">
            <v>FORNECIMENTO, PREPARO E COLOCAÇÃO AÇO CA-50</v>
          </cell>
          <cell r="C181" t="str">
            <v>kg</v>
          </cell>
          <cell r="E181">
            <v>1.91</v>
          </cell>
          <cell r="H181" t="str">
            <v>Custos Básicos</v>
          </cell>
        </row>
        <row r="182">
          <cell r="A182" t="str">
            <v>03.370.00</v>
          </cell>
          <cell r="B182" t="str">
            <v>FORMAS COMUNS DE MADEIRA</v>
          </cell>
          <cell r="C182" t="str">
            <v>m2</v>
          </cell>
          <cell r="E182">
            <v>19.61</v>
          </cell>
          <cell r="H182" t="str">
            <v>Custos Básicos</v>
          </cell>
        </row>
        <row r="183">
          <cell r="A183" t="str">
            <v>03.371.00</v>
          </cell>
          <cell r="B183" t="str">
            <v>FORMA DE MADEIRA COMPENSADA</v>
          </cell>
          <cell r="C183" t="str">
            <v>m2</v>
          </cell>
          <cell r="E183">
            <v>14.21</v>
          </cell>
          <cell r="H183" t="str">
            <v>Custos Básicos</v>
          </cell>
        </row>
        <row r="184">
          <cell r="A184" t="str">
            <v>03.940.00</v>
          </cell>
          <cell r="B184" t="str">
            <v>APILOAMENTO MANUAL</v>
          </cell>
          <cell r="C184" t="str">
            <v>m3</v>
          </cell>
          <cell r="E184">
            <v>2.66</v>
          </cell>
          <cell r="H184" t="str">
            <v>Custos Básicos</v>
          </cell>
        </row>
        <row r="185">
          <cell r="A185" t="str">
            <v>04.999.03</v>
          </cell>
          <cell r="B185" t="str">
            <v xml:space="preserve">ESCORAMENTO DE BUEIROS CELULARES                                         </v>
          </cell>
          <cell r="C185" t="str">
            <v>m3</v>
          </cell>
          <cell r="E185">
            <v>7.95</v>
          </cell>
          <cell r="H185" t="str">
            <v>Custos Básicos</v>
          </cell>
        </row>
        <row r="186">
          <cell r="A186" t="str">
            <v>04.999.06</v>
          </cell>
          <cell r="B186" t="str">
            <v>SOLO LOCAL / SELO DE ARGILA</v>
          </cell>
          <cell r="C186" t="str">
            <v>m3</v>
          </cell>
          <cell r="E186">
            <v>6.83</v>
          </cell>
          <cell r="H186" t="str">
            <v>Custos Básicos</v>
          </cell>
        </row>
        <row r="187">
          <cell r="A187" t="str">
            <v>04.999.07</v>
          </cell>
          <cell r="B187" t="str">
            <v>LASTRO DE BRITA</v>
          </cell>
          <cell r="C187" t="str">
            <v>m3</v>
          </cell>
          <cell r="E187">
            <v>35.92</v>
          </cell>
          <cell r="H187" t="str">
            <v>Custos Básicos</v>
          </cell>
        </row>
        <row r="188">
          <cell r="A188" t="str">
            <v>05.000.09</v>
          </cell>
          <cell r="B188" t="str">
            <v>DENTES P/ BUEIROS SIMPLES Ø 0,60 m</v>
          </cell>
          <cell r="C188" t="str">
            <v>unid.</v>
          </cell>
          <cell r="E188">
            <v>20.68</v>
          </cell>
          <cell r="H188" t="str">
            <v>Custos Básicos</v>
          </cell>
        </row>
        <row r="189">
          <cell r="A189" t="str">
            <v>05.000.10</v>
          </cell>
          <cell r="B189" t="str">
            <v>DENTES P/ BUEIROS SIMPLES Ø 0,80 m</v>
          </cell>
          <cell r="C189" t="str">
            <v>unid.</v>
          </cell>
          <cell r="E189">
            <v>25.66</v>
          </cell>
          <cell r="H189" t="str">
            <v>Custos Básicos</v>
          </cell>
        </row>
        <row r="190">
          <cell r="A190" t="str">
            <v>05.000.11</v>
          </cell>
          <cell r="B190" t="str">
            <v>DENTES P/ BUEIROS SIMPLES Ø 1,00 m</v>
          </cell>
          <cell r="C190" t="str">
            <v>unid.</v>
          </cell>
          <cell r="E190">
            <v>30.58</v>
          </cell>
          <cell r="H190" t="str">
            <v>Custos Básicos</v>
          </cell>
        </row>
        <row r="191">
          <cell r="A191" t="str">
            <v>05.000.14</v>
          </cell>
          <cell r="B191" t="str">
            <v>DENTES P/ BUEIROS DUPLOS Ø 1,00 m</v>
          </cell>
          <cell r="C191" t="str">
            <v>unid.</v>
          </cell>
          <cell r="E191">
            <v>61.15</v>
          </cell>
          <cell r="H191" t="str">
            <v>Custos Básicos</v>
          </cell>
        </row>
        <row r="192">
          <cell r="A192" t="str">
            <v>05.000.17</v>
          </cell>
          <cell r="B192" t="str">
            <v>DENTES P/ BUEIROS TRIPLOS Ø 1,00 m</v>
          </cell>
          <cell r="C192" t="str">
            <v>unid.</v>
          </cell>
          <cell r="E192">
            <v>90.17</v>
          </cell>
          <cell r="H192" t="str">
            <v>Custos Básicos</v>
          </cell>
        </row>
        <row r="193">
          <cell r="A193" t="str">
            <v>05.301.00</v>
          </cell>
          <cell r="B193" t="str">
            <v>ALVENARIA DE PEDRA ARGAMASSADA</v>
          </cell>
          <cell r="C193" t="str">
            <v>m3</v>
          </cell>
          <cell r="E193">
            <v>97.15</v>
          </cell>
          <cell r="H193" t="str">
            <v>Custos Básicos</v>
          </cell>
        </row>
        <row r="194">
          <cell r="A194" t="str">
            <v>05.301.01</v>
          </cell>
          <cell r="B194" t="str">
            <v>ALVENARIA DE TIJOLOS</v>
          </cell>
          <cell r="C194" t="str">
            <v>m2</v>
          </cell>
          <cell r="E194">
            <v>17.77</v>
          </cell>
          <cell r="H194" t="str">
            <v>Custos Básicos</v>
          </cell>
        </row>
        <row r="195">
          <cell r="A195" t="str">
            <v>09.512.02</v>
          </cell>
          <cell r="B195" t="str">
            <v>TUBO DE CONCRETO POROSO Ø 0,20 m</v>
          </cell>
          <cell r="C195" t="str">
            <v>m</v>
          </cell>
          <cell r="E195">
            <v>4.43</v>
          </cell>
          <cell r="H195" t="str">
            <v>Custos Básicos</v>
          </cell>
        </row>
        <row r="196">
          <cell r="A196" t="str">
            <v>09.512.04</v>
          </cell>
          <cell r="B196" t="str">
            <v>TUBO DE CONCRETO Ø 0,40 m</v>
          </cell>
          <cell r="C196" t="str">
            <v>m</v>
          </cell>
          <cell r="E196">
            <v>6.68</v>
          </cell>
          <cell r="H196" t="str">
            <v>Custos Básicos</v>
          </cell>
        </row>
        <row r="197">
          <cell r="A197" t="str">
            <v>09.512.05</v>
          </cell>
          <cell r="B197" t="str">
            <v>TUBO DE CONCRETO ARMADO Ø 0,60 m</v>
          </cell>
          <cell r="C197" t="str">
            <v>m</v>
          </cell>
          <cell r="E197">
            <v>71.650000000000006</v>
          </cell>
          <cell r="H197" t="str">
            <v>Custos Básicos</v>
          </cell>
        </row>
        <row r="198">
          <cell r="A198" t="str">
            <v>09.512.06</v>
          </cell>
          <cell r="B198" t="str">
            <v>TUBO DE CONCRETO ARMADO Ø 0,80 m</v>
          </cell>
          <cell r="C198" t="str">
            <v>m</v>
          </cell>
          <cell r="E198">
            <v>112.03</v>
          </cell>
          <cell r="H198" t="str">
            <v>Custos Básicos</v>
          </cell>
        </row>
        <row r="199">
          <cell r="A199" t="str">
            <v>09.512.07</v>
          </cell>
          <cell r="B199" t="str">
            <v>TUBO DE CONCRETO ARMADO Ø 1,00 m</v>
          </cell>
          <cell r="C199" t="str">
            <v>m</v>
          </cell>
          <cell r="E199">
            <v>170.99</v>
          </cell>
          <cell r="H199" t="str">
            <v>Custos Básicos</v>
          </cell>
        </row>
        <row r="200">
          <cell r="A200" t="str">
            <v>09.519.01</v>
          </cell>
          <cell r="B200" t="str">
            <v>OBTENÇÃO DE GRAMAS EM PLACAS</v>
          </cell>
          <cell r="C200" t="str">
            <v>m2</v>
          </cell>
          <cell r="E200">
            <v>0.84</v>
          </cell>
          <cell r="H200" t="str">
            <v>Custos Básicos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FÍSICO-FINANCEIRO"/>
      <sheetName val="FINANCEIRO"/>
      <sheetName val="QUANTITATIVO SNV"/>
      <sheetName val="justificativa"/>
      <sheetName val="Análise DNIT"/>
      <sheetName val="Quadro 02"/>
      <sheetName val="Fisico - Financeiro (analit)"/>
      <sheetName val="Fisico - Financeiro (sint)"/>
      <sheetName val="Graf"/>
      <sheetName val="364SEG01"/>
      <sheetName val="364SEG02"/>
      <sheetName val="364SEG03"/>
      <sheetName val="364SEG04"/>
      <sheetName val="364SEG05"/>
      <sheetName val="TOTAL -364"/>
      <sheetName val="365SEG01"/>
      <sheetName val="365SEG02"/>
      <sheetName val="365SEG03"/>
      <sheetName val="365SEG04"/>
      <sheetName val="365SEG05"/>
      <sheetName val="365TOTAL"/>
      <sheetName val="Quantitativos - SNV"/>
      <sheetName val="Quantitativos - SNV Exec"/>
      <sheetName val="Analise"/>
      <sheetName val="Quantitativos - SNV Exec CUSTO"/>
      <sheetName val="CUSTO Financeiro (analit)"/>
      <sheetName val="CUSTO Financeiro (sint)"/>
      <sheetName val="Graf (custo)"/>
      <sheetName val="Graf (custoXfatur) (2)"/>
      <sheetName val="sin_hor_necessidades_mec"/>
    </sheetNames>
    <sheetDataSet>
      <sheetData sheetId="0"/>
      <sheetData sheetId="1"/>
      <sheetData sheetId="2"/>
      <sheetData sheetId="3"/>
      <sheetData sheetId="4"/>
      <sheetData sheetId="5"/>
      <sheetData sheetId="6">
        <row r="59">
          <cell r="I59">
            <v>32431.42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rterly_financials"/>
      <sheetName val="Summary_financials"/>
      <sheetName val="Despesas operacionais"/>
      <sheetName val="Anual_p"/>
      <sheetName val="Premissas"/>
      <sheetName val="Anual_p_US$"/>
      <sheetName val="Financiamentos"/>
      <sheetName val="TargetP"/>
      <sheetName val="Acionária"/>
      <sheetName val="Máscara 2"/>
      <sheetName val="Máscara 1"/>
      <sheetName val="Summary_Operations"/>
      <sheetName val="WACC"/>
      <sheetName val="Base"/>
      <sheetName val="Forecasts_VDF"/>
      <sheetName val="Data"/>
      <sheetName val=""/>
      <sheetName val="RELATA antigo"/>
      <sheetName val="market"/>
      <sheetName val="DADOS FORNECEDORES"/>
      <sheetName val="CONSSID12-96"/>
      <sheetName val="SUBCONTRATOS"/>
      <sheetName val="Base IBGE"/>
      <sheetName val="Ajuste da Curva POP."/>
      <sheetName val="Demanda Água"/>
      <sheetName val="Ligação de Água"/>
      <sheetName val="Demanda de Esgoto"/>
      <sheetName val="Ligação de Esgo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1">
          <cell r="Z161">
            <v>-1255.8879413952952</v>
          </cell>
        </row>
        <row r="166">
          <cell r="Z166">
            <v>-2.0120103106201701E-2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olicitação Interna de Fab"/>
      <sheetName val="Serviç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DSS_04"/>
      <sheetName val="Fresagem"/>
      <sheetName val="Meio-fio"/>
      <sheetName val="PintLigacao"/>
      <sheetName val="PMQ"/>
      <sheetName val="STC_01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TAB CONSULT"/>
      <sheetName val="plan1"/>
      <sheetName val="BANCO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Listas"/>
      <sheetName val="projeto"/>
      <sheetName val="comp p unit "/>
      <sheetName val="Percentual"/>
      <sheetName val="Recuperação da Pista"/>
      <sheetName val="INVENTÁRIO"/>
      <sheetName val="COMPOSIÇÕES"/>
      <sheetName val="8ª mp_br-459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vistem"/>
      <sheetName val="10-12. "/>
      <sheetName val="Anual"/>
      <sheetName val="equip auxili"/>
      <sheetName val="INDIRETOS"/>
      <sheetName val="veiculos"/>
      <sheetName val="plmuseu"/>
      <sheetName val="Quadro DMT"/>
      <sheetName val="Custos Unitarios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61M-CBMI_MAT-BET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P A T O  D"/>
      <sheetName val="TABELA"/>
      <sheetName val="61M-CBMI"/>
      <sheetName val="MAT-BET"/>
      <sheetName val="MEDIÇÃO RESUMO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list"/>
      <sheetName val="1 - CAPA"/>
      <sheetName val="2 - MAPA DA OBRA"/>
      <sheetName val="3 - INVENTÁRIO DOS ELEMENTOS"/>
      <sheetName val="4- BDI"/>
      <sheetName val="5 - FIT"/>
      <sheetName val="6 - NÍVEL DE ESFORÇO 1 ANO"/>
      <sheetName val="6.1 - NÍVEL DE ESFORÇO 2 ANOS"/>
      <sheetName val="6.1.1 - RESUMO"/>
      <sheetName val="6.2 - CRONOGRAMA"/>
      <sheetName val="6.3 - CURVA ABC %"/>
      <sheetName val="7. CROQUI PESQUISADAS"/>
      <sheetName val="7.1 CROQUI ADOTADAS"/>
      <sheetName val="7.2 - PESQ. BRITA-AREIA"/>
      <sheetName val="8.0 - CROQUI REFIN."/>
      <sheetName val="8.1 - PESQ. MAT. BETUM."/>
      <sheetName val="9 - MOBILIZAÇÃO"/>
      <sheetName val="9.1 FU Grande Porte"/>
      <sheetName val="10.0 - ADM. RESUMO"/>
      <sheetName val="10.1 - ADM."/>
      <sheetName val="11 - TRANSPORTES"/>
      <sheetName val="11 - TRANSPORTES Auxiliar"/>
      <sheetName val="Preço de transp. SICRO"/>
      <sheetName val="12 - CANTEIRO"/>
      <sheetName val="FATORES"/>
      <sheetName val="INSUMOS"/>
      <sheetName val="CROQUI ADOTADAS"/>
      <sheetName val="CADASTRO"/>
    </sheetNames>
    <sheetDataSet>
      <sheetData sheetId="0">
        <row r="1">
          <cell r="S1" t="str">
            <v>OK</v>
          </cell>
        </row>
        <row r="2">
          <cell r="S2" t="str">
            <v>NÃO OK</v>
          </cell>
        </row>
      </sheetData>
      <sheetData sheetId="1">
        <row r="46">
          <cell r="C46" t="str">
            <v>DATA BASE SICRO: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>
        <row r="36">
          <cell r="A36" t="str">
            <v>Jazida (pedra) - Britagem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MCBR"/>
      <sheetName val="61M-CBMI"/>
      <sheetName val="MAT-BET"/>
      <sheetName val="8ª MP_BR_459"/>
      <sheetName val="P A T O  D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RESUMO_AUT1"/>
      <sheetName val="TCB5"/>
      <sheetName val="TCC4"/>
      <sheetName val="P A T O  D"/>
      <sheetName val="PLANILHA CONTRAT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xo"/>
      <sheetName val="FIS"/>
      <sheetName val="PLANILHA CONTRATUAL"/>
      <sheetName val="VOL AJUS. REVISÃO 1"/>
      <sheetName val="Receitas estudo 1ª REVISÃO"/>
      <sheetName val="PERÍODO"/>
      <sheetName val=" CONTÁBIL"/>
      <sheetName val="Receitas x Despesas"/>
      <sheetName val="Resumo das Despesas"/>
      <sheetName val="DESPESAS DIVERSAS "/>
      <sheetName val="Carreteiros"/>
      <sheetName val="SubEmpreiteiroESCAVADEIRAS"/>
      <sheetName val="Fisico-Financ mão-de-obra Geral"/>
      <sheetName val="mão de obra - GERAL"/>
      <sheetName val="Salário"/>
      <sheetName val="CUSTO PROPRIEDADE"/>
      <sheetName val="CUSTO DIES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P A T O"/>
      <sheetName val="Quadro qdade 2 anos"/>
      <sheetName val="Material Betuminoso"/>
      <sheetName val="Transporte"/>
      <sheetName val="Croqui "/>
      <sheetName val="Mob e Canteiro"/>
      <sheetName val="Cronograma"/>
      <sheetName val="Auxiliar (não imp.)"/>
      <sheetName val="Adequação AGO 2002"/>
      <sheetName val="COMPARATIVO"/>
      <sheetName val="26ª MED"/>
      <sheetName val="Medição (2"/>
      <sheetName val="Medição Completa"/>
      <sheetName val="P A T O  B"/>
      <sheetName val="TCB5"/>
      <sheetName val="450"/>
      <sheetName val="TCC4"/>
      <sheetName val="INSUMOS"/>
      <sheetName val="CADASTR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P A T O"/>
      <sheetName val="P A T O  B"/>
      <sheetName val="TCB5"/>
      <sheetName val="Anexos_PG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recursos"/>
      <sheetName val="FLUXO - EXECUÇÃO PRÓPRIA"/>
      <sheetName val="Medição (2"/>
      <sheetName val="Medição Completa"/>
      <sheetName val="P A T O"/>
      <sheetName val="P A T O  B"/>
      <sheetName val="Recmecater"/>
      <sheetName val="RECRE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do"/>
      <sheetName val="Rec_Cam_Pav"/>
      <sheetName val="Imp_"/>
      <sheetName val="Solo"/>
      <sheetName val="Lama Grossa"/>
      <sheetName val="P_Lig_"/>
      <sheetName val="Rec_Rev_"/>
      <sheetName val="RemPav_"/>
      <sheetName val="Limp_Ponte"/>
      <sheetName val="Peneiramento"/>
      <sheetName val="MBUF"/>
      <sheetName val="TB"/>
      <sheetName val="Cor_Def"/>
      <sheetName val="TB _BG_"/>
      <sheetName val="Plan1"/>
      <sheetName val="RemProf"/>
      <sheetName val="R_Mec_Barreira"/>
      <sheetName val="RemProf _3_"/>
      <sheetName val="RemProf _2_"/>
      <sheetName val="LIMPE SARJ E MF NÃO VALE"/>
      <sheetName val="Hidrosemeadura"/>
      <sheetName val="Sinalizacao"/>
      <sheetName val="caiação"/>
      <sheetName val="RemProf _BG_"/>
      <sheetName val="Roçada Manual"/>
      <sheetName val="LIMP VALA NÃO VALE"/>
      <sheetName val="LIMP BUEIRO"/>
      <sheetName val="AÇO"/>
      <sheetName val="Roçada Manual não vale"/>
      <sheetName val="RESUMO SIN HOR"/>
      <sheetName val="SH BORDO LE"/>
      <sheetName val="SH BORDO LD"/>
      <sheetName val="SH EIXO DUPLO"/>
      <sheetName val="SH EIXO SIMPLES"/>
      <sheetName val="SH TRACEJADO"/>
      <sheetName val="TransRem_"/>
      <sheetName val="RM_1C"/>
      <sheetName val="RR_1C TB"/>
      <sheetName val="RR_1C pintura"/>
      <sheetName val="CM_30"/>
      <sheetName val="RL_1C"/>
      <sheetName val="BAN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Equipamentos"/>
    </sheetNames>
    <sheetDataSet>
      <sheetData sheetId="0"/>
      <sheetData sheetId="1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Árvores"/>
      <sheetName val="Drenos"/>
      <sheetName val="Defensa"/>
      <sheetName val="Concreto"/>
      <sheetName val="Bueiros"/>
      <sheetName val="Meio fio"/>
      <sheetName val="D. d'agua"/>
      <sheetName val="Sarjetas"/>
      <sheetName val="A. Gramada"/>
      <sheetName val="Acostamentos"/>
      <sheetName val="Outdors"/>
      <sheetName val="Capina"/>
      <sheetName val="6.0 - NÍVEL DE ESF. 1 ANO"/>
      <sheetName val="1 - CAPA"/>
      <sheetName val="RESUMO"/>
      <sheetName val="Equipamentos"/>
    </sheetNames>
    <sheetDataSet>
      <sheetData sheetId="0">
        <row r="64">
          <cell r="D64">
            <v>1666.9800000000002</v>
          </cell>
        </row>
      </sheetData>
      <sheetData sheetId="1">
        <row r="40">
          <cell r="C40">
            <v>390.39999999999981</v>
          </cell>
        </row>
      </sheetData>
      <sheetData sheetId="2"/>
      <sheetData sheetId="3"/>
      <sheetData sheetId="4">
        <row r="61">
          <cell r="C61">
            <v>2391.5374075452301</v>
          </cell>
        </row>
      </sheetData>
      <sheetData sheetId="5"/>
      <sheetData sheetId="6">
        <row r="13">
          <cell r="B13">
            <v>61</v>
          </cell>
        </row>
      </sheetData>
      <sheetData sheetId="7">
        <row r="360">
          <cell r="C360">
            <v>81933</v>
          </cell>
        </row>
      </sheetData>
      <sheetData sheetId="8">
        <row r="31">
          <cell r="C31">
            <v>48894.399999999994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JLP FINAL"/>
      <sheetName val="Mutação do PL Trimestral"/>
      <sheetName val="Premiss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REF"/>
      <sheetName val="Mestre"/>
      <sheetName val="Mutação do PL Trimestral"/>
      <sheetName val="Mutação PL - Dez a Set"/>
      <sheetName val="Reserva Reavaliação"/>
      <sheetName val="Mov. Res. Reavaliacao"/>
      <sheetName val="Lucros a Realizar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e"/>
      <sheetName val="Jurídico"/>
      <sheetName val="Assin Contratada"/>
      <sheetName val="Assin_Contratada"/>
      <sheetName val="Terr-preços"/>
      <sheetName val="Unit"/>
      <sheetName val="Local"/>
      <sheetName val="tabela DER julho97"/>
      <sheetName val="Plan3"/>
      <sheetName val="AVALIAÇÃO_terreno"/>
      <sheetName val="INCCTOT"/>
      <sheetName val="Assin_Contratada1"/>
      <sheetName val="tabela_DER_julho97"/>
      <sheetName val="0040"/>
      <sheetName val="Proctor BGS 2"/>
      <sheetName val="DADOS MENU"/>
      <sheetName val="Principal"/>
      <sheetName val="P   CARGOS SAL CARAJAS "/>
      <sheetName val="XREF"/>
      <sheetName val="Control"/>
      <sheetName val="scenario"/>
      <sheetName val="Proctor_BGS_2"/>
      <sheetName val="  Eco-marshall modelo "/>
      <sheetName val=" MODELO - Eco-marshall"/>
      <sheetName val=" MODELO- Eco-marshall"/>
      <sheetName val="modelo- 16-19mm - Eco-marshall"/>
      <sheetName val="modelo- Eco Marshall"/>
      <sheetName val="MATRIZ-ECO-MARSHALL"/>
      <sheetName val="P___CARGOS_SAL_CARAJAS_"/>
      <sheetName val="Despesas"/>
      <sheetName val="samarco"/>
      <sheetName val="OP079907"/>
      <sheetName val="Check Farol"/>
      <sheetName val="Dados"/>
      <sheetName val="Banco de Dados - Placas"/>
      <sheetName val="PLQ - Recuperação Base de Quant"/>
      <sheetName val="Métricas"/>
      <sheetName val="Recape Drenos"/>
      <sheetName val="BASE DE DADOS 1"/>
      <sheetName val="CBUQ MÊS"/>
      <sheetName val="Planilha1"/>
      <sheetName val="RELATA VÉIO"/>
      <sheetName val="Assin_Contratada2"/>
      <sheetName val="tabela_DER_julho971"/>
      <sheetName val="Proctor_BGS_21"/>
      <sheetName val="DADOS_MENU"/>
      <sheetName val="P___CARGOS_SAL_CARAJAS_1"/>
      <sheetName val="__Eco-marshall_modelo_"/>
      <sheetName val="_MODELO_-_Eco-marshall"/>
      <sheetName val="_MODELO-_Eco-marshall"/>
      <sheetName val="modelo-_16-19mm_-_Eco-marshall"/>
      <sheetName val="modelo-_Eco_Marshall"/>
      <sheetName val="Controle de Contratos atualizad"/>
      <sheetName val="RELATA ANTIGO"/>
      <sheetName val="GERAL"/>
      <sheetName val="W_Z_Q0000_Z_RTIN_01_REC_0003"/>
      <sheetName val="Padrões Horizontal"/>
      <sheetName val="Resumo Taquaruçu 05-19"/>
      <sheetName val="Rendimento Equipe"/>
      <sheetName val="Índice Chuva"/>
      <sheetName val="Premissas"/>
      <sheetName val="Resumo"/>
      <sheetName val="RELATA"/>
      <sheetName val="BR 376 Km 181,85"/>
      <sheetName val="Pavim-preços"/>
      <sheetName val="M.O. - 01"/>
      <sheetName val="Plan1"/>
      <sheetName val="elétrica"/>
      <sheetName val="Assin_Contratada3"/>
      <sheetName val="tabela_DER_julho972"/>
      <sheetName val="Banco_de_Dados_-_Placas"/>
      <sheetName val="RELATA_VÉIO"/>
      <sheetName val="Check_Farol"/>
      <sheetName val="PLQ_-_Recuperação_Base_de_Quant"/>
      <sheetName val="Recape_Drenos"/>
      <sheetName val="BASE_DE_DADOS_1"/>
      <sheetName val="CBUQ_MÊS"/>
      <sheetName val="Trans Assump"/>
      <sheetName val="Evolução Realizado"/>
      <sheetName val="Cadastral Fonecedor"/>
      <sheetName val="ABC"/>
      <sheetName val="Contr_Global"/>
      <sheetName val="Índice"/>
      <sheetName val="Projecao"/>
      <sheetName val="CONSSID12-96"/>
    </sheetNames>
    <sheetDataSet>
      <sheetData sheetId="0" refreshError="1"/>
      <sheetData sheetId="1" refreshError="1">
        <row r="2">
          <cell r="D2" t="str">
            <v>Razão Social</v>
          </cell>
          <cell r="F2" t="str">
            <v>Objeto</v>
          </cell>
          <cell r="G2" t="str">
            <v>Área</v>
          </cell>
          <cell r="H2" t="str">
            <v>Gestor</v>
          </cell>
          <cell r="I2" t="str">
            <v>N.º Contrato</v>
          </cell>
          <cell r="J2" t="str">
            <v>Contrato/Aditivo/Encerr.</v>
          </cell>
          <cell r="K2" t="str">
            <v>Nº Aditivo</v>
          </cell>
        </row>
        <row r="3">
          <cell r="D3" t="str">
            <v>A Integração Recuperadora de Rodovias S/C Ltda</v>
          </cell>
          <cell r="F3" t="str">
            <v>Serviços de conservação civil.</v>
          </cell>
          <cell r="G3" t="str">
            <v>Conservação</v>
          </cell>
          <cell r="H3" t="str">
            <v>Nadalin</v>
          </cell>
          <cell r="I3" t="str">
            <v>ACTUA-CQ-0671/04</v>
          </cell>
          <cell r="J3" t="str">
            <v>Aditivo</v>
          </cell>
          <cell r="K3" t="str">
            <v>1º</v>
          </cell>
        </row>
        <row r="4">
          <cell r="D4" t="str">
            <v>Elena Franco Rosa Resende - ME</v>
          </cell>
          <cell r="F4" t="str">
            <v>Confecção e instalação de Gradil Orsometal de ferro chato 1' x 1/8', para proteção de Pista AVI - 01 do pedágio do km 46 da SP-270, Proteção solicitada pela Comissão da CIPA.</v>
          </cell>
          <cell r="G4" t="str">
            <v>Manutenção</v>
          </cell>
          <cell r="H4" t="str">
            <v>Savietto</v>
          </cell>
          <cell r="J4" t="str">
            <v>Contrato</v>
          </cell>
        </row>
        <row r="5">
          <cell r="D5" t="str">
            <v>Lumafran Consultoria Ltda</v>
          </cell>
          <cell r="F5" t="str">
            <v>Serviços de manutenção e suporte local e remoto de carácter especializado em banco de dados em geral.</v>
          </cell>
          <cell r="G5" t="str">
            <v>Manutenção</v>
          </cell>
          <cell r="H5" t="str">
            <v>Savietto</v>
          </cell>
          <cell r="J5" t="str">
            <v>Contrato</v>
          </cell>
        </row>
        <row r="6">
          <cell r="D6" t="str">
            <v>Marjack Moto Peças Ltda</v>
          </cell>
          <cell r="F6" t="str">
            <v>Fornecimento de peças e materiais em geral para manutenção.</v>
          </cell>
          <cell r="G6" t="str">
            <v>Manutenção</v>
          </cell>
          <cell r="H6" t="str">
            <v>Savietto</v>
          </cell>
          <cell r="J6" t="str">
            <v>Contrato</v>
          </cell>
        </row>
        <row r="7">
          <cell r="D7" t="str">
            <v xml:space="preserve">Álamo Engenharia SA </v>
          </cell>
          <cell r="F7" t="str">
            <v>Serviços de Manutenção de Sistemas Eletro-Eletrônicos para a AutoBAn, conforme os Pacotes abaixo:- Pacote C - Sistemas de emergência, grupos geradores e nobreaks;- Pacote D - Elétrica viária e predial;- Pacote E - Sistemas de climatização;- Pacotes especi</v>
          </cell>
          <cell r="G7" t="str">
            <v>Manutenção</v>
          </cell>
          <cell r="H7" t="str">
            <v>Savietto</v>
          </cell>
          <cell r="J7" t="str">
            <v>Contrato</v>
          </cell>
        </row>
        <row r="8">
          <cell r="D8" t="str">
            <v>Ultraview Sistemas, comércio e serviços Ltda ME</v>
          </cell>
          <cell r="F8" t="str">
            <v xml:space="preserve">Serviços de consultoria  em sistema eletrônicos de ITS para a Concessionária da Ponte Rio-Niterói S.A. </v>
          </cell>
          <cell r="G8" t="str">
            <v>Manutenção</v>
          </cell>
          <cell r="H8" t="str">
            <v>Savietto</v>
          </cell>
          <cell r="J8" t="str">
            <v>Contrato</v>
          </cell>
        </row>
        <row r="9">
          <cell r="D9" t="str">
            <v>Afasa Construções e Comércio Ltda</v>
          </cell>
          <cell r="F9" t="str">
            <v>Venda de equipamentos especializados para execução de selagem de trincas em pavimento asfáltico.</v>
          </cell>
          <cell r="G9" t="str">
            <v>Obras</v>
          </cell>
          <cell r="H9" t="str">
            <v>Herzen</v>
          </cell>
          <cell r="J9" t="str">
            <v>Contrato</v>
          </cell>
        </row>
        <row r="10">
          <cell r="D10" t="str">
            <v>Afasa Construções e Comércio Ltda</v>
          </cell>
          <cell r="F10" t="str">
            <v>Serviços de selagem de trincas com emprego de material asfáltico com polímetro, ao longo do pavimento da Rodovia Presidente Dutra.</v>
          </cell>
          <cell r="G10" t="str">
            <v>Obras</v>
          </cell>
          <cell r="H10" t="str">
            <v>Herzen</v>
          </cell>
          <cell r="I10" t="str">
            <v>ACTUA-CP-0282/05</v>
          </cell>
          <cell r="J10" t="str">
            <v>Contrato</v>
          </cell>
        </row>
        <row r="11">
          <cell r="D11" t="str">
            <v>Lumafran Consultoria Ltda</v>
          </cell>
          <cell r="F11" t="str">
            <v>Serviços de manutenção e suporte local e remoto de carácter especializado em banco de dados em geral.</v>
          </cell>
          <cell r="G11" t="str">
            <v>Manutenção</v>
          </cell>
          <cell r="H11" t="str">
            <v>Savietto</v>
          </cell>
          <cell r="J11" t="str">
            <v>Contrato</v>
          </cell>
        </row>
        <row r="12">
          <cell r="D12" t="str">
            <v>Jofege Pavimentação e Construção Ltda</v>
          </cell>
          <cell r="F12" t="str">
            <v>Serviços de implantação de Marginais na SP-330, Rodovia Anhanguera, entre o km 50+000 e o km 53+550 nas Pistas, Norte e Sul e entre o km 54+158 e o km 58+000 da Pista Norte.</v>
          </cell>
          <cell r="G12" t="str">
            <v>Obras</v>
          </cell>
          <cell r="H12" t="str">
            <v>Moita</v>
          </cell>
          <cell r="J12" t="str">
            <v>Contrato</v>
          </cell>
        </row>
        <row r="13">
          <cell r="D13" t="str">
            <v>Vieceli &amp; Furlan Assossiados Comércio de Serviços Ltda</v>
          </cell>
          <cell r="F13" t="str">
            <v>Desenvolvimento e fornecimento de software para contagem de veículos que utilizam sistemas de identificação automática de veículos e a instalação de duas antenas Amtech em viaduto próximo ao RJ.</v>
          </cell>
          <cell r="G13" t="str">
            <v>Manutenção</v>
          </cell>
          <cell r="H13" t="str">
            <v>Savietto</v>
          </cell>
          <cell r="J13" t="str">
            <v>Contrato</v>
          </cell>
        </row>
        <row r="14">
          <cell r="D14" t="str">
            <v>Terra Brasilis Arquitetura e Consultoria SCL</v>
          </cell>
          <cell r="F14" t="str">
            <v>Plantio de mudas de árvores de espécies nativas, baseado na técnica de sucessão secundária, num total de 4.000 mudas em Guaratinguetá na Rodovia Presidente Dutra.</v>
          </cell>
          <cell r="G14" t="str">
            <v>Ambiente</v>
          </cell>
          <cell r="H14" t="str">
            <v>Nilo</v>
          </cell>
          <cell r="J14" t="str">
            <v>Contrato</v>
          </cell>
        </row>
        <row r="15">
          <cell r="D15" t="str">
            <v>MPMEC Eletro Mecanica Ltda</v>
          </cell>
          <cell r="F15" t="str">
            <v>Serviços de conservação de estruturas metálicas localizadas na Ponte Rio Niterói.</v>
          </cell>
          <cell r="G15" t="str">
            <v>Obras</v>
          </cell>
          <cell r="H15" t="str">
            <v>Nilton</v>
          </cell>
          <cell r="J15" t="str">
            <v>Contrato</v>
          </cell>
        </row>
        <row r="16">
          <cell r="D16" t="str">
            <v>Mapylar Engenharia Ltda</v>
          </cell>
          <cell r="F16" t="str">
            <v>Serviços de Execução de dispositivos de drenagem tais como recuperação de sarjetas e implantação de meio-fio em diversos pontos ao longo da rodovia RJ-124.</v>
          </cell>
          <cell r="G16" t="str">
            <v>Manutenção</v>
          </cell>
          <cell r="H16" t="str">
            <v>Nilton</v>
          </cell>
          <cell r="J16" t="str">
            <v>Contrato</v>
          </cell>
        </row>
        <row r="17">
          <cell r="D17" t="str">
            <v>Engenharia e Construção Mectal Ltda</v>
          </cell>
          <cell r="F17" t="str">
            <v>Serviços de retirada de pórtico bandeira do canteiro de obras da manutenção elétrica,reforma e montagem do mesmo em local a ser definido pela Ponte S/A; Remoção de painel de mensagens variáveis da Av.Jansen de Melo e reinstalação do mesmo no pórtico do it</v>
          </cell>
          <cell r="G17" t="str">
            <v>Obras</v>
          </cell>
          <cell r="H17" t="str">
            <v>Nilton</v>
          </cell>
          <cell r="J17" t="str">
            <v>Contrato</v>
          </cell>
        </row>
        <row r="18">
          <cell r="D18" t="str">
            <v>Sinalta Propista Sinalização, Segurança e Comunicação Visual Ltda</v>
          </cell>
          <cell r="F18" t="str">
            <v>Confecção e implantação de Sinalização Vertical para a Rodovia Presidente Dutra, trechos de São Paulo e Rio de Janeiro.</v>
          </cell>
          <cell r="G18" t="str">
            <v>Obras</v>
          </cell>
          <cell r="H18" t="str">
            <v>Herzen</v>
          </cell>
          <cell r="J18" t="str">
            <v>Contrato</v>
          </cell>
        </row>
        <row r="19">
          <cell r="D19" t="str">
            <v>VCS -Vitória Construções e Serviços Ltda</v>
          </cell>
          <cell r="F19" t="str">
            <v>Serviços de Implantação do Ramo 831 e Acesso Local,localizados no Km 216+700/SP, Pista Norte</v>
          </cell>
          <cell r="G19" t="str">
            <v>Obras</v>
          </cell>
          <cell r="H19" t="str">
            <v>Herzen</v>
          </cell>
          <cell r="J19" t="str">
            <v>Contrato</v>
          </cell>
        </row>
        <row r="21">
          <cell r="I2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6">
          <cell r="D6" t="str">
            <v>E-mail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7">
          <cell r="D7" t="str">
            <v>JAN</v>
          </cell>
        </row>
      </sheetData>
      <sheetData sheetId="36"/>
      <sheetData sheetId="37">
        <row r="2">
          <cell r="D2">
            <v>0</v>
          </cell>
        </row>
      </sheetData>
      <sheetData sheetId="38"/>
      <sheetData sheetId="39">
        <row r="2">
          <cell r="D2">
            <v>0</v>
          </cell>
        </row>
      </sheetData>
      <sheetData sheetId="40">
        <row r="6">
          <cell r="D6" t="str">
            <v>E-mail</v>
          </cell>
        </row>
      </sheetData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>
        <row r="7">
          <cell r="D7" t="str">
            <v>JAN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FOLHA FECHAMENTO"/>
      <sheetName val="RESUMO"/>
      <sheetName val="PLANILHA_SINTÉTICA"/>
      <sheetName val="SERVIÇOS"/>
      <sheetName val="INSUMOS"/>
      <sheetName val="CURVA ABC"/>
      <sheetName val="DMT"/>
      <sheetName val="CONS_LIGANTES"/>
      <sheetName val="CRONOGRAMA"/>
      <sheetName val="Todos_Serviços"/>
      <sheetName val="BDI"/>
      <sheetName val="COMPOSIÇÕES COMPLEMENTARES "/>
      <sheetName val="COTAÇÕES"/>
      <sheetName val="DECLARAÇÃO"/>
      <sheetName val="PROJETOS RECEBIDOS"/>
      <sheetName val="ENCARGOS SOCIAIS"/>
    </sheetNames>
    <sheetDataSet>
      <sheetData sheetId="0"/>
      <sheetData sheetId="1"/>
      <sheetData sheetId="2">
        <row r="29">
          <cell r="C29" t="str">
            <v/>
          </cell>
          <cell r="H29" t="str">
            <v/>
          </cell>
        </row>
        <row r="30">
          <cell r="C30" t="str">
            <v/>
          </cell>
          <cell r="H30" t="str">
            <v/>
          </cell>
        </row>
        <row r="31">
          <cell r="C31" t="str">
            <v/>
          </cell>
          <cell r="H31" t="str">
            <v/>
          </cell>
        </row>
        <row r="32">
          <cell r="C32" t="str">
            <v/>
          </cell>
          <cell r="H32" t="str">
            <v/>
          </cell>
        </row>
        <row r="33">
          <cell r="C33" t="str">
            <v/>
          </cell>
          <cell r="H3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5B15-B463-4B55-B60B-EDBE380653B8}">
  <dimension ref="A2:N117"/>
  <sheetViews>
    <sheetView tabSelected="1" view="pageBreakPreview" zoomScale="115" zoomScaleNormal="100" zoomScaleSheetLayoutView="115" workbookViewId="0">
      <selection activeCell="A2" sqref="A2:I7"/>
    </sheetView>
  </sheetViews>
  <sheetFormatPr defaultRowHeight="14.25"/>
  <cols>
    <col min="1" max="1" width="11.85546875" style="2" customWidth="1"/>
    <col min="2" max="2" width="8.85546875" style="2" customWidth="1"/>
    <col min="3" max="3" width="11.42578125" style="2" customWidth="1"/>
    <col min="4" max="4" width="57.28515625" style="1" customWidth="1"/>
    <col min="5" max="5" width="9.42578125" style="2" bestFit="1" customWidth="1"/>
    <col min="6" max="6" width="12.7109375" style="2" bestFit="1" customWidth="1"/>
    <col min="7" max="7" width="10.85546875" style="2" customWidth="1"/>
    <col min="8" max="8" width="12" style="2" customWidth="1"/>
    <col min="9" max="9" width="18" style="2" bestFit="1" customWidth="1"/>
    <col min="10" max="11" width="9.140625" style="2"/>
    <col min="12" max="12" width="9" style="2" bestFit="1" customWidth="1"/>
    <col min="13" max="13" width="9.85546875" style="2" bestFit="1" customWidth="1"/>
    <col min="14" max="16384" width="9.140625" style="2"/>
  </cols>
  <sheetData>
    <row r="2" spans="1:13">
      <c r="A2" s="255" t="s">
        <v>827</v>
      </c>
      <c r="B2" s="256"/>
      <c r="C2" s="256"/>
      <c r="D2" s="256"/>
      <c r="E2" s="256"/>
      <c r="F2" s="256"/>
      <c r="G2" s="256"/>
      <c r="H2" s="256"/>
      <c r="I2" s="256"/>
    </row>
    <row r="3" spans="1:13">
      <c r="A3" s="256"/>
      <c r="B3" s="256"/>
      <c r="C3" s="256"/>
      <c r="D3" s="256"/>
      <c r="E3" s="256"/>
      <c r="F3" s="256"/>
      <c r="G3" s="256"/>
      <c r="H3" s="256"/>
      <c r="I3" s="256"/>
    </row>
    <row r="4" spans="1:13">
      <c r="A4" s="256"/>
      <c r="B4" s="256"/>
      <c r="C4" s="256"/>
      <c r="D4" s="256"/>
      <c r="E4" s="256"/>
      <c r="F4" s="256"/>
      <c r="G4" s="256"/>
      <c r="H4" s="256"/>
      <c r="I4" s="256"/>
    </row>
    <row r="5" spans="1:13">
      <c r="A5" s="256"/>
      <c r="B5" s="256"/>
      <c r="C5" s="256"/>
      <c r="D5" s="256"/>
      <c r="E5" s="256"/>
      <c r="F5" s="256"/>
      <c r="G5" s="256"/>
      <c r="H5" s="256"/>
      <c r="I5" s="256"/>
    </row>
    <row r="6" spans="1:13">
      <c r="A6" s="256"/>
      <c r="B6" s="256"/>
      <c r="C6" s="256"/>
      <c r="D6" s="256"/>
      <c r="E6" s="256"/>
      <c r="F6" s="256"/>
      <c r="G6" s="256"/>
      <c r="H6" s="256"/>
      <c r="I6" s="256"/>
    </row>
    <row r="7" spans="1:13" ht="15" thickBot="1">
      <c r="A7" s="257"/>
      <c r="B7" s="257"/>
      <c r="C7" s="257"/>
      <c r="D7" s="257"/>
      <c r="E7" s="257"/>
      <c r="F7" s="257"/>
      <c r="G7" s="257"/>
      <c r="H7" s="257"/>
      <c r="I7" s="257"/>
    </row>
    <row r="8" spans="1:13" ht="20.25" customHeight="1">
      <c r="A8" s="186"/>
      <c r="B8" s="260"/>
      <c r="C8" s="260"/>
      <c r="D8" s="260"/>
      <c r="E8" s="187"/>
      <c r="F8" s="188"/>
      <c r="G8" s="189"/>
      <c r="H8" s="206" t="s">
        <v>757</v>
      </c>
      <c r="I8" s="190">
        <v>46098</v>
      </c>
    </row>
    <row r="9" spans="1:13" ht="20.25" customHeight="1">
      <c r="A9" s="191" t="s">
        <v>784</v>
      </c>
      <c r="B9" s="261" t="s">
        <v>825</v>
      </c>
      <c r="C9" s="261"/>
      <c r="D9" s="261"/>
      <c r="E9" s="192"/>
      <c r="F9" s="193"/>
      <c r="G9" s="194"/>
      <c r="H9" s="262" t="s">
        <v>896</v>
      </c>
      <c r="I9" s="263"/>
    </row>
    <row r="10" spans="1:13" ht="20.25" customHeight="1" thickBot="1">
      <c r="A10" s="195" t="s">
        <v>785</v>
      </c>
      <c r="B10" s="264" t="s">
        <v>826</v>
      </c>
      <c r="C10" s="264"/>
      <c r="D10" s="264"/>
      <c r="E10" s="196"/>
      <c r="F10" s="197"/>
      <c r="G10" s="198"/>
      <c r="H10" s="265" t="s">
        <v>1101</v>
      </c>
      <c r="I10" s="266"/>
      <c r="L10" s="28" t="s">
        <v>661</v>
      </c>
      <c r="M10" s="184">
        <v>25.49</v>
      </c>
    </row>
    <row r="11" spans="1:13" ht="15.75" thickBot="1">
      <c r="L11" s="28" t="s">
        <v>662</v>
      </c>
      <c r="M11" s="184">
        <v>22.39</v>
      </c>
    </row>
    <row r="12" spans="1:13" ht="25.5">
      <c r="A12" s="199" t="s">
        <v>646</v>
      </c>
      <c r="B12" s="200" t="s">
        <v>647</v>
      </c>
      <c r="C12" s="200" t="s">
        <v>650</v>
      </c>
      <c r="D12" s="201" t="s">
        <v>648</v>
      </c>
      <c r="E12" s="200" t="s">
        <v>651</v>
      </c>
      <c r="F12" s="202" t="s">
        <v>652</v>
      </c>
      <c r="G12" s="203" t="s">
        <v>649</v>
      </c>
      <c r="H12" s="203" t="s">
        <v>653</v>
      </c>
      <c r="I12" s="204" t="s">
        <v>654</v>
      </c>
    </row>
    <row r="13" spans="1:13">
      <c r="A13" s="3">
        <v>1</v>
      </c>
      <c r="B13" s="4"/>
      <c r="C13" s="4"/>
      <c r="D13" s="5" t="s">
        <v>817</v>
      </c>
      <c r="E13" s="6"/>
      <c r="F13" s="7"/>
      <c r="G13" s="8"/>
      <c r="H13" s="8"/>
      <c r="I13" s="9">
        <f>SUM(I14:I16)</f>
        <v>1277306.18</v>
      </c>
      <c r="K13" s="2" t="s">
        <v>1050</v>
      </c>
    </row>
    <row r="14" spans="1:13">
      <c r="A14" s="10" t="s">
        <v>656</v>
      </c>
      <c r="B14" s="29"/>
      <c r="C14" s="11" t="s">
        <v>655</v>
      </c>
      <c r="D14" s="12" t="s">
        <v>818</v>
      </c>
      <c r="E14" s="13" t="s">
        <v>821</v>
      </c>
      <c r="F14" s="14">
        <v>1</v>
      </c>
      <c r="G14" s="236">
        <v>609175.17999999982</v>
      </c>
      <c r="H14" s="15">
        <f t="shared" ref="H14:H16" si="0">ROUND(G14+((G14*$M$10)/100),2)</f>
        <v>764453.93</v>
      </c>
      <c r="I14" s="16">
        <f>TRUNC(H14*F14,3)</f>
        <v>764453.93</v>
      </c>
    </row>
    <row r="15" spans="1:13">
      <c r="A15" s="10" t="s">
        <v>776</v>
      </c>
      <c r="B15" s="29"/>
      <c r="C15" s="11" t="s">
        <v>655</v>
      </c>
      <c r="D15" s="12" t="s">
        <v>819</v>
      </c>
      <c r="E15" s="13" t="s">
        <v>821</v>
      </c>
      <c r="F15" s="14">
        <v>1</v>
      </c>
      <c r="G15" s="236">
        <v>161629.47000000003</v>
      </c>
      <c r="H15" s="15">
        <f t="shared" si="0"/>
        <v>202828.82</v>
      </c>
      <c r="I15" s="16">
        <f t="shared" ref="I15:I16" si="1">TRUNC(H15*F15,3)</f>
        <v>202828.82</v>
      </c>
    </row>
    <row r="16" spans="1:13">
      <c r="A16" s="10" t="s">
        <v>777</v>
      </c>
      <c r="B16" s="29"/>
      <c r="C16" s="11" t="s">
        <v>655</v>
      </c>
      <c r="D16" s="12" t="s">
        <v>820</v>
      </c>
      <c r="E16" s="13" t="s">
        <v>821</v>
      </c>
      <c r="F16" s="14">
        <v>1</v>
      </c>
      <c r="G16" s="236">
        <v>247050.31</v>
      </c>
      <c r="H16" s="15">
        <f t="shared" si="0"/>
        <v>310023.43</v>
      </c>
      <c r="I16" s="16">
        <f t="shared" si="1"/>
        <v>310023.43</v>
      </c>
    </row>
    <row r="17" spans="1:11">
      <c r="A17" s="3">
        <v>2</v>
      </c>
      <c r="B17" s="4"/>
      <c r="C17" s="4"/>
      <c r="D17" s="5" t="s">
        <v>898</v>
      </c>
      <c r="E17" s="6"/>
      <c r="F17" s="7"/>
      <c r="G17" s="8"/>
      <c r="H17" s="8"/>
      <c r="I17" s="9">
        <f>SUM(I18:I21)</f>
        <v>442701.57699999993</v>
      </c>
      <c r="K17" s="2" t="s">
        <v>899</v>
      </c>
    </row>
    <row r="18" spans="1:11">
      <c r="A18" s="10" t="s">
        <v>778</v>
      </c>
      <c r="B18" s="29">
        <v>501000</v>
      </c>
      <c r="C18" s="11" t="s">
        <v>655</v>
      </c>
      <c r="D18" s="12" t="str">
        <f t="shared" ref="D18:D21" si="2">VLOOKUP(B18,DER,2,0)</f>
        <v>Escarificação e remoção revestimento primário</v>
      </c>
      <c r="E18" s="13" t="str">
        <f>VLOOKUP($B$18,DER,3,0)</f>
        <v>m3</v>
      </c>
      <c r="F18" s="14">
        <v>5623.56</v>
      </c>
      <c r="G18" s="236">
        <f t="shared" ref="G18:G21" si="3">VLOOKUP(B18,DER,7,0)</f>
        <v>5.8</v>
      </c>
      <c r="H18" s="15">
        <f>ROUND(G18+((G18*$M$10)/100),2)</f>
        <v>7.28</v>
      </c>
      <c r="I18" s="16">
        <f>TRUNC(H18*F18,3)</f>
        <v>40939.516000000003</v>
      </c>
    </row>
    <row r="19" spans="1:11">
      <c r="A19" s="10" t="s">
        <v>775</v>
      </c>
      <c r="B19" s="34">
        <v>410200</v>
      </c>
      <c r="C19" s="11" t="s">
        <v>655</v>
      </c>
      <c r="D19" s="12" t="str">
        <f t="shared" si="2"/>
        <v>Esc. carga e transp. 1a. cat.     0-200m</v>
      </c>
      <c r="E19" s="13" t="str">
        <f t="shared" ref="E19:E21" si="4">VLOOKUP(B19,DER,3,0)</f>
        <v>m3</v>
      </c>
      <c r="F19" s="14">
        <v>16785.740000000002</v>
      </c>
      <c r="G19" s="236">
        <f t="shared" si="3"/>
        <v>8.02</v>
      </c>
      <c r="H19" s="15">
        <f t="shared" ref="H19:H21" si="5">ROUND(G19+((G19*$M$10)/100),2)</f>
        <v>10.06</v>
      </c>
      <c r="I19" s="16">
        <f t="shared" ref="I19:I21" si="6">TRUNC(H19*F19,3)</f>
        <v>168864.54399999999</v>
      </c>
    </row>
    <row r="20" spans="1:11">
      <c r="A20" s="10" t="s">
        <v>779</v>
      </c>
      <c r="B20" s="34">
        <v>416010</v>
      </c>
      <c r="C20" s="11" t="s">
        <v>655</v>
      </c>
      <c r="D20" s="12" t="str">
        <f t="shared" ref="D20" si="7">VLOOKUP(B20,DER,2,0)</f>
        <v>Esc. carga e transp. 1a. cat.  5000-6000m</v>
      </c>
      <c r="E20" s="13" t="str">
        <f t="shared" ref="E20" si="8">VLOOKUP(B20,DER,3,0)</f>
        <v>m3</v>
      </c>
      <c r="F20" s="14">
        <v>3811.31</v>
      </c>
      <c r="G20" s="236">
        <f t="shared" ref="G20" si="9">VLOOKUP(B20,DER,7,0)</f>
        <v>21.11</v>
      </c>
      <c r="H20" s="15">
        <f t="shared" ref="H20" si="10">ROUND(G20+((G20*$M$10)/100),2)</f>
        <v>26.49</v>
      </c>
      <c r="I20" s="16">
        <f t="shared" ref="I20" si="11">TRUNC(H20*F20,3)</f>
        <v>100961.601</v>
      </c>
    </row>
    <row r="21" spans="1:11">
      <c r="A21" s="10" t="s">
        <v>1102</v>
      </c>
      <c r="B21" s="29">
        <v>401000</v>
      </c>
      <c r="C21" s="11" t="s">
        <v>655</v>
      </c>
      <c r="D21" s="12" t="str">
        <f t="shared" si="2"/>
        <v>Compactação de aterros 100% PN (A)</v>
      </c>
      <c r="E21" s="13" t="str">
        <f t="shared" si="4"/>
        <v>m3</v>
      </c>
      <c r="F21" s="14">
        <v>16785.740000000002</v>
      </c>
      <c r="G21" s="236">
        <f t="shared" si="3"/>
        <v>6.26</v>
      </c>
      <c r="H21" s="15">
        <f t="shared" si="5"/>
        <v>7.86</v>
      </c>
      <c r="I21" s="16">
        <f t="shared" si="6"/>
        <v>131935.916</v>
      </c>
    </row>
    <row r="22" spans="1:11">
      <c r="A22" s="3">
        <v>3</v>
      </c>
      <c r="B22" s="4"/>
      <c r="C22" s="4"/>
      <c r="D22" s="5" t="s">
        <v>658</v>
      </c>
      <c r="E22" s="6"/>
      <c r="F22" s="7"/>
      <c r="G22" s="8"/>
      <c r="H22" s="8"/>
      <c r="I22" s="9">
        <f>SUM(I23:I30)</f>
        <v>2694569.6739999996</v>
      </c>
      <c r="K22" s="2" t="s">
        <v>899</v>
      </c>
    </row>
    <row r="23" spans="1:11">
      <c r="A23" s="10" t="s">
        <v>780</v>
      </c>
      <c r="B23" s="29">
        <v>511000</v>
      </c>
      <c r="C23" s="11" t="s">
        <v>655</v>
      </c>
      <c r="D23" s="12" t="str">
        <f t="shared" ref="D23:D28" si="12">VLOOKUP(B23,DER,2,0)</f>
        <v>Regularização compac.subleito S.A.F. 100% PI</v>
      </c>
      <c r="E23" s="13" t="str">
        <f>VLOOKUP($B$23,DER,3,0)</f>
        <v>m2</v>
      </c>
      <c r="F23" s="14">
        <v>28117.78</v>
      </c>
      <c r="G23" s="236">
        <f t="shared" ref="G23:G27" si="13">VLOOKUP(B23,DER,7,0)</f>
        <v>4.53</v>
      </c>
      <c r="H23" s="15">
        <f>ROUND(G23+((G23*$M$10)/100),2)</f>
        <v>5.68</v>
      </c>
      <c r="I23" s="16">
        <f>TRUNC(H23*F23,3)</f>
        <v>159708.99</v>
      </c>
    </row>
    <row r="24" spans="1:11">
      <c r="A24" s="10" t="s">
        <v>822</v>
      </c>
      <c r="B24" s="34">
        <v>531300</v>
      </c>
      <c r="C24" s="11" t="s">
        <v>655</v>
      </c>
      <c r="D24" s="12" t="str">
        <f t="shared" si="12"/>
        <v>Macadame seco britado preenchido c/brita graduada</v>
      </c>
      <c r="E24" s="13" t="str">
        <f t="shared" ref="E24:E28" si="14">VLOOKUP(B24,DER,3,0)</f>
        <v>m3</v>
      </c>
      <c r="F24" s="14">
        <v>3768.61</v>
      </c>
      <c r="G24" s="236">
        <f>ROUND(VLOOKUP(B24,DER,7,0)+(15.7*0.9)+(2.28),2)</f>
        <v>142.24</v>
      </c>
      <c r="H24" s="15">
        <f t="shared" ref="H24:H28" si="15">ROUND(G24+((G24*$M$10)/100),2)</f>
        <v>178.5</v>
      </c>
      <c r="I24" s="16">
        <f t="shared" ref="I24:I104" si="16">TRUNC(H24*F24,3)</f>
        <v>672696.88500000001</v>
      </c>
    </row>
    <row r="25" spans="1:11">
      <c r="A25" s="10" t="s">
        <v>823</v>
      </c>
      <c r="B25" s="29">
        <v>531000</v>
      </c>
      <c r="C25" s="11" t="s">
        <v>655</v>
      </c>
      <c r="D25" s="12" t="str">
        <f t="shared" si="12"/>
        <v>Brita graduada 100% PI</v>
      </c>
      <c r="E25" s="13" t="str">
        <f t="shared" si="14"/>
        <v>m3</v>
      </c>
      <c r="F25" s="14">
        <v>3768.61</v>
      </c>
      <c r="G25" s="236">
        <f>ROUND(VLOOKUP(B25,DER,7,0)+(15.7*0.9)+(2.28),2)</f>
        <v>170.33</v>
      </c>
      <c r="H25" s="15">
        <f t="shared" si="15"/>
        <v>213.75</v>
      </c>
      <c r="I25" s="16">
        <f t="shared" si="16"/>
        <v>805540.38699999999</v>
      </c>
    </row>
    <row r="26" spans="1:11" ht="25.5">
      <c r="A26" s="10" t="s">
        <v>1031</v>
      </c>
      <c r="B26" s="34">
        <v>560100</v>
      </c>
      <c r="C26" s="11" t="s">
        <v>655</v>
      </c>
      <c r="D26" s="12" t="str">
        <f t="shared" si="12"/>
        <v>Imprimação impermeabilizante exclusive fornecimento e transporte da emulsão</v>
      </c>
      <c r="E26" s="13" t="str">
        <f t="shared" si="14"/>
        <v>m2</v>
      </c>
      <c r="F26" s="14">
        <v>25124.04</v>
      </c>
      <c r="G26" s="236">
        <f t="shared" si="13"/>
        <v>0.49</v>
      </c>
      <c r="H26" s="15">
        <f t="shared" si="15"/>
        <v>0.61</v>
      </c>
      <c r="I26" s="16">
        <f t="shared" si="16"/>
        <v>15325.664000000001</v>
      </c>
    </row>
    <row r="27" spans="1:11">
      <c r="A27" s="10" t="s">
        <v>1032</v>
      </c>
      <c r="B27" s="29">
        <v>561100</v>
      </c>
      <c r="C27" s="11" t="s">
        <v>655</v>
      </c>
      <c r="D27" s="12" t="str">
        <f t="shared" si="12"/>
        <v>Pintura de ligação exclusive fornecimento e transporte da emulsão</v>
      </c>
      <c r="E27" s="13" t="str">
        <f t="shared" si="14"/>
        <v>m2</v>
      </c>
      <c r="F27" s="14">
        <v>29897.040000000001</v>
      </c>
      <c r="G27" s="236">
        <f t="shared" si="13"/>
        <v>0.34</v>
      </c>
      <c r="H27" s="15">
        <f t="shared" si="15"/>
        <v>0.43</v>
      </c>
      <c r="I27" s="16">
        <f t="shared" si="16"/>
        <v>12855.727000000001</v>
      </c>
    </row>
    <row r="28" spans="1:11">
      <c r="A28" s="10" t="s">
        <v>1033</v>
      </c>
      <c r="B28" s="34">
        <v>570000</v>
      </c>
      <c r="C28" s="11" t="s">
        <v>655</v>
      </c>
      <c r="D28" s="12" t="str">
        <f t="shared" si="12"/>
        <v>C.B.U.Q. exclusive fornec. e transporte do CAP (até 10.000 t)</v>
      </c>
      <c r="E28" s="13" t="str">
        <f t="shared" si="14"/>
        <v>t</v>
      </c>
      <c r="F28" s="14">
        <v>3530.37</v>
      </c>
      <c r="G28" s="236">
        <f>ROUND(VLOOKUP(B28,DER,7,0)+(15.7*1.07)+(6.43),2)</f>
        <v>208.66</v>
      </c>
      <c r="H28" s="15">
        <f t="shared" si="15"/>
        <v>261.85000000000002</v>
      </c>
      <c r="I28" s="16">
        <f t="shared" si="16"/>
        <v>924427.38399999996</v>
      </c>
    </row>
    <row r="29" spans="1:11">
      <c r="A29" s="17" t="s">
        <v>1062</v>
      </c>
      <c r="B29" s="34">
        <v>581050</v>
      </c>
      <c r="C29" s="11" t="s">
        <v>655</v>
      </c>
      <c r="D29" s="12" t="str">
        <f>VLOOKUP(B29,DER,2,0)</f>
        <v>Transporte de cimento asfáltico CAP-50/70 (usina)</v>
      </c>
      <c r="E29" s="13" t="str">
        <f>VLOOKUP(B29,DER,3,0)</f>
        <v>t.km</v>
      </c>
      <c r="F29" s="14">
        <f>185.34*452</f>
        <v>83773.680000000008</v>
      </c>
      <c r="G29" s="236">
        <f t="shared" ref="G29" si="17">VLOOKUP(B29,DER,7,0)</f>
        <v>0.94</v>
      </c>
      <c r="H29" s="15">
        <f t="shared" ref="H29" si="18">ROUND(G29+((G29*$M$10)/100),2)</f>
        <v>1.18</v>
      </c>
      <c r="I29" s="16">
        <f t="shared" si="16"/>
        <v>98852.941999999995</v>
      </c>
    </row>
    <row r="30" spans="1:11">
      <c r="A30" s="17" t="s">
        <v>1063</v>
      </c>
      <c r="B30" s="34">
        <v>581011</v>
      </c>
      <c r="C30" s="11" t="s">
        <v>655</v>
      </c>
      <c r="D30" s="12" t="str">
        <f>VLOOKUP(B30,DER,2,0)</f>
        <v>Transporte de emulsão (trecho)</v>
      </c>
      <c r="E30" s="13" t="str">
        <f>VLOOKUP(B30,DER,3,0)</f>
        <v>t.km</v>
      </c>
      <c r="F30" s="14">
        <f>45.1*109</f>
        <v>4915.9000000000005</v>
      </c>
      <c r="G30" s="236">
        <f t="shared" ref="G30:G34" si="19">VLOOKUP(B30,DER,7,0)</f>
        <v>0.86</v>
      </c>
      <c r="H30" s="15">
        <f>ROUND(G30+((G30*$M$11)/100),2)</f>
        <v>1.05</v>
      </c>
      <c r="I30" s="16">
        <f t="shared" si="16"/>
        <v>5161.6949999999997</v>
      </c>
    </row>
    <row r="31" spans="1:11">
      <c r="A31" s="3">
        <v>4</v>
      </c>
      <c r="B31" s="4"/>
      <c r="C31" s="4"/>
      <c r="D31" s="5" t="s">
        <v>773</v>
      </c>
      <c r="E31" s="6"/>
      <c r="F31" s="7"/>
      <c r="G31" s="8"/>
      <c r="H31" s="8"/>
      <c r="I31" s="9">
        <f>SUM(I32:I34)</f>
        <v>1267292.4700000002</v>
      </c>
      <c r="K31" s="2" t="s">
        <v>899</v>
      </c>
    </row>
    <row r="32" spans="1:11">
      <c r="A32" s="17" t="s">
        <v>781</v>
      </c>
      <c r="B32" s="34">
        <v>589190</v>
      </c>
      <c r="C32" s="11" t="s">
        <v>655</v>
      </c>
      <c r="D32" s="12" t="str">
        <f>VLOOKUP(B32,DER,2,0)</f>
        <v>Fornecimento de emulsão asfáltica EAI p/imprimação</v>
      </c>
      <c r="E32" s="13" t="str">
        <f>VLOOKUP(B32,DER,3,0)</f>
        <v>t</v>
      </c>
      <c r="F32" s="14">
        <v>30.15</v>
      </c>
      <c r="G32" s="236">
        <f t="shared" si="19"/>
        <v>3389.71</v>
      </c>
      <c r="H32" s="15">
        <f>ROUND(G32+((G32*$M$11)/100),2)</f>
        <v>4148.67</v>
      </c>
      <c r="I32" s="16">
        <f t="shared" si="16"/>
        <v>125082.4</v>
      </c>
    </row>
    <row r="33" spans="1:14">
      <c r="A33" s="17" t="s">
        <v>782</v>
      </c>
      <c r="B33" s="34">
        <v>589420</v>
      </c>
      <c r="C33" s="11" t="s">
        <v>655</v>
      </c>
      <c r="D33" s="12" t="str">
        <f>VLOOKUP(B33,DER,2,0)</f>
        <v>Fornecimento de emulsão asfáltica RR-1C</v>
      </c>
      <c r="E33" s="13" t="str">
        <f>VLOOKUP(B33,DER,3,0)</f>
        <v>t</v>
      </c>
      <c r="F33" s="14">
        <v>14.95</v>
      </c>
      <c r="G33" s="236">
        <f t="shared" si="19"/>
        <v>3462.14</v>
      </c>
      <c r="H33" s="15">
        <f>ROUND(G33+((G33*$M$11)/100),2)</f>
        <v>4237.3100000000004</v>
      </c>
      <c r="I33" s="16">
        <f t="shared" si="16"/>
        <v>63347.784</v>
      </c>
    </row>
    <row r="34" spans="1:14">
      <c r="A34" s="17" t="s">
        <v>1034</v>
      </c>
      <c r="B34" s="34">
        <v>589000</v>
      </c>
      <c r="C34" s="11" t="s">
        <v>655</v>
      </c>
      <c r="D34" s="12" t="str">
        <f>VLOOKUP(B34,DER,2,0)</f>
        <v>Fornecimento de CAP-50/70</v>
      </c>
      <c r="E34" s="13" t="str">
        <f>VLOOKUP(B34,DER,3,0)</f>
        <v>t</v>
      </c>
      <c r="F34" s="14">
        <v>185.34</v>
      </c>
      <c r="G34" s="236">
        <f t="shared" si="19"/>
        <v>4756.1000000000004</v>
      </c>
      <c r="H34" s="15">
        <f>ROUND(G34+((G34*$M$11)/100),2)</f>
        <v>5820.99</v>
      </c>
      <c r="I34" s="16">
        <f t="shared" si="16"/>
        <v>1078862.2860000001</v>
      </c>
    </row>
    <row r="35" spans="1:14">
      <c r="A35" s="3" t="s">
        <v>824</v>
      </c>
      <c r="B35" s="4"/>
      <c r="C35" s="4"/>
      <c r="D35" s="5" t="s">
        <v>659</v>
      </c>
      <c r="E35" s="6"/>
      <c r="F35" s="7"/>
      <c r="G35" s="8"/>
      <c r="H35" s="8"/>
      <c r="I35" s="9">
        <f>SUM(I36:I42)</f>
        <v>1068585.4950000001</v>
      </c>
    </row>
    <row r="36" spans="1:14">
      <c r="A36" s="17" t="s">
        <v>824</v>
      </c>
      <c r="B36" s="34">
        <v>600300</v>
      </c>
      <c r="C36" s="11" t="s">
        <v>655</v>
      </c>
      <c r="D36" s="12" t="str">
        <f t="shared" ref="D36:D37" si="20">VLOOKUP(B36,DER,2,0)</f>
        <v>Escavação de bueiros em 1a. cat.</v>
      </c>
      <c r="E36" s="13" t="str">
        <f t="shared" ref="E36:E37" si="21">VLOOKUP(B36,DER,3,0)</f>
        <v>m3</v>
      </c>
      <c r="F36" s="14">
        <v>3529.26</v>
      </c>
      <c r="G36" s="236">
        <f>ROUND(VLOOKUP(B36,DER,7,0),2)</f>
        <v>8.65</v>
      </c>
      <c r="H36" s="15">
        <f>ROUND(G36+((G36*$M$10)/100),2)</f>
        <v>10.85</v>
      </c>
      <c r="I36" s="16">
        <f t="shared" si="16"/>
        <v>38292.470999999998</v>
      </c>
    </row>
    <row r="37" spans="1:14">
      <c r="A37" s="17" t="s">
        <v>900</v>
      </c>
      <c r="B37" s="34">
        <v>601200</v>
      </c>
      <c r="C37" s="11" t="s">
        <v>655</v>
      </c>
      <c r="D37" s="12" t="str">
        <f t="shared" si="20"/>
        <v>Reaterro e apiloamento mecânico</v>
      </c>
      <c r="E37" s="13" t="str">
        <f t="shared" si="21"/>
        <v>m3</v>
      </c>
      <c r="F37" s="14">
        <v>2588.7600000000002</v>
      </c>
      <c r="G37" s="236">
        <f>ROUND(VLOOKUP(B37,DER,7,0),2)</f>
        <v>24.45</v>
      </c>
      <c r="H37" s="15">
        <f t="shared" ref="H37:H92" si="22">ROUND(G37+((G37*$M$10)/100),2)</f>
        <v>30.68</v>
      </c>
      <c r="I37" s="16">
        <f t="shared" ref="I37:I58" si="23">TRUNC(H37*F37,3)</f>
        <v>79423.156000000003</v>
      </c>
    </row>
    <row r="38" spans="1:14">
      <c r="A38" s="17" t="s">
        <v>1068</v>
      </c>
      <c r="B38" s="34"/>
      <c r="C38" s="11"/>
      <c r="D38" s="12" t="s">
        <v>1065</v>
      </c>
      <c r="E38" s="13" t="s">
        <v>854</v>
      </c>
      <c r="F38" s="14">
        <v>276</v>
      </c>
      <c r="G38" s="236">
        <v>198.89</v>
      </c>
      <c r="H38" s="15">
        <f t="shared" si="22"/>
        <v>249.59</v>
      </c>
      <c r="I38" s="16">
        <f t="shared" si="23"/>
        <v>68886.84</v>
      </c>
    </row>
    <row r="39" spans="1:14">
      <c r="A39" s="17" t="s">
        <v>1069</v>
      </c>
      <c r="B39" s="34"/>
      <c r="C39" s="11"/>
      <c r="D39" s="12" t="s">
        <v>1066</v>
      </c>
      <c r="E39" s="13" t="s">
        <v>854</v>
      </c>
      <c r="F39" s="14">
        <v>455</v>
      </c>
      <c r="G39" s="236">
        <v>310.83999999999997</v>
      </c>
      <c r="H39" s="15">
        <f t="shared" si="22"/>
        <v>390.07</v>
      </c>
      <c r="I39" s="16">
        <f t="shared" si="23"/>
        <v>177481.85</v>
      </c>
    </row>
    <row r="40" spans="1:14">
      <c r="A40" s="17" t="s">
        <v>1070</v>
      </c>
      <c r="B40" s="34"/>
      <c r="C40" s="11"/>
      <c r="D40" s="12" t="s">
        <v>1064</v>
      </c>
      <c r="E40" s="13" t="s">
        <v>854</v>
      </c>
      <c r="F40" s="14">
        <v>507</v>
      </c>
      <c r="G40" s="236">
        <v>473.92</v>
      </c>
      <c r="H40" s="15">
        <f t="shared" si="22"/>
        <v>594.72</v>
      </c>
      <c r="I40" s="16">
        <f t="shared" si="23"/>
        <v>301523.03999999998</v>
      </c>
    </row>
    <row r="41" spans="1:14">
      <c r="A41" s="17" t="s">
        <v>1071</v>
      </c>
      <c r="B41" s="34"/>
      <c r="C41" s="11"/>
      <c r="D41" s="12" t="s">
        <v>1067</v>
      </c>
      <c r="E41" s="13" t="s">
        <v>854</v>
      </c>
      <c r="F41" s="14">
        <v>210</v>
      </c>
      <c r="G41" s="236">
        <v>650.55999999999995</v>
      </c>
      <c r="H41" s="15">
        <f t="shared" si="22"/>
        <v>816.39</v>
      </c>
      <c r="I41" s="16">
        <f t="shared" si="23"/>
        <v>171441.9</v>
      </c>
    </row>
    <row r="42" spans="1:14">
      <c r="A42" s="17" t="s">
        <v>1072</v>
      </c>
      <c r="B42" s="34" t="s">
        <v>1087</v>
      </c>
      <c r="C42" s="11" t="s">
        <v>655</v>
      </c>
      <c r="D42" s="12" t="s">
        <v>1088</v>
      </c>
      <c r="E42" s="13" t="s">
        <v>854</v>
      </c>
      <c r="F42" s="14">
        <v>5987.49</v>
      </c>
      <c r="G42" s="236">
        <f>'Composições Auxiliares2'!V36</f>
        <v>30.815549999999998</v>
      </c>
      <c r="H42" s="15">
        <f t="shared" si="22"/>
        <v>38.67</v>
      </c>
      <c r="I42" s="16">
        <f t="shared" ref="I42" si="24">TRUNC(H42*F42,3)</f>
        <v>231536.23800000001</v>
      </c>
    </row>
    <row r="43" spans="1:14" ht="25.5">
      <c r="A43" s="3">
        <v>6</v>
      </c>
      <c r="B43" s="4"/>
      <c r="C43" s="4"/>
      <c r="D43" s="5" t="s">
        <v>1089</v>
      </c>
      <c r="E43" s="6"/>
      <c r="F43" s="7"/>
      <c r="G43" s="8"/>
      <c r="H43" s="8"/>
      <c r="I43" s="9">
        <f>SUM(I44:I45)</f>
        <v>4698.826</v>
      </c>
    </row>
    <row r="44" spans="1:14">
      <c r="A44" s="17" t="s">
        <v>1090</v>
      </c>
      <c r="B44" s="34">
        <v>605000</v>
      </c>
      <c r="C44" s="11" t="s">
        <v>655</v>
      </c>
      <c r="D44" s="12" t="str">
        <f t="shared" ref="D44:D45" si="25">VLOOKUP(B44,DER,2,0)</f>
        <v>Concreto magro, preparo em betoneira e lanç.</v>
      </c>
      <c r="E44" s="13" t="str">
        <f t="shared" ref="E44:E45" si="26">VLOOKUP(B44,DER,3,0)</f>
        <v>m3</v>
      </c>
      <c r="F44" s="14">
        <f>ROUND($N$44*SUM(L44:M44),2)</f>
        <v>5.58</v>
      </c>
      <c r="G44" s="236">
        <f t="shared" ref="G44:G45" si="27">VLOOKUP(B44,DER,7,0)</f>
        <v>410.6</v>
      </c>
      <c r="H44" s="15">
        <f t="shared" ref="H44:H45" si="28">ROUND(G44+((G44*$M$10)/100),2)</f>
        <v>515.26</v>
      </c>
      <c r="I44" s="16">
        <f t="shared" ref="I44:I45" si="29">TRUNC(H44*F44,3)</f>
        <v>2875.15</v>
      </c>
      <c r="L44" s="2">
        <v>4.2060000000000004</v>
      </c>
      <c r="M44" s="2">
        <v>1.37</v>
      </c>
      <c r="N44" s="2">
        <v>1</v>
      </c>
    </row>
    <row r="45" spans="1:14">
      <c r="A45" s="17" t="s">
        <v>1091</v>
      </c>
      <c r="B45" s="34">
        <v>602000</v>
      </c>
      <c r="C45" s="11" t="s">
        <v>655</v>
      </c>
      <c r="D45" s="12" t="str">
        <f t="shared" si="25"/>
        <v>Formas de madeira comum</v>
      </c>
      <c r="E45" s="13" t="str">
        <f t="shared" si="26"/>
        <v>m2</v>
      </c>
      <c r="F45" s="14">
        <f>ROUND($N$45*SUM(L45:M45),2)</f>
        <v>24.9</v>
      </c>
      <c r="G45" s="236">
        <f t="shared" si="27"/>
        <v>58.36</v>
      </c>
      <c r="H45" s="15">
        <f t="shared" si="28"/>
        <v>73.239999999999995</v>
      </c>
      <c r="I45" s="16">
        <f t="shared" si="29"/>
        <v>1823.6759999999999</v>
      </c>
      <c r="L45" s="2">
        <v>16.190000000000001</v>
      </c>
      <c r="M45" s="2">
        <v>8.7100000000000009</v>
      </c>
      <c r="N45" s="2">
        <v>1</v>
      </c>
    </row>
    <row r="46" spans="1:14">
      <c r="A46" s="3">
        <v>7</v>
      </c>
      <c r="B46" s="4"/>
      <c r="C46" s="4"/>
      <c r="D46" s="5" t="s">
        <v>1092</v>
      </c>
      <c r="E46" s="6"/>
      <c r="F46" s="7"/>
      <c r="G46" s="8"/>
      <c r="H46" s="8"/>
      <c r="I46" s="9">
        <f>SUM(I47:I51)</f>
        <v>5424.4349999999995</v>
      </c>
    </row>
    <row r="47" spans="1:14">
      <c r="A47" s="17" t="s">
        <v>993</v>
      </c>
      <c r="B47" s="34">
        <v>605300</v>
      </c>
      <c r="C47" s="11" t="s">
        <v>655</v>
      </c>
      <c r="D47" s="12" t="str">
        <f t="shared" ref="D47:D48" si="30">VLOOKUP(B47,DER,2,0)</f>
        <v>Concreto Fck = 15 MPa, preparo em betoneira e lanç.</v>
      </c>
      <c r="E47" s="13" t="str">
        <f t="shared" ref="E47:E48" si="31">VLOOKUP(B47,DER,3,0)</f>
        <v>m3</v>
      </c>
      <c r="F47" s="14">
        <f>ROUND($N$44*SUM(L47:M47),2)</f>
        <v>3.59</v>
      </c>
      <c r="G47" s="236">
        <f t="shared" ref="G47:G48" si="32">VLOOKUP(B47,DER,7,0)</f>
        <v>494.09</v>
      </c>
      <c r="H47" s="15">
        <f t="shared" ref="H47:H48" si="33">ROUND(G47+((G47*$M$10)/100),2)</f>
        <v>620.03</v>
      </c>
      <c r="I47" s="16">
        <f t="shared" ref="I47:I48" si="34">TRUNC(H47*F47,3)</f>
        <v>2225.9070000000002</v>
      </c>
      <c r="L47" s="2">
        <v>1.135</v>
      </c>
      <c r="M47" s="2">
        <v>2.456</v>
      </c>
    </row>
    <row r="48" spans="1:14">
      <c r="A48" s="17" t="s">
        <v>994</v>
      </c>
      <c r="B48" s="34">
        <v>602000</v>
      </c>
      <c r="C48" s="11" t="s">
        <v>655</v>
      </c>
      <c r="D48" s="12" t="str">
        <f t="shared" si="30"/>
        <v>Formas de madeira comum</v>
      </c>
      <c r="E48" s="13" t="str">
        <f t="shared" si="31"/>
        <v>m2</v>
      </c>
      <c r="F48" s="14">
        <f>ROUND($N$45*SUM(L48:M48),2)</f>
        <v>22.2</v>
      </c>
      <c r="G48" s="236">
        <f t="shared" si="32"/>
        <v>58.36</v>
      </c>
      <c r="H48" s="15">
        <f t="shared" si="33"/>
        <v>73.239999999999995</v>
      </c>
      <c r="I48" s="16">
        <f t="shared" si="34"/>
        <v>1625.9280000000001</v>
      </c>
      <c r="L48" s="2">
        <v>8.15</v>
      </c>
      <c r="M48" s="2">
        <v>14.05</v>
      </c>
    </row>
    <row r="49" spans="1:13">
      <c r="A49" s="17" t="s">
        <v>995</v>
      </c>
      <c r="B49" s="34">
        <v>603700</v>
      </c>
      <c r="C49" s="11" t="s">
        <v>655</v>
      </c>
      <c r="D49" s="12" t="str">
        <f t="shared" ref="D49:D51" si="35">VLOOKUP(B49,DER,2,0)</f>
        <v>Enrocamento pedra de mão arrumada</v>
      </c>
      <c r="E49" s="13" t="str">
        <f t="shared" ref="E49:E51" si="36">VLOOKUP(B49,DER,3,0)</f>
        <v>m3</v>
      </c>
      <c r="F49" s="14">
        <f t="shared" ref="F49:F51" si="37">ROUND($N$45*SUM(L49:M49),2)</f>
        <v>5.23</v>
      </c>
      <c r="G49" s="236">
        <f t="shared" ref="G49:G51" si="38">VLOOKUP(B49,DER,7,0)</f>
        <v>210.56</v>
      </c>
      <c r="H49" s="15">
        <f t="shared" ref="H49:H51" si="39">ROUND(G49+((G49*$M$10)/100),2)</f>
        <v>264.23</v>
      </c>
      <c r="I49" s="16">
        <f t="shared" ref="I49:I51" si="40">TRUNC(H49*F49,3)</f>
        <v>1381.922</v>
      </c>
      <c r="L49" s="2">
        <v>1.53</v>
      </c>
      <c r="M49" s="2">
        <v>3.7</v>
      </c>
    </row>
    <row r="50" spans="1:13">
      <c r="A50" s="17" t="s">
        <v>996</v>
      </c>
      <c r="B50" s="34">
        <v>600600</v>
      </c>
      <c r="C50" s="11" t="s">
        <v>655</v>
      </c>
      <c r="D50" s="12" t="str">
        <f t="shared" si="35"/>
        <v>Escavação valas de drenagem 1a. cat.</v>
      </c>
      <c r="E50" s="13" t="str">
        <f t="shared" si="36"/>
        <v>m3</v>
      </c>
      <c r="F50" s="14">
        <f t="shared" si="37"/>
        <v>7.72</v>
      </c>
      <c r="G50" s="236">
        <f t="shared" si="38"/>
        <v>17.149999999999999</v>
      </c>
      <c r="H50" s="15">
        <f t="shared" si="39"/>
        <v>21.52</v>
      </c>
      <c r="I50" s="16">
        <f t="shared" si="40"/>
        <v>166.13399999999999</v>
      </c>
      <c r="L50" s="2">
        <v>2.42</v>
      </c>
      <c r="M50" s="2">
        <v>5.3</v>
      </c>
    </row>
    <row r="51" spans="1:13">
      <c r="A51" s="17" t="s">
        <v>997</v>
      </c>
      <c r="B51" s="34">
        <v>601200</v>
      </c>
      <c r="C51" s="11" t="s">
        <v>655</v>
      </c>
      <c r="D51" s="12" t="str">
        <f t="shared" si="35"/>
        <v>Reaterro e apiloamento mecânico</v>
      </c>
      <c r="E51" s="13" t="str">
        <f t="shared" si="36"/>
        <v>m3</v>
      </c>
      <c r="F51" s="14">
        <f t="shared" si="37"/>
        <v>0.8</v>
      </c>
      <c r="G51" s="236">
        <f t="shared" si="38"/>
        <v>24.45</v>
      </c>
      <c r="H51" s="15">
        <f t="shared" si="39"/>
        <v>30.68</v>
      </c>
      <c r="I51" s="16">
        <f t="shared" si="40"/>
        <v>24.544</v>
      </c>
      <c r="L51" s="2">
        <v>0.3</v>
      </c>
      <c r="M51" s="2">
        <v>0.5</v>
      </c>
    </row>
    <row r="52" spans="1:13">
      <c r="A52" s="3">
        <v>8</v>
      </c>
      <c r="B52" s="4"/>
      <c r="C52" s="4"/>
      <c r="D52" s="5" t="s">
        <v>991</v>
      </c>
      <c r="E52" s="6"/>
      <c r="F52" s="7"/>
      <c r="G52" s="8"/>
      <c r="H52" s="8"/>
      <c r="I52" s="9">
        <f>SUM(I53:I58)</f>
        <v>411314.26399999997</v>
      </c>
      <c r="M52" s="2">
        <v>84</v>
      </c>
    </row>
    <row r="53" spans="1:13">
      <c r="A53" s="17" t="s">
        <v>999</v>
      </c>
      <c r="B53" s="34">
        <v>605000</v>
      </c>
      <c r="C53" s="11" t="s">
        <v>655</v>
      </c>
      <c r="D53" s="12" t="str">
        <f t="shared" ref="D53:D58" si="41">VLOOKUP(B53,DER,2,0)</f>
        <v>Concreto magro, preparo em betoneira e lanç.</v>
      </c>
      <c r="E53" s="13" t="str">
        <f t="shared" ref="E53:E58" si="42">VLOOKUP(B53,DER,3,0)</f>
        <v>m3</v>
      </c>
      <c r="F53" s="14">
        <f>ROUND($M$52*L53,2)</f>
        <v>15.96</v>
      </c>
      <c r="G53" s="236">
        <f t="shared" ref="G53:G58" si="43">VLOOKUP(B53,DER,7,0)</f>
        <v>410.6</v>
      </c>
      <c r="H53" s="15">
        <f t="shared" si="22"/>
        <v>515.26</v>
      </c>
      <c r="I53" s="16">
        <f t="shared" si="23"/>
        <v>8223.5490000000009</v>
      </c>
      <c r="L53" s="2">
        <v>0.19</v>
      </c>
    </row>
    <row r="54" spans="1:13">
      <c r="A54" s="17" t="s">
        <v>1000</v>
      </c>
      <c r="B54" s="34">
        <v>605500</v>
      </c>
      <c r="C54" s="11" t="s">
        <v>655</v>
      </c>
      <c r="D54" s="12" t="str">
        <f t="shared" si="41"/>
        <v>Concreto Fck = 20 MPa, preparo em betoneira e lanç.</v>
      </c>
      <c r="E54" s="13" t="str">
        <f t="shared" si="42"/>
        <v>m3</v>
      </c>
      <c r="F54" s="14">
        <f t="shared" ref="F54:F58" si="44">ROUND($M$52*L54,2)</f>
        <v>55.44</v>
      </c>
      <c r="G54" s="236">
        <f t="shared" si="43"/>
        <v>525.55999999999995</v>
      </c>
      <c r="H54" s="15">
        <f t="shared" si="22"/>
        <v>659.53</v>
      </c>
      <c r="I54" s="16">
        <f t="shared" si="23"/>
        <v>36564.343000000001</v>
      </c>
      <c r="L54" s="2">
        <v>0.66</v>
      </c>
    </row>
    <row r="55" spans="1:13">
      <c r="A55" s="17" t="s">
        <v>1001</v>
      </c>
      <c r="B55" s="34">
        <v>602000</v>
      </c>
      <c r="C55" s="11" t="s">
        <v>655</v>
      </c>
      <c r="D55" s="12" t="str">
        <f t="shared" si="41"/>
        <v>Formas de madeira comum</v>
      </c>
      <c r="E55" s="13" t="str">
        <f t="shared" si="42"/>
        <v>m2</v>
      </c>
      <c r="F55" s="14">
        <f t="shared" si="44"/>
        <v>298.2</v>
      </c>
      <c r="G55" s="236">
        <f t="shared" si="43"/>
        <v>58.36</v>
      </c>
      <c r="H55" s="15">
        <f t="shared" si="22"/>
        <v>73.239999999999995</v>
      </c>
      <c r="I55" s="16">
        <f t="shared" si="23"/>
        <v>21840.168000000001</v>
      </c>
      <c r="L55" s="2">
        <v>3.55</v>
      </c>
    </row>
    <row r="56" spans="1:13">
      <c r="A56" s="17" t="s">
        <v>1002</v>
      </c>
      <c r="B56" s="34">
        <v>603500</v>
      </c>
      <c r="C56" s="11" t="s">
        <v>655</v>
      </c>
      <c r="D56" s="12" t="str">
        <f t="shared" si="41"/>
        <v>Alvenaria de tijolos maciços</v>
      </c>
      <c r="E56" s="13" t="str">
        <f t="shared" si="42"/>
        <v>m3</v>
      </c>
      <c r="F56" s="14">
        <f t="shared" si="44"/>
        <v>39.479999999999997</v>
      </c>
      <c r="G56" s="236">
        <f t="shared" si="43"/>
        <v>1506.3</v>
      </c>
      <c r="H56" s="15">
        <f t="shared" si="22"/>
        <v>1890.26</v>
      </c>
      <c r="I56" s="16">
        <f t="shared" si="23"/>
        <v>74627.464000000007</v>
      </c>
      <c r="L56" s="2">
        <v>0.47</v>
      </c>
    </row>
    <row r="57" spans="1:13">
      <c r="A57" s="17" t="s">
        <v>1003</v>
      </c>
      <c r="B57" s="34">
        <v>604000</v>
      </c>
      <c r="C57" s="11" t="s">
        <v>655</v>
      </c>
      <c r="D57" s="12" t="str">
        <f t="shared" si="41"/>
        <v>Argamassa cimento e areia 1:3</v>
      </c>
      <c r="E57" s="13" t="str">
        <f t="shared" si="42"/>
        <v>m3</v>
      </c>
      <c r="F57" s="14">
        <f t="shared" si="44"/>
        <v>298.2</v>
      </c>
      <c r="G57" s="236">
        <f t="shared" si="43"/>
        <v>510.56</v>
      </c>
      <c r="H57" s="15">
        <f t="shared" si="22"/>
        <v>640.70000000000005</v>
      </c>
      <c r="I57" s="16">
        <f t="shared" si="23"/>
        <v>191056.74</v>
      </c>
      <c r="L57" s="2">
        <v>3.55</v>
      </c>
    </row>
    <row r="58" spans="1:13">
      <c r="A58" s="17" t="s">
        <v>1004</v>
      </c>
      <c r="B58" s="34">
        <v>603000</v>
      </c>
      <c r="C58" s="11" t="s">
        <v>655</v>
      </c>
      <c r="D58" s="12" t="str">
        <f t="shared" si="41"/>
        <v>Aço CA-50 fornec. dobr. colocação</v>
      </c>
      <c r="E58" s="13" t="str">
        <f t="shared" si="42"/>
        <v>kg</v>
      </c>
      <c r="F58" s="14">
        <f t="shared" si="44"/>
        <v>4620</v>
      </c>
      <c r="G58" s="236">
        <f t="shared" si="43"/>
        <v>13.63</v>
      </c>
      <c r="H58" s="15">
        <f t="shared" si="22"/>
        <v>17.100000000000001</v>
      </c>
      <c r="I58" s="16">
        <f t="shared" si="23"/>
        <v>79002</v>
      </c>
      <c r="L58" s="2">
        <f>39+16</f>
        <v>55</v>
      </c>
    </row>
    <row r="59" spans="1:13">
      <c r="A59" s="3">
        <v>9</v>
      </c>
      <c r="B59" s="4"/>
      <c r="C59" s="4"/>
      <c r="D59" s="5" t="s">
        <v>992</v>
      </c>
      <c r="E59" s="6"/>
      <c r="F59" s="7"/>
      <c r="G59" s="8"/>
      <c r="H59" s="8"/>
      <c r="I59" s="9">
        <f>SUM(I60:I65)</f>
        <v>161038.59899999999</v>
      </c>
      <c r="M59" s="2">
        <v>8</v>
      </c>
    </row>
    <row r="60" spans="1:13">
      <c r="A60" s="17" t="s">
        <v>1006</v>
      </c>
      <c r="B60" s="34">
        <v>605000</v>
      </c>
      <c r="C60" s="11" t="s">
        <v>655</v>
      </c>
      <c r="D60" s="12" t="str">
        <f t="shared" ref="D60:D65" si="45">VLOOKUP(B60,DER,2,0)</f>
        <v>Concreto magro, preparo em betoneira e lanç.</v>
      </c>
      <c r="E60" s="13" t="str">
        <f t="shared" ref="E60:E65" si="46">VLOOKUP(B60,DER,3,0)</f>
        <v>m3</v>
      </c>
      <c r="F60" s="14">
        <f>ROUND($M$59*L60,2)</f>
        <v>3.28</v>
      </c>
      <c r="G60" s="236">
        <f t="shared" ref="G60:G65" si="47">VLOOKUP(B60,DER,7,0)</f>
        <v>410.6</v>
      </c>
      <c r="H60" s="15">
        <f t="shared" si="22"/>
        <v>515.26</v>
      </c>
      <c r="I60" s="16">
        <f t="shared" ref="I60:I65" si="48">TRUNC(H60*F60,3)</f>
        <v>1690.0519999999999</v>
      </c>
      <c r="L60" s="2">
        <v>0.41</v>
      </c>
    </row>
    <row r="61" spans="1:13">
      <c r="A61" s="17" t="s">
        <v>1007</v>
      </c>
      <c r="B61" s="34">
        <v>605500</v>
      </c>
      <c r="C61" s="11" t="s">
        <v>655</v>
      </c>
      <c r="D61" s="12" t="str">
        <f t="shared" si="45"/>
        <v>Concreto Fck = 20 MPa, preparo em betoneira e lanç.</v>
      </c>
      <c r="E61" s="13" t="str">
        <f t="shared" si="46"/>
        <v>m3</v>
      </c>
      <c r="F61" s="14">
        <f t="shared" ref="F61:F65" si="49">ROUND($M$59*L61,2)</f>
        <v>8.32</v>
      </c>
      <c r="G61" s="236">
        <f t="shared" si="47"/>
        <v>525.55999999999995</v>
      </c>
      <c r="H61" s="15">
        <f t="shared" si="22"/>
        <v>659.53</v>
      </c>
      <c r="I61" s="16">
        <f t="shared" si="48"/>
        <v>5487.2889999999998</v>
      </c>
      <c r="L61" s="2">
        <f>0.88+0.16</f>
        <v>1.04</v>
      </c>
    </row>
    <row r="62" spans="1:13">
      <c r="A62" s="17" t="s">
        <v>1008</v>
      </c>
      <c r="B62" s="34">
        <v>602000</v>
      </c>
      <c r="C62" s="11" t="s">
        <v>655</v>
      </c>
      <c r="D62" s="12" t="str">
        <f t="shared" si="45"/>
        <v>Formas de madeira comum</v>
      </c>
      <c r="E62" s="13" t="str">
        <f t="shared" si="46"/>
        <v>m2</v>
      </c>
      <c r="F62" s="14">
        <f t="shared" si="49"/>
        <v>51.12</v>
      </c>
      <c r="G62" s="236">
        <f t="shared" si="47"/>
        <v>58.36</v>
      </c>
      <c r="H62" s="15">
        <f t="shared" si="22"/>
        <v>73.239999999999995</v>
      </c>
      <c r="I62" s="16">
        <f t="shared" si="48"/>
        <v>3744.0279999999998</v>
      </c>
      <c r="L62" s="2">
        <v>6.39</v>
      </c>
    </row>
    <row r="63" spans="1:13">
      <c r="A63" s="17" t="s">
        <v>1009</v>
      </c>
      <c r="B63" s="34">
        <v>603500</v>
      </c>
      <c r="C63" s="11" t="s">
        <v>655</v>
      </c>
      <c r="D63" s="12" t="str">
        <f t="shared" si="45"/>
        <v>Alvenaria de tijolos maciços</v>
      </c>
      <c r="E63" s="13" t="str">
        <f t="shared" si="46"/>
        <v>m3</v>
      </c>
      <c r="F63" s="14">
        <f t="shared" si="49"/>
        <v>55.44</v>
      </c>
      <c r="G63" s="236">
        <f t="shared" si="47"/>
        <v>1506.3</v>
      </c>
      <c r="H63" s="15">
        <f t="shared" si="22"/>
        <v>1890.26</v>
      </c>
      <c r="I63" s="16">
        <f t="shared" si="48"/>
        <v>104796.014</v>
      </c>
      <c r="L63" s="2">
        <v>6.93</v>
      </c>
    </row>
    <row r="64" spans="1:13">
      <c r="A64" s="17" t="s">
        <v>1010</v>
      </c>
      <c r="B64" s="34">
        <v>604000</v>
      </c>
      <c r="C64" s="11" t="s">
        <v>655</v>
      </c>
      <c r="D64" s="12" t="str">
        <f t="shared" si="45"/>
        <v>Argamassa cimento e areia 1:3</v>
      </c>
      <c r="E64" s="13" t="str">
        <f t="shared" si="46"/>
        <v>m3</v>
      </c>
      <c r="F64" s="14">
        <f t="shared" si="49"/>
        <v>50.88</v>
      </c>
      <c r="G64" s="236">
        <f t="shared" si="47"/>
        <v>510.56</v>
      </c>
      <c r="H64" s="15">
        <f t="shared" si="22"/>
        <v>640.70000000000005</v>
      </c>
      <c r="I64" s="16">
        <f t="shared" si="48"/>
        <v>32598.815999999999</v>
      </c>
      <c r="L64" s="2">
        <v>6.36</v>
      </c>
    </row>
    <row r="65" spans="1:13">
      <c r="A65" s="17" t="s">
        <v>1011</v>
      </c>
      <c r="B65" s="34">
        <v>603000</v>
      </c>
      <c r="C65" s="11" t="s">
        <v>655</v>
      </c>
      <c r="D65" s="12" t="str">
        <f t="shared" si="45"/>
        <v>Aço CA-50 fornec. dobr. colocação</v>
      </c>
      <c r="E65" s="13" t="str">
        <f t="shared" si="46"/>
        <v>kg</v>
      </c>
      <c r="F65" s="14">
        <f t="shared" si="49"/>
        <v>744</v>
      </c>
      <c r="G65" s="236">
        <f t="shared" si="47"/>
        <v>13.63</v>
      </c>
      <c r="H65" s="15">
        <f t="shared" si="22"/>
        <v>17.100000000000001</v>
      </c>
      <c r="I65" s="16">
        <f t="shared" si="48"/>
        <v>12722.4</v>
      </c>
      <c r="L65" s="2">
        <f>69+24</f>
        <v>93</v>
      </c>
    </row>
    <row r="66" spans="1:13">
      <c r="A66" s="3">
        <v>10</v>
      </c>
      <c r="B66" s="4"/>
      <c r="C66" s="4"/>
      <c r="D66" s="5" t="s">
        <v>998</v>
      </c>
      <c r="E66" s="6"/>
      <c r="F66" s="7"/>
      <c r="G66" s="8"/>
      <c r="H66" s="8"/>
      <c r="I66" s="9">
        <f>SUM(I67:I72)</f>
        <v>38638.122999999992</v>
      </c>
      <c r="M66" s="2">
        <v>5</v>
      </c>
    </row>
    <row r="67" spans="1:13">
      <c r="A67" s="17" t="s">
        <v>1019</v>
      </c>
      <c r="B67" s="34">
        <v>605000</v>
      </c>
      <c r="C67" s="11" t="s">
        <v>655</v>
      </c>
      <c r="D67" s="12" t="str">
        <f t="shared" ref="D67:D72" si="50">VLOOKUP(B67,DER,2,0)</f>
        <v>Concreto magro, preparo em betoneira e lanç.</v>
      </c>
      <c r="E67" s="13" t="str">
        <f t="shared" ref="E67:E72" si="51">VLOOKUP(B67,DER,3,0)</f>
        <v>m3</v>
      </c>
      <c r="F67" s="14">
        <f>ROUND($M$66*L67,2)</f>
        <v>0.68</v>
      </c>
      <c r="G67" s="236">
        <f t="shared" ref="G67:G72" si="52">VLOOKUP(B67,DER,7,0)</f>
        <v>410.6</v>
      </c>
      <c r="H67" s="15">
        <f t="shared" si="22"/>
        <v>515.26</v>
      </c>
      <c r="I67" s="16">
        <f t="shared" ref="I67:I72" si="53">TRUNC(H67*F67,3)</f>
        <v>350.37599999999998</v>
      </c>
      <c r="L67" s="2">
        <v>0.13600000000000001</v>
      </c>
    </row>
    <row r="68" spans="1:13">
      <c r="A68" s="17" t="s">
        <v>1020</v>
      </c>
      <c r="B68" s="34">
        <v>605500</v>
      </c>
      <c r="C68" s="11" t="s">
        <v>655</v>
      </c>
      <c r="D68" s="12" t="str">
        <f t="shared" si="50"/>
        <v>Concreto Fck = 20 MPa, preparo em betoneira e lanç.</v>
      </c>
      <c r="E68" s="13" t="str">
        <f t="shared" si="51"/>
        <v>m3</v>
      </c>
      <c r="F68" s="14">
        <f t="shared" ref="F68:F72" si="54">ROUND($M$66*L68,2)</f>
        <v>6</v>
      </c>
      <c r="G68" s="236">
        <f t="shared" si="52"/>
        <v>525.55999999999995</v>
      </c>
      <c r="H68" s="15">
        <f t="shared" si="22"/>
        <v>659.53</v>
      </c>
      <c r="I68" s="16">
        <f t="shared" si="53"/>
        <v>3957.18</v>
      </c>
      <c r="L68" s="2">
        <f>0.14+1.06</f>
        <v>1.2000000000000002</v>
      </c>
    </row>
    <row r="69" spans="1:13">
      <c r="A69" s="17" t="s">
        <v>1021</v>
      </c>
      <c r="B69" s="34">
        <v>602000</v>
      </c>
      <c r="C69" s="11" t="s">
        <v>655</v>
      </c>
      <c r="D69" s="12" t="str">
        <f t="shared" si="50"/>
        <v>Formas de madeira comum</v>
      </c>
      <c r="E69" s="13" t="str">
        <f t="shared" si="51"/>
        <v>m2</v>
      </c>
      <c r="F69" s="14">
        <f t="shared" si="54"/>
        <v>31.5</v>
      </c>
      <c r="G69" s="236">
        <f t="shared" si="52"/>
        <v>58.36</v>
      </c>
      <c r="H69" s="15">
        <f t="shared" si="22"/>
        <v>73.239999999999995</v>
      </c>
      <c r="I69" s="16">
        <f t="shared" si="53"/>
        <v>2307.06</v>
      </c>
      <c r="L69" s="2">
        <v>6.3</v>
      </c>
    </row>
    <row r="70" spans="1:13">
      <c r="A70" s="17" t="s">
        <v>1022</v>
      </c>
      <c r="B70" s="34">
        <v>603500</v>
      </c>
      <c r="C70" s="11" t="s">
        <v>655</v>
      </c>
      <c r="D70" s="12" t="str">
        <f t="shared" si="50"/>
        <v>Alvenaria de tijolos maciços</v>
      </c>
      <c r="E70" s="13" t="str">
        <f t="shared" si="51"/>
        <v>m3</v>
      </c>
      <c r="F70" s="14">
        <f t="shared" si="54"/>
        <v>6.2</v>
      </c>
      <c r="G70" s="236">
        <f t="shared" si="52"/>
        <v>1506.3</v>
      </c>
      <c r="H70" s="15">
        <f t="shared" si="22"/>
        <v>1890.26</v>
      </c>
      <c r="I70" s="16">
        <f t="shared" si="53"/>
        <v>11719.611999999999</v>
      </c>
      <c r="L70" s="2">
        <v>1.24</v>
      </c>
    </row>
    <row r="71" spans="1:13">
      <c r="A71" s="17" t="s">
        <v>1023</v>
      </c>
      <c r="B71" s="34">
        <v>604000</v>
      </c>
      <c r="C71" s="11" t="s">
        <v>655</v>
      </c>
      <c r="D71" s="12" t="str">
        <f t="shared" si="50"/>
        <v>Argamassa cimento e areia 1:3</v>
      </c>
      <c r="E71" s="13" t="str">
        <f t="shared" si="51"/>
        <v>m3</v>
      </c>
      <c r="F71" s="14">
        <f t="shared" si="54"/>
        <v>27.6</v>
      </c>
      <c r="G71" s="236">
        <f t="shared" si="52"/>
        <v>510.56</v>
      </c>
      <c r="H71" s="15">
        <f t="shared" si="22"/>
        <v>640.70000000000005</v>
      </c>
      <c r="I71" s="16">
        <f t="shared" si="53"/>
        <v>17683.32</v>
      </c>
      <c r="L71" s="2">
        <v>5.52</v>
      </c>
    </row>
    <row r="72" spans="1:13">
      <c r="A72" s="17" t="s">
        <v>1024</v>
      </c>
      <c r="B72" s="34">
        <v>603000</v>
      </c>
      <c r="C72" s="11" t="s">
        <v>655</v>
      </c>
      <c r="D72" s="12" t="str">
        <f t="shared" si="50"/>
        <v>Aço CA-50 fornec. dobr. colocação</v>
      </c>
      <c r="E72" s="13" t="str">
        <f t="shared" si="51"/>
        <v>kg</v>
      </c>
      <c r="F72" s="14">
        <f t="shared" si="54"/>
        <v>153.25</v>
      </c>
      <c r="G72" s="236">
        <f t="shared" si="52"/>
        <v>13.63</v>
      </c>
      <c r="H72" s="15">
        <f t="shared" si="22"/>
        <v>17.100000000000001</v>
      </c>
      <c r="I72" s="16">
        <f t="shared" si="53"/>
        <v>2620.5749999999998</v>
      </c>
      <c r="L72" s="2">
        <v>30.65</v>
      </c>
    </row>
    <row r="73" spans="1:13">
      <c r="A73" s="3">
        <v>11</v>
      </c>
      <c r="B73" s="4"/>
      <c r="C73" s="4"/>
      <c r="D73" s="5" t="s">
        <v>1005</v>
      </c>
      <c r="E73" s="6"/>
      <c r="F73" s="7"/>
      <c r="G73" s="8"/>
      <c r="H73" s="8"/>
      <c r="I73" s="9">
        <f>SUM(I74:I79)</f>
        <v>79437.509000000005</v>
      </c>
      <c r="M73" s="2">
        <v>18</v>
      </c>
    </row>
    <row r="74" spans="1:13">
      <c r="A74" s="17" t="s">
        <v>1026</v>
      </c>
      <c r="B74" s="34">
        <v>605000</v>
      </c>
      <c r="C74" s="11" t="s">
        <v>655</v>
      </c>
      <c r="D74" s="12" t="str">
        <f t="shared" ref="D74:D79" si="55">VLOOKUP(B74,DER,2,0)</f>
        <v>Concreto magro, preparo em betoneira e lanç.</v>
      </c>
      <c r="E74" s="13" t="str">
        <f t="shared" ref="E74:E79" si="56">VLOOKUP(B74,DER,3,0)</f>
        <v>m3</v>
      </c>
      <c r="F74" s="14">
        <f>ROUND($M$73*L74,2)</f>
        <v>2.52</v>
      </c>
      <c r="G74" s="236">
        <f t="shared" ref="G74:G79" si="57">VLOOKUP(B74,DER,7,0)</f>
        <v>410.6</v>
      </c>
      <c r="H74" s="15">
        <f t="shared" si="22"/>
        <v>515.26</v>
      </c>
      <c r="I74" s="16">
        <f t="shared" ref="I74:I79" si="58">TRUNC(H74*F74,3)</f>
        <v>1298.4549999999999</v>
      </c>
      <c r="L74" s="2">
        <v>0.14000000000000001</v>
      </c>
    </row>
    <row r="75" spans="1:13">
      <c r="A75" s="17" t="s">
        <v>1027</v>
      </c>
      <c r="B75" s="34">
        <v>605500</v>
      </c>
      <c r="C75" s="11" t="s">
        <v>655</v>
      </c>
      <c r="D75" s="12" t="str">
        <f t="shared" si="55"/>
        <v>Concreto Fck = 20 MPa, preparo em betoneira e lanç.</v>
      </c>
      <c r="E75" s="13" t="str">
        <f t="shared" si="56"/>
        <v>m3</v>
      </c>
      <c r="F75" s="14">
        <f t="shared" ref="F75:F79" si="59">ROUND($M$73*L75,2)</f>
        <v>16.829999999999998</v>
      </c>
      <c r="G75" s="236">
        <f t="shared" si="57"/>
        <v>525.55999999999995</v>
      </c>
      <c r="H75" s="15">
        <f t="shared" si="22"/>
        <v>659.53</v>
      </c>
      <c r="I75" s="16">
        <f t="shared" si="58"/>
        <v>11099.888999999999</v>
      </c>
      <c r="L75" s="2">
        <f>0.8+0.135</f>
        <v>0.93500000000000005</v>
      </c>
    </row>
    <row r="76" spans="1:13">
      <c r="A76" s="17" t="s">
        <v>1028</v>
      </c>
      <c r="B76" s="34">
        <v>602000</v>
      </c>
      <c r="C76" s="11" t="s">
        <v>655</v>
      </c>
      <c r="D76" s="12" t="str">
        <f t="shared" si="55"/>
        <v>Formas de madeira comum</v>
      </c>
      <c r="E76" s="13" t="str">
        <f t="shared" si="56"/>
        <v>m2</v>
      </c>
      <c r="F76" s="14">
        <f t="shared" si="59"/>
        <v>160.19999999999999</v>
      </c>
      <c r="G76" s="236">
        <f t="shared" si="57"/>
        <v>58.36</v>
      </c>
      <c r="H76" s="15">
        <f t="shared" si="22"/>
        <v>73.239999999999995</v>
      </c>
      <c r="I76" s="16">
        <f t="shared" si="58"/>
        <v>11733.048000000001</v>
      </c>
      <c r="L76" s="2">
        <v>8.9</v>
      </c>
    </row>
    <row r="77" spans="1:13">
      <c r="A77" s="17" t="s">
        <v>1029</v>
      </c>
      <c r="B77" s="34">
        <v>603500</v>
      </c>
      <c r="C77" s="11" t="s">
        <v>655</v>
      </c>
      <c r="D77" s="12" t="str">
        <f t="shared" si="55"/>
        <v>Alvenaria de tijolos maciços</v>
      </c>
      <c r="E77" s="13" t="str">
        <f t="shared" si="56"/>
        <v>m3</v>
      </c>
      <c r="F77" s="14">
        <f t="shared" si="59"/>
        <v>23.13</v>
      </c>
      <c r="G77" s="236">
        <f t="shared" si="57"/>
        <v>1506.3</v>
      </c>
      <c r="H77" s="15">
        <f t="shared" si="22"/>
        <v>1890.26</v>
      </c>
      <c r="I77" s="16">
        <f t="shared" si="58"/>
        <v>43721.713000000003</v>
      </c>
      <c r="L77" s="2">
        <v>1.2849999999999999</v>
      </c>
    </row>
    <row r="78" spans="1:13">
      <c r="A78" s="17" t="s">
        <v>1030</v>
      </c>
      <c r="B78" s="34">
        <v>604000</v>
      </c>
      <c r="C78" s="11" t="s">
        <v>655</v>
      </c>
      <c r="D78" s="12" t="str">
        <f t="shared" si="55"/>
        <v>Argamassa cimento e areia 1:3</v>
      </c>
      <c r="E78" s="13" t="str">
        <f t="shared" si="56"/>
        <v>m3</v>
      </c>
      <c r="F78" s="14">
        <f t="shared" si="59"/>
        <v>2.16</v>
      </c>
      <c r="G78" s="236">
        <f t="shared" si="57"/>
        <v>510.56</v>
      </c>
      <c r="H78" s="15">
        <f t="shared" si="22"/>
        <v>640.70000000000005</v>
      </c>
      <c r="I78" s="16">
        <f t="shared" si="58"/>
        <v>1383.912</v>
      </c>
      <c r="L78" s="2">
        <v>0.12</v>
      </c>
    </row>
    <row r="79" spans="1:13">
      <c r="A79" s="17" t="s">
        <v>1035</v>
      </c>
      <c r="B79" s="34">
        <v>603000</v>
      </c>
      <c r="C79" s="11" t="s">
        <v>655</v>
      </c>
      <c r="D79" s="12" t="str">
        <f t="shared" si="55"/>
        <v>Aço CA-50 fornec. dobr. colocação</v>
      </c>
      <c r="E79" s="13" t="str">
        <f t="shared" si="56"/>
        <v>kg</v>
      </c>
      <c r="F79" s="14">
        <f t="shared" si="59"/>
        <v>596.52</v>
      </c>
      <c r="G79" s="236">
        <f t="shared" si="57"/>
        <v>13.63</v>
      </c>
      <c r="H79" s="15">
        <f t="shared" si="22"/>
        <v>17.100000000000001</v>
      </c>
      <c r="I79" s="16">
        <f t="shared" si="58"/>
        <v>10200.492</v>
      </c>
      <c r="L79" s="2">
        <f>21.83+11.31</f>
        <v>33.14</v>
      </c>
    </row>
    <row r="80" spans="1:13">
      <c r="A80" s="3">
        <v>12</v>
      </c>
      <c r="B80" s="4"/>
      <c r="C80" s="4"/>
      <c r="D80" s="5" t="s">
        <v>1012</v>
      </c>
      <c r="E80" s="6"/>
      <c r="F80" s="7"/>
      <c r="G80" s="8"/>
      <c r="H80" s="8"/>
      <c r="I80" s="9">
        <f>SUM(I81:I86)</f>
        <v>622925.81700000004</v>
      </c>
      <c r="M80" s="2">
        <v>30.3</v>
      </c>
    </row>
    <row r="81" spans="1:13">
      <c r="A81" s="17" t="s">
        <v>1036</v>
      </c>
      <c r="B81" s="34">
        <v>603900</v>
      </c>
      <c r="C81" s="11" t="s">
        <v>655</v>
      </c>
      <c r="D81" s="12" t="str">
        <f t="shared" ref="D81:D86" si="60">VLOOKUP(B81,DER,2,0)</f>
        <v>Lastro de brita</v>
      </c>
      <c r="E81" s="13" t="str">
        <f t="shared" ref="E81:E86" si="61">VLOOKUP(B81,DER,3,0)</f>
        <v>m3</v>
      </c>
      <c r="F81" s="14">
        <f>ROUND($M$80*L81,2)</f>
        <v>30.3</v>
      </c>
      <c r="G81" s="236">
        <f t="shared" ref="G81:G86" si="62">VLOOKUP(B81,DER,7,0)</f>
        <v>133.49</v>
      </c>
      <c r="H81" s="15">
        <f t="shared" si="22"/>
        <v>167.52</v>
      </c>
      <c r="I81" s="16">
        <f t="shared" ref="I81:I86" si="63">TRUNC(H81*F81,3)</f>
        <v>5075.8559999999998</v>
      </c>
      <c r="K81" s="2" t="s">
        <v>1013</v>
      </c>
      <c r="L81" s="2">
        <v>1</v>
      </c>
    </row>
    <row r="82" spans="1:13">
      <c r="A82" s="17" t="s">
        <v>1037</v>
      </c>
      <c r="B82" s="34">
        <v>711000</v>
      </c>
      <c r="C82" s="11" t="s">
        <v>655</v>
      </c>
      <c r="D82" s="12" t="str">
        <f t="shared" si="60"/>
        <v>Formas de madeira compensada resinada</v>
      </c>
      <c r="E82" s="13" t="str">
        <f t="shared" si="61"/>
        <v>m2</v>
      </c>
      <c r="F82" s="14">
        <f t="shared" ref="F82:F86" si="64">ROUND($M$80*L82,2)</f>
        <v>1260.48</v>
      </c>
      <c r="G82" s="236">
        <f t="shared" si="62"/>
        <v>74.040000000000006</v>
      </c>
      <c r="H82" s="15">
        <f t="shared" si="22"/>
        <v>92.91</v>
      </c>
      <c r="I82" s="16">
        <f t="shared" si="63"/>
        <v>117111.196</v>
      </c>
      <c r="K82" s="2" t="s">
        <v>1014</v>
      </c>
      <c r="L82" s="2">
        <v>41.6</v>
      </c>
    </row>
    <row r="83" spans="1:13">
      <c r="A83" s="17" t="s">
        <v>1038</v>
      </c>
      <c r="B83" s="34">
        <v>605800</v>
      </c>
      <c r="C83" s="11" t="s">
        <v>655</v>
      </c>
      <c r="D83" s="12" t="str">
        <f t="shared" si="60"/>
        <v>Concreto Fck = 25 MPa, preparo em betoneira e lanç.</v>
      </c>
      <c r="E83" s="13" t="str">
        <f t="shared" si="61"/>
        <v>m3</v>
      </c>
      <c r="F83" s="14">
        <f t="shared" si="64"/>
        <v>223.01</v>
      </c>
      <c r="G83" s="236">
        <f t="shared" si="62"/>
        <v>552.79</v>
      </c>
      <c r="H83" s="15">
        <f t="shared" si="22"/>
        <v>693.7</v>
      </c>
      <c r="I83" s="16">
        <f t="shared" si="63"/>
        <v>154702.03700000001</v>
      </c>
      <c r="K83" s="2" t="s">
        <v>1015</v>
      </c>
      <c r="L83" s="2">
        <v>7.36</v>
      </c>
    </row>
    <row r="84" spans="1:13">
      <c r="A84" s="17" t="s">
        <v>1039</v>
      </c>
      <c r="B84" s="34">
        <v>605300</v>
      </c>
      <c r="C84" s="11" t="s">
        <v>655</v>
      </c>
      <c r="D84" s="12" t="str">
        <f t="shared" si="60"/>
        <v>Concreto Fck = 15 MPa, preparo em betoneira e lanç.</v>
      </c>
      <c r="E84" s="13" t="str">
        <f t="shared" si="61"/>
        <v>m3</v>
      </c>
      <c r="F84" s="14">
        <f t="shared" si="64"/>
        <v>12.73</v>
      </c>
      <c r="G84" s="236">
        <f t="shared" si="62"/>
        <v>494.09</v>
      </c>
      <c r="H84" s="15">
        <f t="shared" si="22"/>
        <v>620.03</v>
      </c>
      <c r="I84" s="16">
        <f t="shared" si="63"/>
        <v>7892.9809999999998</v>
      </c>
      <c r="K84" s="2" t="s">
        <v>1016</v>
      </c>
      <c r="L84" s="2">
        <v>0.42</v>
      </c>
    </row>
    <row r="85" spans="1:13">
      <c r="A85" s="17" t="s">
        <v>1040</v>
      </c>
      <c r="B85" s="34">
        <v>712200</v>
      </c>
      <c r="C85" s="11" t="s">
        <v>655</v>
      </c>
      <c r="D85" s="12" t="str">
        <f t="shared" si="60"/>
        <v>Escoramento de galerias celulares</v>
      </c>
      <c r="E85" s="13" t="str">
        <f t="shared" si="61"/>
        <v>m3</v>
      </c>
      <c r="F85" s="14">
        <f t="shared" si="64"/>
        <v>1083.53</v>
      </c>
      <c r="G85" s="236">
        <f t="shared" si="62"/>
        <v>73.31</v>
      </c>
      <c r="H85" s="15">
        <f t="shared" si="22"/>
        <v>92</v>
      </c>
      <c r="I85" s="16">
        <f t="shared" si="63"/>
        <v>99684.76</v>
      </c>
      <c r="K85" s="2" t="s">
        <v>1017</v>
      </c>
      <c r="L85" s="2">
        <v>35.76</v>
      </c>
    </row>
    <row r="86" spans="1:13">
      <c r="A86" s="17" t="s">
        <v>1093</v>
      </c>
      <c r="B86" s="34">
        <v>603000</v>
      </c>
      <c r="C86" s="11" t="s">
        <v>655</v>
      </c>
      <c r="D86" s="12" t="str">
        <f t="shared" si="60"/>
        <v>Aço CA-50 fornec. dobr. colocação</v>
      </c>
      <c r="E86" s="13" t="str">
        <f t="shared" si="61"/>
        <v>kg</v>
      </c>
      <c r="F86" s="14">
        <f t="shared" si="64"/>
        <v>13944.97</v>
      </c>
      <c r="G86" s="236">
        <f t="shared" si="62"/>
        <v>13.63</v>
      </c>
      <c r="H86" s="15">
        <f t="shared" si="22"/>
        <v>17.100000000000001</v>
      </c>
      <c r="I86" s="16">
        <f t="shared" si="63"/>
        <v>238458.98699999999</v>
      </c>
      <c r="K86" s="2" t="s">
        <v>1018</v>
      </c>
      <c r="L86" s="2">
        <v>460.23</v>
      </c>
    </row>
    <row r="87" spans="1:13">
      <c r="A87" s="3">
        <v>13</v>
      </c>
      <c r="B87" s="4"/>
      <c r="C87" s="4"/>
      <c r="D87" s="5" t="s">
        <v>1025</v>
      </c>
      <c r="E87" s="6"/>
      <c r="F87" s="7"/>
      <c r="G87" s="8"/>
      <c r="H87" s="8"/>
      <c r="I87" s="9">
        <f>SUM(I88:I92)</f>
        <v>144471.76799999998</v>
      </c>
      <c r="M87" s="2">
        <v>1</v>
      </c>
    </row>
    <row r="88" spans="1:13">
      <c r="A88" s="17" t="s">
        <v>1042</v>
      </c>
      <c r="B88" s="34">
        <v>603900</v>
      </c>
      <c r="C88" s="11" t="s">
        <v>655</v>
      </c>
      <c r="D88" s="12" t="str">
        <f>VLOOKUP(B88,DER,2,0)</f>
        <v>Lastro de brita</v>
      </c>
      <c r="E88" s="13" t="str">
        <f>VLOOKUP(B88,DER,3,0)</f>
        <v>m3</v>
      </c>
      <c r="F88" s="14">
        <f>ROUND($M$87*L88,2)</f>
        <v>19.52</v>
      </c>
      <c r="G88" s="236">
        <f t="shared" ref="G88:G92" si="65">VLOOKUP(B88,DER,7,0)</f>
        <v>133.49</v>
      </c>
      <c r="H88" s="15">
        <f t="shared" si="22"/>
        <v>167.52</v>
      </c>
      <c r="I88" s="16">
        <f t="shared" ref="I88:I92" si="66">TRUNC(H88*F88,3)</f>
        <v>3269.99</v>
      </c>
      <c r="K88" s="2" t="s">
        <v>1013</v>
      </c>
      <c r="L88" s="2">
        <v>19.52</v>
      </c>
    </row>
    <row r="89" spans="1:13">
      <c r="A89" s="17" t="s">
        <v>1043</v>
      </c>
      <c r="B89" s="34">
        <v>711000</v>
      </c>
      <c r="C89" s="11" t="s">
        <v>655</v>
      </c>
      <c r="D89" s="12" t="str">
        <f>VLOOKUP(B89,DER,2,0)</f>
        <v>Formas de madeira compensada resinada</v>
      </c>
      <c r="E89" s="13" t="str">
        <f>VLOOKUP(B89,DER,3,0)</f>
        <v>m2</v>
      </c>
      <c r="F89" s="14">
        <f>ROUND($M$87*L89,2)</f>
        <v>214.26</v>
      </c>
      <c r="G89" s="236">
        <f t="shared" si="65"/>
        <v>74.040000000000006</v>
      </c>
      <c r="H89" s="15">
        <f t="shared" si="22"/>
        <v>92.91</v>
      </c>
      <c r="I89" s="16">
        <f t="shared" si="66"/>
        <v>19906.896000000001</v>
      </c>
      <c r="K89" s="2" t="s">
        <v>1014</v>
      </c>
      <c r="L89" s="2">
        <v>214.26</v>
      </c>
    </row>
    <row r="90" spans="1:13">
      <c r="A90" s="17" t="s">
        <v>1044</v>
      </c>
      <c r="B90" s="34">
        <v>605800</v>
      </c>
      <c r="C90" s="11" t="s">
        <v>655</v>
      </c>
      <c r="D90" s="12" t="str">
        <f>VLOOKUP(B90,DER,2,0)</f>
        <v>Concreto Fck = 25 MPa, preparo em betoneira e lanç.</v>
      </c>
      <c r="E90" s="13" t="str">
        <f>VLOOKUP(B90,DER,3,0)</f>
        <v>m3</v>
      </c>
      <c r="F90" s="14">
        <f>ROUND($M$87*L90,2)</f>
        <v>60.23</v>
      </c>
      <c r="G90" s="236">
        <f t="shared" si="65"/>
        <v>552.79</v>
      </c>
      <c r="H90" s="15">
        <f t="shared" si="22"/>
        <v>693.7</v>
      </c>
      <c r="I90" s="16">
        <f t="shared" si="66"/>
        <v>41781.550999999999</v>
      </c>
      <c r="K90" s="2" t="s">
        <v>1015</v>
      </c>
      <c r="L90" s="2">
        <v>60.23</v>
      </c>
    </row>
    <row r="91" spans="1:13">
      <c r="A91" s="17" t="s">
        <v>1045</v>
      </c>
      <c r="B91" s="34">
        <v>712200</v>
      </c>
      <c r="C91" s="11" t="s">
        <v>655</v>
      </c>
      <c r="D91" s="12" t="str">
        <f>VLOOKUP(B91,DER,2,0)</f>
        <v>Escoramento de galerias celulares</v>
      </c>
      <c r="E91" s="13" t="str">
        <f>VLOOKUP(B91,DER,3,0)</f>
        <v>m3</v>
      </c>
      <c r="F91" s="14">
        <f>ROUND($M$87*L91,2)</f>
        <v>401.83</v>
      </c>
      <c r="G91" s="236">
        <f t="shared" si="65"/>
        <v>73.31</v>
      </c>
      <c r="H91" s="15">
        <f t="shared" si="22"/>
        <v>92</v>
      </c>
      <c r="I91" s="16">
        <f t="shared" si="66"/>
        <v>36968.36</v>
      </c>
      <c r="K91" s="2" t="s">
        <v>1017</v>
      </c>
      <c r="L91" s="2">
        <v>401.83</v>
      </c>
    </row>
    <row r="92" spans="1:13">
      <c r="A92" s="17" t="s">
        <v>1046</v>
      </c>
      <c r="B92" s="34">
        <v>603000</v>
      </c>
      <c r="C92" s="11" t="s">
        <v>655</v>
      </c>
      <c r="D92" s="12" t="str">
        <f>VLOOKUP(B92,DER,2,0)</f>
        <v>Aço CA-50 fornec. dobr. colocação</v>
      </c>
      <c r="E92" s="13" t="str">
        <f>VLOOKUP(B92,DER,3,0)</f>
        <v>kg</v>
      </c>
      <c r="F92" s="14">
        <f>ROUND($M$87*L92,2)</f>
        <v>2488.0100000000002</v>
      </c>
      <c r="G92" s="236">
        <f t="shared" si="65"/>
        <v>13.63</v>
      </c>
      <c r="H92" s="15">
        <f t="shared" si="22"/>
        <v>17.100000000000001</v>
      </c>
      <c r="I92" s="16">
        <f t="shared" si="66"/>
        <v>42544.970999999998</v>
      </c>
      <c r="K92" s="2" t="s">
        <v>1018</v>
      </c>
      <c r="L92" s="2">
        <v>2488.0100000000002</v>
      </c>
    </row>
    <row r="93" spans="1:13">
      <c r="A93" s="3">
        <v>14</v>
      </c>
      <c r="B93" s="4"/>
      <c r="C93" s="4"/>
      <c r="D93" s="5" t="s">
        <v>1041</v>
      </c>
      <c r="E93" s="6"/>
      <c r="F93" s="7"/>
      <c r="G93" s="8"/>
      <c r="H93" s="8"/>
      <c r="I93" s="9">
        <f>SUM(I94:I99)</f>
        <v>512091.07100000005</v>
      </c>
    </row>
    <row r="94" spans="1:13">
      <c r="A94" s="17" t="s">
        <v>1047</v>
      </c>
      <c r="B94" s="18">
        <v>605300</v>
      </c>
      <c r="C94" s="11" t="s">
        <v>655</v>
      </c>
      <c r="D94" s="12" t="str">
        <f t="shared" ref="D94:D99" si="67">VLOOKUP(B94,DER,2,0)</f>
        <v>Concreto Fck = 15 MPa, preparo em betoneira e lanç.</v>
      </c>
      <c r="E94" s="13" t="str">
        <f t="shared" ref="E94:E99" si="68">VLOOKUP(B94,DER,3,0)</f>
        <v>m3</v>
      </c>
      <c r="F94" s="14">
        <f>4947.07*0.06</f>
        <v>296.82419999999996</v>
      </c>
      <c r="G94" s="236">
        <f t="shared" ref="G94:G99" si="69">VLOOKUP(B94,DER,7,0)</f>
        <v>494.09</v>
      </c>
      <c r="H94" s="15">
        <f>ROUND(G94+((G94*$M$10)/100),2)</f>
        <v>620.03</v>
      </c>
      <c r="I94" s="16">
        <f t="shared" ref="I94:I96" si="70">TRUNC(H94*F94,3)</f>
        <v>184039.908</v>
      </c>
    </row>
    <row r="95" spans="1:13">
      <c r="A95" s="17" t="s">
        <v>1048</v>
      </c>
      <c r="B95" s="18">
        <v>801070</v>
      </c>
      <c r="C95" s="11" t="s">
        <v>655</v>
      </c>
      <c r="D95" s="12" t="str">
        <f t="shared" si="67"/>
        <v>Regularização e compactação manual de passeios</v>
      </c>
      <c r="E95" s="13" t="str">
        <f t="shared" si="68"/>
        <v>m2</v>
      </c>
      <c r="F95" s="14">
        <v>4947.07</v>
      </c>
      <c r="G95" s="236">
        <f t="shared" si="69"/>
        <v>8</v>
      </c>
      <c r="H95" s="15">
        <f>ROUND(G95+((G95*$M$10)/100),2)</f>
        <v>10.039999999999999</v>
      </c>
      <c r="I95" s="16">
        <f t="shared" si="70"/>
        <v>49668.582000000002</v>
      </c>
    </row>
    <row r="96" spans="1:13">
      <c r="A96" s="17" t="s">
        <v>1049</v>
      </c>
      <c r="B96" s="18">
        <v>603900</v>
      </c>
      <c r="C96" s="11" t="s">
        <v>655</v>
      </c>
      <c r="D96" s="12" t="str">
        <f t="shared" si="67"/>
        <v>Lastro de brita</v>
      </c>
      <c r="E96" s="13" t="str">
        <f t="shared" si="68"/>
        <v>m3</v>
      </c>
      <c r="F96" s="14">
        <f>4947.07*0.03</f>
        <v>148.41209999999998</v>
      </c>
      <c r="G96" s="236">
        <f t="shared" si="69"/>
        <v>133.49</v>
      </c>
      <c r="H96" s="15">
        <f>ROUND(G96+((G96*$M$10)/100),2)</f>
        <v>167.52</v>
      </c>
      <c r="I96" s="16">
        <f t="shared" si="70"/>
        <v>24861.993999999999</v>
      </c>
    </row>
    <row r="97" spans="1:9">
      <c r="A97" s="17" t="s">
        <v>1058</v>
      </c>
      <c r="B97" s="34">
        <v>800000</v>
      </c>
      <c r="C97" s="11" t="s">
        <v>655</v>
      </c>
      <c r="D97" s="12" t="str">
        <f t="shared" si="67"/>
        <v>Enleivamento</v>
      </c>
      <c r="E97" s="13" t="str">
        <f t="shared" si="68"/>
        <v>m2</v>
      </c>
      <c r="F97" s="14">
        <v>5708.84</v>
      </c>
      <c r="G97" s="236">
        <f t="shared" si="69"/>
        <v>11.07</v>
      </c>
      <c r="H97" s="15">
        <f t="shared" ref="H97:H99" si="71">ROUND(G97+((G97*$M$10)/100),2)</f>
        <v>13.89</v>
      </c>
      <c r="I97" s="16">
        <f t="shared" ref="I97:I99" si="72">TRUNC(H97*F97,3)</f>
        <v>79295.786999999997</v>
      </c>
    </row>
    <row r="98" spans="1:9" ht="25.5">
      <c r="A98" s="17" t="s">
        <v>1094</v>
      </c>
      <c r="B98" s="34">
        <v>834907</v>
      </c>
      <c r="C98" s="11" t="s">
        <v>655</v>
      </c>
      <c r="D98" s="12" t="str">
        <f t="shared" si="67"/>
        <v>Fornecimento e assentamento de piso tátil de concreto alerta/direcional 40x40cm vermelho</v>
      </c>
      <c r="E98" s="13" t="str">
        <f t="shared" si="68"/>
        <v>m2</v>
      </c>
      <c r="F98" s="14">
        <v>1238.31</v>
      </c>
      <c r="G98" s="236">
        <f t="shared" si="69"/>
        <v>106.64</v>
      </c>
      <c r="H98" s="15">
        <f t="shared" si="71"/>
        <v>133.82</v>
      </c>
      <c r="I98" s="16">
        <f t="shared" si="72"/>
        <v>165710.644</v>
      </c>
    </row>
    <row r="99" spans="1:9">
      <c r="A99" s="17" t="s">
        <v>1095</v>
      </c>
      <c r="B99" s="34">
        <v>605000</v>
      </c>
      <c r="C99" s="11" t="s">
        <v>655</v>
      </c>
      <c r="D99" s="12" t="str">
        <f t="shared" si="67"/>
        <v>Concreto magro, preparo em betoneira e lanç.</v>
      </c>
      <c r="E99" s="13" t="str">
        <f t="shared" si="68"/>
        <v>m3</v>
      </c>
      <c r="F99" s="14">
        <f>7.65*0.06*36</f>
        <v>16.524000000000001</v>
      </c>
      <c r="G99" s="236">
        <f t="shared" si="69"/>
        <v>410.6</v>
      </c>
      <c r="H99" s="15">
        <f t="shared" si="71"/>
        <v>515.26</v>
      </c>
      <c r="I99" s="16">
        <f t="shared" si="72"/>
        <v>8514.1560000000009</v>
      </c>
    </row>
    <row r="100" spans="1:9">
      <c r="A100" s="3">
        <v>15</v>
      </c>
      <c r="B100" s="4"/>
      <c r="C100" s="4"/>
      <c r="D100" s="5" t="s">
        <v>660</v>
      </c>
      <c r="E100" s="6"/>
      <c r="F100" s="7"/>
      <c r="G100" s="8"/>
      <c r="H100" s="8"/>
      <c r="I100" s="9">
        <f>SUM(I101:I104)</f>
        <v>40391.856</v>
      </c>
    </row>
    <row r="101" spans="1:9">
      <c r="A101" s="17" t="s">
        <v>1096</v>
      </c>
      <c r="B101" s="18"/>
      <c r="C101" s="11" t="s">
        <v>655</v>
      </c>
      <c r="D101" s="12" t="s">
        <v>1059</v>
      </c>
      <c r="E101" s="13" t="s">
        <v>858</v>
      </c>
      <c r="F101" s="14">
        <v>1</v>
      </c>
      <c r="G101" s="236">
        <v>1265.5999999999999</v>
      </c>
      <c r="H101" s="15">
        <f>ROUND(G101+((G101*$M$10)/100),2)</f>
        <v>1588.2</v>
      </c>
      <c r="I101" s="16">
        <f t="shared" ref="I101" si="73">TRUNC(H101*F101,3)</f>
        <v>1588.2</v>
      </c>
    </row>
    <row r="102" spans="1:9">
      <c r="A102" s="17" t="s">
        <v>1097</v>
      </c>
      <c r="B102" s="18">
        <v>822100</v>
      </c>
      <c r="C102" s="11" t="s">
        <v>655</v>
      </c>
      <c r="D102" s="12" t="str">
        <f>VLOOKUP(B102,DER,2,0)</f>
        <v>Faixa de sinalização horizontal c/tinta resina acrílica base água</v>
      </c>
      <c r="E102" s="13" t="str">
        <f>VLOOKUP(B102,DER,3,0)</f>
        <v>m2</v>
      </c>
      <c r="F102" s="14">
        <v>1185.83</v>
      </c>
      <c r="G102" s="236">
        <f>VLOOKUP(B102,DER,7,0)</f>
        <v>17.68</v>
      </c>
      <c r="H102" s="15">
        <f>ROUND(G102+((G102*$M$10)/100),2)</f>
        <v>22.19</v>
      </c>
      <c r="I102" s="16">
        <f t="shared" si="16"/>
        <v>26313.566999999999</v>
      </c>
    </row>
    <row r="103" spans="1:9" ht="25.5">
      <c r="A103" s="17" t="s">
        <v>1098</v>
      </c>
      <c r="B103" s="18">
        <v>821350</v>
      </c>
      <c r="C103" s="11" t="s">
        <v>655</v>
      </c>
      <c r="D103" s="12" t="str">
        <f>VLOOKUP(B103,DER,2,0)</f>
        <v>Suporte metálico galv. fogo d=2,5" c/tampa e aletas anti-giro, h=3,50m</v>
      </c>
      <c r="E103" s="13" t="str">
        <f>VLOOKUP(B103,DER,3,0)</f>
        <v>ud</v>
      </c>
      <c r="F103" s="14">
        <v>24</v>
      </c>
      <c r="G103" s="236">
        <f>VLOOKUP(B103,DER,7,0)</f>
        <v>404</v>
      </c>
      <c r="H103" s="15">
        <f>ROUND(G103+((G103*$M$10)/100),2)</f>
        <v>506.98</v>
      </c>
      <c r="I103" s="16">
        <f t="shared" si="16"/>
        <v>12167.52</v>
      </c>
    </row>
    <row r="104" spans="1:9">
      <c r="A104" s="17" t="s">
        <v>1099</v>
      </c>
      <c r="B104" s="18">
        <v>820000</v>
      </c>
      <c r="C104" s="11" t="s">
        <v>655</v>
      </c>
      <c r="D104" s="12" t="str">
        <f>VLOOKUP(B104,DER,2,0)</f>
        <v>Placa sinalização c/ película refletiva</v>
      </c>
      <c r="E104" s="13" t="str">
        <f>VLOOKUP(B104,DER,3,0)</f>
        <v>m2</v>
      </c>
      <c r="F104" s="14">
        <f>0.1964*19+0.216*5</f>
        <v>4.8116000000000003</v>
      </c>
      <c r="G104" s="236">
        <f>VLOOKUP(B104,DER,7,0)</f>
        <v>53.42</v>
      </c>
      <c r="H104" s="15">
        <f>ROUND(G104+((G104*$M$10)/100),2)</f>
        <v>67.040000000000006</v>
      </c>
      <c r="I104" s="16">
        <f t="shared" si="16"/>
        <v>322.56900000000002</v>
      </c>
    </row>
    <row r="105" spans="1:9" ht="15" thickBot="1">
      <c r="A105" s="19"/>
      <c r="B105" s="20"/>
      <c r="C105" s="20"/>
      <c r="D105" s="21"/>
      <c r="E105" s="22"/>
      <c r="F105" s="23"/>
      <c r="G105" s="23"/>
      <c r="H105" s="23"/>
      <c r="I105" s="24"/>
    </row>
    <row r="106" spans="1:9" ht="15.75" thickBot="1">
      <c r="A106" s="258" t="s">
        <v>783</v>
      </c>
      <c r="B106" s="259"/>
      <c r="C106" s="259"/>
      <c r="D106" s="259"/>
      <c r="E106" s="259"/>
      <c r="F106" s="259"/>
      <c r="G106" s="259"/>
      <c r="H106" s="259"/>
      <c r="I106" s="205">
        <f>SUM(I13,I22,I31,I35,I100,I43,I52,I59,I66,I73,I80,I87,I93,I17,I46)</f>
        <v>8770887.6639999989</v>
      </c>
    </row>
    <row r="107" spans="1:9" ht="15">
      <c r="A107" s="25"/>
      <c r="B107" s="25"/>
      <c r="C107" s="25"/>
      <c r="D107" s="25"/>
      <c r="E107" s="25"/>
      <c r="F107" s="25"/>
      <c r="G107" s="25"/>
      <c r="H107" s="26"/>
      <c r="I107" s="27"/>
    </row>
    <row r="108" spans="1:9">
      <c r="A108" s="213"/>
      <c r="B108" s="213"/>
      <c r="C108" s="213"/>
      <c r="D108" s="214"/>
      <c r="E108" s="213"/>
      <c r="F108" s="213"/>
      <c r="G108" s="213"/>
      <c r="H108" s="213"/>
      <c r="I108" s="213"/>
    </row>
    <row r="109" spans="1:9" ht="15">
      <c r="A109" s="215" t="s">
        <v>786</v>
      </c>
      <c r="B109" s="216" t="s">
        <v>1100</v>
      </c>
      <c r="C109" s="213"/>
      <c r="D109" s="214"/>
      <c r="E109" s="213"/>
      <c r="F109" s="213"/>
      <c r="G109" s="213"/>
      <c r="H109" s="213"/>
      <c r="I109" s="213"/>
    </row>
    <row r="110" spans="1:9">
      <c r="A110" s="213"/>
      <c r="B110" s="213"/>
      <c r="C110" s="213"/>
      <c r="D110" s="214"/>
      <c r="E110" s="213"/>
      <c r="F110" s="213"/>
      <c r="G110" s="213"/>
      <c r="H110" s="213"/>
      <c r="I110" s="213"/>
    </row>
    <row r="115" spans="4:4">
      <c r="D115" s="2" t="s">
        <v>1054</v>
      </c>
    </row>
    <row r="116" spans="4:4">
      <c r="D116" s="2" t="s">
        <v>1052</v>
      </c>
    </row>
    <row r="117" spans="4:4">
      <c r="D117" s="2" t="s">
        <v>1053</v>
      </c>
    </row>
  </sheetData>
  <mergeCells count="7">
    <mergeCell ref="A2:I7"/>
    <mergeCell ref="A106:H106"/>
    <mergeCell ref="B8:D8"/>
    <mergeCell ref="B9:D9"/>
    <mergeCell ref="H9:I9"/>
    <mergeCell ref="B10:D10"/>
    <mergeCell ref="H10:I10"/>
  </mergeCells>
  <phoneticPr fontId="4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ignoredErrors>
    <ignoredError sqref="E2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6692-C9F7-4EEF-9943-683766DA01B0}">
  <dimension ref="A1:AB49"/>
  <sheetViews>
    <sheetView tabSelected="1" view="pageBreakPreview" zoomScaleNormal="100" zoomScaleSheetLayoutView="100" workbookViewId="0">
      <selection activeCell="A2" sqref="A2:I7"/>
    </sheetView>
  </sheetViews>
  <sheetFormatPr defaultColWidth="11.42578125" defaultRowHeight="15"/>
  <cols>
    <col min="1" max="1" width="9.7109375" style="178" customWidth="1"/>
    <col min="2" max="2" width="33.42578125" style="179" customWidth="1"/>
    <col min="3" max="3" width="15" style="126" bestFit="1" customWidth="1"/>
    <col min="4" max="4" width="12.7109375" style="135" bestFit="1" customWidth="1"/>
    <col min="5" max="5" width="8.42578125" style="126" customWidth="1"/>
    <col min="6" max="6" width="12.7109375" style="135" bestFit="1" customWidth="1"/>
    <col min="7" max="7" width="10.7109375" style="126" customWidth="1"/>
    <col min="8" max="8" width="12.7109375" style="135" customWidth="1"/>
    <col min="9" max="9" width="8.42578125" style="126" customWidth="1"/>
    <col min="10" max="10" width="12.7109375" style="135" customWidth="1"/>
    <col min="11" max="11" width="8.42578125" style="126" customWidth="1"/>
    <col min="12" max="12" width="12.7109375" style="135" customWidth="1"/>
    <col min="13" max="13" width="8.42578125" style="126" customWidth="1"/>
    <col min="14" max="14" width="12.85546875" style="135" customWidth="1"/>
    <col min="15" max="15" width="8.42578125" style="126" customWidth="1"/>
    <col min="16" max="16" width="11.28515625" style="126" bestFit="1" customWidth="1"/>
    <col min="17" max="17" width="8.42578125" style="126" customWidth="1"/>
    <col min="18" max="18" width="11.28515625" style="126" bestFit="1" customWidth="1"/>
    <col min="19" max="19" width="8.42578125" style="126" customWidth="1"/>
    <col min="20" max="20" width="11.28515625" style="126" bestFit="1" customWidth="1"/>
    <col min="21" max="21" width="8.42578125" style="126" customWidth="1"/>
    <col min="22" max="22" width="11.28515625" style="126" bestFit="1" customWidth="1"/>
    <col min="23" max="23" width="8.42578125" style="126" customWidth="1"/>
    <col min="24" max="24" width="12.7109375" style="175" customWidth="1"/>
    <col min="25" max="25" width="15.42578125" style="169" customWidth="1"/>
    <col min="26" max="16384" width="11.42578125" style="124"/>
  </cols>
  <sheetData>
    <row r="1" spans="1:28" s="119" customFormat="1" ht="24.75" customHeight="1" thickBot="1">
      <c r="A1" s="272" t="s">
        <v>755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</row>
    <row r="2" spans="1:28" ht="15" customHeight="1">
      <c r="A2" s="273"/>
      <c r="B2" s="275"/>
      <c r="C2" s="275"/>
      <c r="D2" s="275"/>
      <c r="E2" s="275"/>
      <c r="F2" s="275"/>
      <c r="G2" s="120"/>
      <c r="H2" s="121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1"/>
      <c r="Y2" s="123"/>
    </row>
    <row r="3" spans="1:28" ht="15" customHeight="1">
      <c r="A3" s="274"/>
      <c r="B3" s="276"/>
      <c r="C3" s="276"/>
      <c r="D3" s="276"/>
      <c r="E3" s="276"/>
      <c r="F3" s="276"/>
      <c r="H3" s="127"/>
      <c r="I3" s="128"/>
      <c r="J3" s="128"/>
      <c r="K3" s="128"/>
      <c r="L3" s="129" t="s">
        <v>756</v>
      </c>
      <c r="M3" s="130"/>
      <c r="O3" s="128"/>
      <c r="P3" s="128"/>
      <c r="Q3" s="128"/>
      <c r="R3" s="128"/>
      <c r="S3" s="128"/>
      <c r="T3" s="128"/>
      <c r="U3" s="128"/>
      <c r="V3" s="128"/>
      <c r="W3" s="128"/>
      <c r="X3" s="129" t="s">
        <v>757</v>
      </c>
      <c r="Y3" s="131">
        <v>46098</v>
      </c>
    </row>
    <row r="4" spans="1:28" ht="15" customHeight="1">
      <c r="A4" s="125"/>
      <c r="B4" s="276"/>
      <c r="C4" s="276"/>
      <c r="D4" s="276"/>
      <c r="E4" s="276"/>
      <c r="F4" s="276"/>
      <c r="H4" s="127"/>
      <c r="I4" s="128"/>
      <c r="J4" s="128"/>
      <c r="K4" s="128"/>
      <c r="L4" s="129" t="s">
        <v>758</v>
      </c>
      <c r="M4" s="130" t="s">
        <v>1051</v>
      </c>
      <c r="O4" s="128"/>
      <c r="P4" s="128"/>
      <c r="Q4" s="128"/>
      <c r="R4" s="128"/>
      <c r="S4" s="128"/>
      <c r="T4" s="128"/>
      <c r="U4" s="128"/>
      <c r="V4" s="128"/>
      <c r="W4" s="128"/>
      <c r="X4" s="129" t="s">
        <v>759</v>
      </c>
      <c r="Y4" s="132" t="s">
        <v>658</v>
      </c>
    </row>
    <row r="5" spans="1:28" ht="16.5" customHeight="1">
      <c r="A5" s="133"/>
      <c r="B5" s="277"/>
      <c r="C5" s="277"/>
      <c r="D5" s="277"/>
      <c r="E5" s="277"/>
      <c r="F5" s="277"/>
      <c r="H5" s="127"/>
      <c r="I5" s="128"/>
      <c r="J5" s="128"/>
      <c r="K5" s="128"/>
      <c r="L5" s="129" t="s">
        <v>760</v>
      </c>
      <c r="M5" s="130"/>
      <c r="O5" s="128"/>
      <c r="P5" s="128"/>
      <c r="Q5" s="128"/>
      <c r="R5" s="128"/>
      <c r="S5" s="128"/>
      <c r="T5" s="128"/>
      <c r="U5" s="128"/>
      <c r="V5" s="128"/>
      <c r="W5" s="128"/>
      <c r="X5" s="129" t="s">
        <v>761</v>
      </c>
      <c r="Y5" s="134"/>
    </row>
    <row r="6" spans="1:28" ht="16.5" customHeight="1" thickBot="1">
      <c r="A6" s="133"/>
      <c r="B6" s="277"/>
      <c r="C6" s="277"/>
      <c r="D6" s="277"/>
      <c r="E6" s="277"/>
      <c r="F6" s="277"/>
      <c r="G6" s="129"/>
      <c r="H6" s="127"/>
      <c r="I6" s="128"/>
      <c r="J6" s="128"/>
      <c r="K6" s="128"/>
      <c r="L6" s="128"/>
      <c r="O6" s="128"/>
      <c r="P6" s="128"/>
      <c r="Q6" s="128"/>
      <c r="R6" s="128"/>
      <c r="S6" s="128"/>
      <c r="T6" s="128"/>
      <c r="U6" s="128"/>
      <c r="V6" s="128"/>
      <c r="W6" s="128"/>
      <c r="X6" s="129" t="s">
        <v>762</v>
      </c>
      <c r="Y6" s="136">
        <v>300</v>
      </c>
    </row>
    <row r="7" spans="1:28" ht="16.5" customHeight="1" thickBot="1">
      <c r="A7" s="133"/>
      <c r="B7" s="278"/>
      <c r="C7" s="278"/>
      <c r="D7" s="278"/>
      <c r="E7" s="278"/>
      <c r="F7" s="278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8" t="s">
        <v>661</v>
      </c>
      <c r="Y7" s="139">
        <v>0</v>
      </c>
    </row>
    <row r="8" spans="1:28" s="143" customFormat="1" ht="28.5" customHeight="1">
      <c r="A8" s="279" t="s">
        <v>657</v>
      </c>
      <c r="B8" s="281" t="s">
        <v>754</v>
      </c>
      <c r="C8" s="140"/>
      <c r="D8" s="269">
        <v>30</v>
      </c>
      <c r="E8" s="267" t="s">
        <v>763</v>
      </c>
      <c r="F8" s="269">
        <v>60</v>
      </c>
      <c r="G8" s="267" t="s">
        <v>763</v>
      </c>
      <c r="H8" s="269">
        <v>90</v>
      </c>
      <c r="I8" s="267" t="s">
        <v>763</v>
      </c>
      <c r="J8" s="269">
        <v>120</v>
      </c>
      <c r="K8" s="267" t="s">
        <v>763</v>
      </c>
      <c r="L8" s="269">
        <v>150</v>
      </c>
      <c r="M8" s="283" t="s">
        <v>763</v>
      </c>
      <c r="N8" s="269">
        <v>180</v>
      </c>
      <c r="O8" s="267" t="s">
        <v>763</v>
      </c>
      <c r="P8" s="269">
        <v>210</v>
      </c>
      <c r="Q8" s="267" t="s">
        <v>763</v>
      </c>
      <c r="R8" s="269">
        <v>240</v>
      </c>
      <c r="S8" s="267" t="s">
        <v>763</v>
      </c>
      <c r="T8" s="269">
        <v>270</v>
      </c>
      <c r="U8" s="267" t="s">
        <v>763</v>
      </c>
      <c r="V8" s="269">
        <v>300</v>
      </c>
      <c r="W8" s="267" t="s">
        <v>763</v>
      </c>
      <c r="X8" s="141" t="s">
        <v>764</v>
      </c>
      <c r="Y8" s="142" t="s">
        <v>764</v>
      </c>
    </row>
    <row r="9" spans="1:28" s="145" customFormat="1" ht="28.5" customHeight="1">
      <c r="A9" s="280"/>
      <c r="B9" s="282"/>
      <c r="C9" s="144" t="s">
        <v>765</v>
      </c>
      <c r="D9" s="271"/>
      <c r="E9" s="268"/>
      <c r="F9" s="270"/>
      <c r="G9" s="268"/>
      <c r="H9" s="271"/>
      <c r="I9" s="268"/>
      <c r="J9" s="271"/>
      <c r="K9" s="268"/>
      <c r="L9" s="271"/>
      <c r="M9" s="284"/>
      <c r="N9" s="270"/>
      <c r="O9" s="268"/>
      <c r="P9" s="270"/>
      <c r="Q9" s="268"/>
      <c r="R9" s="270"/>
      <c r="S9" s="268"/>
      <c r="T9" s="270"/>
      <c r="U9" s="268"/>
      <c r="V9" s="270"/>
      <c r="W9" s="268"/>
      <c r="X9" s="185" t="s">
        <v>766</v>
      </c>
      <c r="Y9" s="185" t="s">
        <v>767</v>
      </c>
    </row>
    <row r="10" spans="1:28" s="154" customFormat="1" ht="28.5" customHeight="1">
      <c r="A10" s="146">
        <v>1</v>
      </c>
      <c r="B10" s="147" t="str">
        <f>ORÇAMENTO!D13</f>
        <v>CUSTOS INDIRETOS</v>
      </c>
      <c r="C10" s="148">
        <f t="shared" ref="C10:C24" si="0">IFERROR(X10/$X$31,0)</f>
        <v>0.14563020630656201</v>
      </c>
      <c r="D10" s="149">
        <f>IF(B10&lt;&gt;"",E10*X10," ")</f>
        <v>383191.85399999999</v>
      </c>
      <c r="E10" s="150">
        <v>0.3</v>
      </c>
      <c r="F10" s="151">
        <f>IF(B10&lt;&gt;"",G10*X10," ")</f>
        <v>0</v>
      </c>
      <c r="G10" s="150"/>
      <c r="H10" s="149">
        <f>IF(B10&lt;&gt;"",I10*X10," ")</f>
        <v>0</v>
      </c>
      <c r="I10" s="150"/>
      <c r="J10" s="149">
        <f>IF(B10&lt;&gt;"",K10*X10," ")</f>
        <v>510922.47200000001</v>
      </c>
      <c r="K10" s="150">
        <v>0.4</v>
      </c>
      <c r="L10" s="149">
        <f>IF(B10&lt;&gt;"",M10*X10," ")</f>
        <v>0</v>
      </c>
      <c r="M10" s="152"/>
      <c r="N10" s="151">
        <f>IF(B10&lt;&gt;"",O10*X10," ")</f>
        <v>0</v>
      </c>
      <c r="O10" s="150"/>
      <c r="P10" s="151">
        <f>IF(D10&lt;&gt;"",Q10*Z10," ")</f>
        <v>0</v>
      </c>
      <c r="Q10" s="150"/>
      <c r="R10" s="151">
        <f>IF(F10&lt;&gt;"",S10*X10," ")</f>
        <v>0</v>
      </c>
      <c r="S10" s="150"/>
      <c r="T10" s="151">
        <f>IF(H10&lt;&gt;"",U10*X10," ")</f>
        <v>0</v>
      </c>
      <c r="U10" s="150"/>
      <c r="V10" s="151">
        <f>IF(J10&lt;&gt;"",W10*X10," ")</f>
        <v>383191.85399999999</v>
      </c>
      <c r="W10" s="150">
        <v>0.3</v>
      </c>
      <c r="X10" s="149">
        <f t="shared" ref="X10:X24" si="1">(IF(B10&lt;&gt;"",Y10*(1+$Y$7)," "))</f>
        <v>1277306.18</v>
      </c>
      <c r="Y10" s="153">
        <f>ORÇAMENTO!I13</f>
        <v>1277306.18</v>
      </c>
      <c r="AB10" s="155">
        <f>E10+G10+I10+K10+M10+O10+Q10+S10+U10+W10</f>
        <v>1</v>
      </c>
    </row>
    <row r="11" spans="1:28" s="154" customFormat="1" ht="28.5" customHeight="1">
      <c r="A11" s="156">
        <v>2</v>
      </c>
      <c r="B11" s="157" t="str">
        <f>ORÇAMENTO!D17</f>
        <v>TERRAPLENAGEM</v>
      </c>
      <c r="C11" s="148">
        <f t="shared" si="0"/>
        <v>5.04739764045848E-2</v>
      </c>
      <c r="D11" s="149">
        <f t="shared" ref="D11:D24" si="2">IF(B11&lt;&gt;"",E11*X11," ")</f>
        <v>88540.315399999992</v>
      </c>
      <c r="E11" s="152">
        <v>0.2</v>
      </c>
      <c r="F11" s="151">
        <f t="shared" ref="F11:F24" si="3">IF(B11&lt;&gt;"",G11*X11," ")</f>
        <v>88540.315399999992</v>
      </c>
      <c r="G11" s="152">
        <v>0.2</v>
      </c>
      <c r="H11" s="149">
        <f t="shared" ref="H11:H24" si="4">IF(B11&lt;&gt;"",I11*X11," ")</f>
        <v>88540.315399999992</v>
      </c>
      <c r="I11" s="152">
        <v>0.2</v>
      </c>
      <c r="J11" s="149">
        <f t="shared" ref="J11:J24" si="5">IF(B11&lt;&gt;"",K11*X11," ")</f>
        <v>88540.315399999992</v>
      </c>
      <c r="K11" s="152">
        <v>0.2</v>
      </c>
      <c r="L11" s="149">
        <f t="shared" ref="L11:L24" si="6">IF(B11&lt;&gt;"",M11*X11," ")</f>
        <v>88540.315399999992</v>
      </c>
      <c r="M11" s="152">
        <v>0.2</v>
      </c>
      <c r="N11" s="151">
        <f t="shared" ref="N11:N24" si="7">IF(B11&lt;&gt;"",O11*X11," ")</f>
        <v>0</v>
      </c>
      <c r="O11" s="152"/>
      <c r="P11" s="151">
        <f t="shared" ref="P11:P24" si="8">IF(D11&lt;&gt;"",Q11*Z11," ")</f>
        <v>0</v>
      </c>
      <c r="Q11" s="152"/>
      <c r="R11" s="151">
        <f t="shared" ref="R11:R24" si="9">IF(F11&lt;&gt;"",S11*X11," ")</f>
        <v>0</v>
      </c>
      <c r="S11" s="152"/>
      <c r="T11" s="151">
        <f t="shared" ref="T11:T24" si="10">IF(H11&lt;&gt;"",U11*X11," ")</f>
        <v>0</v>
      </c>
      <c r="U11" s="152"/>
      <c r="V11" s="151">
        <f t="shared" ref="V11:V24" si="11">IF(J11&lt;&gt;"",W11*X11," ")</f>
        <v>0</v>
      </c>
      <c r="W11" s="152"/>
      <c r="X11" s="151">
        <f t="shared" si="1"/>
        <v>442701.57699999993</v>
      </c>
      <c r="Y11" s="158">
        <f>ORÇAMENTO!I17</f>
        <v>442701.57699999993</v>
      </c>
      <c r="AB11" s="155">
        <f t="shared" ref="AB11:AB31" si="12">E11+G11+I11+K11+M11+O11+Q11+S11+U11+W11</f>
        <v>1</v>
      </c>
    </row>
    <row r="12" spans="1:28" s="154" customFormat="1" ht="28.5" customHeight="1">
      <c r="A12" s="156">
        <v>3</v>
      </c>
      <c r="B12" s="157" t="str">
        <f>ORÇAMENTO!D22</f>
        <v>PAVIMENTAÇÃO</v>
      </c>
      <c r="C12" s="148">
        <f t="shared" si="0"/>
        <v>0.3072174422048326</v>
      </c>
      <c r="D12" s="149">
        <f t="shared" si="2"/>
        <v>0</v>
      </c>
      <c r="E12" s="152"/>
      <c r="F12" s="151">
        <f t="shared" si="3"/>
        <v>538913.93479999993</v>
      </c>
      <c r="G12" s="152">
        <v>0.2</v>
      </c>
      <c r="H12" s="149">
        <f t="shared" si="4"/>
        <v>538913.93479999993</v>
      </c>
      <c r="I12" s="152">
        <v>0.2</v>
      </c>
      <c r="J12" s="149">
        <f t="shared" si="5"/>
        <v>538913.93479999993</v>
      </c>
      <c r="K12" s="152">
        <v>0.2</v>
      </c>
      <c r="L12" s="149">
        <f t="shared" si="6"/>
        <v>538913.93479999993</v>
      </c>
      <c r="M12" s="152">
        <v>0.2</v>
      </c>
      <c r="N12" s="151">
        <f t="shared" si="7"/>
        <v>538913.93479999993</v>
      </c>
      <c r="O12" s="152">
        <v>0.2</v>
      </c>
      <c r="P12" s="151">
        <f t="shared" si="8"/>
        <v>0</v>
      </c>
      <c r="Q12" s="152"/>
      <c r="R12" s="151">
        <f t="shared" si="9"/>
        <v>0</v>
      </c>
      <c r="S12" s="152"/>
      <c r="T12" s="151">
        <f t="shared" si="10"/>
        <v>0</v>
      </c>
      <c r="U12" s="152"/>
      <c r="V12" s="151">
        <f t="shared" si="11"/>
        <v>0</v>
      </c>
      <c r="W12" s="152"/>
      <c r="X12" s="151">
        <f t="shared" si="1"/>
        <v>2694569.6739999996</v>
      </c>
      <c r="Y12" s="158">
        <f>ORÇAMENTO!I22</f>
        <v>2694569.6739999996</v>
      </c>
      <c r="AB12" s="155">
        <f t="shared" si="12"/>
        <v>1</v>
      </c>
    </row>
    <row r="13" spans="1:28" s="154" customFormat="1" ht="28.5" customHeight="1">
      <c r="A13" s="156">
        <v>4</v>
      </c>
      <c r="B13" s="157" t="str">
        <f>ORÇAMENTO!D31</f>
        <v>FORNECIMENTO DE LIGANTES</v>
      </c>
      <c r="C13" s="148">
        <f t="shared" si="0"/>
        <v>0.14448850772557337</v>
      </c>
      <c r="D13" s="149">
        <f t="shared" si="2"/>
        <v>0</v>
      </c>
      <c r="E13" s="152"/>
      <c r="F13" s="151">
        <f t="shared" si="3"/>
        <v>253458.49400000006</v>
      </c>
      <c r="G13" s="152">
        <v>0.2</v>
      </c>
      <c r="H13" s="149">
        <f t="shared" si="4"/>
        <v>253458.49400000006</v>
      </c>
      <c r="I13" s="152">
        <v>0.2</v>
      </c>
      <c r="J13" s="149">
        <f t="shared" si="5"/>
        <v>253458.49400000006</v>
      </c>
      <c r="K13" s="152">
        <v>0.2</v>
      </c>
      <c r="L13" s="149">
        <f t="shared" si="6"/>
        <v>253458.49400000006</v>
      </c>
      <c r="M13" s="152">
        <v>0.2</v>
      </c>
      <c r="N13" s="151">
        <f t="shared" si="7"/>
        <v>253458.49400000006</v>
      </c>
      <c r="O13" s="152">
        <v>0.2</v>
      </c>
      <c r="P13" s="151">
        <f t="shared" si="8"/>
        <v>0</v>
      </c>
      <c r="Q13" s="152"/>
      <c r="R13" s="151">
        <f t="shared" si="9"/>
        <v>0</v>
      </c>
      <c r="S13" s="152"/>
      <c r="T13" s="151">
        <f t="shared" si="10"/>
        <v>0</v>
      </c>
      <c r="U13" s="152"/>
      <c r="V13" s="151">
        <f t="shared" si="11"/>
        <v>0</v>
      </c>
      <c r="W13" s="152"/>
      <c r="X13" s="151">
        <f t="shared" si="1"/>
        <v>1267292.4700000002</v>
      </c>
      <c r="Y13" s="158">
        <f>ORÇAMENTO!I31</f>
        <v>1267292.4700000002</v>
      </c>
      <c r="AB13" s="155">
        <f t="shared" si="12"/>
        <v>1</v>
      </c>
    </row>
    <row r="14" spans="1:28" s="154" customFormat="1" ht="28.5" customHeight="1">
      <c r="A14" s="156">
        <v>5</v>
      </c>
      <c r="B14" s="157" t="str">
        <f>ORÇAMENTO!D35</f>
        <v>DRENAGEM</v>
      </c>
      <c r="C14" s="148">
        <f t="shared" si="0"/>
        <v>0.12183322098468961</v>
      </c>
      <c r="D14" s="149">
        <f t="shared" si="2"/>
        <v>320575.64850000001</v>
      </c>
      <c r="E14" s="152">
        <v>0.3</v>
      </c>
      <c r="F14" s="151">
        <f t="shared" si="3"/>
        <v>320575.64850000001</v>
      </c>
      <c r="G14" s="152">
        <v>0.3</v>
      </c>
      <c r="H14" s="149">
        <f t="shared" si="4"/>
        <v>427434.19800000009</v>
      </c>
      <c r="I14" s="152">
        <v>0.4</v>
      </c>
      <c r="J14" s="149">
        <f t="shared" si="5"/>
        <v>0</v>
      </c>
      <c r="K14" s="152"/>
      <c r="L14" s="149">
        <f t="shared" si="6"/>
        <v>0</v>
      </c>
      <c r="M14" s="152"/>
      <c r="N14" s="151">
        <f t="shared" si="7"/>
        <v>0</v>
      </c>
      <c r="O14" s="152"/>
      <c r="P14" s="151">
        <f t="shared" si="8"/>
        <v>0</v>
      </c>
      <c r="Q14" s="152"/>
      <c r="R14" s="151">
        <f t="shared" si="9"/>
        <v>0</v>
      </c>
      <c r="S14" s="152"/>
      <c r="T14" s="151">
        <f t="shared" si="10"/>
        <v>0</v>
      </c>
      <c r="U14" s="152"/>
      <c r="V14" s="151">
        <f t="shared" si="11"/>
        <v>0</v>
      </c>
      <c r="W14" s="152"/>
      <c r="X14" s="151">
        <f t="shared" si="1"/>
        <v>1068585.4950000001</v>
      </c>
      <c r="Y14" s="158">
        <f>ORÇAMENTO!I35</f>
        <v>1068585.4950000001</v>
      </c>
      <c r="AB14" s="155">
        <f t="shared" si="12"/>
        <v>1</v>
      </c>
    </row>
    <row r="15" spans="1:28" s="154" customFormat="1" ht="28.5" customHeight="1">
      <c r="A15" s="156">
        <v>6</v>
      </c>
      <c r="B15" s="159" t="str">
        <f>ORÇAMENTO!D43</f>
        <v>BOCA DE BUEIRO PARA TUBOS CIRCULARES (1,00m e 0,60m) - Esc. 30°</v>
      </c>
      <c r="C15" s="148">
        <f t="shared" si="0"/>
        <v>5.357298120789157E-4</v>
      </c>
      <c r="D15" s="149">
        <f t="shared" si="2"/>
        <v>0</v>
      </c>
      <c r="E15" s="152"/>
      <c r="F15" s="151">
        <f t="shared" si="3"/>
        <v>0</v>
      </c>
      <c r="G15" s="152"/>
      <c r="H15" s="149">
        <f t="shared" si="4"/>
        <v>4698.826</v>
      </c>
      <c r="I15" s="152">
        <v>1</v>
      </c>
      <c r="J15" s="149">
        <f t="shared" si="5"/>
        <v>0</v>
      </c>
      <c r="K15" s="152"/>
      <c r="L15" s="149">
        <f t="shared" si="6"/>
        <v>0</v>
      </c>
      <c r="M15" s="152"/>
      <c r="N15" s="151">
        <f t="shared" si="7"/>
        <v>0</v>
      </c>
      <c r="O15" s="152"/>
      <c r="P15" s="151">
        <f t="shared" si="8"/>
        <v>0</v>
      </c>
      <c r="Q15" s="152"/>
      <c r="R15" s="151">
        <f t="shared" si="9"/>
        <v>0</v>
      </c>
      <c r="S15" s="152"/>
      <c r="T15" s="151">
        <f t="shared" si="10"/>
        <v>0</v>
      </c>
      <c r="U15" s="152"/>
      <c r="V15" s="151">
        <f t="shared" si="11"/>
        <v>0</v>
      </c>
      <c r="W15" s="152"/>
      <c r="X15" s="151">
        <f t="shared" si="1"/>
        <v>4698.826</v>
      </c>
      <c r="Y15" s="158">
        <f>ORÇAMENTO!I43</f>
        <v>4698.826</v>
      </c>
      <c r="AB15" s="155">
        <f t="shared" si="12"/>
        <v>1</v>
      </c>
    </row>
    <row r="16" spans="1:28" s="154" customFormat="1" ht="28.5" customHeight="1">
      <c r="A16" s="156">
        <v>7</v>
      </c>
      <c r="B16" s="159" t="str">
        <f>ORÇAMENTO!D46</f>
        <v>DISSIPADOR DE ENERGIA (1,00m e 0,60m)</v>
      </c>
      <c r="C16" s="148">
        <f t="shared" si="0"/>
        <v>6.1845906683590597E-4</v>
      </c>
      <c r="D16" s="149"/>
      <c r="E16" s="152"/>
      <c r="F16" s="151"/>
      <c r="G16" s="152"/>
      <c r="H16" s="149">
        <f t="shared" si="4"/>
        <v>5424.4349999999995</v>
      </c>
      <c r="I16" s="152">
        <v>1</v>
      </c>
      <c r="J16" s="149"/>
      <c r="K16" s="152"/>
      <c r="L16" s="149"/>
      <c r="M16" s="152"/>
      <c r="N16" s="151"/>
      <c r="O16" s="152"/>
      <c r="P16" s="151"/>
      <c r="Q16" s="152"/>
      <c r="R16" s="151"/>
      <c r="S16" s="152"/>
      <c r="T16" s="151"/>
      <c r="U16" s="152"/>
      <c r="V16" s="151"/>
      <c r="W16" s="152"/>
      <c r="X16" s="151">
        <f t="shared" si="1"/>
        <v>5424.4349999999995</v>
      </c>
      <c r="Y16" s="158">
        <f>ORÇAMENTO!I46</f>
        <v>5424.4349999999995</v>
      </c>
      <c r="AB16" s="155">
        <f t="shared" si="12"/>
        <v>1</v>
      </c>
    </row>
    <row r="17" spans="1:28" s="154" customFormat="1" ht="28.5" customHeight="1">
      <c r="A17" s="156">
        <v>8</v>
      </c>
      <c r="B17" s="159" t="str">
        <f>ORÇAMENTO!D52</f>
        <v>BOCA DE LOBO SIMPLES</v>
      </c>
      <c r="C17" s="148">
        <f t="shared" si="0"/>
        <v>4.6895397564859283E-2</v>
      </c>
      <c r="D17" s="149">
        <f t="shared" si="2"/>
        <v>0</v>
      </c>
      <c r="E17" s="152"/>
      <c r="F17" s="151">
        <f t="shared" si="3"/>
        <v>0</v>
      </c>
      <c r="G17" s="152"/>
      <c r="H17" s="149">
        <f t="shared" si="4"/>
        <v>123394.27919999999</v>
      </c>
      <c r="I17" s="152">
        <v>0.3</v>
      </c>
      <c r="J17" s="149">
        <f t="shared" si="5"/>
        <v>123394.27919999999</v>
      </c>
      <c r="K17" s="152">
        <v>0.3</v>
      </c>
      <c r="L17" s="149">
        <f t="shared" si="6"/>
        <v>82262.852799999993</v>
      </c>
      <c r="M17" s="152">
        <v>0.2</v>
      </c>
      <c r="N17" s="151">
        <f t="shared" si="7"/>
        <v>82262.852799999993</v>
      </c>
      <c r="O17" s="152">
        <v>0.2</v>
      </c>
      <c r="P17" s="151">
        <f t="shared" si="8"/>
        <v>0</v>
      </c>
      <c r="Q17" s="152"/>
      <c r="R17" s="151">
        <f t="shared" si="9"/>
        <v>0</v>
      </c>
      <c r="S17" s="152"/>
      <c r="T17" s="151">
        <f t="shared" si="10"/>
        <v>0</v>
      </c>
      <c r="U17" s="152"/>
      <c r="V17" s="151">
        <f t="shared" si="11"/>
        <v>0</v>
      </c>
      <c r="W17" s="152"/>
      <c r="X17" s="151">
        <f t="shared" si="1"/>
        <v>411314.26399999997</v>
      </c>
      <c r="Y17" s="158">
        <f>ORÇAMENTO!I52</f>
        <v>411314.26399999997</v>
      </c>
      <c r="AB17" s="155">
        <f t="shared" si="12"/>
        <v>1</v>
      </c>
    </row>
    <row r="18" spans="1:28" s="154" customFormat="1" ht="28.5" customHeight="1">
      <c r="A18" s="156">
        <v>9</v>
      </c>
      <c r="B18" s="159" t="str">
        <f>ORÇAMENTO!D59</f>
        <v>BOCA DE LOBO DUPLA</v>
      </c>
      <c r="C18" s="148">
        <f t="shared" si="0"/>
        <v>1.8360581638843798E-2</v>
      </c>
      <c r="D18" s="149">
        <f t="shared" si="2"/>
        <v>0</v>
      </c>
      <c r="E18" s="152"/>
      <c r="F18" s="151">
        <f t="shared" si="3"/>
        <v>0</v>
      </c>
      <c r="G18" s="152"/>
      <c r="H18" s="149">
        <f t="shared" si="4"/>
        <v>0</v>
      </c>
      <c r="I18" s="152"/>
      <c r="J18" s="149">
        <f t="shared" si="5"/>
        <v>32207.719799999999</v>
      </c>
      <c r="K18" s="152">
        <v>0.2</v>
      </c>
      <c r="L18" s="149">
        <f t="shared" si="6"/>
        <v>64415.439599999998</v>
      </c>
      <c r="M18" s="152">
        <v>0.4</v>
      </c>
      <c r="N18" s="151">
        <f t="shared" si="7"/>
        <v>64415.439599999998</v>
      </c>
      <c r="O18" s="152">
        <v>0.4</v>
      </c>
      <c r="P18" s="151">
        <f t="shared" si="8"/>
        <v>0</v>
      </c>
      <c r="Q18" s="152"/>
      <c r="R18" s="151">
        <f t="shared" si="9"/>
        <v>0</v>
      </c>
      <c r="S18" s="152"/>
      <c r="T18" s="151">
        <f t="shared" si="10"/>
        <v>0</v>
      </c>
      <c r="U18" s="152"/>
      <c r="V18" s="151">
        <f t="shared" si="11"/>
        <v>0</v>
      </c>
      <c r="W18" s="152"/>
      <c r="X18" s="151">
        <f t="shared" si="1"/>
        <v>161038.59899999999</v>
      </c>
      <c r="Y18" s="158">
        <f>ORÇAMENTO!I59</f>
        <v>161038.59899999999</v>
      </c>
      <c r="AB18" s="155">
        <f t="shared" si="12"/>
        <v>1</v>
      </c>
    </row>
    <row r="19" spans="1:28" s="154" customFormat="1" ht="28.5" customHeight="1">
      <c r="A19" s="156">
        <v>10</v>
      </c>
      <c r="B19" s="159" t="str">
        <f>ORÇAMENTO!D66</f>
        <v>CAIXA DE LIGAÇÃO E PASSAGEM</v>
      </c>
      <c r="C19" s="148">
        <f t="shared" si="0"/>
        <v>4.405269395775035E-3</v>
      </c>
      <c r="D19" s="149">
        <f t="shared" si="2"/>
        <v>11591.436899999997</v>
      </c>
      <c r="E19" s="152">
        <v>0.3</v>
      </c>
      <c r="F19" s="151">
        <f t="shared" si="3"/>
        <v>11591.436899999997</v>
      </c>
      <c r="G19" s="152">
        <v>0.3</v>
      </c>
      <c r="H19" s="149">
        <f t="shared" si="4"/>
        <v>15455.249199999998</v>
      </c>
      <c r="I19" s="152">
        <v>0.4</v>
      </c>
      <c r="J19" s="149">
        <f t="shared" si="5"/>
        <v>0</v>
      </c>
      <c r="K19" s="152"/>
      <c r="L19" s="149">
        <f t="shared" si="6"/>
        <v>0</v>
      </c>
      <c r="M19" s="152"/>
      <c r="N19" s="151">
        <f t="shared" si="7"/>
        <v>0</v>
      </c>
      <c r="O19" s="152"/>
      <c r="P19" s="151">
        <f t="shared" si="8"/>
        <v>0</v>
      </c>
      <c r="Q19" s="152"/>
      <c r="R19" s="151">
        <f t="shared" si="9"/>
        <v>0</v>
      </c>
      <c r="S19" s="152"/>
      <c r="T19" s="151">
        <f t="shared" si="10"/>
        <v>0</v>
      </c>
      <c r="U19" s="152"/>
      <c r="V19" s="151">
        <f t="shared" si="11"/>
        <v>0</v>
      </c>
      <c r="W19" s="152"/>
      <c r="X19" s="151">
        <f t="shared" si="1"/>
        <v>38638.122999999992</v>
      </c>
      <c r="Y19" s="158">
        <f>ORÇAMENTO!I66</f>
        <v>38638.122999999992</v>
      </c>
      <c r="AB19" s="155">
        <f t="shared" si="12"/>
        <v>1</v>
      </c>
    </row>
    <row r="20" spans="1:28" s="154" customFormat="1" ht="28.5" customHeight="1">
      <c r="A20" s="156">
        <v>11</v>
      </c>
      <c r="B20" s="159" t="str">
        <f>ORÇAMENTO!D73</f>
        <v>POÇO DE VISITA</v>
      </c>
      <c r="C20" s="148">
        <f t="shared" si="0"/>
        <v>9.056952048998446E-3</v>
      </c>
      <c r="D20" s="149">
        <f t="shared" si="2"/>
        <v>23831.252700000001</v>
      </c>
      <c r="E20" s="152">
        <v>0.3</v>
      </c>
      <c r="F20" s="151">
        <f t="shared" si="3"/>
        <v>31775.003600000004</v>
      </c>
      <c r="G20" s="152">
        <v>0.4</v>
      </c>
      <c r="H20" s="149">
        <f t="shared" si="4"/>
        <v>23831.252700000001</v>
      </c>
      <c r="I20" s="152">
        <v>0.3</v>
      </c>
      <c r="J20" s="149">
        <f t="shared" si="5"/>
        <v>0</v>
      </c>
      <c r="K20" s="152"/>
      <c r="L20" s="149">
        <f t="shared" si="6"/>
        <v>0</v>
      </c>
      <c r="M20" s="152"/>
      <c r="N20" s="151">
        <f t="shared" si="7"/>
        <v>0</v>
      </c>
      <c r="O20" s="152"/>
      <c r="P20" s="151">
        <f t="shared" si="8"/>
        <v>0</v>
      </c>
      <c r="Q20" s="152"/>
      <c r="R20" s="151">
        <f t="shared" si="9"/>
        <v>0</v>
      </c>
      <c r="S20" s="152"/>
      <c r="T20" s="151">
        <f t="shared" si="10"/>
        <v>0</v>
      </c>
      <c r="U20" s="152"/>
      <c r="V20" s="151">
        <f t="shared" si="11"/>
        <v>0</v>
      </c>
      <c r="W20" s="152"/>
      <c r="X20" s="151">
        <f t="shared" si="1"/>
        <v>79437.509000000005</v>
      </c>
      <c r="Y20" s="158">
        <f>ORÇAMENTO!I73</f>
        <v>79437.509000000005</v>
      </c>
      <c r="AB20" s="155">
        <f t="shared" si="12"/>
        <v>1</v>
      </c>
    </row>
    <row r="21" spans="1:28" s="154" customFormat="1" ht="28.5" customHeight="1">
      <c r="A21" s="156">
        <v>12</v>
      </c>
      <c r="B21" s="159" t="str">
        <f>ORÇAMENTO!D80</f>
        <v>BTCC 3x4m</v>
      </c>
      <c r="C21" s="148">
        <f t="shared" si="0"/>
        <v>7.1021980997065012E-2</v>
      </c>
      <c r="D21" s="149">
        <f t="shared" si="2"/>
        <v>155731.45425000001</v>
      </c>
      <c r="E21" s="152">
        <v>0.25</v>
      </c>
      <c r="F21" s="151">
        <f t="shared" si="3"/>
        <v>155731.45425000001</v>
      </c>
      <c r="G21" s="152">
        <v>0.25</v>
      </c>
      <c r="H21" s="149">
        <f t="shared" si="4"/>
        <v>155731.45425000001</v>
      </c>
      <c r="I21" s="152">
        <v>0.25</v>
      </c>
      <c r="J21" s="149">
        <f t="shared" si="5"/>
        <v>155731.45425000001</v>
      </c>
      <c r="K21" s="152">
        <v>0.25</v>
      </c>
      <c r="L21" s="149">
        <f t="shared" si="6"/>
        <v>0</v>
      </c>
      <c r="M21" s="152"/>
      <c r="N21" s="151">
        <f t="shared" si="7"/>
        <v>0</v>
      </c>
      <c r="O21" s="152"/>
      <c r="P21" s="151">
        <f t="shared" si="8"/>
        <v>0</v>
      </c>
      <c r="Q21" s="152"/>
      <c r="R21" s="151">
        <f t="shared" si="9"/>
        <v>0</v>
      </c>
      <c r="S21" s="152"/>
      <c r="T21" s="151">
        <f t="shared" si="10"/>
        <v>0</v>
      </c>
      <c r="U21" s="152"/>
      <c r="V21" s="151">
        <f t="shared" si="11"/>
        <v>0</v>
      </c>
      <c r="W21" s="152"/>
      <c r="X21" s="151">
        <f t="shared" si="1"/>
        <v>622925.81700000004</v>
      </c>
      <c r="Y21" s="158">
        <f>ORÇAMENTO!I80</f>
        <v>622925.81700000004</v>
      </c>
      <c r="AB21" s="155">
        <f t="shared" si="12"/>
        <v>1</v>
      </c>
    </row>
    <row r="22" spans="1:28" s="154" customFormat="1" ht="28.5" customHeight="1">
      <c r="A22" s="156">
        <v>13</v>
      </c>
      <c r="B22" s="159" t="str">
        <f>ORÇAMENTO!D87</f>
        <v>Boca de BTCC 3x4m - Quantidade para 02 Bocas</v>
      </c>
      <c r="C22" s="148">
        <f t="shared" si="0"/>
        <v>1.6471738498371441E-2</v>
      </c>
      <c r="D22" s="149">
        <f t="shared" si="2"/>
        <v>0</v>
      </c>
      <c r="E22" s="152"/>
      <c r="F22" s="151">
        <f t="shared" si="3"/>
        <v>0</v>
      </c>
      <c r="G22" s="152"/>
      <c r="H22" s="149">
        <f t="shared" si="4"/>
        <v>43341.530399999996</v>
      </c>
      <c r="I22" s="152">
        <v>0.3</v>
      </c>
      <c r="J22" s="149">
        <f t="shared" si="5"/>
        <v>101130.23759999998</v>
      </c>
      <c r="K22" s="152">
        <v>0.7</v>
      </c>
      <c r="L22" s="149">
        <f t="shared" si="6"/>
        <v>0</v>
      </c>
      <c r="M22" s="152"/>
      <c r="N22" s="151">
        <f t="shared" si="7"/>
        <v>0</v>
      </c>
      <c r="O22" s="152"/>
      <c r="P22" s="151">
        <f t="shared" si="8"/>
        <v>0</v>
      </c>
      <c r="Q22" s="152"/>
      <c r="R22" s="151">
        <f t="shared" si="9"/>
        <v>0</v>
      </c>
      <c r="S22" s="152"/>
      <c r="T22" s="151">
        <f t="shared" si="10"/>
        <v>0</v>
      </c>
      <c r="U22" s="152"/>
      <c r="V22" s="151">
        <f t="shared" si="11"/>
        <v>0</v>
      </c>
      <c r="W22" s="152"/>
      <c r="X22" s="151">
        <f t="shared" si="1"/>
        <v>144471.76799999998</v>
      </c>
      <c r="Y22" s="158">
        <f>ORÇAMENTO!I87</f>
        <v>144471.76799999998</v>
      </c>
      <c r="AB22" s="155">
        <f t="shared" si="12"/>
        <v>1</v>
      </c>
    </row>
    <row r="23" spans="1:28" s="154" customFormat="1" ht="28.5" customHeight="1">
      <c r="A23" s="156">
        <v>14</v>
      </c>
      <c r="B23" s="159" t="str">
        <f>ORÇAMENTO!D93</f>
        <v>URBANIZAÇÃO</v>
      </c>
      <c r="C23" s="148">
        <f t="shared" si="0"/>
        <v>5.8385318637915233E-2</v>
      </c>
      <c r="D23" s="149">
        <f t="shared" si="2"/>
        <v>0</v>
      </c>
      <c r="E23" s="152"/>
      <c r="F23" s="151">
        <f t="shared" si="3"/>
        <v>0</v>
      </c>
      <c r="G23" s="152"/>
      <c r="H23" s="149">
        <f t="shared" si="4"/>
        <v>0</v>
      </c>
      <c r="I23" s="152"/>
      <c r="J23" s="149">
        <f t="shared" si="5"/>
        <v>0</v>
      </c>
      <c r="K23" s="152"/>
      <c r="L23" s="149">
        <f t="shared" si="6"/>
        <v>0</v>
      </c>
      <c r="M23" s="152"/>
      <c r="N23" s="151">
        <f t="shared" si="7"/>
        <v>102418.21420000002</v>
      </c>
      <c r="O23" s="152">
        <v>0.2</v>
      </c>
      <c r="P23" s="151">
        <f>IF(D23&lt;&gt;"",Q23*Y23," ")</f>
        <v>102418.21420000002</v>
      </c>
      <c r="Q23" s="152">
        <v>0.2</v>
      </c>
      <c r="R23" s="151">
        <f t="shared" si="9"/>
        <v>102418.21420000002</v>
      </c>
      <c r="S23" s="152">
        <v>0.2</v>
      </c>
      <c r="T23" s="151">
        <f t="shared" si="10"/>
        <v>102418.21420000002</v>
      </c>
      <c r="U23" s="152">
        <v>0.2</v>
      </c>
      <c r="V23" s="151">
        <f t="shared" si="11"/>
        <v>102418.21420000002</v>
      </c>
      <c r="W23" s="152">
        <v>0.2</v>
      </c>
      <c r="X23" s="151">
        <f t="shared" si="1"/>
        <v>512091.07100000005</v>
      </c>
      <c r="Y23" s="158">
        <f>ORÇAMENTO!I93</f>
        <v>512091.07100000005</v>
      </c>
      <c r="AB23" s="155">
        <f t="shared" si="12"/>
        <v>1</v>
      </c>
    </row>
    <row r="24" spans="1:28" s="154" customFormat="1" ht="28.5" customHeight="1" thickBot="1">
      <c r="A24" s="156">
        <v>15</v>
      </c>
      <c r="B24" s="159" t="str">
        <f>ORÇAMENTO!D100</f>
        <v>SINALIZAÇÃO</v>
      </c>
      <c r="C24" s="148">
        <f t="shared" si="0"/>
        <v>4.6052187130144048E-3</v>
      </c>
      <c r="D24" s="149">
        <f t="shared" si="2"/>
        <v>0</v>
      </c>
      <c r="E24" s="152"/>
      <c r="F24" s="151">
        <f t="shared" si="3"/>
        <v>0</v>
      </c>
      <c r="G24" s="152"/>
      <c r="H24" s="149">
        <f t="shared" si="4"/>
        <v>0</v>
      </c>
      <c r="I24" s="152"/>
      <c r="J24" s="149">
        <f t="shared" si="5"/>
        <v>0</v>
      </c>
      <c r="K24" s="152"/>
      <c r="L24" s="149">
        <f t="shared" si="6"/>
        <v>0</v>
      </c>
      <c r="M24" s="152"/>
      <c r="N24" s="151">
        <f t="shared" si="7"/>
        <v>0</v>
      </c>
      <c r="O24" s="152"/>
      <c r="P24" s="151">
        <f t="shared" si="8"/>
        <v>0</v>
      </c>
      <c r="Q24" s="152"/>
      <c r="R24" s="151">
        <f t="shared" si="9"/>
        <v>0</v>
      </c>
      <c r="S24" s="152"/>
      <c r="T24" s="151">
        <f t="shared" si="10"/>
        <v>20195.928</v>
      </c>
      <c r="U24" s="152">
        <v>0.5</v>
      </c>
      <c r="V24" s="151">
        <f t="shared" si="11"/>
        <v>20195.928</v>
      </c>
      <c r="W24" s="152">
        <v>0.5</v>
      </c>
      <c r="X24" s="151">
        <f t="shared" si="1"/>
        <v>40391.856</v>
      </c>
      <c r="Y24" s="158">
        <f>ORÇAMENTO!I100</f>
        <v>40391.856</v>
      </c>
      <c r="AB24" s="155">
        <f t="shared" si="12"/>
        <v>1</v>
      </c>
    </row>
    <row r="25" spans="1:28" s="154" customFormat="1" ht="28.5" hidden="1" customHeight="1" thickBot="1">
      <c r="A25" s="156"/>
      <c r="B25" s="159"/>
      <c r="C25" s="148"/>
      <c r="D25" s="151"/>
      <c r="E25" s="152"/>
      <c r="F25" s="151"/>
      <c r="G25" s="152"/>
      <c r="H25" s="151"/>
      <c r="I25" s="152"/>
      <c r="J25" s="151"/>
      <c r="K25" s="152"/>
      <c r="L25" s="151"/>
      <c r="M25" s="152"/>
      <c r="N25" s="151"/>
      <c r="O25" s="152"/>
      <c r="P25" s="152"/>
      <c r="Q25" s="152"/>
      <c r="R25" s="152"/>
      <c r="S25" s="152"/>
      <c r="T25" s="152"/>
      <c r="U25" s="152"/>
      <c r="V25" s="152"/>
      <c r="W25" s="152"/>
      <c r="X25" s="151"/>
      <c r="Y25" s="158"/>
      <c r="AB25" s="155">
        <f t="shared" si="12"/>
        <v>0</v>
      </c>
    </row>
    <row r="26" spans="1:28" s="154" customFormat="1" ht="28.5" hidden="1" customHeight="1">
      <c r="A26" s="156">
        <v>16</v>
      </c>
      <c r="B26" s="157" t="str">
        <f>[206]RESUMO!C29</f>
        <v/>
      </c>
      <c r="C26" s="148">
        <f>IFERROR(X26/$X$31,0)</f>
        <v>0</v>
      </c>
      <c r="D26" s="151" t="str">
        <f>IF(B26&lt;&gt;"",E26*X26," ")</f>
        <v xml:space="preserve"> </v>
      </c>
      <c r="E26" s="152"/>
      <c r="F26" s="151" t="str">
        <f>IF(B26&lt;&gt;"",G26*X26," ")</f>
        <v xml:space="preserve"> </v>
      </c>
      <c r="G26" s="152"/>
      <c r="H26" s="151" t="str">
        <f>IF(B26&lt;&gt;"",I26*X26," ")</f>
        <v xml:space="preserve"> </v>
      </c>
      <c r="I26" s="152"/>
      <c r="J26" s="151" t="str">
        <f>IF(B26&lt;&gt;"",K26*X26," ")</f>
        <v xml:space="preserve"> </v>
      </c>
      <c r="K26" s="152"/>
      <c r="L26" s="151" t="str">
        <f>IF(B26&lt;&gt;"",M26*X26," ")</f>
        <v xml:space="preserve"> </v>
      </c>
      <c r="M26" s="152"/>
      <c r="N26" s="151" t="str">
        <f>IF(B26&lt;&gt;"",O26*X26," ")</f>
        <v xml:space="preserve"> </v>
      </c>
      <c r="O26" s="152"/>
      <c r="P26" s="152"/>
      <c r="Q26" s="152"/>
      <c r="R26" s="152"/>
      <c r="S26" s="152"/>
      <c r="T26" s="152"/>
      <c r="U26" s="152"/>
      <c r="V26" s="152"/>
      <c r="W26" s="152"/>
      <c r="X26" s="151" t="str">
        <f>(IF(B26&lt;&gt;"",Y26*(1+$Y$7)," "))</f>
        <v xml:space="preserve"> </v>
      </c>
      <c r="Y26" s="158" t="str">
        <f>[206]RESUMO!H29</f>
        <v/>
      </c>
      <c r="AB26" s="155">
        <f t="shared" si="12"/>
        <v>0</v>
      </c>
    </row>
    <row r="27" spans="1:28" s="154" customFormat="1" ht="28.5" hidden="1" customHeight="1">
      <c r="A27" s="156">
        <v>17</v>
      </c>
      <c r="B27" s="157" t="str">
        <f>[206]RESUMO!C30</f>
        <v/>
      </c>
      <c r="C27" s="148">
        <f>IFERROR(X27/$X$31,0)</f>
        <v>0</v>
      </c>
      <c r="D27" s="151" t="str">
        <f>IF(B27&lt;&gt;"",E27*X27," ")</f>
        <v xml:space="preserve"> </v>
      </c>
      <c r="E27" s="152"/>
      <c r="F27" s="151" t="str">
        <f>IF(B27&lt;&gt;"",G27*X27," ")</f>
        <v xml:space="preserve"> </v>
      </c>
      <c r="G27" s="152"/>
      <c r="H27" s="151" t="str">
        <f>IF(B27&lt;&gt;"",I27*X27," ")</f>
        <v xml:space="preserve"> </v>
      </c>
      <c r="I27" s="152"/>
      <c r="J27" s="151" t="str">
        <f>IF(B27&lt;&gt;"",K27*X27," ")</f>
        <v xml:space="preserve"> </v>
      </c>
      <c r="K27" s="152"/>
      <c r="L27" s="151" t="str">
        <f>IF(B27&lt;&gt;"",M27*X27," ")</f>
        <v xml:space="preserve"> </v>
      </c>
      <c r="M27" s="152"/>
      <c r="N27" s="151" t="str">
        <f>IF(B27&lt;&gt;"",O27*X27," ")</f>
        <v xml:space="preserve"> </v>
      </c>
      <c r="O27" s="152"/>
      <c r="P27" s="152"/>
      <c r="Q27" s="152"/>
      <c r="R27" s="152"/>
      <c r="S27" s="152"/>
      <c r="T27" s="152"/>
      <c r="U27" s="152"/>
      <c r="V27" s="152"/>
      <c r="W27" s="152"/>
      <c r="X27" s="151" t="str">
        <f>(IF(B27&lt;&gt;"",Y27*(1+$Y$7)," "))</f>
        <v xml:space="preserve"> </v>
      </c>
      <c r="Y27" s="158" t="str">
        <f>[206]RESUMO!H30</f>
        <v/>
      </c>
      <c r="AB27" s="155">
        <f t="shared" si="12"/>
        <v>0</v>
      </c>
    </row>
    <row r="28" spans="1:28" s="154" customFormat="1" ht="28.5" hidden="1" customHeight="1">
      <c r="A28" s="156">
        <v>18</v>
      </c>
      <c r="B28" s="157" t="str">
        <f>[206]RESUMO!C31</f>
        <v/>
      </c>
      <c r="C28" s="148">
        <f>IFERROR(X28/$X$31,0)</f>
        <v>0</v>
      </c>
      <c r="D28" s="151" t="str">
        <f>IF(B28&lt;&gt;"",E28*X28," ")</f>
        <v xml:space="preserve"> </v>
      </c>
      <c r="E28" s="152"/>
      <c r="F28" s="151" t="str">
        <f>IF(B28&lt;&gt;"",G28*X28," ")</f>
        <v xml:space="preserve"> </v>
      </c>
      <c r="G28" s="152"/>
      <c r="H28" s="151" t="str">
        <f>IF(B28&lt;&gt;"",I28*X28," ")</f>
        <v xml:space="preserve"> </v>
      </c>
      <c r="I28" s="152"/>
      <c r="J28" s="151" t="str">
        <f>IF(B28&lt;&gt;"",K28*X28," ")</f>
        <v xml:space="preserve"> </v>
      </c>
      <c r="K28" s="152"/>
      <c r="L28" s="151" t="str">
        <f>IF(B28&lt;&gt;"",M28*X28," ")</f>
        <v xml:space="preserve"> </v>
      </c>
      <c r="M28" s="152"/>
      <c r="N28" s="151" t="str">
        <f>IF(B28&lt;&gt;"",O28*X28," ")</f>
        <v xml:space="preserve"> </v>
      </c>
      <c r="O28" s="152"/>
      <c r="P28" s="152"/>
      <c r="Q28" s="152"/>
      <c r="R28" s="152"/>
      <c r="S28" s="152"/>
      <c r="T28" s="152"/>
      <c r="U28" s="152"/>
      <c r="V28" s="152"/>
      <c r="W28" s="152"/>
      <c r="X28" s="151" t="str">
        <f>(IF(B28&lt;&gt;"",Y28*(1+$Y$7)," "))</f>
        <v xml:space="preserve"> </v>
      </c>
      <c r="Y28" s="158" t="str">
        <f>[206]RESUMO!H31</f>
        <v/>
      </c>
      <c r="AB28" s="155">
        <f t="shared" si="12"/>
        <v>0</v>
      </c>
    </row>
    <row r="29" spans="1:28" s="154" customFormat="1" ht="28.5" hidden="1" customHeight="1">
      <c r="A29" s="156">
        <v>19</v>
      </c>
      <c r="B29" s="157" t="str">
        <f>[206]RESUMO!C32</f>
        <v/>
      </c>
      <c r="C29" s="148">
        <f>IFERROR(X29/$X$31,0)</f>
        <v>0</v>
      </c>
      <c r="D29" s="151" t="str">
        <f>IF(B29&lt;&gt;"",E29*X29," ")</f>
        <v xml:space="preserve"> </v>
      </c>
      <c r="E29" s="152"/>
      <c r="F29" s="151" t="str">
        <f>IF(B29&lt;&gt;"",G29*X29," ")</f>
        <v xml:space="preserve"> </v>
      </c>
      <c r="G29" s="152"/>
      <c r="H29" s="151" t="str">
        <f>IF(B29&lt;&gt;"",I29*X29," ")</f>
        <v xml:space="preserve"> </v>
      </c>
      <c r="I29" s="152"/>
      <c r="J29" s="151" t="str">
        <f>IF(B29&lt;&gt;"",K29*X29," ")</f>
        <v xml:space="preserve"> </v>
      </c>
      <c r="K29" s="152"/>
      <c r="L29" s="151" t="str">
        <f>IF(B29&lt;&gt;"",M29*X29," ")</f>
        <v xml:space="preserve"> </v>
      </c>
      <c r="M29" s="152"/>
      <c r="N29" s="151" t="str">
        <f>IF(B29&lt;&gt;"",O29*X29," ")</f>
        <v xml:space="preserve"> </v>
      </c>
      <c r="O29" s="152"/>
      <c r="P29" s="152"/>
      <c r="Q29" s="152"/>
      <c r="R29" s="152"/>
      <c r="S29" s="152"/>
      <c r="T29" s="152"/>
      <c r="U29" s="152"/>
      <c r="V29" s="152"/>
      <c r="W29" s="152"/>
      <c r="X29" s="151" t="str">
        <f>(IF(B29&lt;&gt;"",Y29*(1+$Y$7)," "))</f>
        <v xml:space="preserve"> </v>
      </c>
      <c r="Y29" s="158" t="str">
        <f>[206]RESUMO!H32</f>
        <v/>
      </c>
      <c r="AB29" s="155">
        <f t="shared" si="12"/>
        <v>0</v>
      </c>
    </row>
    <row r="30" spans="1:28" s="154" customFormat="1" ht="28.5" hidden="1" customHeight="1">
      <c r="A30" s="156">
        <v>20</v>
      </c>
      <c r="B30" s="157" t="str">
        <f>[206]RESUMO!C33</f>
        <v/>
      </c>
      <c r="C30" s="148">
        <f>IFERROR(X30/$X$31,0)</f>
        <v>0</v>
      </c>
      <c r="D30" s="151" t="str">
        <f>IF(B30&lt;&gt;"",E30*X30," ")</f>
        <v xml:space="preserve"> </v>
      </c>
      <c r="E30" s="152"/>
      <c r="F30" s="151" t="str">
        <f>IF(B30&lt;&gt;"",G30*X30," ")</f>
        <v xml:space="preserve"> </v>
      </c>
      <c r="G30" s="152"/>
      <c r="H30" s="151" t="str">
        <f>IF(B30&lt;&gt;"",I30*X30," ")</f>
        <v xml:space="preserve"> </v>
      </c>
      <c r="I30" s="152"/>
      <c r="J30" s="151" t="str">
        <f>IF(B30&lt;&gt;"",K30*X30," ")</f>
        <v xml:space="preserve"> </v>
      </c>
      <c r="K30" s="152"/>
      <c r="L30" s="151" t="str">
        <f>IF(B30&lt;&gt;"",M30*X30," ")</f>
        <v xml:space="preserve"> </v>
      </c>
      <c r="M30" s="152"/>
      <c r="N30" s="151" t="str">
        <f>IF(B30&lt;&gt;"",O30*X30," ")</f>
        <v xml:space="preserve"> </v>
      </c>
      <c r="O30" s="152"/>
      <c r="P30" s="152"/>
      <c r="Q30" s="152"/>
      <c r="R30" s="152"/>
      <c r="S30" s="152"/>
      <c r="T30" s="152"/>
      <c r="U30" s="152"/>
      <c r="V30" s="152"/>
      <c r="W30" s="152"/>
      <c r="X30" s="151" t="str">
        <f>(IF(B30&lt;&gt;"",Y30*(1+$Y$7)," "))</f>
        <v xml:space="preserve"> </v>
      </c>
      <c r="Y30" s="158" t="str">
        <f>[206]RESUMO!H33</f>
        <v/>
      </c>
      <c r="AB30" s="155">
        <f t="shared" si="12"/>
        <v>0</v>
      </c>
    </row>
    <row r="31" spans="1:28" ht="28.5" customHeight="1">
      <c r="A31" s="293" t="s">
        <v>768</v>
      </c>
      <c r="B31" s="293"/>
      <c r="C31" s="160">
        <f>SUMIF(C10:C30,"&gt;0",C10:C30)</f>
        <v>1</v>
      </c>
      <c r="D31" s="161">
        <f>SUMIF(D10:D30,"&gt;0",D10:D30)</f>
        <v>983461.96175000002</v>
      </c>
      <c r="E31" s="162">
        <f>IF($X$31=0,0,D31/$X$31)</f>
        <v>0.11212798515099075</v>
      </c>
      <c r="F31" s="161">
        <f>SUMIF(F10:F30,"&gt;0",F10:F30)</f>
        <v>1400586.2874499999</v>
      </c>
      <c r="G31" s="162">
        <f>IF($X$31=0,0,F31/$X$31)</f>
        <v>0.15968580845000319</v>
      </c>
      <c r="H31" s="161">
        <f>SUMIF(H10:H30,"&gt;0",H10:H30)</f>
        <v>1680223.9689499999</v>
      </c>
      <c r="I31" s="162">
        <f>IF($X$31=0,0,H31/$X$31)</f>
        <v>0.19156829198103384</v>
      </c>
      <c r="J31" s="161">
        <f>SUMIF(J10:J30,"&gt;0",J10:J30)</f>
        <v>1804298.90705</v>
      </c>
      <c r="K31" s="162">
        <f>IF($X$31=0,0,J31/$X$31)</f>
        <v>0.20571451558497578</v>
      </c>
      <c r="L31" s="161">
        <f>SUMIF(L10:L30,"&gt;0",L10:L30)</f>
        <v>1027591.0366</v>
      </c>
      <c r="M31" s="162">
        <f>IF($X$31=0,0,L31/$X$31)</f>
        <v>0.11715929743550754</v>
      </c>
      <c r="N31" s="161">
        <f>SUMIF(N10:N30,"&gt;0",N10:N30)</f>
        <v>1041468.9354000001</v>
      </c>
      <c r="O31" s="162">
        <f>IF($X$31=0,0,N31/$X$31)</f>
        <v>0.11874156588217363</v>
      </c>
      <c r="P31" s="161">
        <f t="shared" ref="P31" si="13">SUMIF(P10:P30,"&gt;0",P10:P30)</f>
        <v>102418.21420000002</v>
      </c>
      <c r="Q31" s="162">
        <f t="shared" ref="Q31" si="14">IF($X$31=0,0,P31/$X$31)</f>
        <v>1.1677063727583047E-2</v>
      </c>
      <c r="R31" s="161">
        <f t="shared" ref="R31" si="15">SUMIF(R10:R30,"&gt;0",R10:R30)</f>
        <v>102418.21420000002</v>
      </c>
      <c r="S31" s="162">
        <f t="shared" ref="S31" si="16">IF($X$31=0,0,R31/$X$31)</f>
        <v>1.1677063727583047E-2</v>
      </c>
      <c r="T31" s="161">
        <f t="shared" ref="T31" si="17">SUMIF(T10:T30,"&gt;0",T10:T30)</f>
        <v>122614.14220000002</v>
      </c>
      <c r="U31" s="162">
        <f t="shared" ref="U31" si="18">IF($X$31=0,0,T31/$X$31)</f>
        <v>1.397967308409025E-2</v>
      </c>
      <c r="V31" s="161">
        <f t="shared" ref="V31" si="19">SUMIF(V10:V30,"&gt;0",V10:V30)</f>
        <v>505805.99619999999</v>
      </c>
      <c r="W31" s="162">
        <f t="shared" ref="W31" si="20">IF($X$31=0,0,V31/$X$31)</f>
        <v>5.7668734976058858E-2</v>
      </c>
      <c r="X31" s="161">
        <f>SUMIF(X10:X30,"&gt;0",X10:X30)</f>
        <v>8770887.6640000008</v>
      </c>
      <c r="Y31" s="161">
        <f>SUMIF(Y10:Y30,"&gt;0",Y10:Y30)</f>
        <v>8770887.6640000008</v>
      </c>
      <c r="AB31" s="155">
        <f t="shared" si="12"/>
        <v>0.99999999999999989</v>
      </c>
    </row>
    <row r="32" spans="1:28" ht="28.5" customHeight="1">
      <c r="A32" s="294" t="s">
        <v>769</v>
      </c>
      <c r="B32" s="295"/>
      <c r="C32" s="163">
        <v>8770887.6640000008</v>
      </c>
      <c r="D32" s="291">
        <f>IF($C$32&lt;&gt;"",(1-$C$33)*D$31," ")</f>
        <v>983461.96175000002</v>
      </c>
      <c r="E32" s="289">
        <f>E31</f>
        <v>0.11212798515099075</v>
      </c>
      <c r="F32" s="291">
        <f>IF($C$32&lt;&gt;"",(1-$C$33)*F$31," ")</f>
        <v>1400586.2874499999</v>
      </c>
      <c r="G32" s="289">
        <f>G31</f>
        <v>0.15968580845000319</v>
      </c>
      <c r="H32" s="291">
        <f>IF($C$32&lt;&gt;"",(1-$C$33)*H$31," ")</f>
        <v>1680223.9689499999</v>
      </c>
      <c r="I32" s="289">
        <f>I31</f>
        <v>0.19156829198103384</v>
      </c>
      <c r="J32" s="291">
        <f>IF($C$32&lt;&gt;"",(1-$C$33)*J$31," ")</f>
        <v>1804298.90705</v>
      </c>
      <c r="K32" s="289">
        <f>K31</f>
        <v>0.20571451558497578</v>
      </c>
      <c r="L32" s="291">
        <f>IF($C$32&lt;&gt;"",(1-$C$33)*L$31," ")</f>
        <v>1027591.0366</v>
      </c>
      <c r="M32" s="289">
        <f>M31</f>
        <v>0.11715929743550754</v>
      </c>
      <c r="N32" s="291">
        <f>IF($C$32&lt;&gt;"",(1-$C$33)*N$31," ")</f>
        <v>1041468.9354000001</v>
      </c>
      <c r="O32" s="289">
        <f>O31</f>
        <v>0.11874156588217363</v>
      </c>
      <c r="P32" s="291">
        <f>IF($C$32&lt;&gt;"",(1-$C$33)*P$31," ")</f>
        <v>102418.21420000002</v>
      </c>
      <c r="Q32" s="289">
        <f t="shared" ref="Q32:W32" si="21">Q31</f>
        <v>1.1677063727583047E-2</v>
      </c>
      <c r="R32" s="291">
        <f>IF($C$32&lt;&gt;"",(1-$C$33)*R$31," ")</f>
        <v>102418.21420000002</v>
      </c>
      <c r="S32" s="289">
        <f t="shared" si="21"/>
        <v>1.1677063727583047E-2</v>
      </c>
      <c r="T32" s="291">
        <f>IF($C$32&lt;&gt;"",(1-$C$33)*T$31," ")</f>
        <v>122614.14220000002</v>
      </c>
      <c r="U32" s="289">
        <f t="shared" si="21"/>
        <v>1.397967308409025E-2</v>
      </c>
      <c r="V32" s="291">
        <f>IF($C$32&lt;&gt;"",(1-$C$33)*V$31," ")</f>
        <v>505805.99619999999</v>
      </c>
      <c r="W32" s="289">
        <f t="shared" si="21"/>
        <v>5.7668734976058858E-2</v>
      </c>
      <c r="X32" s="297">
        <f>IF(C32&lt;&gt;"",D32+F32+H32+J32+L32+N32+P32+R32+T32+V32," ")</f>
        <v>8770887.6640000008</v>
      </c>
      <c r="Y32" s="285"/>
    </row>
    <row r="33" spans="1:25" ht="28.5" customHeight="1">
      <c r="A33" s="287" t="s">
        <v>770</v>
      </c>
      <c r="B33" s="287"/>
      <c r="C33" s="164">
        <f>IF(C32&lt;&gt;"",(1-(C32/X31))," ")</f>
        <v>0</v>
      </c>
      <c r="D33" s="292"/>
      <c r="E33" s="290"/>
      <c r="F33" s="292"/>
      <c r="G33" s="290"/>
      <c r="H33" s="292"/>
      <c r="I33" s="290"/>
      <c r="J33" s="292"/>
      <c r="K33" s="290"/>
      <c r="L33" s="292"/>
      <c r="M33" s="290"/>
      <c r="N33" s="292"/>
      <c r="O33" s="290"/>
      <c r="P33" s="292"/>
      <c r="Q33" s="290"/>
      <c r="R33" s="292"/>
      <c r="S33" s="290"/>
      <c r="T33" s="292"/>
      <c r="U33" s="290"/>
      <c r="V33" s="292"/>
      <c r="W33" s="290"/>
      <c r="X33" s="298"/>
      <c r="Y33" s="286"/>
    </row>
    <row r="34" spans="1:25" s="169" customFormat="1" ht="28.5" customHeight="1" thickBot="1">
      <c r="A34" s="288" t="s">
        <v>771</v>
      </c>
      <c r="B34" s="288"/>
      <c r="C34" s="165"/>
      <c r="D34" s="166">
        <f>IF(C32&lt;&gt;"",D32+C34,B34+D31)</f>
        <v>983461.96175000002</v>
      </c>
      <c r="E34" s="165">
        <f>E32</f>
        <v>0.11212798515099075</v>
      </c>
      <c r="F34" s="166">
        <f>IF(C32&lt;&gt;"",F32+D34,D34+F31)</f>
        <v>2384048.2492</v>
      </c>
      <c r="G34" s="165">
        <f>G32+E34</f>
        <v>0.27181379360099395</v>
      </c>
      <c r="H34" s="166">
        <f>IF(C32&lt;&gt;"",F34+H32,F34+H31)</f>
        <v>4064272.2181500001</v>
      </c>
      <c r="I34" s="165">
        <f>I32+G34</f>
        <v>0.46338208558202776</v>
      </c>
      <c r="J34" s="166">
        <f>IF(C32&lt;&gt;"",H34+J32,H34+J31)</f>
        <v>5868571.1251999997</v>
      </c>
      <c r="K34" s="165">
        <f>K32+I34</f>
        <v>0.66909660116700354</v>
      </c>
      <c r="L34" s="166">
        <f>IF(C32&lt;&gt;"",J34+L32,J34+L31)</f>
        <v>6896162.1617999999</v>
      </c>
      <c r="M34" s="165">
        <f>M32+K34</f>
        <v>0.78625589860251111</v>
      </c>
      <c r="N34" s="166">
        <f>IF(E32&lt;&gt;"",L34+N32,L34+N31)</f>
        <v>7937631.0971999997</v>
      </c>
      <c r="O34" s="165">
        <f t="shared" ref="O34" si="22">O32+M34</f>
        <v>0.90499746448468477</v>
      </c>
      <c r="P34" s="166">
        <f>IF(G32&lt;&gt;"",N34+P32,N34+P31)</f>
        <v>8040049.3114</v>
      </c>
      <c r="Q34" s="165">
        <f t="shared" ref="Q34" si="23">Q32+O34</f>
        <v>0.9166745282122678</v>
      </c>
      <c r="R34" s="166">
        <f>IF(I32&lt;&gt;"",P34+R32,P34+R31)</f>
        <v>8142467.5256000003</v>
      </c>
      <c r="S34" s="165">
        <f t="shared" ref="S34" si="24">S32+Q34</f>
        <v>0.92835159193985084</v>
      </c>
      <c r="T34" s="166">
        <f t="shared" ref="T34" si="25">IF(K32&lt;&gt;"",R34+T32,R34+T31)</f>
        <v>8265081.6677999999</v>
      </c>
      <c r="U34" s="165">
        <f t="shared" ref="U34" si="26">U32+S34</f>
        <v>0.94233126502394104</v>
      </c>
      <c r="V34" s="166">
        <f t="shared" ref="V34" si="27">IF(M32&lt;&gt;"",T34+V32,T34+V31)</f>
        <v>8770887.6640000008</v>
      </c>
      <c r="W34" s="165">
        <f t="shared" ref="W34" si="28">W32+U34</f>
        <v>0.99999999999999989</v>
      </c>
      <c r="X34" s="167"/>
      <c r="Y34" s="168"/>
    </row>
    <row r="35" spans="1:25" ht="12.6" customHeight="1">
      <c r="A35" s="170"/>
      <c r="B35" s="171"/>
      <c r="C35" s="172"/>
      <c r="D35" s="173"/>
      <c r="E35" s="174"/>
      <c r="F35" s="173"/>
      <c r="G35" s="174"/>
      <c r="H35" s="173"/>
      <c r="I35" s="174"/>
      <c r="J35" s="173"/>
      <c r="K35" s="174"/>
      <c r="L35" s="173"/>
      <c r="M35" s="174"/>
      <c r="N35" s="173"/>
      <c r="O35" s="174"/>
      <c r="P35" s="174"/>
      <c r="Q35" s="174"/>
      <c r="R35" s="174"/>
      <c r="S35" s="174"/>
      <c r="T35" s="174"/>
      <c r="U35" s="174"/>
      <c r="V35" s="174"/>
      <c r="W35" s="174"/>
    </row>
    <row r="36" spans="1:25" ht="12.6" customHeight="1">
      <c r="A36" s="170"/>
      <c r="B36" s="237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</row>
    <row r="37" spans="1:25" ht="12.6" customHeight="1">
      <c r="A37" s="170"/>
      <c r="B37" s="237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8"/>
      <c r="T37" s="238"/>
      <c r="U37" s="238"/>
      <c r="V37" s="238"/>
      <c r="W37" s="238"/>
      <c r="X37" s="238"/>
      <c r="Y37" s="238"/>
    </row>
    <row r="38" spans="1:25" ht="12.6" customHeight="1">
      <c r="A38" s="170"/>
      <c r="B38" s="237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8"/>
      <c r="X38" s="238"/>
      <c r="Y38" s="238"/>
    </row>
    <row r="39" spans="1:25" ht="12.6" customHeight="1">
      <c r="A39" s="170"/>
      <c r="B39" s="237"/>
      <c r="C39" s="238"/>
      <c r="D39" s="238"/>
      <c r="E39" s="238"/>
      <c r="F39" s="239" t="s">
        <v>1055</v>
      </c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238"/>
      <c r="X39" s="238"/>
      <c r="Y39" s="238"/>
    </row>
    <row r="40" spans="1:25" ht="12.6" customHeight="1">
      <c r="A40" s="170"/>
      <c r="B40" s="237"/>
      <c r="C40" s="238"/>
      <c r="D40" s="238"/>
      <c r="E40" s="238"/>
      <c r="F40" s="239" t="s">
        <v>1052</v>
      </c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</row>
    <row r="41" spans="1:25" ht="12.6" customHeight="1">
      <c r="A41" s="170"/>
      <c r="B41" s="237"/>
      <c r="C41" s="238"/>
      <c r="D41" s="238"/>
      <c r="E41" s="238"/>
      <c r="F41" s="239" t="s">
        <v>1056</v>
      </c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</row>
    <row r="42" spans="1:25" ht="12.6" customHeight="1">
      <c r="A42" s="170"/>
      <c r="B42" s="237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</row>
    <row r="43" spans="1:25" ht="12.6" customHeight="1">
      <c r="A43" s="170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</row>
    <row r="44" spans="1:25" ht="12.6" customHeight="1">
      <c r="A44" s="170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</row>
    <row r="45" spans="1:25" ht="12.6" customHeight="1">
      <c r="A45" s="170"/>
      <c r="B45" s="296" t="s">
        <v>772</v>
      </c>
      <c r="C45" s="296"/>
      <c r="D45" s="296"/>
      <c r="E45" s="296"/>
      <c r="F45" s="296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</row>
    <row r="46" spans="1:25" ht="12.6" customHeight="1">
      <c r="A46" s="170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</row>
    <row r="47" spans="1:25" ht="12.6" customHeight="1">
      <c r="A47" s="170"/>
      <c r="B47" s="296"/>
      <c r="C47" s="296"/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</row>
    <row r="48" spans="1:25" ht="12.6" customHeight="1">
      <c r="A48" s="170"/>
      <c r="B48" s="296"/>
      <c r="C48" s="296"/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</row>
    <row r="49" spans="1:23" ht="12.6" customHeight="1">
      <c r="A49" s="170"/>
      <c r="B49" s="171"/>
      <c r="C49" s="172"/>
      <c r="D49" s="176"/>
      <c r="E49" s="177"/>
      <c r="F49" s="176"/>
      <c r="G49" s="177"/>
      <c r="H49" s="176"/>
      <c r="I49" s="177"/>
      <c r="J49" s="176"/>
      <c r="K49" s="177"/>
      <c r="L49" s="176"/>
      <c r="M49" s="177"/>
      <c r="N49" s="176"/>
      <c r="O49" s="177"/>
      <c r="P49" s="177"/>
      <c r="Q49" s="177"/>
      <c r="R49" s="177"/>
      <c r="S49" s="177"/>
      <c r="T49" s="177"/>
      <c r="U49" s="177"/>
      <c r="V49" s="177"/>
      <c r="W49" s="177"/>
    </row>
  </sheetData>
  <mergeCells count="55">
    <mergeCell ref="B45:Y48"/>
    <mergeCell ref="K32:K33"/>
    <mergeCell ref="L32:L33"/>
    <mergeCell ref="M32:M33"/>
    <mergeCell ref="N32:N33"/>
    <mergeCell ref="O32:O33"/>
    <mergeCell ref="X32:X33"/>
    <mergeCell ref="P32:P33"/>
    <mergeCell ref="Q32:Q33"/>
    <mergeCell ref="R32:R33"/>
    <mergeCell ref="S32:S33"/>
    <mergeCell ref="T32:T33"/>
    <mergeCell ref="U32:U33"/>
    <mergeCell ref="V32:V33"/>
    <mergeCell ref="W32:W33"/>
    <mergeCell ref="M8:M9"/>
    <mergeCell ref="N8:N9"/>
    <mergeCell ref="Y32:Y33"/>
    <mergeCell ref="A33:B33"/>
    <mergeCell ref="A34:B34"/>
    <mergeCell ref="G32:G33"/>
    <mergeCell ref="H32:H33"/>
    <mergeCell ref="I32:I33"/>
    <mergeCell ref="J32:J33"/>
    <mergeCell ref="I8:I9"/>
    <mergeCell ref="J8:J9"/>
    <mergeCell ref="A31:B31"/>
    <mergeCell ref="A32:B32"/>
    <mergeCell ref="D32:D33"/>
    <mergeCell ref="E32:E33"/>
    <mergeCell ref="F32:F33"/>
    <mergeCell ref="H8:H9"/>
    <mergeCell ref="A1:Y1"/>
    <mergeCell ref="A2:A3"/>
    <mergeCell ref="B2:F2"/>
    <mergeCell ref="B3:F3"/>
    <mergeCell ref="B4:F4"/>
    <mergeCell ref="B5:F7"/>
    <mergeCell ref="A8:A9"/>
    <mergeCell ref="B8:B9"/>
    <mergeCell ref="D8:D9"/>
    <mergeCell ref="E8:E9"/>
    <mergeCell ref="F8:F9"/>
    <mergeCell ref="G8:G9"/>
    <mergeCell ref="O8:O9"/>
    <mergeCell ref="K8:K9"/>
    <mergeCell ref="L8:L9"/>
    <mergeCell ref="U8:U9"/>
    <mergeCell ref="V8:V9"/>
    <mergeCell ref="W8:W9"/>
    <mergeCell ref="P8:P9"/>
    <mergeCell ref="Q8:Q9"/>
    <mergeCell ref="R8:R9"/>
    <mergeCell ref="S8:S9"/>
    <mergeCell ref="T8:T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6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B285-B9B2-4998-B37E-A6768A70184C}">
  <dimension ref="A1:K161"/>
  <sheetViews>
    <sheetView tabSelected="1" view="pageBreakPreview" zoomScaleNormal="100" zoomScaleSheetLayoutView="100" workbookViewId="0">
      <selection activeCell="A2" sqref="A2:I7"/>
    </sheetView>
  </sheetViews>
  <sheetFormatPr defaultRowHeight="12.75"/>
  <cols>
    <col min="1" max="1" width="9.42578125" style="40" customWidth="1"/>
    <col min="2" max="2" width="25.7109375" style="40" customWidth="1"/>
    <col min="3" max="3" width="58.140625" style="40" customWidth="1"/>
    <col min="4" max="4" width="9.5703125" style="40" customWidth="1"/>
    <col min="5" max="6" width="9.140625" style="40"/>
    <col min="7" max="7" width="10.85546875" style="40" bestFit="1" customWidth="1"/>
    <col min="8" max="16384" width="9.140625" style="40"/>
  </cols>
  <sheetData>
    <row r="1" spans="1:11" ht="35.25" customHeight="1" thickBot="1">
      <c r="A1" s="35"/>
      <c r="B1" s="36" t="s">
        <v>663</v>
      </c>
      <c r="C1" s="37"/>
      <c r="D1" s="38"/>
      <c r="E1" s="38"/>
      <c r="F1" s="38"/>
      <c r="G1" s="39"/>
    </row>
    <row r="2" spans="1:11">
      <c r="A2" s="41" t="s">
        <v>664</v>
      </c>
      <c r="B2" s="42" t="s">
        <v>828</v>
      </c>
      <c r="C2" s="43"/>
      <c r="D2" s="44"/>
      <c r="E2" s="301" t="s">
        <v>665</v>
      </c>
      <c r="F2" s="301"/>
      <c r="G2" s="181">
        <v>29897.040000000001</v>
      </c>
    </row>
    <row r="3" spans="1:11">
      <c r="A3" s="41" t="s">
        <v>666</v>
      </c>
      <c r="B3" s="42" t="s">
        <v>829</v>
      </c>
      <c r="C3" s="43"/>
      <c r="D3" s="43"/>
      <c r="E3" s="301" t="s">
        <v>668</v>
      </c>
      <c r="F3" s="301"/>
      <c r="G3" s="180">
        <v>1845.7270000000001</v>
      </c>
      <c r="I3" s="40">
        <f>293*20</f>
        <v>5860</v>
      </c>
    </row>
    <row r="4" spans="1:11" ht="13.5" thickBot="1">
      <c r="A4" s="41" t="s">
        <v>669</v>
      </c>
      <c r="B4" s="46">
        <v>46098</v>
      </c>
      <c r="C4" s="43"/>
      <c r="D4" s="43"/>
      <c r="E4" s="302"/>
      <c r="F4" s="302"/>
      <c r="G4" s="45"/>
    </row>
    <row r="5" spans="1:11" ht="15.75" thickBot="1">
      <c r="A5" s="47"/>
      <c r="B5" s="48" t="s">
        <v>670</v>
      </c>
      <c r="C5" s="49"/>
      <c r="D5" s="50"/>
      <c r="E5" s="50"/>
      <c r="F5" s="50"/>
      <c r="G5" s="51"/>
    </row>
    <row r="6" spans="1:11">
      <c r="A6" s="52"/>
      <c r="B6" s="53" t="s">
        <v>667</v>
      </c>
      <c r="C6" s="54"/>
      <c r="D6" s="55" t="s">
        <v>671</v>
      </c>
      <c r="E6" s="55"/>
      <c r="F6" s="55" t="s">
        <v>672</v>
      </c>
      <c r="G6" s="56"/>
    </row>
    <row r="7" spans="1:11" ht="13.5" thickBot="1">
      <c r="A7" s="57"/>
      <c r="B7" s="58" t="s">
        <v>673</v>
      </c>
      <c r="C7" s="59" t="s">
        <v>650</v>
      </c>
      <c r="D7" s="60" t="s">
        <v>674</v>
      </c>
      <c r="E7" s="60" t="s">
        <v>675</v>
      </c>
      <c r="F7" s="60" t="s">
        <v>674</v>
      </c>
      <c r="G7" s="61" t="s">
        <v>675</v>
      </c>
    </row>
    <row r="8" spans="1:11" ht="13.5" thickBot="1">
      <c r="A8" s="62" t="s">
        <v>667</v>
      </c>
      <c r="B8" s="63" t="s">
        <v>676</v>
      </c>
      <c r="C8" s="254" t="s">
        <v>1081</v>
      </c>
      <c r="D8" s="64"/>
      <c r="E8" s="64"/>
      <c r="F8" s="64"/>
      <c r="G8" s="65"/>
    </row>
    <row r="9" spans="1:11">
      <c r="A9" s="66"/>
      <c r="B9" s="63" t="s">
        <v>677</v>
      </c>
      <c r="C9" s="241" t="s">
        <v>723</v>
      </c>
      <c r="D9" s="64">
        <v>201</v>
      </c>
      <c r="E9" s="64"/>
      <c r="F9" s="64">
        <v>30</v>
      </c>
      <c r="G9" s="67"/>
    </row>
    <row r="10" spans="1:11" hidden="1">
      <c r="A10" s="68"/>
      <c r="B10" s="69" t="s">
        <v>678</v>
      </c>
      <c r="C10" s="242" t="s">
        <v>1073</v>
      </c>
      <c r="D10" s="70"/>
      <c r="E10" s="70"/>
      <c r="F10" s="70"/>
      <c r="G10" s="71"/>
    </row>
    <row r="11" spans="1:11" hidden="1">
      <c r="A11" s="68"/>
      <c r="B11" s="69" t="s">
        <v>679</v>
      </c>
      <c r="C11" s="242" t="s">
        <v>680</v>
      </c>
      <c r="D11" s="70"/>
      <c r="E11" s="70"/>
      <c r="F11" s="72"/>
      <c r="G11" s="73"/>
    </row>
    <row r="12" spans="1:11">
      <c r="A12" s="68"/>
      <c r="B12" s="69" t="s">
        <v>681</v>
      </c>
      <c r="C12" s="242" t="s">
        <v>901</v>
      </c>
      <c r="D12" s="70"/>
      <c r="E12" s="70"/>
      <c r="F12" s="70">
        <v>22.4</v>
      </c>
      <c r="G12" s="71"/>
    </row>
    <row r="13" spans="1:11">
      <c r="A13" s="68"/>
      <c r="B13" s="69" t="s">
        <v>682</v>
      </c>
      <c r="C13" s="242" t="s">
        <v>774</v>
      </c>
      <c r="D13" s="70"/>
      <c r="E13" s="70"/>
      <c r="F13" s="70">
        <v>15.7</v>
      </c>
      <c r="G13" s="71"/>
    </row>
    <row r="14" spans="1:11">
      <c r="A14" s="68"/>
      <c r="B14" s="69" t="s">
        <v>683</v>
      </c>
      <c r="C14" s="243" t="s">
        <v>897</v>
      </c>
      <c r="D14" s="70"/>
      <c r="E14" s="70"/>
      <c r="F14" s="70">
        <v>6</v>
      </c>
      <c r="G14" s="71"/>
      <c r="K14" s="40">
        <f>71*20</f>
        <v>1420</v>
      </c>
    </row>
    <row r="15" spans="1:11">
      <c r="A15" s="68"/>
      <c r="B15" s="69" t="s">
        <v>684</v>
      </c>
      <c r="C15" s="244" t="s">
        <v>685</v>
      </c>
      <c r="D15" s="70">
        <v>440</v>
      </c>
      <c r="E15" s="70"/>
      <c r="F15" s="70">
        <v>30</v>
      </c>
      <c r="G15" s="71"/>
      <c r="K15" s="40">
        <v>2.2429999999999999</v>
      </c>
    </row>
    <row r="16" spans="1:11">
      <c r="A16" s="68"/>
      <c r="B16" s="69" t="s">
        <v>686</v>
      </c>
      <c r="C16" s="244" t="s">
        <v>687</v>
      </c>
      <c r="D16" s="70">
        <v>452</v>
      </c>
      <c r="E16" s="74" t="s">
        <v>688</v>
      </c>
      <c r="F16" s="74" t="s">
        <v>688</v>
      </c>
      <c r="G16" s="75" t="s">
        <v>688</v>
      </c>
    </row>
    <row r="17" spans="1:7">
      <c r="A17" s="68"/>
      <c r="B17" s="69" t="s">
        <v>689</v>
      </c>
      <c r="C17" s="243" t="s">
        <v>690</v>
      </c>
      <c r="D17" s="70">
        <v>372</v>
      </c>
      <c r="E17" s="70"/>
      <c r="F17" s="70"/>
      <c r="G17" s="71"/>
    </row>
    <row r="18" spans="1:7">
      <c r="A18" s="68"/>
      <c r="B18" s="69" t="s">
        <v>691</v>
      </c>
      <c r="C18" s="244" t="s">
        <v>687</v>
      </c>
      <c r="D18" s="70">
        <v>452</v>
      </c>
      <c r="E18" s="74" t="s">
        <v>688</v>
      </c>
      <c r="F18" s="74" t="s">
        <v>688</v>
      </c>
      <c r="G18" s="75" t="s">
        <v>688</v>
      </c>
    </row>
    <row r="19" spans="1:7">
      <c r="A19" s="76" t="s">
        <v>667</v>
      </c>
      <c r="B19" s="69" t="s">
        <v>692</v>
      </c>
      <c r="C19" s="243" t="s">
        <v>1057</v>
      </c>
      <c r="D19" s="70">
        <v>109</v>
      </c>
      <c r="E19" s="74" t="s">
        <v>688</v>
      </c>
      <c r="F19" s="74" t="s">
        <v>688</v>
      </c>
      <c r="G19" s="75" t="s">
        <v>688</v>
      </c>
    </row>
    <row r="20" spans="1:7">
      <c r="A20" s="68"/>
      <c r="B20" s="69" t="s">
        <v>693</v>
      </c>
      <c r="C20" s="244" t="s">
        <v>694</v>
      </c>
      <c r="D20" s="70">
        <v>494</v>
      </c>
      <c r="E20" s="74" t="s">
        <v>688</v>
      </c>
      <c r="F20" s="74" t="s">
        <v>688</v>
      </c>
      <c r="G20" s="75" t="s">
        <v>688</v>
      </c>
    </row>
    <row r="21" spans="1:7" hidden="1">
      <c r="A21" s="68"/>
      <c r="B21" s="69" t="s">
        <v>695</v>
      </c>
      <c r="C21" s="244" t="s">
        <v>696</v>
      </c>
      <c r="D21" s="72"/>
      <c r="E21" s="72"/>
      <c r="F21" s="72"/>
      <c r="G21" s="73"/>
    </row>
    <row r="22" spans="1:7">
      <c r="A22" s="68"/>
      <c r="B22" s="69" t="s">
        <v>697</v>
      </c>
      <c r="C22" s="242" t="s">
        <v>901</v>
      </c>
      <c r="D22" s="70"/>
      <c r="E22" s="70"/>
      <c r="F22" s="70">
        <v>15.7</v>
      </c>
      <c r="G22" s="71"/>
    </row>
    <row r="23" spans="1:7">
      <c r="A23" s="68"/>
      <c r="B23" s="69" t="s">
        <v>698</v>
      </c>
      <c r="C23" s="242" t="s">
        <v>774</v>
      </c>
      <c r="D23" s="70"/>
      <c r="E23" s="70"/>
      <c r="F23" s="72">
        <v>15.7</v>
      </c>
      <c r="G23" s="73"/>
    </row>
    <row r="24" spans="1:7">
      <c r="A24" s="68"/>
      <c r="B24" s="69" t="s">
        <v>699</v>
      </c>
      <c r="C24" s="242" t="s">
        <v>774</v>
      </c>
      <c r="D24" s="70"/>
      <c r="E24" s="70"/>
      <c r="F24" s="72">
        <v>15.7</v>
      </c>
      <c r="G24" s="71"/>
    </row>
    <row r="25" spans="1:7" hidden="1">
      <c r="A25" s="68"/>
      <c r="B25" s="69" t="s">
        <v>700</v>
      </c>
      <c r="C25" s="242" t="s">
        <v>1074</v>
      </c>
      <c r="D25" s="70">
        <v>28.1</v>
      </c>
      <c r="E25" s="70"/>
      <c r="F25" s="72">
        <v>30</v>
      </c>
      <c r="G25" s="71"/>
    </row>
    <row r="26" spans="1:7" hidden="1">
      <c r="A26" s="68"/>
      <c r="B26" s="77" t="s">
        <v>701</v>
      </c>
      <c r="C26" s="245" t="s">
        <v>1075</v>
      </c>
      <c r="D26" s="70">
        <v>28.1</v>
      </c>
      <c r="E26" s="70"/>
      <c r="F26" s="72">
        <v>30</v>
      </c>
      <c r="G26" s="73"/>
    </row>
    <row r="27" spans="1:7" hidden="1">
      <c r="A27" s="68"/>
      <c r="B27" s="78" t="s">
        <v>702</v>
      </c>
      <c r="C27" s="246" t="s">
        <v>1075</v>
      </c>
      <c r="D27" s="70">
        <v>28.1</v>
      </c>
      <c r="E27" s="70"/>
      <c r="F27" s="72">
        <v>30</v>
      </c>
      <c r="G27" s="73"/>
    </row>
    <row r="28" spans="1:7" hidden="1">
      <c r="A28" s="68"/>
      <c r="B28" s="78" t="s">
        <v>703</v>
      </c>
      <c r="C28" s="246" t="s">
        <v>1076</v>
      </c>
      <c r="D28" s="70"/>
      <c r="E28" s="70"/>
      <c r="F28" s="72">
        <v>30</v>
      </c>
      <c r="G28" s="71"/>
    </row>
    <row r="29" spans="1:7" hidden="1">
      <c r="A29" s="68"/>
      <c r="B29" s="80" t="s">
        <v>704</v>
      </c>
      <c r="C29" s="247" t="s">
        <v>1077</v>
      </c>
      <c r="D29" s="70"/>
      <c r="E29" s="70"/>
      <c r="F29" s="72">
        <v>6</v>
      </c>
      <c r="G29" s="81"/>
    </row>
    <row r="30" spans="1:7" hidden="1">
      <c r="A30" s="68"/>
      <c r="B30" s="69" t="s">
        <v>705</v>
      </c>
      <c r="C30" s="242" t="s">
        <v>1078</v>
      </c>
      <c r="D30" s="70">
        <v>28.1</v>
      </c>
      <c r="E30" s="70"/>
      <c r="F30" s="72">
        <v>30</v>
      </c>
      <c r="G30" s="82"/>
    </row>
    <row r="31" spans="1:7" hidden="1">
      <c r="A31" s="68"/>
      <c r="B31" s="69" t="s">
        <v>706</v>
      </c>
      <c r="C31" s="242" t="s">
        <v>1079</v>
      </c>
      <c r="D31" s="70">
        <v>28.1</v>
      </c>
      <c r="E31" s="70"/>
      <c r="F31" s="72">
        <v>30</v>
      </c>
      <c r="G31" s="82"/>
    </row>
    <row r="32" spans="1:7">
      <c r="A32" s="68"/>
      <c r="B32" s="69" t="s">
        <v>707</v>
      </c>
      <c r="C32" s="242" t="s">
        <v>708</v>
      </c>
      <c r="D32" s="70">
        <v>0</v>
      </c>
      <c r="E32" s="70"/>
      <c r="F32" s="72">
        <v>15.7</v>
      </c>
      <c r="G32" s="83"/>
    </row>
    <row r="33" spans="1:7" hidden="1">
      <c r="A33" s="68"/>
      <c r="B33" s="69" t="s">
        <v>709</v>
      </c>
      <c r="C33" s="242" t="s">
        <v>1078</v>
      </c>
      <c r="D33" s="70">
        <v>28.1</v>
      </c>
      <c r="E33" s="70"/>
      <c r="F33" s="72">
        <v>30</v>
      </c>
      <c r="G33" s="84"/>
    </row>
    <row r="34" spans="1:7" hidden="1">
      <c r="A34" s="68"/>
      <c r="B34" s="69" t="s">
        <v>710</v>
      </c>
      <c r="C34" s="242" t="s">
        <v>1078</v>
      </c>
      <c r="D34" s="70">
        <v>28.1</v>
      </c>
      <c r="E34" s="70"/>
      <c r="F34" s="72">
        <v>30</v>
      </c>
      <c r="G34" s="84"/>
    </row>
    <row r="35" spans="1:7" hidden="1">
      <c r="A35" s="68"/>
      <c r="B35" s="69" t="s">
        <v>711</v>
      </c>
      <c r="C35" s="242" t="s">
        <v>1080</v>
      </c>
      <c r="D35" s="70">
        <v>28.1</v>
      </c>
      <c r="E35" s="70"/>
      <c r="F35" s="72">
        <v>30</v>
      </c>
      <c r="G35" s="84"/>
    </row>
    <row r="36" spans="1:7" ht="13.5" thickBot="1">
      <c r="A36" s="85"/>
      <c r="B36" s="86" t="s">
        <v>712</v>
      </c>
      <c r="C36" s="248" t="s">
        <v>774</v>
      </c>
      <c r="D36" s="87"/>
      <c r="E36" s="87"/>
      <c r="F36" s="223">
        <v>15.7</v>
      </c>
      <c r="G36" s="88"/>
    </row>
    <row r="37" spans="1:7" hidden="1">
      <c r="A37" s="68"/>
      <c r="B37" s="89" t="s">
        <v>713</v>
      </c>
      <c r="C37" s="249" t="s">
        <v>1073</v>
      </c>
      <c r="D37" s="90"/>
      <c r="E37" s="90"/>
      <c r="F37" s="90"/>
      <c r="G37" s="91"/>
    </row>
    <row r="38" spans="1:7" hidden="1">
      <c r="A38" s="68"/>
      <c r="B38" s="69" t="s">
        <v>714</v>
      </c>
      <c r="C38" s="242" t="s">
        <v>1076</v>
      </c>
      <c r="D38" s="70"/>
      <c r="E38" s="70"/>
      <c r="F38" s="70"/>
      <c r="G38" s="84"/>
    </row>
    <row r="39" spans="1:7">
      <c r="A39" s="68"/>
      <c r="B39" s="69" t="s">
        <v>715</v>
      </c>
      <c r="C39" s="246" t="s">
        <v>1061</v>
      </c>
      <c r="D39" s="70"/>
      <c r="E39" s="70"/>
      <c r="F39" s="70">
        <v>5.6</v>
      </c>
      <c r="G39" s="84"/>
    </row>
    <row r="40" spans="1:7" hidden="1">
      <c r="A40" s="68"/>
      <c r="B40" s="69" t="s">
        <v>716</v>
      </c>
      <c r="C40" s="244" t="s">
        <v>696</v>
      </c>
      <c r="D40" s="70"/>
      <c r="E40" s="70"/>
      <c r="F40" s="70"/>
      <c r="G40" s="84"/>
    </row>
    <row r="41" spans="1:7" hidden="1">
      <c r="A41" s="68"/>
      <c r="B41" s="69" t="s">
        <v>717</v>
      </c>
      <c r="C41" s="244" t="s">
        <v>696</v>
      </c>
      <c r="D41" s="70"/>
      <c r="E41" s="70"/>
      <c r="F41" s="70"/>
      <c r="G41" s="84"/>
    </row>
    <row r="42" spans="1:7" hidden="1">
      <c r="A42" s="68"/>
      <c r="B42" s="69" t="s">
        <v>718</v>
      </c>
      <c r="C42" s="244" t="s">
        <v>696</v>
      </c>
      <c r="D42" s="70"/>
      <c r="E42" s="70"/>
      <c r="F42" s="70"/>
      <c r="G42" s="84"/>
    </row>
    <row r="43" spans="1:7" hidden="1">
      <c r="A43" s="68"/>
      <c r="B43" s="92" t="s">
        <v>719</v>
      </c>
      <c r="C43" s="250" t="s">
        <v>696</v>
      </c>
      <c r="D43" s="93"/>
      <c r="E43" s="93"/>
      <c r="F43" s="93"/>
      <c r="G43" s="94"/>
    </row>
    <row r="44" spans="1:7" ht="13.5" thickBot="1">
      <c r="A44" s="68"/>
      <c r="B44" s="78" t="s">
        <v>720</v>
      </c>
      <c r="C44" s="251" t="s">
        <v>901</v>
      </c>
      <c r="D44" s="70"/>
      <c r="E44" s="79"/>
      <c r="F44" s="79">
        <v>22.4</v>
      </c>
      <c r="G44" s="71"/>
    </row>
    <row r="45" spans="1:7" ht="13.5" hidden="1" thickBot="1">
      <c r="A45" s="85"/>
      <c r="B45" s="95" t="s">
        <v>721</v>
      </c>
      <c r="C45" s="252" t="s">
        <v>696</v>
      </c>
      <c r="D45" s="87"/>
      <c r="E45" s="87"/>
      <c r="F45" s="87"/>
      <c r="G45" s="88"/>
    </row>
    <row r="46" spans="1:7">
      <c r="A46" s="96"/>
      <c r="B46" s="97" t="s">
        <v>722</v>
      </c>
      <c r="C46" s="253" t="s">
        <v>723</v>
      </c>
      <c r="D46" s="98">
        <v>171</v>
      </c>
      <c r="E46" s="98"/>
      <c r="F46" s="98">
        <v>30</v>
      </c>
      <c r="G46" s="67"/>
    </row>
    <row r="47" spans="1:7">
      <c r="A47" s="99"/>
      <c r="B47" s="69" t="s">
        <v>724</v>
      </c>
      <c r="C47" s="246" t="s">
        <v>708</v>
      </c>
      <c r="D47" s="79"/>
      <c r="E47" s="79"/>
      <c r="F47" s="79">
        <v>1</v>
      </c>
      <c r="G47" s="71"/>
    </row>
    <row r="48" spans="1:7">
      <c r="A48" s="99"/>
      <c r="B48" s="69" t="s">
        <v>725</v>
      </c>
      <c r="C48" s="246"/>
      <c r="D48" s="79"/>
      <c r="E48" s="79"/>
      <c r="F48" s="79"/>
      <c r="G48" s="71"/>
    </row>
    <row r="49" spans="1:7">
      <c r="A49" s="99"/>
      <c r="B49" s="69" t="s">
        <v>726</v>
      </c>
      <c r="C49" s="246" t="s">
        <v>708</v>
      </c>
      <c r="D49" s="79"/>
      <c r="E49" s="79"/>
      <c r="F49" s="79">
        <v>1</v>
      </c>
      <c r="G49" s="71"/>
    </row>
    <row r="50" spans="1:7">
      <c r="A50" s="99"/>
      <c r="B50" s="69" t="s">
        <v>727</v>
      </c>
      <c r="C50" s="251" t="s">
        <v>728</v>
      </c>
      <c r="D50" s="79">
        <v>470</v>
      </c>
      <c r="E50" s="79"/>
      <c r="F50" s="79">
        <v>30</v>
      </c>
      <c r="G50" s="71"/>
    </row>
    <row r="51" spans="1:7">
      <c r="A51" s="99"/>
      <c r="B51" s="69" t="s">
        <v>729</v>
      </c>
      <c r="C51" s="251" t="s">
        <v>687</v>
      </c>
      <c r="D51" s="79">
        <v>452</v>
      </c>
      <c r="E51" s="100" t="s">
        <v>688</v>
      </c>
      <c r="F51" s="100" t="s">
        <v>688</v>
      </c>
      <c r="G51" s="75" t="s">
        <v>688</v>
      </c>
    </row>
    <row r="52" spans="1:7">
      <c r="A52" s="99"/>
      <c r="B52" s="69" t="s">
        <v>730</v>
      </c>
      <c r="C52" s="251" t="s">
        <v>685</v>
      </c>
      <c r="D52" s="79">
        <v>531</v>
      </c>
      <c r="E52" s="101"/>
      <c r="F52" s="101"/>
      <c r="G52" s="102"/>
    </row>
    <row r="53" spans="1:7">
      <c r="A53" s="99"/>
      <c r="B53" s="69" t="s">
        <v>731</v>
      </c>
      <c r="C53" s="251" t="s">
        <v>732</v>
      </c>
      <c r="D53" s="79">
        <v>156</v>
      </c>
      <c r="E53" s="100" t="s">
        <v>688</v>
      </c>
      <c r="F53" s="100" t="s">
        <v>688</v>
      </c>
      <c r="G53" s="75" t="s">
        <v>688</v>
      </c>
    </row>
    <row r="54" spans="1:7" ht="13.5" thickBot="1">
      <c r="A54" s="103"/>
      <c r="B54" s="86" t="s">
        <v>733</v>
      </c>
      <c r="C54" s="252" t="s">
        <v>694</v>
      </c>
      <c r="D54" s="104">
        <v>452</v>
      </c>
      <c r="E54" s="105" t="s">
        <v>688</v>
      </c>
      <c r="F54" s="105" t="s">
        <v>688</v>
      </c>
      <c r="G54" s="106" t="s">
        <v>688</v>
      </c>
    </row>
    <row r="55" spans="1:7" ht="13.5" hidden="1" thickBot="1">
      <c r="A55" s="103"/>
      <c r="B55" s="107" t="s">
        <v>713</v>
      </c>
      <c r="C55" s="108" t="s">
        <v>708</v>
      </c>
      <c r="D55" s="109">
        <v>1</v>
      </c>
      <c r="E55" s="110"/>
      <c r="F55" s="109"/>
      <c r="G55" s="111"/>
    </row>
    <row r="56" spans="1:7">
      <c r="A56" s="112"/>
      <c r="B56" s="113"/>
      <c r="C56" s="112"/>
      <c r="D56" s="114"/>
      <c r="E56" s="114"/>
      <c r="F56" s="114"/>
      <c r="G56" s="114"/>
    </row>
    <row r="57" spans="1:7">
      <c r="A57" s="112"/>
      <c r="B57" s="113"/>
      <c r="C57" s="112"/>
      <c r="D57" s="114"/>
      <c r="E57" s="114"/>
      <c r="F57" s="114"/>
      <c r="G57" s="114"/>
    </row>
    <row r="58" spans="1:7">
      <c r="A58" s="112"/>
      <c r="B58" s="113"/>
      <c r="C58" s="112"/>
      <c r="D58" s="114"/>
      <c r="E58" s="114"/>
      <c r="F58" s="114"/>
      <c r="G58" s="114"/>
    </row>
    <row r="59" spans="1:7">
      <c r="A59" s="112"/>
      <c r="B59" s="113"/>
      <c r="C59" s="112"/>
      <c r="D59" s="114"/>
      <c r="E59" s="114"/>
      <c r="F59" s="114"/>
      <c r="G59" s="114"/>
    </row>
    <row r="60" spans="1:7">
      <c r="A60" s="112"/>
      <c r="B60" s="113"/>
      <c r="C60" s="112"/>
      <c r="D60" s="114"/>
      <c r="E60" s="114"/>
      <c r="F60" s="114"/>
      <c r="G60" s="114"/>
    </row>
    <row r="61" spans="1:7" ht="15.75">
      <c r="A61" s="112"/>
      <c r="B61" s="113"/>
      <c r="C61" s="239" t="s">
        <v>1055</v>
      </c>
      <c r="D61" s="114"/>
      <c r="E61" s="114"/>
      <c r="F61" s="114"/>
      <c r="G61" s="114"/>
    </row>
    <row r="62" spans="1:7" ht="15.75">
      <c r="A62" s="112"/>
      <c r="B62" s="113"/>
      <c r="C62" s="239" t="s">
        <v>1052</v>
      </c>
      <c r="D62" s="114"/>
      <c r="E62" s="114"/>
      <c r="F62" s="114"/>
      <c r="G62" s="114"/>
    </row>
    <row r="63" spans="1:7" ht="15.75">
      <c r="A63" s="112"/>
      <c r="B63" s="113"/>
      <c r="C63" s="239" t="s">
        <v>1056</v>
      </c>
      <c r="D63" s="114"/>
      <c r="E63" s="114"/>
      <c r="F63" s="114"/>
      <c r="G63" s="114"/>
    </row>
    <row r="64" spans="1:7">
      <c r="A64" s="112"/>
      <c r="B64" s="113"/>
      <c r="C64" s="112"/>
      <c r="D64" s="114"/>
      <c r="E64" s="114"/>
      <c r="F64" s="114"/>
      <c r="G64" s="114"/>
    </row>
    <row r="65" spans="1:7">
      <c r="A65" s="112"/>
      <c r="B65" s="113"/>
      <c r="C65" s="112"/>
      <c r="D65" s="114"/>
      <c r="E65" s="114"/>
      <c r="F65" s="114"/>
      <c r="G65" s="114"/>
    </row>
    <row r="66" spans="1:7">
      <c r="A66" s="112"/>
      <c r="B66" s="113"/>
      <c r="C66" s="112"/>
      <c r="D66" s="114"/>
      <c r="E66" s="114"/>
      <c r="F66" s="114"/>
      <c r="G66" s="114"/>
    </row>
    <row r="67" spans="1:7">
      <c r="A67" s="303" t="s">
        <v>734</v>
      </c>
      <c r="B67" s="303"/>
      <c r="C67" s="303"/>
      <c r="D67" s="303"/>
      <c r="E67" s="303"/>
      <c r="F67" s="303"/>
      <c r="G67" s="303"/>
    </row>
    <row r="69" spans="1:7">
      <c r="A69" s="115" t="s">
        <v>672</v>
      </c>
      <c r="B69" s="115" t="s">
        <v>650</v>
      </c>
    </row>
    <row r="70" spans="1:7">
      <c r="A70" s="116" t="s">
        <v>735</v>
      </c>
      <c r="B70" s="40" t="s">
        <v>736</v>
      </c>
    </row>
    <row r="71" spans="1:7">
      <c r="A71" s="116"/>
      <c r="B71" s="40" t="s">
        <v>737</v>
      </c>
    </row>
    <row r="72" spans="1:7">
      <c r="A72" s="116" t="s">
        <v>738</v>
      </c>
      <c r="B72" s="40" t="s">
        <v>739</v>
      </c>
    </row>
    <row r="73" spans="1:7">
      <c r="A73" s="116" t="s">
        <v>740</v>
      </c>
      <c r="B73" s="40" t="s">
        <v>741</v>
      </c>
    </row>
    <row r="74" spans="1:7">
      <c r="A74" s="116" t="s">
        <v>742</v>
      </c>
      <c r="B74" s="40" t="s">
        <v>743</v>
      </c>
    </row>
    <row r="75" spans="1:7">
      <c r="A75" s="116" t="s">
        <v>744</v>
      </c>
      <c r="B75" s="40" t="s">
        <v>745</v>
      </c>
    </row>
    <row r="76" spans="1:7">
      <c r="A76" s="116" t="s">
        <v>746</v>
      </c>
      <c r="B76" s="40" t="s">
        <v>732</v>
      </c>
    </row>
    <row r="77" spans="1:7">
      <c r="A77" s="116" t="s">
        <v>667</v>
      </c>
      <c r="B77" s="40" t="s">
        <v>667</v>
      </c>
    </row>
    <row r="79" spans="1:7">
      <c r="A79" s="304" t="s">
        <v>747</v>
      </c>
      <c r="B79" s="304"/>
      <c r="C79" s="304"/>
      <c r="D79" s="304"/>
      <c r="E79" s="304"/>
      <c r="F79" s="304"/>
      <c r="G79" s="304"/>
    </row>
    <row r="80" spans="1:7" ht="106.5" customHeight="1">
      <c r="A80" s="299" t="s">
        <v>748</v>
      </c>
      <c r="B80" s="299"/>
      <c r="C80" s="299"/>
      <c r="D80" s="299"/>
      <c r="E80" s="299"/>
      <c r="F80" s="299"/>
      <c r="G80" s="299"/>
    </row>
    <row r="81" spans="1:7" s="118" customFormat="1">
      <c r="A81" s="117" t="s">
        <v>749</v>
      </c>
    </row>
    <row r="82" spans="1:7" ht="26.25" customHeight="1">
      <c r="A82" s="299" t="s">
        <v>750</v>
      </c>
      <c r="B82" s="299"/>
      <c r="C82" s="299"/>
      <c r="D82" s="299"/>
      <c r="E82" s="299"/>
      <c r="F82" s="299"/>
      <c r="G82" s="299"/>
    </row>
    <row r="84" spans="1:7">
      <c r="A84" s="117" t="s">
        <v>751</v>
      </c>
      <c r="B84" s="117"/>
    </row>
    <row r="85" spans="1:7" ht="70.5" customHeight="1">
      <c r="A85" s="299" t="s">
        <v>752</v>
      </c>
      <c r="B85" s="299"/>
      <c r="C85" s="299"/>
      <c r="D85" s="299"/>
      <c r="E85" s="299"/>
      <c r="F85" s="299"/>
      <c r="G85" s="299"/>
    </row>
    <row r="161" spans="1:4" ht="36.75" customHeight="1">
      <c r="A161" s="300" t="s">
        <v>753</v>
      </c>
      <c r="B161" s="300"/>
      <c r="C161" s="300"/>
      <c r="D161" s="300"/>
    </row>
  </sheetData>
  <mergeCells count="9">
    <mergeCell ref="A82:G82"/>
    <mergeCell ref="A85:G85"/>
    <mergeCell ref="A161:D161"/>
    <mergeCell ref="E2:F2"/>
    <mergeCell ref="E3:F3"/>
    <mergeCell ref="E4:F4"/>
    <mergeCell ref="A67:G67"/>
    <mergeCell ref="A79:G79"/>
    <mergeCell ref="A80:G8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919F-540E-4EB4-A8AA-6DBD03900C87}">
  <sheetPr>
    <tabColor theme="0" tint="-0.499984740745262"/>
  </sheetPr>
  <dimension ref="A1:AA37"/>
  <sheetViews>
    <sheetView tabSelected="1" view="pageBreakPreview" zoomScaleNormal="100" zoomScaleSheetLayoutView="100" workbookViewId="0">
      <selection activeCell="A2" sqref="A2:I7"/>
    </sheetView>
  </sheetViews>
  <sheetFormatPr defaultRowHeight="15"/>
  <cols>
    <col min="1" max="1" width="4.7109375" style="226" bestFit="1" customWidth="1"/>
    <col min="2" max="2" width="0.5703125" style="226" bestFit="1" customWidth="1"/>
    <col min="3" max="3" width="24.28515625" style="226" bestFit="1" customWidth="1"/>
    <col min="4" max="4" width="6.85546875" style="226" bestFit="1" customWidth="1"/>
    <col min="5" max="5" width="4.7109375" style="226" bestFit="1" customWidth="1"/>
    <col min="6" max="6" width="1" style="226" bestFit="1" customWidth="1"/>
    <col min="7" max="8" width="1.85546875" style="226" bestFit="1" customWidth="1"/>
    <col min="9" max="9" width="1" style="226" bestFit="1" customWidth="1"/>
    <col min="10" max="10" width="4.7109375" style="226" bestFit="1" customWidth="1"/>
    <col min="11" max="11" width="2.85546875" style="226" bestFit="1" customWidth="1"/>
    <col min="12" max="12" width="7" style="226" customWidth="1"/>
    <col min="13" max="14" width="1" style="226" bestFit="1" customWidth="1"/>
    <col min="15" max="15" width="3.7109375" style="226" bestFit="1" customWidth="1"/>
    <col min="16" max="16" width="1" style="226" bestFit="1" customWidth="1"/>
    <col min="17" max="17" width="1.85546875" style="226" bestFit="1" customWidth="1"/>
    <col min="18" max="18" width="1" style="226" bestFit="1" customWidth="1"/>
    <col min="19" max="19" width="4.7109375" style="226" bestFit="1" customWidth="1"/>
    <col min="20" max="20" width="2.85546875" style="226" bestFit="1" customWidth="1"/>
    <col min="21" max="21" width="1" style="226" bestFit="1" customWidth="1"/>
    <col min="22" max="22" width="2.85546875" style="226" bestFit="1" customWidth="1"/>
    <col min="23" max="24" width="1" style="226" bestFit="1" customWidth="1"/>
    <col min="25" max="25" width="2.85546875" style="226" bestFit="1" customWidth="1"/>
    <col min="26" max="26" width="4" style="226" customWidth="1"/>
    <col min="27" max="27" width="8.42578125" style="226" bestFit="1" customWidth="1"/>
    <col min="28" max="28" width="7.28515625" style="226" customWidth="1"/>
    <col min="29" max="256" width="9.140625" style="226"/>
    <col min="257" max="257" width="4.7109375" style="226" bestFit="1" customWidth="1"/>
    <col min="258" max="258" width="0.5703125" style="226" bestFit="1" customWidth="1"/>
    <col min="259" max="259" width="24.28515625" style="226" bestFit="1" customWidth="1"/>
    <col min="260" max="260" width="6.85546875" style="226" bestFit="1" customWidth="1"/>
    <col min="261" max="261" width="4.7109375" style="226" bestFit="1" customWidth="1"/>
    <col min="262" max="262" width="1" style="226" bestFit="1" customWidth="1"/>
    <col min="263" max="264" width="1.85546875" style="226" bestFit="1" customWidth="1"/>
    <col min="265" max="265" width="1" style="226" bestFit="1" customWidth="1"/>
    <col min="266" max="266" width="4.7109375" style="226" bestFit="1" customWidth="1"/>
    <col min="267" max="267" width="2.85546875" style="226" bestFit="1" customWidth="1"/>
    <col min="268" max="268" width="5.140625" style="226" customWidth="1"/>
    <col min="269" max="270" width="1" style="226" bestFit="1" customWidth="1"/>
    <col min="271" max="271" width="3.7109375" style="226" bestFit="1" customWidth="1"/>
    <col min="272" max="272" width="1" style="226" bestFit="1" customWidth="1"/>
    <col min="273" max="273" width="1.85546875" style="226" bestFit="1" customWidth="1"/>
    <col min="274" max="274" width="1" style="226" bestFit="1" customWidth="1"/>
    <col min="275" max="275" width="4.7109375" style="226" bestFit="1" customWidth="1"/>
    <col min="276" max="276" width="2.85546875" style="226" bestFit="1" customWidth="1"/>
    <col min="277" max="277" width="1" style="226" bestFit="1" customWidth="1"/>
    <col min="278" max="278" width="2.85546875" style="226" bestFit="1" customWidth="1"/>
    <col min="279" max="280" width="1" style="226" bestFit="1" customWidth="1"/>
    <col min="281" max="281" width="2.85546875" style="226" bestFit="1" customWidth="1"/>
    <col min="282" max="282" width="4" style="226" customWidth="1"/>
    <col min="283" max="283" width="8.42578125" style="226" bestFit="1" customWidth="1"/>
    <col min="284" max="284" width="7.28515625" style="226" customWidth="1"/>
    <col min="285" max="512" width="9.140625" style="226"/>
    <col min="513" max="513" width="4.7109375" style="226" bestFit="1" customWidth="1"/>
    <col min="514" max="514" width="0.5703125" style="226" bestFit="1" customWidth="1"/>
    <col min="515" max="515" width="24.28515625" style="226" bestFit="1" customWidth="1"/>
    <col min="516" max="516" width="6.85546875" style="226" bestFit="1" customWidth="1"/>
    <col min="517" max="517" width="4.7109375" style="226" bestFit="1" customWidth="1"/>
    <col min="518" max="518" width="1" style="226" bestFit="1" customWidth="1"/>
    <col min="519" max="520" width="1.85546875" style="226" bestFit="1" customWidth="1"/>
    <col min="521" max="521" width="1" style="226" bestFit="1" customWidth="1"/>
    <col min="522" max="522" width="4.7109375" style="226" bestFit="1" customWidth="1"/>
    <col min="523" max="523" width="2.85546875" style="226" bestFit="1" customWidth="1"/>
    <col min="524" max="524" width="5.140625" style="226" customWidth="1"/>
    <col min="525" max="526" width="1" style="226" bestFit="1" customWidth="1"/>
    <col min="527" max="527" width="3.7109375" style="226" bestFit="1" customWidth="1"/>
    <col min="528" max="528" width="1" style="226" bestFit="1" customWidth="1"/>
    <col min="529" max="529" width="1.85546875" style="226" bestFit="1" customWidth="1"/>
    <col min="530" max="530" width="1" style="226" bestFit="1" customWidth="1"/>
    <col min="531" max="531" width="4.7109375" style="226" bestFit="1" customWidth="1"/>
    <col min="532" max="532" width="2.85546875" style="226" bestFit="1" customWidth="1"/>
    <col min="533" max="533" width="1" style="226" bestFit="1" customWidth="1"/>
    <col min="534" max="534" width="2.85546875" style="226" bestFit="1" customWidth="1"/>
    <col min="535" max="536" width="1" style="226" bestFit="1" customWidth="1"/>
    <col min="537" max="537" width="2.85546875" style="226" bestFit="1" customWidth="1"/>
    <col min="538" max="538" width="4" style="226" customWidth="1"/>
    <col min="539" max="539" width="8.42578125" style="226" bestFit="1" customWidth="1"/>
    <col min="540" max="540" width="7.28515625" style="226" customWidth="1"/>
    <col min="541" max="768" width="9.140625" style="226"/>
    <col min="769" max="769" width="4.7109375" style="226" bestFit="1" customWidth="1"/>
    <col min="770" max="770" width="0.5703125" style="226" bestFit="1" customWidth="1"/>
    <col min="771" max="771" width="24.28515625" style="226" bestFit="1" customWidth="1"/>
    <col min="772" max="772" width="6.85546875" style="226" bestFit="1" customWidth="1"/>
    <col min="773" max="773" width="4.7109375" style="226" bestFit="1" customWidth="1"/>
    <col min="774" max="774" width="1" style="226" bestFit="1" customWidth="1"/>
    <col min="775" max="776" width="1.85546875" style="226" bestFit="1" customWidth="1"/>
    <col min="777" max="777" width="1" style="226" bestFit="1" customWidth="1"/>
    <col min="778" max="778" width="4.7109375" style="226" bestFit="1" customWidth="1"/>
    <col min="779" max="779" width="2.85546875" style="226" bestFit="1" customWidth="1"/>
    <col min="780" max="780" width="5.140625" style="226" customWidth="1"/>
    <col min="781" max="782" width="1" style="226" bestFit="1" customWidth="1"/>
    <col min="783" max="783" width="3.7109375" style="226" bestFit="1" customWidth="1"/>
    <col min="784" max="784" width="1" style="226" bestFit="1" customWidth="1"/>
    <col min="785" max="785" width="1.85546875" style="226" bestFit="1" customWidth="1"/>
    <col min="786" max="786" width="1" style="226" bestFit="1" customWidth="1"/>
    <col min="787" max="787" width="4.7109375" style="226" bestFit="1" customWidth="1"/>
    <col min="788" max="788" width="2.85546875" style="226" bestFit="1" customWidth="1"/>
    <col min="789" max="789" width="1" style="226" bestFit="1" customWidth="1"/>
    <col min="790" max="790" width="2.85546875" style="226" bestFit="1" customWidth="1"/>
    <col min="791" max="792" width="1" style="226" bestFit="1" customWidth="1"/>
    <col min="793" max="793" width="2.85546875" style="226" bestFit="1" customWidth="1"/>
    <col min="794" max="794" width="4" style="226" customWidth="1"/>
    <col min="795" max="795" width="8.42578125" style="226" bestFit="1" customWidth="1"/>
    <col min="796" max="796" width="7.28515625" style="226" customWidth="1"/>
    <col min="797" max="1024" width="9.140625" style="226"/>
    <col min="1025" max="1025" width="4.7109375" style="226" bestFit="1" customWidth="1"/>
    <col min="1026" max="1026" width="0.5703125" style="226" bestFit="1" customWidth="1"/>
    <col min="1027" max="1027" width="24.28515625" style="226" bestFit="1" customWidth="1"/>
    <col min="1028" max="1028" width="6.85546875" style="226" bestFit="1" customWidth="1"/>
    <col min="1029" max="1029" width="4.7109375" style="226" bestFit="1" customWidth="1"/>
    <col min="1030" max="1030" width="1" style="226" bestFit="1" customWidth="1"/>
    <col min="1031" max="1032" width="1.85546875" style="226" bestFit="1" customWidth="1"/>
    <col min="1033" max="1033" width="1" style="226" bestFit="1" customWidth="1"/>
    <col min="1034" max="1034" width="4.7109375" style="226" bestFit="1" customWidth="1"/>
    <col min="1035" max="1035" width="2.85546875" style="226" bestFit="1" customWidth="1"/>
    <col min="1036" max="1036" width="5.140625" style="226" customWidth="1"/>
    <col min="1037" max="1038" width="1" style="226" bestFit="1" customWidth="1"/>
    <col min="1039" max="1039" width="3.7109375" style="226" bestFit="1" customWidth="1"/>
    <col min="1040" max="1040" width="1" style="226" bestFit="1" customWidth="1"/>
    <col min="1041" max="1041" width="1.85546875" style="226" bestFit="1" customWidth="1"/>
    <col min="1042" max="1042" width="1" style="226" bestFit="1" customWidth="1"/>
    <col min="1043" max="1043" width="4.7109375" style="226" bestFit="1" customWidth="1"/>
    <col min="1044" max="1044" width="2.85546875" style="226" bestFit="1" customWidth="1"/>
    <col min="1045" max="1045" width="1" style="226" bestFit="1" customWidth="1"/>
    <col min="1046" max="1046" width="2.85546875" style="226" bestFit="1" customWidth="1"/>
    <col min="1047" max="1048" width="1" style="226" bestFit="1" customWidth="1"/>
    <col min="1049" max="1049" width="2.85546875" style="226" bestFit="1" customWidth="1"/>
    <col min="1050" max="1050" width="4" style="226" customWidth="1"/>
    <col min="1051" max="1051" width="8.42578125" style="226" bestFit="1" customWidth="1"/>
    <col min="1052" max="1052" width="7.28515625" style="226" customWidth="1"/>
    <col min="1053" max="1280" width="9.140625" style="226"/>
    <col min="1281" max="1281" width="4.7109375" style="226" bestFit="1" customWidth="1"/>
    <col min="1282" max="1282" width="0.5703125" style="226" bestFit="1" customWidth="1"/>
    <col min="1283" max="1283" width="24.28515625" style="226" bestFit="1" customWidth="1"/>
    <col min="1284" max="1284" width="6.85546875" style="226" bestFit="1" customWidth="1"/>
    <col min="1285" max="1285" width="4.7109375" style="226" bestFit="1" customWidth="1"/>
    <col min="1286" max="1286" width="1" style="226" bestFit="1" customWidth="1"/>
    <col min="1287" max="1288" width="1.85546875" style="226" bestFit="1" customWidth="1"/>
    <col min="1289" max="1289" width="1" style="226" bestFit="1" customWidth="1"/>
    <col min="1290" max="1290" width="4.7109375" style="226" bestFit="1" customWidth="1"/>
    <col min="1291" max="1291" width="2.85546875" style="226" bestFit="1" customWidth="1"/>
    <col min="1292" max="1292" width="5.140625" style="226" customWidth="1"/>
    <col min="1293" max="1294" width="1" style="226" bestFit="1" customWidth="1"/>
    <col min="1295" max="1295" width="3.7109375" style="226" bestFit="1" customWidth="1"/>
    <col min="1296" max="1296" width="1" style="226" bestFit="1" customWidth="1"/>
    <col min="1297" max="1297" width="1.85546875" style="226" bestFit="1" customWidth="1"/>
    <col min="1298" max="1298" width="1" style="226" bestFit="1" customWidth="1"/>
    <col min="1299" max="1299" width="4.7109375" style="226" bestFit="1" customWidth="1"/>
    <col min="1300" max="1300" width="2.85546875" style="226" bestFit="1" customWidth="1"/>
    <col min="1301" max="1301" width="1" style="226" bestFit="1" customWidth="1"/>
    <col min="1302" max="1302" width="2.85546875" style="226" bestFit="1" customWidth="1"/>
    <col min="1303" max="1304" width="1" style="226" bestFit="1" customWidth="1"/>
    <col min="1305" max="1305" width="2.85546875" style="226" bestFit="1" customWidth="1"/>
    <col min="1306" max="1306" width="4" style="226" customWidth="1"/>
    <col min="1307" max="1307" width="8.42578125" style="226" bestFit="1" customWidth="1"/>
    <col min="1308" max="1308" width="7.28515625" style="226" customWidth="1"/>
    <col min="1309" max="1536" width="9.140625" style="226"/>
    <col min="1537" max="1537" width="4.7109375" style="226" bestFit="1" customWidth="1"/>
    <col min="1538" max="1538" width="0.5703125" style="226" bestFit="1" customWidth="1"/>
    <col min="1539" max="1539" width="24.28515625" style="226" bestFit="1" customWidth="1"/>
    <col min="1540" max="1540" width="6.85546875" style="226" bestFit="1" customWidth="1"/>
    <col min="1541" max="1541" width="4.7109375" style="226" bestFit="1" customWidth="1"/>
    <col min="1542" max="1542" width="1" style="226" bestFit="1" customWidth="1"/>
    <col min="1543" max="1544" width="1.85546875" style="226" bestFit="1" customWidth="1"/>
    <col min="1545" max="1545" width="1" style="226" bestFit="1" customWidth="1"/>
    <col min="1546" max="1546" width="4.7109375" style="226" bestFit="1" customWidth="1"/>
    <col min="1547" max="1547" width="2.85546875" style="226" bestFit="1" customWidth="1"/>
    <col min="1548" max="1548" width="5.140625" style="226" customWidth="1"/>
    <col min="1549" max="1550" width="1" style="226" bestFit="1" customWidth="1"/>
    <col min="1551" max="1551" width="3.7109375" style="226" bestFit="1" customWidth="1"/>
    <col min="1552" max="1552" width="1" style="226" bestFit="1" customWidth="1"/>
    <col min="1553" max="1553" width="1.85546875" style="226" bestFit="1" customWidth="1"/>
    <col min="1554" max="1554" width="1" style="226" bestFit="1" customWidth="1"/>
    <col min="1555" max="1555" width="4.7109375" style="226" bestFit="1" customWidth="1"/>
    <col min="1556" max="1556" width="2.85546875" style="226" bestFit="1" customWidth="1"/>
    <col min="1557" max="1557" width="1" style="226" bestFit="1" customWidth="1"/>
    <col min="1558" max="1558" width="2.85546875" style="226" bestFit="1" customWidth="1"/>
    <col min="1559" max="1560" width="1" style="226" bestFit="1" customWidth="1"/>
    <col min="1561" max="1561" width="2.85546875" style="226" bestFit="1" customWidth="1"/>
    <col min="1562" max="1562" width="4" style="226" customWidth="1"/>
    <col min="1563" max="1563" width="8.42578125" style="226" bestFit="1" customWidth="1"/>
    <col min="1564" max="1564" width="7.28515625" style="226" customWidth="1"/>
    <col min="1565" max="1792" width="9.140625" style="226"/>
    <col min="1793" max="1793" width="4.7109375" style="226" bestFit="1" customWidth="1"/>
    <col min="1794" max="1794" width="0.5703125" style="226" bestFit="1" customWidth="1"/>
    <col min="1795" max="1795" width="24.28515625" style="226" bestFit="1" customWidth="1"/>
    <col min="1796" max="1796" width="6.85546875" style="226" bestFit="1" customWidth="1"/>
    <col min="1797" max="1797" width="4.7109375" style="226" bestFit="1" customWidth="1"/>
    <col min="1798" max="1798" width="1" style="226" bestFit="1" customWidth="1"/>
    <col min="1799" max="1800" width="1.85546875" style="226" bestFit="1" customWidth="1"/>
    <col min="1801" max="1801" width="1" style="226" bestFit="1" customWidth="1"/>
    <col min="1802" max="1802" width="4.7109375" style="226" bestFit="1" customWidth="1"/>
    <col min="1803" max="1803" width="2.85546875" style="226" bestFit="1" customWidth="1"/>
    <col min="1804" max="1804" width="5.140625" style="226" customWidth="1"/>
    <col min="1805" max="1806" width="1" style="226" bestFit="1" customWidth="1"/>
    <col min="1807" max="1807" width="3.7109375" style="226" bestFit="1" customWidth="1"/>
    <col min="1808" max="1808" width="1" style="226" bestFit="1" customWidth="1"/>
    <col min="1809" max="1809" width="1.85546875" style="226" bestFit="1" customWidth="1"/>
    <col min="1810" max="1810" width="1" style="226" bestFit="1" customWidth="1"/>
    <col min="1811" max="1811" width="4.7109375" style="226" bestFit="1" customWidth="1"/>
    <col min="1812" max="1812" width="2.85546875" style="226" bestFit="1" customWidth="1"/>
    <col min="1813" max="1813" width="1" style="226" bestFit="1" customWidth="1"/>
    <col min="1814" max="1814" width="2.85546875" style="226" bestFit="1" customWidth="1"/>
    <col min="1815" max="1816" width="1" style="226" bestFit="1" customWidth="1"/>
    <col min="1817" max="1817" width="2.85546875" style="226" bestFit="1" customWidth="1"/>
    <col min="1818" max="1818" width="4" style="226" customWidth="1"/>
    <col min="1819" max="1819" width="8.42578125" style="226" bestFit="1" customWidth="1"/>
    <col min="1820" max="1820" width="7.28515625" style="226" customWidth="1"/>
    <col min="1821" max="2048" width="9.140625" style="226"/>
    <col min="2049" max="2049" width="4.7109375" style="226" bestFit="1" customWidth="1"/>
    <col min="2050" max="2050" width="0.5703125" style="226" bestFit="1" customWidth="1"/>
    <col min="2051" max="2051" width="24.28515625" style="226" bestFit="1" customWidth="1"/>
    <col min="2052" max="2052" width="6.85546875" style="226" bestFit="1" customWidth="1"/>
    <col min="2053" max="2053" width="4.7109375" style="226" bestFit="1" customWidth="1"/>
    <col min="2054" max="2054" width="1" style="226" bestFit="1" customWidth="1"/>
    <col min="2055" max="2056" width="1.85546875" style="226" bestFit="1" customWidth="1"/>
    <col min="2057" max="2057" width="1" style="226" bestFit="1" customWidth="1"/>
    <col min="2058" max="2058" width="4.7109375" style="226" bestFit="1" customWidth="1"/>
    <col min="2059" max="2059" width="2.85546875" style="226" bestFit="1" customWidth="1"/>
    <col min="2060" max="2060" width="5.140625" style="226" customWidth="1"/>
    <col min="2061" max="2062" width="1" style="226" bestFit="1" customWidth="1"/>
    <col min="2063" max="2063" width="3.7109375" style="226" bestFit="1" customWidth="1"/>
    <col min="2064" max="2064" width="1" style="226" bestFit="1" customWidth="1"/>
    <col min="2065" max="2065" width="1.85546875" style="226" bestFit="1" customWidth="1"/>
    <col min="2066" max="2066" width="1" style="226" bestFit="1" customWidth="1"/>
    <col min="2067" max="2067" width="4.7109375" style="226" bestFit="1" customWidth="1"/>
    <col min="2068" max="2068" width="2.85546875" style="226" bestFit="1" customWidth="1"/>
    <col min="2069" max="2069" width="1" style="226" bestFit="1" customWidth="1"/>
    <col min="2070" max="2070" width="2.85546875" style="226" bestFit="1" customWidth="1"/>
    <col min="2071" max="2072" width="1" style="226" bestFit="1" customWidth="1"/>
    <col min="2073" max="2073" width="2.85546875" style="226" bestFit="1" customWidth="1"/>
    <col min="2074" max="2074" width="4" style="226" customWidth="1"/>
    <col min="2075" max="2075" width="8.42578125" style="226" bestFit="1" customWidth="1"/>
    <col min="2076" max="2076" width="7.28515625" style="226" customWidth="1"/>
    <col min="2077" max="2304" width="9.140625" style="226"/>
    <col min="2305" max="2305" width="4.7109375" style="226" bestFit="1" customWidth="1"/>
    <col min="2306" max="2306" width="0.5703125" style="226" bestFit="1" customWidth="1"/>
    <col min="2307" max="2307" width="24.28515625" style="226" bestFit="1" customWidth="1"/>
    <col min="2308" max="2308" width="6.85546875" style="226" bestFit="1" customWidth="1"/>
    <col min="2309" max="2309" width="4.7109375" style="226" bestFit="1" customWidth="1"/>
    <col min="2310" max="2310" width="1" style="226" bestFit="1" customWidth="1"/>
    <col min="2311" max="2312" width="1.85546875" style="226" bestFit="1" customWidth="1"/>
    <col min="2313" max="2313" width="1" style="226" bestFit="1" customWidth="1"/>
    <col min="2314" max="2314" width="4.7109375" style="226" bestFit="1" customWidth="1"/>
    <col min="2315" max="2315" width="2.85546875" style="226" bestFit="1" customWidth="1"/>
    <col min="2316" max="2316" width="5.140625" style="226" customWidth="1"/>
    <col min="2317" max="2318" width="1" style="226" bestFit="1" customWidth="1"/>
    <col min="2319" max="2319" width="3.7109375" style="226" bestFit="1" customWidth="1"/>
    <col min="2320" max="2320" width="1" style="226" bestFit="1" customWidth="1"/>
    <col min="2321" max="2321" width="1.85546875" style="226" bestFit="1" customWidth="1"/>
    <col min="2322" max="2322" width="1" style="226" bestFit="1" customWidth="1"/>
    <col min="2323" max="2323" width="4.7109375" style="226" bestFit="1" customWidth="1"/>
    <col min="2324" max="2324" width="2.85546875" style="226" bestFit="1" customWidth="1"/>
    <col min="2325" max="2325" width="1" style="226" bestFit="1" customWidth="1"/>
    <col min="2326" max="2326" width="2.85546875" style="226" bestFit="1" customWidth="1"/>
    <col min="2327" max="2328" width="1" style="226" bestFit="1" customWidth="1"/>
    <col min="2329" max="2329" width="2.85546875" style="226" bestFit="1" customWidth="1"/>
    <col min="2330" max="2330" width="4" style="226" customWidth="1"/>
    <col min="2331" max="2331" width="8.42578125" style="226" bestFit="1" customWidth="1"/>
    <col min="2332" max="2332" width="7.28515625" style="226" customWidth="1"/>
    <col min="2333" max="2560" width="9.140625" style="226"/>
    <col min="2561" max="2561" width="4.7109375" style="226" bestFit="1" customWidth="1"/>
    <col min="2562" max="2562" width="0.5703125" style="226" bestFit="1" customWidth="1"/>
    <col min="2563" max="2563" width="24.28515625" style="226" bestFit="1" customWidth="1"/>
    <col min="2564" max="2564" width="6.85546875" style="226" bestFit="1" customWidth="1"/>
    <col min="2565" max="2565" width="4.7109375" style="226" bestFit="1" customWidth="1"/>
    <col min="2566" max="2566" width="1" style="226" bestFit="1" customWidth="1"/>
    <col min="2567" max="2568" width="1.85546875" style="226" bestFit="1" customWidth="1"/>
    <col min="2569" max="2569" width="1" style="226" bestFit="1" customWidth="1"/>
    <col min="2570" max="2570" width="4.7109375" style="226" bestFit="1" customWidth="1"/>
    <col min="2571" max="2571" width="2.85546875" style="226" bestFit="1" customWidth="1"/>
    <col min="2572" max="2572" width="5.140625" style="226" customWidth="1"/>
    <col min="2573" max="2574" width="1" style="226" bestFit="1" customWidth="1"/>
    <col min="2575" max="2575" width="3.7109375" style="226" bestFit="1" customWidth="1"/>
    <col min="2576" max="2576" width="1" style="226" bestFit="1" customWidth="1"/>
    <col min="2577" max="2577" width="1.85546875" style="226" bestFit="1" customWidth="1"/>
    <col min="2578" max="2578" width="1" style="226" bestFit="1" customWidth="1"/>
    <col min="2579" max="2579" width="4.7109375" style="226" bestFit="1" customWidth="1"/>
    <col min="2580" max="2580" width="2.85546875" style="226" bestFit="1" customWidth="1"/>
    <col min="2581" max="2581" width="1" style="226" bestFit="1" customWidth="1"/>
    <col min="2582" max="2582" width="2.85546875" style="226" bestFit="1" customWidth="1"/>
    <col min="2583" max="2584" width="1" style="226" bestFit="1" customWidth="1"/>
    <col min="2585" max="2585" width="2.85546875" style="226" bestFit="1" customWidth="1"/>
    <col min="2586" max="2586" width="4" style="226" customWidth="1"/>
    <col min="2587" max="2587" width="8.42578125" style="226" bestFit="1" customWidth="1"/>
    <col min="2588" max="2588" width="7.28515625" style="226" customWidth="1"/>
    <col min="2589" max="2816" width="9.140625" style="226"/>
    <col min="2817" max="2817" width="4.7109375" style="226" bestFit="1" customWidth="1"/>
    <col min="2818" max="2818" width="0.5703125" style="226" bestFit="1" customWidth="1"/>
    <col min="2819" max="2819" width="24.28515625" style="226" bestFit="1" customWidth="1"/>
    <col min="2820" max="2820" width="6.85546875" style="226" bestFit="1" customWidth="1"/>
    <col min="2821" max="2821" width="4.7109375" style="226" bestFit="1" customWidth="1"/>
    <col min="2822" max="2822" width="1" style="226" bestFit="1" customWidth="1"/>
    <col min="2823" max="2824" width="1.85546875" style="226" bestFit="1" customWidth="1"/>
    <col min="2825" max="2825" width="1" style="226" bestFit="1" customWidth="1"/>
    <col min="2826" max="2826" width="4.7109375" style="226" bestFit="1" customWidth="1"/>
    <col min="2827" max="2827" width="2.85546875" style="226" bestFit="1" customWidth="1"/>
    <col min="2828" max="2828" width="5.140625" style="226" customWidth="1"/>
    <col min="2829" max="2830" width="1" style="226" bestFit="1" customWidth="1"/>
    <col min="2831" max="2831" width="3.7109375" style="226" bestFit="1" customWidth="1"/>
    <col min="2832" max="2832" width="1" style="226" bestFit="1" customWidth="1"/>
    <col min="2833" max="2833" width="1.85546875" style="226" bestFit="1" customWidth="1"/>
    <col min="2834" max="2834" width="1" style="226" bestFit="1" customWidth="1"/>
    <col min="2835" max="2835" width="4.7109375" style="226" bestFit="1" customWidth="1"/>
    <col min="2836" max="2836" width="2.85546875" style="226" bestFit="1" customWidth="1"/>
    <col min="2837" max="2837" width="1" style="226" bestFit="1" customWidth="1"/>
    <col min="2838" max="2838" width="2.85546875" style="226" bestFit="1" customWidth="1"/>
    <col min="2839" max="2840" width="1" style="226" bestFit="1" customWidth="1"/>
    <col min="2841" max="2841" width="2.85546875" style="226" bestFit="1" customWidth="1"/>
    <col min="2842" max="2842" width="4" style="226" customWidth="1"/>
    <col min="2843" max="2843" width="8.42578125" style="226" bestFit="1" customWidth="1"/>
    <col min="2844" max="2844" width="7.28515625" style="226" customWidth="1"/>
    <col min="2845" max="3072" width="9.140625" style="226"/>
    <col min="3073" max="3073" width="4.7109375" style="226" bestFit="1" customWidth="1"/>
    <col min="3074" max="3074" width="0.5703125" style="226" bestFit="1" customWidth="1"/>
    <col min="3075" max="3075" width="24.28515625" style="226" bestFit="1" customWidth="1"/>
    <col min="3076" max="3076" width="6.85546875" style="226" bestFit="1" customWidth="1"/>
    <col min="3077" max="3077" width="4.7109375" style="226" bestFit="1" customWidth="1"/>
    <col min="3078" max="3078" width="1" style="226" bestFit="1" customWidth="1"/>
    <col min="3079" max="3080" width="1.85546875" style="226" bestFit="1" customWidth="1"/>
    <col min="3081" max="3081" width="1" style="226" bestFit="1" customWidth="1"/>
    <col min="3082" max="3082" width="4.7109375" style="226" bestFit="1" customWidth="1"/>
    <col min="3083" max="3083" width="2.85546875" style="226" bestFit="1" customWidth="1"/>
    <col min="3084" max="3084" width="5.140625" style="226" customWidth="1"/>
    <col min="3085" max="3086" width="1" style="226" bestFit="1" customWidth="1"/>
    <col min="3087" max="3087" width="3.7109375" style="226" bestFit="1" customWidth="1"/>
    <col min="3088" max="3088" width="1" style="226" bestFit="1" customWidth="1"/>
    <col min="3089" max="3089" width="1.85546875" style="226" bestFit="1" customWidth="1"/>
    <col min="3090" max="3090" width="1" style="226" bestFit="1" customWidth="1"/>
    <col min="3091" max="3091" width="4.7109375" style="226" bestFit="1" customWidth="1"/>
    <col min="3092" max="3092" width="2.85546875" style="226" bestFit="1" customWidth="1"/>
    <col min="3093" max="3093" width="1" style="226" bestFit="1" customWidth="1"/>
    <col min="3094" max="3094" width="2.85546875" style="226" bestFit="1" customWidth="1"/>
    <col min="3095" max="3096" width="1" style="226" bestFit="1" customWidth="1"/>
    <col min="3097" max="3097" width="2.85546875" style="226" bestFit="1" customWidth="1"/>
    <col min="3098" max="3098" width="4" style="226" customWidth="1"/>
    <col min="3099" max="3099" width="8.42578125" style="226" bestFit="1" customWidth="1"/>
    <col min="3100" max="3100" width="7.28515625" style="226" customWidth="1"/>
    <col min="3101" max="3328" width="9.140625" style="226"/>
    <col min="3329" max="3329" width="4.7109375" style="226" bestFit="1" customWidth="1"/>
    <col min="3330" max="3330" width="0.5703125" style="226" bestFit="1" customWidth="1"/>
    <col min="3331" max="3331" width="24.28515625" style="226" bestFit="1" customWidth="1"/>
    <col min="3332" max="3332" width="6.85546875" style="226" bestFit="1" customWidth="1"/>
    <col min="3333" max="3333" width="4.7109375" style="226" bestFit="1" customWidth="1"/>
    <col min="3334" max="3334" width="1" style="226" bestFit="1" customWidth="1"/>
    <col min="3335" max="3336" width="1.85546875" style="226" bestFit="1" customWidth="1"/>
    <col min="3337" max="3337" width="1" style="226" bestFit="1" customWidth="1"/>
    <col min="3338" max="3338" width="4.7109375" style="226" bestFit="1" customWidth="1"/>
    <col min="3339" max="3339" width="2.85546875" style="226" bestFit="1" customWidth="1"/>
    <col min="3340" max="3340" width="5.140625" style="226" customWidth="1"/>
    <col min="3341" max="3342" width="1" style="226" bestFit="1" customWidth="1"/>
    <col min="3343" max="3343" width="3.7109375" style="226" bestFit="1" customWidth="1"/>
    <col min="3344" max="3344" width="1" style="226" bestFit="1" customWidth="1"/>
    <col min="3345" max="3345" width="1.85546875" style="226" bestFit="1" customWidth="1"/>
    <col min="3346" max="3346" width="1" style="226" bestFit="1" customWidth="1"/>
    <col min="3347" max="3347" width="4.7109375" style="226" bestFit="1" customWidth="1"/>
    <col min="3348" max="3348" width="2.85546875" style="226" bestFit="1" customWidth="1"/>
    <col min="3349" max="3349" width="1" style="226" bestFit="1" customWidth="1"/>
    <col min="3350" max="3350" width="2.85546875" style="226" bestFit="1" customWidth="1"/>
    <col min="3351" max="3352" width="1" style="226" bestFit="1" customWidth="1"/>
    <col min="3353" max="3353" width="2.85546875" style="226" bestFit="1" customWidth="1"/>
    <col min="3354" max="3354" width="4" style="226" customWidth="1"/>
    <col min="3355" max="3355" width="8.42578125" style="226" bestFit="1" customWidth="1"/>
    <col min="3356" max="3356" width="7.28515625" style="226" customWidth="1"/>
    <col min="3357" max="3584" width="9.140625" style="226"/>
    <col min="3585" max="3585" width="4.7109375" style="226" bestFit="1" customWidth="1"/>
    <col min="3586" max="3586" width="0.5703125" style="226" bestFit="1" customWidth="1"/>
    <col min="3587" max="3587" width="24.28515625" style="226" bestFit="1" customWidth="1"/>
    <col min="3588" max="3588" width="6.85546875" style="226" bestFit="1" customWidth="1"/>
    <col min="3589" max="3589" width="4.7109375" style="226" bestFit="1" customWidth="1"/>
    <col min="3590" max="3590" width="1" style="226" bestFit="1" customWidth="1"/>
    <col min="3591" max="3592" width="1.85546875" style="226" bestFit="1" customWidth="1"/>
    <col min="3593" max="3593" width="1" style="226" bestFit="1" customWidth="1"/>
    <col min="3594" max="3594" width="4.7109375" style="226" bestFit="1" customWidth="1"/>
    <col min="3595" max="3595" width="2.85546875" style="226" bestFit="1" customWidth="1"/>
    <col min="3596" max="3596" width="5.140625" style="226" customWidth="1"/>
    <col min="3597" max="3598" width="1" style="226" bestFit="1" customWidth="1"/>
    <col min="3599" max="3599" width="3.7109375" style="226" bestFit="1" customWidth="1"/>
    <col min="3600" max="3600" width="1" style="226" bestFit="1" customWidth="1"/>
    <col min="3601" max="3601" width="1.85546875" style="226" bestFit="1" customWidth="1"/>
    <col min="3602" max="3602" width="1" style="226" bestFit="1" customWidth="1"/>
    <col min="3603" max="3603" width="4.7109375" style="226" bestFit="1" customWidth="1"/>
    <col min="3604" max="3604" width="2.85546875" style="226" bestFit="1" customWidth="1"/>
    <col min="3605" max="3605" width="1" style="226" bestFit="1" customWidth="1"/>
    <col min="3606" max="3606" width="2.85546875" style="226" bestFit="1" customWidth="1"/>
    <col min="3607" max="3608" width="1" style="226" bestFit="1" customWidth="1"/>
    <col min="3609" max="3609" width="2.85546875" style="226" bestFit="1" customWidth="1"/>
    <col min="3610" max="3610" width="4" style="226" customWidth="1"/>
    <col min="3611" max="3611" width="8.42578125" style="226" bestFit="1" customWidth="1"/>
    <col min="3612" max="3612" width="7.28515625" style="226" customWidth="1"/>
    <col min="3613" max="3840" width="9.140625" style="226"/>
    <col min="3841" max="3841" width="4.7109375" style="226" bestFit="1" customWidth="1"/>
    <col min="3842" max="3842" width="0.5703125" style="226" bestFit="1" customWidth="1"/>
    <col min="3843" max="3843" width="24.28515625" style="226" bestFit="1" customWidth="1"/>
    <col min="3844" max="3844" width="6.85546875" style="226" bestFit="1" customWidth="1"/>
    <col min="3845" max="3845" width="4.7109375" style="226" bestFit="1" customWidth="1"/>
    <col min="3846" max="3846" width="1" style="226" bestFit="1" customWidth="1"/>
    <col min="3847" max="3848" width="1.85546875" style="226" bestFit="1" customWidth="1"/>
    <col min="3849" max="3849" width="1" style="226" bestFit="1" customWidth="1"/>
    <col min="3850" max="3850" width="4.7109375" style="226" bestFit="1" customWidth="1"/>
    <col min="3851" max="3851" width="2.85546875" style="226" bestFit="1" customWidth="1"/>
    <col min="3852" max="3852" width="5.140625" style="226" customWidth="1"/>
    <col min="3853" max="3854" width="1" style="226" bestFit="1" customWidth="1"/>
    <col min="3855" max="3855" width="3.7109375" style="226" bestFit="1" customWidth="1"/>
    <col min="3856" max="3856" width="1" style="226" bestFit="1" customWidth="1"/>
    <col min="3857" max="3857" width="1.85546875" style="226" bestFit="1" customWidth="1"/>
    <col min="3858" max="3858" width="1" style="226" bestFit="1" customWidth="1"/>
    <col min="3859" max="3859" width="4.7109375" style="226" bestFit="1" customWidth="1"/>
    <col min="3860" max="3860" width="2.85546875" style="226" bestFit="1" customWidth="1"/>
    <col min="3861" max="3861" width="1" style="226" bestFit="1" customWidth="1"/>
    <col min="3862" max="3862" width="2.85546875" style="226" bestFit="1" customWidth="1"/>
    <col min="3863" max="3864" width="1" style="226" bestFit="1" customWidth="1"/>
    <col min="3865" max="3865" width="2.85546875" style="226" bestFit="1" customWidth="1"/>
    <col min="3866" max="3866" width="4" style="226" customWidth="1"/>
    <col min="3867" max="3867" width="8.42578125" style="226" bestFit="1" customWidth="1"/>
    <col min="3868" max="3868" width="7.28515625" style="226" customWidth="1"/>
    <col min="3869" max="4096" width="9.140625" style="226"/>
    <col min="4097" max="4097" width="4.7109375" style="226" bestFit="1" customWidth="1"/>
    <col min="4098" max="4098" width="0.5703125" style="226" bestFit="1" customWidth="1"/>
    <col min="4099" max="4099" width="24.28515625" style="226" bestFit="1" customWidth="1"/>
    <col min="4100" max="4100" width="6.85546875" style="226" bestFit="1" customWidth="1"/>
    <col min="4101" max="4101" width="4.7109375" style="226" bestFit="1" customWidth="1"/>
    <col min="4102" max="4102" width="1" style="226" bestFit="1" customWidth="1"/>
    <col min="4103" max="4104" width="1.85546875" style="226" bestFit="1" customWidth="1"/>
    <col min="4105" max="4105" width="1" style="226" bestFit="1" customWidth="1"/>
    <col min="4106" max="4106" width="4.7109375" style="226" bestFit="1" customWidth="1"/>
    <col min="4107" max="4107" width="2.85546875" style="226" bestFit="1" customWidth="1"/>
    <col min="4108" max="4108" width="5.140625" style="226" customWidth="1"/>
    <col min="4109" max="4110" width="1" style="226" bestFit="1" customWidth="1"/>
    <col min="4111" max="4111" width="3.7109375" style="226" bestFit="1" customWidth="1"/>
    <col min="4112" max="4112" width="1" style="226" bestFit="1" customWidth="1"/>
    <col min="4113" max="4113" width="1.85546875" style="226" bestFit="1" customWidth="1"/>
    <col min="4114" max="4114" width="1" style="226" bestFit="1" customWidth="1"/>
    <col min="4115" max="4115" width="4.7109375" style="226" bestFit="1" customWidth="1"/>
    <col min="4116" max="4116" width="2.85546875" style="226" bestFit="1" customWidth="1"/>
    <col min="4117" max="4117" width="1" style="226" bestFit="1" customWidth="1"/>
    <col min="4118" max="4118" width="2.85546875" style="226" bestFit="1" customWidth="1"/>
    <col min="4119" max="4120" width="1" style="226" bestFit="1" customWidth="1"/>
    <col min="4121" max="4121" width="2.85546875" style="226" bestFit="1" customWidth="1"/>
    <col min="4122" max="4122" width="4" style="226" customWidth="1"/>
    <col min="4123" max="4123" width="8.42578125" style="226" bestFit="1" customWidth="1"/>
    <col min="4124" max="4124" width="7.28515625" style="226" customWidth="1"/>
    <col min="4125" max="4352" width="9.140625" style="226"/>
    <col min="4353" max="4353" width="4.7109375" style="226" bestFit="1" customWidth="1"/>
    <col min="4354" max="4354" width="0.5703125" style="226" bestFit="1" customWidth="1"/>
    <col min="4355" max="4355" width="24.28515625" style="226" bestFit="1" customWidth="1"/>
    <col min="4356" max="4356" width="6.85546875" style="226" bestFit="1" customWidth="1"/>
    <col min="4357" max="4357" width="4.7109375" style="226" bestFit="1" customWidth="1"/>
    <col min="4358" max="4358" width="1" style="226" bestFit="1" customWidth="1"/>
    <col min="4359" max="4360" width="1.85546875" style="226" bestFit="1" customWidth="1"/>
    <col min="4361" max="4361" width="1" style="226" bestFit="1" customWidth="1"/>
    <col min="4362" max="4362" width="4.7109375" style="226" bestFit="1" customWidth="1"/>
    <col min="4363" max="4363" width="2.85546875" style="226" bestFit="1" customWidth="1"/>
    <col min="4364" max="4364" width="5.140625" style="226" customWidth="1"/>
    <col min="4365" max="4366" width="1" style="226" bestFit="1" customWidth="1"/>
    <col min="4367" max="4367" width="3.7109375" style="226" bestFit="1" customWidth="1"/>
    <col min="4368" max="4368" width="1" style="226" bestFit="1" customWidth="1"/>
    <col min="4369" max="4369" width="1.85546875" style="226" bestFit="1" customWidth="1"/>
    <col min="4370" max="4370" width="1" style="226" bestFit="1" customWidth="1"/>
    <col min="4371" max="4371" width="4.7109375" style="226" bestFit="1" customWidth="1"/>
    <col min="4372" max="4372" width="2.85546875" style="226" bestFit="1" customWidth="1"/>
    <col min="4373" max="4373" width="1" style="226" bestFit="1" customWidth="1"/>
    <col min="4374" max="4374" width="2.85546875" style="226" bestFit="1" customWidth="1"/>
    <col min="4375" max="4376" width="1" style="226" bestFit="1" customWidth="1"/>
    <col min="4377" max="4377" width="2.85546875" style="226" bestFit="1" customWidth="1"/>
    <col min="4378" max="4378" width="4" style="226" customWidth="1"/>
    <col min="4379" max="4379" width="8.42578125" style="226" bestFit="1" customWidth="1"/>
    <col min="4380" max="4380" width="7.28515625" style="226" customWidth="1"/>
    <col min="4381" max="4608" width="9.140625" style="226"/>
    <col min="4609" max="4609" width="4.7109375" style="226" bestFit="1" customWidth="1"/>
    <col min="4610" max="4610" width="0.5703125" style="226" bestFit="1" customWidth="1"/>
    <col min="4611" max="4611" width="24.28515625" style="226" bestFit="1" customWidth="1"/>
    <col min="4612" max="4612" width="6.85546875" style="226" bestFit="1" customWidth="1"/>
    <col min="4613" max="4613" width="4.7109375" style="226" bestFit="1" customWidth="1"/>
    <col min="4614" max="4614" width="1" style="226" bestFit="1" customWidth="1"/>
    <col min="4615" max="4616" width="1.85546875" style="226" bestFit="1" customWidth="1"/>
    <col min="4617" max="4617" width="1" style="226" bestFit="1" customWidth="1"/>
    <col min="4618" max="4618" width="4.7109375" style="226" bestFit="1" customWidth="1"/>
    <col min="4619" max="4619" width="2.85546875" style="226" bestFit="1" customWidth="1"/>
    <col min="4620" max="4620" width="5.140625" style="226" customWidth="1"/>
    <col min="4621" max="4622" width="1" style="226" bestFit="1" customWidth="1"/>
    <col min="4623" max="4623" width="3.7109375" style="226" bestFit="1" customWidth="1"/>
    <col min="4624" max="4624" width="1" style="226" bestFit="1" customWidth="1"/>
    <col min="4625" max="4625" width="1.85546875" style="226" bestFit="1" customWidth="1"/>
    <col min="4626" max="4626" width="1" style="226" bestFit="1" customWidth="1"/>
    <col min="4627" max="4627" width="4.7109375" style="226" bestFit="1" customWidth="1"/>
    <col min="4628" max="4628" width="2.85546875" style="226" bestFit="1" customWidth="1"/>
    <col min="4629" max="4629" width="1" style="226" bestFit="1" customWidth="1"/>
    <col min="4630" max="4630" width="2.85546875" style="226" bestFit="1" customWidth="1"/>
    <col min="4631" max="4632" width="1" style="226" bestFit="1" customWidth="1"/>
    <col min="4633" max="4633" width="2.85546875" style="226" bestFit="1" customWidth="1"/>
    <col min="4634" max="4634" width="4" style="226" customWidth="1"/>
    <col min="4635" max="4635" width="8.42578125" style="226" bestFit="1" customWidth="1"/>
    <col min="4636" max="4636" width="7.28515625" style="226" customWidth="1"/>
    <col min="4637" max="4864" width="9.140625" style="226"/>
    <col min="4865" max="4865" width="4.7109375" style="226" bestFit="1" customWidth="1"/>
    <col min="4866" max="4866" width="0.5703125" style="226" bestFit="1" customWidth="1"/>
    <col min="4867" max="4867" width="24.28515625" style="226" bestFit="1" customWidth="1"/>
    <col min="4868" max="4868" width="6.85546875" style="226" bestFit="1" customWidth="1"/>
    <col min="4869" max="4869" width="4.7109375" style="226" bestFit="1" customWidth="1"/>
    <col min="4870" max="4870" width="1" style="226" bestFit="1" customWidth="1"/>
    <col min="4871" max="4872" width="1.85546875" style="226" bestFit="1" customWidth="1"/>
    <col min="4873" max="4873" width="1" style="226" bestFit="1" customWidth="1"/>
    <col min="4874" max="4874" width="4.7109375" style="226" bestFit="1" customWidth="1"/>
    <col min="4875" max="4875" width="2.85546875" style="226" bestFit="1" customWidth="1"/>
    <col min="4876" max="4876" width="5.140625" style="226" customWidth="1"/>
    <col min="4877" max="4878" width="1" style="226" bestFit="1" customWidth="1"/>
    <col min="4879" max="4879" width="3.7109375" style="226" bestFit="1" customWidth="1"/>
    <col min="4880" max="4880" width="1" style="226" bestFit="1" customWidth="1"/>
    <col min="4881" max="4881" width="1.85546875" style="226" bestFit="1" customWidth="1"/>
    <col min="4882" max="4882" width="1" style="226" bestFit="1" customWidth="1"/>
    <col min="4883" max="4883" width="4.7109375" style="226" bestFit="1" customWidth="1"/>
    <col min="4884" max="4884" width="2.85546875" style="226" bestFit="1" customWidth="1"/>
    <col min="4885" max="4885" width="1" style="226" bestFit="1" customWidth="1"/>
    <col min="4886" max="4886" width="2.85546875" style="226" bestFit="1" customWidth="1"/>
    <col min="4887" max="4888" width="1" style="226" bestFit="1" customWidth="1"/>
    <col min="4889" max="4889" width="2.85546875" style="226" bestFit="1" customWidth="1"/>
    <col min="4890" max="4890" width="4" style="226" customWidth="1"/>
    <col min="4891" max="4891" width="8.42578125" style="226" bestFit="1" customWidth="1"/>
    <col min="4892" max="4892" width="7.28515625" style="226" customWidth="1"/>
    <col min="4893" max="5120" width="9.140625" style="226"/>
    <col min="5121" max="5121" width="4.7109375" style="226" bestFit="1" customWidth="1"/>
    <col min="5122" max="5122" width="0.5703125" style="226" bestFit="1" customWidth="1"/>
    <col min="5123" max="5123" width="24.28515625" style="226" bestFit="1" customWidth="1"/>
    <col min="5124" max="5124" width="6.85546875" style="226" bestFit="1" customWidth="1"/>
    <col min="5125" max="5125" width="4.7109375" style="226" bestFit="1" customWidth="1"/>
    <col min="5126" max="5126" width="1" style="226" bestFit="1" customWidth="1"/>
    <col min="5127" max="5128" width="1.85546875" style="226" bestFit="1" customWidth="1"/>
    <col min="5129" max="5129" width="1" style="226" bestFit="1" customWidth="1"/>
    <col min="5130" max="5130" width="4.7109375" style="226" bestFit="1" customWidth="1"/>
    <col min="5131" max="5131" width="2.85546875" style="226" bestFit="1" customWidth="1"/>
    <col min="5132" max="5132" width="5.140625" style="226" customWidth="1"/>
    <col min="5133" max="5134" width="1" style="226" bestFit="1" customWidth="1"/>
    <col min="5135" max="5135" width="3.7109375" style="226" bestFit="1" customWidth="1"/>
    <col min="5136" max="5136" width="1" style="226" bestFit="1" customWidth="1"/>
    <col min="5137" max="5137" width="1.85546875" style="226" bestFit="1" customWidth="1"/>
    <col min="5138" max="5138" width="1" style="226" bestFit="1" customWidth="1"/>
    <col min="5139" max="5139" width="4.7109375" style="226" bestFit="1" customWidth="1"/>
    <col min="5140" max="5140" width="2.85546875" style="226" bestFit="1" customWidth="1"/>
    <col min="5141" max="5141" width="1" style="226" bestFit="1" customWidth="1"/>
    <col min="5142" max="5142" width="2.85546875" style="226" bestFit="1" customWidth="1"/>
    <col min="5143" max="5144" width="1" style="226" bestFit="1" customWidth="1"/>
    <col min="5145" max="5145" width="2.85546875" style="226" bestFit="1" customWidth="1"/>
    <col min="5146" max="5146" width="4" style="226" customWidth="1"/>
    <col min="5147" max="5147" width="8.42578125" style="226" bestFit="1" customWidth="1"/>
    <col min="5148" max="5148" width="7.28515625" style="226" customWidth="1"/>
    <col min="5149" max="5376" width="9.140625" style="226"/>
    <col min="5377" max="5377" width="4.7109375" style="226" bestFit="1" customWidth="1"/>
    <col min="5378" max="5378" width="0.5703125" style="226" bestFit="1" customWidth="1"/>
    <col min="5379" max="5379" width="24.28515625" style="226" bestFit="1" customWidth="1"/>
    <col min="5380" max="5380" width="6.85546875" style="226" bestFit="1" customWidth="1"/>
    <col min="5381" max="5381" width="4.7109375" style="226" bestFit="1" customWidth="1"/>
    <col min="5382" max="5382" width="1" style="226" bestFit="1" customWidth="1"/>
    <col min="5383" max="5384" width="1.85546875" style="226" bestFit="1" customWidth="1"/>
    <col min="5385" max="5385" width="1" style="226" bestFit="1" customWidth="1"/>
    <col min="5386" max="5386" width="4.7109375" style="226" bestFit="1" customWidth="1"/>
    <col min="5387" max="5387" width="2.85546875" style="226" bestFit="1" customWidth="1"/>
    <col min="5388" max="5388" width="5.140625" style="226" customWidth="1"/>
    <col min="5389" max="5390" width="1" style="226" bestFit="1" customWidth="1"/>
    <col min="5391" max="5391" width="3.7109375" style="226" bestFit="1" customWidth="1"/>
    <col min="5392" max="5392" width="1" style="226" bestFit="1" customWidth="1"/>
    <col min="5393" max="5393" width="1.85546875" style="226" bestFit="1" customWidth="1"/>
    <col min="5394" max="5394" width="1" style="226" bestFit="1" customWidth="1"/>
    <col min="5395" max="5395" width="4.7109375" style="226" bestFit="1" customWidth="1"/>
    <col min="5396" max="5396" width="2.85546875" style="226" bestFit="1" customWidth="1"/>
    <col min="5397" max="5397" width="1" style="226" bestFit="1" customWidth="1"/>
    <col min="5398" max="5398" width="2.85546875" style="226" bestFit="1" customWidth="1"/>
    <col min="5399" max="5400" width="1" style="226" bestFit="1" customWidth="1"/>
    <col min="5401" max="5401" width="2.85546875" style="226" bestFit="1" customWidth="1"/>
    <col min="5402" max="5402" width="4" style="226" customWidth="1"/>
    <col min="5403" max="5403" width="8.42578125" style="226" bestFit="1" customWidth="1"/>
    <col min="5404" max="5404" width="7.28515625" style="226" customWidth="1"/>
    <col min="5405" max="5632" width="9.140625" style="226"/>
    <col min="5633" max="5633" width="4.7109375" style="226" bestFit="1" customWidth="1"/>
    <col min="5634" max="5634" width="0.5703125" style="226" bestFit="1" customWidth="1"/>
    <col min="5635" max="5635" width="24.28515625" style="226" bestFit="1" customWidth="1"/>
    <col min="5636" max="5636" width="6.85546875" style="226" bestFit="1" customWidth="1"/>
    <col min="5637" max="5637" width="4.7109375" style="226" bestFit="1" customWidth="1"/>
    <col min="5638" max="5638" width="1" style="226" bestFit="1" customWidth="1"/>
    <col min="5639" max="5640" width="1.85546875" style="226" bestFit="1" customWidth="1"/>
    <col min="5641" max="5641" width="1" style="226" bestFit="1" customWidth="1"/>
    <col min="5642" max="5642" width="4.7109375" style="226" bestFit="1" customWidth="1"/>
    <col min="5643" max="5643" width="2.85546875" style="226" bestFit="1" customWidth="1"/>
    <col min="5644" max="5644" width="5.140625" style="226" customWidth="1"/>
    <col min="5645" max="5646" width="1" style="226" bestFit="1" customWidth="1"/>
    <col min="5647" max="5647" width="3.7109375" style="226" bestFit="1" customWidth="1"/>
    <col min="5648" max="5648" width="1" style="226" bestFit="1" customWidth="1"/>
    <col min="5649" max="5649" width="1.85546875" style="226" bestFit="1" customWidth="1"/>
    <col min="5650" max="5650" width="1" style="226" bestFit="1" customWidth="1"/>
    <col min="5651" max="5651" width="4.7109375" style="226" bestFit="1" customWidth="1"/>
    <col min="5652" max="5652" width="2.85546875" style="226" bestFit="1" customWidth="1"/>
    <col min="5653" max="5653" width="1" style="226" bestFit="1" customWidth="1"/>
    <col min="5654" max="5654" width="2.85546875" style="226" bestFit="1" customWidth="1"/>
    <col min="5655" max="5656" width="1" style="226" bestFit="1" customWidth="1"/>
    <col min="5657" max="5657" width="2.85546875" style="226" bestFit="1" customWidth="1"/>
    <col min="5658" max="5658" width="4" style="226" customWidth="1"/>
    <col min="5659" max="5659" width="8.42578125" style="226" bestFit="1" customWidth="1"/>
    <col min="5660" max="5660" width="7.28515625" style="226" customWidth="1"/>
    <col min="5661" max="5888" width="9.140625" style="226"/>
    <col min="5889" max="5889" width="4.7109375" style="226" bestFit="1" customWidth="1"/>
    <col min="5890" max="5890" width="0.5703125" style="226" bestFit="1" customWidth="1"/>
    <col min="5891" max="5891" width="24.28515625" style="226" bestFit="1" customWidth="1"/>
    <col min="5892" max="5892" width="6.85546875" style="226" bestFit="1" customWidth="1"/>
    <col min="5893" max="5893" width="4.7109375" style="226" bestFit="1" customWidth="1"/>
    <col min="5894" max="5894" width="1" style="226" bestFit="1" customWidth="1"/>
    <col min="5895" max="5896" width="1.85546875" style="226" bestFit="1" customWidth="1"/>
    <col min="5897" max="5897" width="1" style="226" bestFit="1" customWidth="1"/>
    <col min="5898" max="5898" width="4.7109375" style="226" bestFit="1" customWidth="1"/>
    <col min="5899" max="5899" width="2.85546875" style="226" bestFit="1" customWidth="1"/>
    <col min="5900" max="5900" width="5.140625" style="226" customWidth="1"/>
    <col min="5901" max="5902" width="1" style="226" bestFit="1" customWidth="1"/>
    <col min="5903" max="5903" width="3.7109375" style="226" bestFit="1" customWidth="1"/>
    <col min="5904" max="5904" width="1" style="226" bestFit="1" customWidth="1"/>
    <col min="5905" max="5905" width="1.85546875" style="226" bestFit="1" customWidth="1"/>
    <col min="5906" max="5906" width="1" style="226" bestFit="1" customWidth="1"/>
    <col min="5907" max="5907" width="4.7109375" style="226" bestFit="1" customWidth="1"/>
    <col min="5908" max="5908" width="2.85546875" style="226" bestFit="1" customWidth="1"/>
    <col min="5909" max="5909" width="1" style="226" bestFit="1" customWidth="1"/>
    <col min="5910" max="5910" width="2.85546875" style="226" bestFit="1" customWidth="1"/>
    <col min="5911" max="5912" width="1" style="226" bestFit="1" customWidth="1"/>
    <col min="5913" max="5913" width="2.85546875" style="226" bestFit="1" customWidth="1"/>
    <col min="5914" max="5914" width="4" style="226" customWidth="1"/>
    <col min="5915" max="5915" width="8.42578125" style="226" bestFit="1" customWidth="1"/>
    <col min="5916" max="5916" width="7.28515625" style="226" customWidth="1"/>
    <col min="5917" max="6144" width="9.140625" style="226"/>
    <col min="6145" max="6145" width="4.7109375" style="226" bestFit="1" customWidth="1"/>
    <col min="6146" max="6146" width="0.5703125" style="226" bestFit="1" customWidth="1"/>
    <col min="6147" max="6147" width="24.28515625" style="226" bestFit="1" customWidth="1"/>
    <col min="6148" max="6148" width="6.85546875" style="226" bestFit="1" customWidth="1"/>
    <col min="6149" max="6149" width="4.7109375" style="226" bestFit="1" customWidth="1"/>
    <col min="6150" max="6150" width="1" style="226" bestFit="1" customWidth="1"/>
    <col min="6151" max="6152" width="1.85546875" style="226" bestFit="1" customWidth="1"/>
    <col min="6153" max="6153" width="1" style="226" bestFit="1" customWidth="1"/>
    <col min="6154" max="6154" width="4.7109375" style="226" bestFit="1" customWidth="1"/>
    <col min="6155" max="6155" width="2.85546875" style="226" bestFit="1" customWidth="1"/>
    <col min="6156" max="6156" width="5.140625" style="226" customWidth="1"/>
    <col min="6157" max="6158" width="1" style="226" bestFit="1" customWidth="1"/>
    <col min="6159" max="6159" width="3.7109375" style="226" bestFit="1" customWidth="1"/>
    <col min="6160" max="6160" width="1" style="226" bestFit="1" customWidth="1"/>
    <col min="6161" max="6161" width="1.85546875" style="226" bestFit="1" customWidth="1"/>
    <col min="6162" max="6162" width="1" style="226" bestFit="1" customWidth="1"/>
    <col min="6163" max="6163" width="4.7109375" style="226" bestFit="1" customWidth="1"/>
    <col min="6164" max="6164" width="2.85546875" style="226" bestFit="1" customWidth="1"/>
    <col min="6165" max="6165" width="1" style="226" bestFit="1" customWidth="1"/>
    <col min="6166" max="6166" width="2.85546875" style="226" bestFit="1" customWidth="1"/>
    <col min="6167" max="6168" width="1" style="226" bestFit="1" customWidth="1"/>
    <col min="6169" max="6169" width="2.85546875" style="226" bestFit="1" customWidth="1"/>
    <col min="6170" max="6170" width="4" style="226" customWidth="1"/>
    <col min="6171" max="6171" width="8.42578125" style="226" bestFit="1" customWidth="1"/>
    <col min="6172" max="6172" width="7.28515625" style="226" customWidth="1"/>
    <col min="6173" max="6400" width="9.140625" style="226"/>
    <col min="6401" max="6401" width="4.7109375" style="226" bestFit="1" customWidth="1"/>
    <col min="6402" max="6402" width="0.5703125" style="226" bestFit="1" customWidth="1"/>
    <col min="6403" max="6403" width="24.28515625" style="226" bestFit="1" customWidth="1"/>
    <col min="6404" max="6404" width="6.85546875" style="226" bestFit="1" customWidth="1"/>
    <col min="6405" max="6405" width="4.7109375" style="226" bestFit="1" customWidth="1"/>
    <col min="6406" max="6406" width="1" style="226" bestFit="1" customWidth="1"/>
    <col min="6407" max="6408" width="1.85546875" style="226" bestFit="1" customWidth="1"/>
    <col min="6409" max="6409" width="1" style="226" bestFit="1" customWidth="1"/>
    <col min="6410" max="6410" width="4.7109375" style="226" bestFit="1" customWidth="1"/>
    <col min="6411" max="6411" width="2.85546875" style="226" bestFit="1" customWidth="1"/>
    <col min="6412" max="6412" width="5.140625" style="226" customWidth="1"/>
    <col min="6413" max="6414" width="1" style="226" bestFit="1" customWidth="1"/>
    <col min="6415" max="6415" width="3.7109375" style="226" bestFit="1" customWidth="1"/>
    <col min="6416" max="6416" width="1" style="226" bestFit="1" customWidth="1"/>
    <col min="6417" max="6417" width="1.85546875" style="226" bestFit="1" customWidth="1"/>
    <col min="6418" max="6418" width="1" style="226" bestFit="1" customWidth="1"/>
    <col min="6419" max="6419" width="4.7109375" style="226" bestFit="1" customWidth="1"/>
    <col min="6420" max="6420" width="2.85546875" style="226" bestFit="1" customWidth="1"/>
    <col min="6421" max="6421" width="1" style="226" bestFit="1" customWidth="1"/>
    <col min="6422" max="6422" width="2.85546875" style="226" bestFit="1" customWidth="1"/>
    <col min="6423" max="6424" width="1" style="226" bestFit="1" customWidth="1"/>
    <col min="6425" max="6425" width="2.85546875" style="226" bestFit="1" customWidth="1"/>
    <col min="6426" max="6426" width="4" style="226" customWidth="1"/>
    <col min="6427" max="6427" width="8.42578125" style="226" bestFit="1" customWidth="1"/>
    <col min="6428" max="6428" width="7.28515625" style="226" customWidth="1"/>
    <col min="6429" max="6656" width="9.140625" style="226"/>
    <col min="6657" max="6657" width="4.7109375" style="226" bestFit="1" customWidth="1"/>
    <col min="6658" max="6658" width="0.5703125" style="226" bestFit="1" customWidth="1"/>
    <col min="6659" max="6659" width="24.28515625" style="226" bestFit="1" customWidth="1"/>
    <col min="6660" max="6660" width="6.85546875" style="226" bestFit="1" customWidth="1"/>
    <col min="6661" max="6661" width="4.7109375" style="226" bestFit="1" customWidth="1"/>
    <col min="6662" max="6662" width="1" style="226" bestFit="1" customWidth="1"/>
    <col min="6663" max="6664" width="1.85546875" style="226" bestFit="1" customWidth="1"/>
    <col min="6665" max="6665" width="1" style="226" bestFit="1" customWidth="1"/>
    <col min="6666" max="6666" width="4.7109375" style="226" bestFit="1" customWidth="1"/>
    <col min="6667" max="6667" width="2.85546875" style="226" bestFit="1" customWidth="1"/>
    <col min="6668" max="6668" width="5.140625" style="226" customWidth="1"/>
    <col min="6669" max="6670" width="1" style="226" bestFit="1" customWidth="1"/>
    <col min="6671" max="6671" width="3.7109375" style="226" bestFit="1" customWidth="1"/>
    <col min="6672" max="6672" width="1" style="226" bestFit="1" customWidth="1"/>
    <col min="6673" max="6673" width="1.85546875" style="226" bestFit="1" customWidth="1"/>
    <col min="6674" max="6674" width="1" style="226" bestFit="1" customWidth="1"/>
    <col min="6675" max="6675" width="4.7109375" style="226" bestFit="1" customWidth="1"/>
    <col min="6676" max="6676" width="2.85546875" style="226" bestFit="1" customWidth="1"/>
    <col min="6677" max="6677" width="1" style="226" bestFit="1" customWidth="1"/>
    <col min="6678" max="6678" width="2.85546875" style="226" bestFit="1" customWidth="1"/>
    <col min="6679" max="6680" width="1" style="226" bestFit="1" customWidth="1"/>
    <col min="6681" max="6681" width="2.85546875" style="226" bestFit="1" customWidth="1"/>
    <col min="6682" max="6682" width="4" style="226" customWidth="1"/>
    <col min="6683" max="6683" width="8.42578125" style="226" bestFit="1" customWidth="1"/>
    <col min="6684" max="6684" width="7.28515625" style="226" customWidth="1"/>
    <col min="6685" max="6912" width="9.140625" style="226"/>
    <col min="6913" max="6913" width="4.7109375" style="226" bestFit="1" customWidth="1"/>
    <col min="6914" max="6914" width="0.5703125" style="226" bestFit="1" customWidth="1"/>
    <col min="6915" max="6915" width="24.28515625" style="226" bestFit="1" customWidth="1"/>
    <col min="6916" max="6916" width="6.85546875" style="226" bestFit="1" customWidth="1"/>
    <col min="6917" max="6917" width="4.7109375" style="226" bestFit="1" customWidth="1"/>
    <col min="6918" max="6918" width="1" style="226" bestFit="1" customWidth="1"/>
    <col min="6919" max="6920" width="1.85546875" style="226" bestFit="1" customWidth="1"/>
    <col min="6921" max="6921" width="1" style="226" bestFit="1" customWidth="1"/>
    <col min="6922" max="6922" width="4.7109375" style="226" bestFit="1" customWidth="1"/>
    <col min="6923" max="6923" width="2.85546875" style="226" bestFit="1" customWidth="1"/>
    <col min="6924" max="6924" width="5.140625" style="226" customWidth="1"/>
    <col min="6925" max="6926" width="1" style="226" bestFit="1" customWidth="1"/>
    <col min="6927" max="6927" width="3.7109375" style="226" bestFit="1" customWidth="1"/>
    <col min="6928" max="6928" width="1" style="226" bestFit="1" customWidth="1"/>
    <col min="6929" max="6929" width="1.85546875" style="226" bestFit="1" customWidth="1"/>
    <col min="6930" max="6930" width="1" style="226" bestFit="1" customWidth="1"/>
    <col min="6931" max="6931" width="4.7109375" style="226" bestFit="1" customWidth="1"/>
    <col min="6932" max="6932" width="2.85546875" style="226" bestFit="1" customWidth="1"/>
    <col min="6933" max="6933" width="1" style="226" bestFit="1" customWidth="1"/>
    <col min="6934" max="6934" width="2.85546875" style="226" bestFit="1" customWidth="1"/>
    <col min="6935" max="6936" width="1" style="226" bestFit="1" customWidth="1"/>
    <col min="6937" max="6937" width="2.85546875" style="226" bestFit="1" customWidth="1"/>
    <col min="6938" max="6938" width="4" style="226" customWidth="1"/>
    <col min="6939" max="6939" width="8.42578125" style="226" bestFit="1" customWidth="1"/>
    <col min="6940" max="6940" width="7.28515625" style="226" customWidth="1"/>
    <col min="6941" max="7168" width="9.140625" style="226"/>
    <col min="7169" max="7169" width="4.7109375" style="226" bestFit="1" customWidth="1"/>
    <col min="7170" max="7170" width="0.5703125" style="226" bestFit="1" customWidth="1"/>
    <col min="7171" max="7171" width="24.28515625" style="226" bestFit="1" customWidth="1"/>
    <col min="7172" max="7172" width="6.85546875" style="226" bestFit="1" customWidth="1"/>
    <col min="7173" max="7173" width="4.7109375" style="226" bestFit="1" customWidth="1"/>
    <col min="7174" max="7174" width="1" style="226" bestFit="1" customWidth="1"/>
    <col min="7175" max="7176" width="1.85546875" style="226" bestFit="1" customWidth="1"/>
    <col min="7177" max="7177" width="1" style="226" bestFit="1" customWidth="1"/>
    <col min="7178" max="7178" width="4.7109375" style="226" bestFit="1" customWidth="1"/>
    <col min="7179" max="7179" width="2.85546875" style="226" bestFit="1" customWidth="1"/>
    <col min="7180" max="7180" width="5.140625" style="226" customWidth="1"/>
    <col min="7181" max="7182" width="1" style="226" bestFit="1" customWidth="1"/>
    <col min="7183" max="7183" width="3.7109375" style="226" bestFit="1" customWidth="1"/>
    <col min="7184" max="7184" width="1" style="226" bestFit="1" customWidth="1"/>
    <col min="7185" max="7185" width="1.85546875" style="226" bestFit="1" customWidth="1"/>
    <col min="7186" max="7186" width="1" style="226" bestFit="1" customWidth="1"/>
    <col min="7187" max="7187" width="4.7109375" style="226" bestFit="1" customWidth="1"/>
    <col min="7188" max="7188" width="2.85546875" style="226" bestFit="1" customWidth="1"/>
    <col min="7189" max="7189" width="1" style="226" bestFit="1" customWidth="1"/>
    <col min="7190" max="7190" width="2.85546875" style="226" bestFit="1" customWidth="1"/>
    <col min="7191" max="7192" width="1" style="226" bestFit="1" customWidth="1"/>
    <col min="7193" max="7193" width="2.85546875" style="226" bestFit="1" customWidth="1"/>
    <col min="7194" max="7194" width="4" style="226" customWidth="1"/>
    <col min="7195" max="7195" width="8.42578125" style="226" bestFit="1" customWidth="1"/>
    <col min="7196" max="7196" width="7.28515625" style="226" customWidth="1"/>
    <col min="7197" max="7424" width="9.140625" style="226"/>
    <col min="7425" max="7425" width="4.7109375" style="226" bestFit="1" customWidth="1"/>
    <col min="7426" max="7426" width="0.5703125" style="226" bestFit="1" customWidth="1"/>
    <col min="7427" max="7427" width="24.28515625" style="226" bestFit="1" customWidth="1"/>
    <col min="7428" max="7428" width="6.85546875" style="226" bestFit="1" customWidth="1"/>
    <col min="7429" max="7429" width="4.7109375" style="226" bestFit="1" customWidth="1"/>
    <col min="7430" max="7430" width="1" style="226" bestFit="1" customWidth="1"/>
    <col min="7431" max="7432" width="1.85546875" style="226" bestFit="1" customWidth="1"/>
    <col min="7433" max="7433" width="1" style="226" bestFit="1" customWidth="1"/>
    <col min="7434" max="7434" width="4.7109375" style="226" bestFit="1" customWidth="1"/>
    <col min="7435" max="7435" width="2.85546875" style="226" bestFit="1" customWidth="1"/>
    <col min="7436" max="7436" width="5.140625" style="226" customWidth="1"/>
    <col min="7437" max="7438" width="1" style="226" bestFit="1" customWidth="1"/>
    <col min="7439" max="7439" width="3.7109375" style="226" bestFit="1" customWidth="1"/>
    <col min="7440" max="7440" width="1" style="226" bestFit="1" customWidth="1"/>
    <col min="7441" max="7441" width="1.85546875" style="226" bestFit="1" customWidth="1"/>
    <col min="7442" max="7442" width="1" style="226" bestFit="1" customWidth="1"/>
    <col min="7443" max="7443" width="4.7109375" style="226" bestFit="1" customWidth="1"/>
    <col min="7444" max="7444" width="2.85546875" style="226" bestFit="1" customWidth="1"/>
    <col min="7445" max="7445" width="1" style="226" bestFit="1" customWidth="1"/>
    <col min="7446" max="7446" width="2.85546875" style="226" bestFit="1" customWidth="1"/>
    <col min="7447" max="7448" width="1" style="226" bestFit="1" customWidth="1"/>
    <col min="7449" max="7449" width="2.85546875" style="226" bestFit="1" customWidth="1"/>
    <col min="7450" max="7450" width="4" style="226" customWidth="1"/>
    <col min="7451" max="7451" width="8.42578125" style="226" bestFit="1" customWidth="1"/>
    <col min="7452" max="7452" width="7.28515625" style="226" customWidth="1"/>
    <col min="7453" max="7680" width="9.140625" style="226"/>
    <col min="7681" max="7681" width="4.7109375" style="226" bestFit="1" customWidth="1"/>
    <col min="7682" max="7682" width="0.5703125" style="226" bestFit="1" customWidth="1"/>
    <col min="7683" max="7683" width="24.28515625" style="226" bestFit="1" customWidth="1"/>
    <col min="7684" max="7684" width="6.85546875" style="226" bestFit="1" customWidth="1"/>
    <col min="7685" max="7685" width="4.7109375" style="226" bestFit="1" customWidth="1"/>
    <col min="7686" max="7686" width="1" style="226" bestFit="1" customWidth="1"/>
    <col min="7687" max="7688" width="1.85546875" style="226" bestFit="1" customWidth="1"/>
    <col min="7689" max="7689" width="1" style="226" bestFit="1" customWidth="1"/>
    <col min="7690" max="7690" width="4.7109375" style="226" bestFit="1" customWidth="1"/>
    <col min="7691" max="7691" width="2.85546875" style="226" bestFit="1" customWidth="1"/>
    <col min="7692" max="7692" width="5.140625" style="226" customWidth="1"/>
    <col min="7693" max="7694" width="1" style="226" bestFit="1" customWidth="1"/>
    <col min="7695" max="7695" width="3.7109375" style="226" bestFit="1" customWidth="1"/>
    <col min="7696" max="7696" width="1" style="226" bestFit="1" customWidth="1"/>
    <col min="7697" max="7697" width="1.85546875" style="226" bestFit="1" customWidth="1"/>
    <col min="7698" max="7698" width="1" style="226" bestFit="1" customWidth="1"/>
    <col min="7699" max="7699" width="4.7109375" style="226" bestFit="1" customWidth="1"/>
    <col min="7700" max="7700" width="2.85546875" style="226" bestFit="1" customWidth="1"/>
    <col min="7701" max="7701" width="1" style="226" bestFit="1" customWidth="1"/>
    <col min="7702" max="7702" width="2.85546875" style="226" bestFit="1" customWidth="1"/>
    <col min="7703" max="7704" width="1" style="226" bestFit="1" customWidth="1"/>
    <col min="7705" max="7705" width="2.85546875" style="226" bestFit="1" customWidth="1"/>
    <col min="7706" max="7706" width="4" style="226" customWidth="1"/>
    <col min="7707" max="7707" width="8.42578125" style="226" bestFit="1" customWidth="1"/>
    <col min="7708" max="7708" width="7.28515625" style="226" customWidth="1"/>
    <col min="7709" max="7936" width="9.140625" style="226"/>
    <col min="7937" max="7937" width="4.7109375" style="226" bestFit="1" customWidth="1"/>
    <col min="7938" max="7938" width="0.5703125" style="226" bestFit="1" customWidth="1"/>
    <col min="7939" max="7939" width="24.28515625" style="226" bestFit="1" customWidth="1"/>
    <col min="7940" max="7940" width="6.85546875" style="226" bestFit="1" customWidth="1"/>
    <col min="7941" max="7941" width="4.7109375" style="226" bestFit="1" customWidth="1"/>
    <col min="7942" max="7942" width="1" style="226" bestFit="1" customWidth="1"/>
    <col min="7943" max="7944" width="1.85546875" style="226" bestFit="1" customWidth="1"/>
    <col min="7945" max="7945" width="1" style="226" bestFit="1" customWidth="1"/>
    <col min="7946" max="7946" width="4.7109375" style="226" bestFit="1" customWidth="1"/>
    <col min="7947" max="7947" width="2.85546875" style="226" bestFit="1" customWidth="1"/>
    <col min="7948" max="7948" width="5.140625" style="226" customWidth="1"/>
    <col min="7949" max="7950" width="1" style="226" bestFit="1" customWidth="1"/>
    <col min="7951" max="7951" width="3.7109375" style="226" bestFit="1" customWidth="1"/>
    <col min="7952" max="7952" width="1" style="226" bestFit="1" customWidth="1"/>
    <col min="7953" max="7953" width="1.85546875" style="226" bestFit="1" customWidth="1"/>
    <col min="7954" max="7954" width="1" style="226" bestFit="1" customWidth="1"/>
    <col min="7955" max="7955" width="4.7109375" style="226" bestFit="1" customWidth="1"/>
    <col min="7956" max="7956" width="2.85546875" style="226" bestFit="1" customWidth="1"/>
    <col min="7957" max="7957" width="1" style="226" bestFit="1" customWidth="1"/>
    <col min="7958" max="7958" width="2.85546875" style="226" bestFit="1" customWidth="1"/>
    <col min="7959" max="7960" width="1" style="226" bestFit="1" customWidth="1"/>
    <col min="7961" max="7961" width="2.85546875" style="226" bestFit="1" customWidth="1"/>
    <col min="7962" max="7962" width="4" style="226" customWidth="1"/>
    <col min="7963" max="7963" width="8.42578125" style="226" bestFit="1" customWidth="1"/>
    <col min="7964" max="7964" width="7.28515625" style="226" customWidth="1"/>
    <col min="7965" max="8192" width="9.140625" style="226"/>
    <col min="8193" max="8193" width="4.7109375" style="226" bestFit="1" customWidth="1"/>
    <col min="8194" max="8194" width="0.5703125" style="226" bestFit="1" customWidth="1"/>
    <col min="8195" max="8195" width="24.28515625" style="226" bestFit="1" customWidth="1"/>
    <col min="8196" max="8196" width="6.85546875" style="226" bestFit="1" customWidth="1"/>
    <col min="8197" max="8197" width="4.7109375" style="226" bestFit="1" customWidth="1"/>
    <col min="8198" max="8198" width="1" style="226" bestFit="1" customWidth="1"/>
    <col min="8199" max="8200" width="1.85546875" style="226" bestFit="1" customWidth="1"/>
    <col min="8201" max="8201" width="1" style="226" bestFit="1" customWidth="1"/>
    <col min="8202" max="8202" width="4.7109375" style="226" bestFit="1" customWidth="1"/>
    <col min="8203" max="8203" width="2.85546875" style="226" bestFit="1" customWidth="1"/>
    <col min="8204" max="8204" width="5.140625" style="226" customWidth="1"/>
    <col min="8205" max="8206" width="1" style="226" bestFit="1" customWidth="1"/>
    <col min="8207" max="8207" width="3.7109375" style="226" bestFit="1" customWidth="1"/>
    <col min="8208" max="8208" width="1" style="226" bestFit="1" customWidth="1"/>
    <col min="8209" max="8209" width="1.85546875" style="226" bestFit="1" customWidth="1"/>
    <col min="8210" max="8210" width="1" style="226" bestFit="1" customWidth="1"/>
    <col min="8211" max="8211" width="4.7109375" style="226" bestFit="1" customWidth="1"/>
    <col min="8212" max="8212" width="2.85546875" style="226" bestFit="1" customWidth="1"/>
    <col min="8213" max="8213" width="1" style="226" bestFit="1" customWidth="1"/>
    <col min="8214" max="8214" width="2.85546875" style="226" bestFit="1" customWidth="1"/>
    <col min="8215" max="8216" width="1" style="226" bestFit="1" customWidth="1"/>
    <col min="8217" max="8217" width="2.85546875" style="226" bestFit="1" customWidth="1"/>
    <col min="8218" max="8218" width="4" style="226" customWidth="1"/>
    <col min="8219" max="8219" width="8.42578125" style="226" bestFit="1" customWidth="1"/>
    <col min="8220" max="8220" width="7.28515625" style="226" customWidth="1"/>
    <col min="8221" max="8448" width="9.140625" style="226"/>
    <col min="8449" max="8449" width="4.7109375" style="226" bestFit="1" customWidth="1"/>
    <col min="8450" max="8450" width="0.5703125" style="226" bestFit="1" customWidth="1"/>
    <col min="8451" max="8451" width="24.28515625" style="226" bestFit="1" customWidth="1"/>
    <col min="8452" max="8452" width="6.85546875" style="226" bestFit="1" customWidth="1"/>
    <col min="8453" max="8453" width="4.7109375" style="226" bestFit="1" customWidth="1"/>
    <col min="8454" max="8454" width="1" style="226" bestFit="1" customWidth="1"/>
    <col min="8455" max="8456" width="1.85546875" style="226" bestFit="1" customWidth="1"/>
    <col min="8457" max="8457" width="1" style="226" bestFit="1" customWidth="1"/>
    <col min="8458" max="8458" width="4.7109375" style="226" bestFit="1" customWidth="1"/>
    <col min="8459" max="8459" width="2.85546875" style="226" bestFit="1" customWidth="1"/>
    <col min="8460" max="8460" width="5.140625" style="226" customWidth="1"/>
    <col min="8461" max="8462" width="1" style="226" bestFit="1" customWidth="1"/>
    <col min="8463" max="8463" width="3.7109375" style="226" bestFit="1" customWidth="1"/>
    <col min="8464" max="8464" width="1" style="226" bestFit="1" customWidth="1"/>
    <col min="8465" max="8465" width="1.85546875" style="226" bestFit="1" customWidth="1"/>
    <col min="8466" max="8466" width="1" style="226" bestFit="1" customWidth="1"/>
    <col min="8467" max="8467" width="4.7109375" style="226" bestFit="1" customWidth="1"/>
    <col min="8468" max="8468" width="2.85546875" style="226" bestFit="1" customWidth="1"/>
    <col min="8469" max="8469" width="1" style="226" bestFit="1" customWidth="1"/>
    <col min="8470" max="8470" width="2.85546875" style="226" bestFit="1" customWidth="1"/>
    <col min="8471" max="8472" width="1" style="226" bestFit="1" customWidth="1"/>
    <col min="8473" max="8473" width="2.85546875" style="226" bestFit="1" customWidth="1"/>
    <col min="8474" max="8474" width="4" style="226" customWidth="1"/>
    <col min="8475" max="8475" width="8.42578125" style="226" bestFit="1" customWidth="1"/>
    <col min="8476" max="8476" width="7.28515625" style="226" customWidth="1"/>
    <col min="8477" max="8704" width="9.140625" style="226"/>
    <col min="8705" max="8705" width="4.7109375" style="226" bestFit="1" customWidth="1"/>
    <col min="8706" max="8706" width="0.5703125" style="226" bestFit="1" customWidth="1"/>
    <col min="8707" max="8707" width="24.28515625" style="226" bestFit="1" customWidth="1"/>
    <col min="8708" max="8708" width="6.85546875" style="226" bestFit="1" customWidth="1"/>
    <col min="8709" max="8709" width="4.7109375" style="226" bestFit="1" customWidth="1"/>
    <col min="8710" max="8710" width="1" style="226" bestFit="1" customWidth="1"/>
    <col min="8711" max="8712" width="1.85546875" style="226" bestFit="1" customWidth="1"/>
    <col min="8713" max="8713" width="1" style="226" bestFit="1" customWidth="1"/>
    <col min="8714" max="8714" width="4.7109375" style="226" bestFit="1" customWidth="1"/>
    <col min="8715" max="8715" width="2.85546875" style="226" bestFit="1" customWidth="1"/>
    <col min="8716" max="8716" width="5.140625" style="226" customWidth="1"/>
    <col min="8717" max="8718" width="1" style="226" bestFit="1" customWidth="1"/>
    <col min="8719" max="8719" width="3.7109375" style="226" bestFit="1" customWidth="1"/>
    <col min="8720" max="8720" width="1" style="226" bestFit="1" customWidth="1"/>
    <col min="8721" max="8721" width="1.85546875" style="226" bestFit="1" customWidth="1"/>
    <col min="8722" max="8722" width="1" style="226" bestFit="1" customWidth="1"/>
    <col min="8723" max="8723" width="4.7109375" style="226" bestFit="1" customWidth="1"/>
    <col min="8724" max="8724" width="2.85546875" style="226" bestFit="1" customWidth="1"/>
    <col min="8725" max="8725" width="1" style="226" bestFit="1" customWidth="1"/>
    <col min="8726" max="8726" width="2.85546875" style="226" bestFit="1" customWidth="1"/>
    <col min="8727" max="8728" width="1" style="226" bestFit="1" customWidth="1"/>
    <col min="8729" max="8729" width="2.85546875" style="226" bestFit="1" customWidth="1"/>
    <col min="8730" max="8730" width="4" style="226" customWidth="1"/>
    <col min="8731" max="8731" width="8.42578125" style="226" bestFit="1" customWidth="1"/>
    <col min="8732" max="8732" width="7.28515625" style="226" customWidth="1"/>
    <col min="8733" max="8960" width="9.140625" style="226"/>
    <col min="8961" max="8961" width="4.7109375" style="226" bestFit="1" customWidth="1"/>
    <col min="8962" max="8962" width="0.5703125" style="226" bestFit="1" customWidth="1"/>
    <col min="8963" max="8963" width="24.28515625" style="226" bestFit="1" customWidth="1"/>
    <col min="8964" max="8964" width="6.85546875" style="226" bestFit="1" customWidth="1"/>
    <col min="8965" max="8965" width="4.7109375" style="226" bestFit="1" customWidth="1"/>
    <col min="8966" max="8966" width="1" style="226" bestFit="1" customWidth="1"/>
    <col min="8967" max="8968" width="1.85546875" style="226" bestFit="1" customWidth="1"/>
    <col min="8969" max="8969" width="1" style="226" bestFit="1" customWidth="1"/>
    <col min="8970" max="8970" width="4.7109375" style="226" bestFit="1" customWidth="1"/>
    <col min="8971" max="8971" width="2.85546875" style="226" bestFit="1" customWidth="1"/>
    <col min="8972" max="8972" width="5.140625" style="226" customWidth="1"/>
    <col min="8973" max="8974" width="1" style="226" bestFit="1" customWidth="1"/>
    <col min="8975" max="8975" width="3.7109375" style="226" bestFit="1" customWidth="1"/>
    <col min="8976" max="8976" width="1" style="226" bestFit="1" customWidth="1"/>
    <col min="8977" max="8977" width="1.85546875" style="226" bestFit="1" customWidth="1"/>
    <col min="8978" max="8978" width="1" style="226" bestFit="1" customWidth="1"/>
    <col min="8979" max="8979" width="4.7109375" style="226" bestFit="1" customWidth="1"/>
    <col min="8980" max="8980" width="2.85546875" style="226" bestFit="1" customWidth="1"/>
    <col min="8981" max="8981" width="1" style="226" bestFit="1" customWidth="1"/>
    <col min="8982" max="8982" width="2.85546875" style="226" bestFit="1" customWidth="1"/>
    <col min="8983" max="8984" width="1" style="226" bestFit="1" customWidth="1"/>
    <col min="8985" max="8985" width="2.85546875" style="226" bestFit="1" customWidth="1"/>
    <col min="8986" max="8986" width="4" style="226" customWidth="1"/>
    <col min="8987" max="8987" width="8.42578125" style="226" bestFit="1" customWidth="1"/>
    <col min="8988" max="8988" width="7.28515625" style="226" customWidth="1"/>
    <col min="8989" max="9216" width="9.140625" style="226"/>
    <col min="9217" max="9217" width="4.7109375" style="226" bestFit="1" customWidth="1"/>
    <col min="9218" max="9218" width="0.5703125" style="226" bestFit="1" customWidth="1"/>
    <col min="9219" max="9219" width="24.28515625" style="226" bestFit="1" customWidth="1"/>
    <col min="9220" max="9220" width="6.85546875" style="226" bestFit="1" customWidth="1"/>
    <col min="9221" max="9221" width="4.7109375" style="226" bestFit="1" customWidth="1"/>
    <col min="9222" max="9222" width="1" style="226" bestFit="1" customWidth="1"/>
    <col min="9223" max="9224" width="1.85546875" style="226" bestFit="1" customWidth="1"/>
    <col min="9225" max="9225" width="1" style="226" bestFit="1" customWidth="1"/>
    <col min="9226" max="9226" width="4.7109375" style="226" bestFit="1" customWidth="1"/>
    <col min="9227" max="9227" width="2.85546875" style="226" bestFit="1" customWidth="1"/>
    <col min="9228" max="9228" width="5.140625" style="226" customWidth="1"/>
    <col min="9229" max="9230" width="1" style="226" bestFit="1" customWidth="1"/>
    <col min="9231" max="9231" width="3.7109375" style="226" bestFit="1" customWidth="1"/>
    <col min="9232" max="9232" width="1" style="226" bestFit="1" customWidth="1"/>
    <col min="9233" max="9233" width="1.85546875" style="226" bestFit="1" customWidth="1"/>
    <col min="9234" max="9234" width="1" style="226" bestFit="1" customWidth="1"/>
    <col min="9235" max="9235" width="4.7109375" style="226" bestFit="1" customWidth="1"/>
    <col min="9236" max="9236" width="2.85546875" style="226" bestFit="1" customWidth="1"/>
    <col min="9237" max="9237" width="1" style="226" bestFit="1" customWidth="1"/>
    <col min="9238" max="9238" width="2.85546875" style="226" bestFit="1" customWidth="1"/>
    <col min="9239" max="9240" width="1" style="226" bestFit="1" customWidth="1"/>
    <col min="9241" max="9241" width="2.85546875" style="226" bestFit="1" customWidth="1"/>
    <col min="9242" max="9242" width="4" style="226" customWidth="1"/>
    <col min="9243" max="9243" width="8.42578125" style="226" bestFit="1" customWidth="1"/>
    <col min="9244" max="9244" width="7.28515625" style="226" customWidth="1"/>
    <col min="9245" max="9472" width="9.140625" style="226"/>
    <col min="9473" max="9473" width="4.7109375" style="226" bestFit="1" customWidth="1"/>
    <col min="9474" max="9474" width="0.5703125" style="226" bestFit="1" customWidth="1"/>
    <col min="9475" max="9475" width="24.28515625" style="226" bestFit="1" customWidth="1"/>
    <col min="9476" max="9476" width="6.85546875" style="226" bestFit="1" customWidth="1"/>
    <col min="9477" max="9477" width="4.7109375" style="226" bestFit="1" customWidth="1"/>
    <col min="9478" max="9478" width="1" style="226" bestFit="1" customWidth="1"/>
    <col min="9479" max="9480" width="1.85546875" style="226" bestFit="1" customWidth="1"/>
    <col min="9481" max="9481" width="1" style="226" bestFit="1" customWidth="1"/>
    <col min="9482" max="9482" width="4.7109375" style="226" bestFit="1" customWidth="1"/>
    <col min="9483" max="9483" width="2.85546875" style="226" bestFit="1" customWidth="1"/>
    <col min="9484" max="9484" width="5.140625" style="226" customWidth="1"/>
    <col min="9485" max="9486" width="1" style="226" bestFit="1" customWidth="1"/>
    <col min="9487" max="9487" width="3.7109375" style="226" bestFit="1" customWidth="1"/>
    <col min="9488" max="9488" width="1" style="226" bestFit="1" customWidth="1"/>
    <col min="9489" max="9489" width="1.85546875" style="226" bestFit="1" customWidth="1"/>
    <col min="9490" max="9490" width="1" style="226" bestFit="1" customWidth="1"/>
    <col min="9491" max="9491" width="4.7109375" style="226" bestFit="1" customWidth="1"/>
    <col min="9492" max="9492" width="2.85546875" style="226" bestFit="1" customWidth="1"/>
    <col min="9493" max="9493" width="1" style="226" bestFit="1" customWidth="1"/>
    <col min="9494" max="9494" width="2.85546875" style="226" bestFit="1" customWidth="1"/>
    <col min="9495" max="9496" width="1" style="226" bestFit="1" customWidth="1"/>
    <col min="9497" max="9497" width="2.85546875" style="226" bestFit="1" customWidth="1"/>
    <col min="9498" max="9498" width="4" style="226" customWidth="1"/>
    <col min="9499" max="9499" width="8.42578125" style="226" bestFit="1" customWidth="1"/>
    <col min="9500" max="9500" width="7.28515625" style="226" customWidth="1"/>
    <col min="9501" max="9728" width="9.140625" style="226"/>
    <col min="9729" max="9729" width="4.7109375" style="226" bestFit="1" customWidth="1"/>
    <col min="9730" max="9730" width="0.5703125" style="226" bestFit="1" customWidth="1"/>
    <col min="9731" max="9731" width="24.28515625" style="226" bestFit="1" customWidth="1"/>
    <col min="9732" max="9732" width="6.85546875" style="226" bestFit="1" customWidth="1"/>
    <col min="9733" max="9733" width="4.7109375" style="226" bestFit="1" customWidth="1"/>
    <col min="9734" max="9734" width="1" style="226" bestFit="1" customWidth="1"/>
    <col min="9735" max="9736" width="1.85546875" style="226" bestFit="1" customWidth="1"/>
    <col min="9737" max="9737" width="1" style="226" bestFit="1" customWidth="1"/>
    <col min="9738" max="9738" width="4.7109375" style="226" bestFit="1" customWidth="1"/>
    <col min="9739" max="9739" width="2.85546875" style="226" bestFit="1" customWidth="1"/>
    <col min="9740" max="9740" width="5.140625" style="226" customWidth="1"/>
    <col min="9741" max="9742" width="1" style="226" bestFit="1" customWidth="1"/>
    <col min="9743" max="9743" width="3.7109375" style="226" bestFit="1" customWidth="1"/>
    <col min="9744" max="9744" width="1" style="226" bestFit="1" customWidth="1"/>
    <col min="9745" max="9745" width="1.85546875" style="226" bestFit="1" customWidth="1"/>
    <col min="9746" max="9746" width="1" style="226" bestFit="1" customWidth="1"/>
    <col min="9747" max="9747" width="4.7109375" style="226" bestFit="1" customWidth="1"/>
    <col min="9748" max="9748" width="2.85546875" style="226" bestFit="1" customWidth="1"/>
    <col min="9749" max="9749" width="1" style="226" bestFit="1" customWidth="1"/>
    <col min="9750" max="9750" width="2.85546875" style="226" bestFit="1" customWidth="1"/>
    <col min="9751" max="9752" width="1" style="226" bestFit="1" customWidth="1"/>
    <col min="9753" max="9753" width="2.85546875" style="226" bestFit="1" customWidth="1"/>
    <col min="9754" max="9754" width="4" style="226" customWidth="1"/>
    <col min="9755" max="9755" width="8.42578125" style="226" bestFit="1" customWidth="1"/>
    <col min="9756" max="9756" width="7.28515625" style="226" customWidth="1"/>
    <col min="9757" max="9984" width="9.140625" style="226"/>
    <col min="9985" max="9985" width="4.7109375" style="226" bestFit="1" customWidth="1"/>
    <col min="9986" max="9986" width="0.5703125" style="226" bestFit="1" customWidth="1"/>
    <col min="9987" max="9987" width="24.28515625" style="226" bestFit="1" customWidth="1"/>
    <col min="9988" max="9988" width="6.85546875" style="226" bestFit="1" customWidth="1"/>
    <col min="9989" max="9989" width="4.7109375" style="226" bestFit="1" customWidth="1"/>
    <col min="9990" max="9990" width="1" style="226" bestFit="1" customWidth="1"/>
    <col min="9991" max="9992" width="1.85546875" style="226" bestFit="1" customWidth="1"/>
    <col min="9993" max="9993" width="1" style="226" bestFit="1" customWidth="1"/>
    <col min="9994" max="9994" width="4.7109375" style="226" bestFit="1" customWidth="1"/>
    <col min="9995" max="9995" width="2.85546875" style="226" bestFit="1" customWidth="1"/>
    <col min="9996" max="9996" width="5.140625" style="226" customWidth="1"/>
    <col min="9997" max="9998" width="1" style="226" bestFit="1" customWidth="1"/>
    <col min="9999" max="9999" width="3.7109375" style="226" bestFit="1" customWidth="1"/>
    <col min="10000" max="10000" width="1" style="226" bestFit="1" customWidth="1"/>
    <col min="10001" max="10001" width="1.85546875" style="226" bestFit="1" customWidth="1"/>
    <col min="10002" max="10002" width="1" style="226" bestFit="1" customWidth="1"/>
    <col min="10003" max="10003" width="4.7109375" style="226" bestFit="1" customWidth="1"/>
    <col min="10004" max="10004" width="2.85546875" style="226" bestFit="1" customWidth="1"/>
    <col min="10005" max="10005" width="1" style="226" bestFit="1" customWidth="1"/>
    <col min="10006" max="10006" width="2.85546875" style="226" bestFit="1" customWidth="1"/>
    <col min="10007" max="10008" width="1" style="226" bestFit="1" customWidth="1"/>
    <col min="10009" max="10009" width="2.85546875" style="226" bestFit="1" customWidth="1"/>
    <col min="10010" max="10010" width="4" style="226" customWidth="1"/>
    <col min="10011" max="10011" width="8.42578125" style="226" bestFit="1" customWidth="1"/>
    <col min="10012" max="10012" width="7.28515625" style="226" customWidth="1"/>
    <col min="10013" max="10240" width="9.140625" style="226"/>
    <col min="10241" max="10241" width="4.7109375" style="226" bestFit="1" customWidth="1"/>
    <col min="10242" max="10242" width="0.5703125" style="226" bestFit="1" customWidth="1"/>
    <col min="10243" max="10243" width="24.28515625" style="226" bestFit="1" customWidth="1"/>
    <col min="10244" max="10244" width="6.85546875" style="226" bestFit="1" customWidth="1"/>
    <col min="10245" max="10245" width="4.7109375" style="226" bestFit="1" customWidth="1"/>
    <col min="10246" max="10246" width="1" style="226" bestFit="1" customWidth="1"/>
    <col min="10247" max="10248" width="1.85546875" style="226" bestFit="1" customWidth="1"/>
    <col min="10249" max="10249" width="1" style="226" bestFit="1" customWidth="1"/>
    <col min="10250" max="10250" width="4.7109375" style="226" bestFit="1" customWidth="1"/>
    <col min="10251" max="10251" width="2.85546875" style="226" bestFit="1" customWidth="1"/>
    <col min="10252" max="10252" width="5.140625" style="226" customWidth="1"/>
    <col min="10253" max="10254" width="1" style="226" bestFit="1" customWidth="1"/>
    <col min="10255" max="10255" width="3.7109375" style="226" bestFit="1" customWidth="1"/>
    <col min="10256" max="10256" width="1" style="226" bestFit="1" customWidth="1"/>
    <col min="10257" max="10257" width="1.85546875" style="226" bestFit="1" customWidth="1"/>
    <col min="10258" max="10258" width="1" style="226" bestFit="1" customWidth="1"/>
    <col min="10259" max="10259" width="4.7109375" style="226" bestFit="1" customWidth="1"/>
    <col min="10260" max="10260" width="2.85546875" style="226" bestFit="1" customWidth="1"/>
    <col min="10261" max="10261" width="1" style="226" bestFit="1" customWidth="1"/>
    <col min="10262" max="10262" width="2.85546875" style="226" bestFit="1" customWidth="1"/>
    <col min="10263" max="10264" width="1" style="226" bestFit="1" customWidth="1"/>
    <col min="10265" max="10265" width="2.85546875" style="226" bestFit="1" customWidth="1"/>
    <col min="10266" max="10266" width="4" style="226" customWidth="1"/>
    <col min="10267" max="10267" width="8.42578125" style="226" bestFit="1" customWidth="1"/>
    <col min="10268" max="10268" width="7.28515625" style="226" customWidth="1"/>
    <col min="10269" max="10496" width="9.140625" style="226"/>
    <col min="10497" max="10497" width="4.7109375" style="226" bestFit="1" customWidth="1"/>
    <col min="10498" max="10498" width="0.5703125" style="226" bestFit="1" customWidth="1"/>
    <col min="10499" max="10499" width="24.28515625" style="226" bestFit="1" customWidth="1"/>
    <col min="10500" max="10500" width="6.85546875" style="226" bestFit="1" customWidth="1"/>
    <col min="10501" max="10501" width="4.7109375" style="226" bestFit="1" customWidth="1"/>
    <col min="10502" max="10502" width="1" style="226" bestFit="1" customWidth="1"/>
    <col min="10503" max="10504" width="1.85546875" style="226" bestFit="1" customWidth="1"/>
    <col min="10505" max="10505" width="1" style="226" bestFit="1" customWidth="1"/>
    <col min="10506" max="10506" width="4.7109375" style="226" bestFit="1" customWidth="1"/>
    <col min="10507" max="10507" width="2.85546875" style="226" bestFit="1" customWidth="1"/>
    <col min="10508" max="10508" width="5.140625" style="226" customWidth="1"/>
    <col min="10509" max="10510" width="1" style="226" bestFit="1" customWidth="1"/>
    <col min="10511" max="10511" width="3.7109375" style="226" bestFit="1" customWidth="1"/>
    <col min="10512" max="10512" width="1" style="226" bestFit="1" customWidth="1"/>
    <col min="10513" max="10513" width="1.85546875" style="226" bestFit="1" customWidth="1"/>
    <col min="10514" max="10514" width="1" style="226" bestFit="1" customWidth="1"/>
    <col min="10515" max="10515" width="4.7109375" style="226" bestFit="1" customWidth="1"/>
    <col min="10516" max="10516" width="2.85546875" style="226" bestFit="1" customWidth="1"/>
    <col min="10517" max="10517" width="1" style="226" bestFit="1" customWidth="1"/>
    <col min="10518" max="10518" width="2.85546875" style="226" bestFit="1" customWidth="1"/>
    <col min="10519" max="10520" width="1" style="226" bestFit="1" customWidth="1"/>
    <col min="10521" max="10521" width="2.85546875" style="226" bestFit="1" customWidth="1"/>
    <col min="10522" max="10522" width="4" style="226" customWidth="1"/>
    <col min="10523" max="10523" width="8.42578125" style="226" bestFit="1" customWidth="1"/>
    <col min="10524" max="10524" width="7.28515625" style="226" customWidth="1"/>
    <col min="10525" max="10752" width="9.140625" style="226"/>
    <col min="10753" max="10753" width="4.7109375" style="226" bestFit="1" customWidth="1"/>
    <col min="10754" max="10754" width="0.5703125" style="226" bestFit="1" customWidth="1"/>
    <col min="10755" max="10755" width="24.28515625" style="226" bestFit="1" customWidth="1"/>
    <col min="10756" max="10756" width="6.85546875" style="226" bestFit="1" customWidth="1"/>
    <col min="10757" max="10757" width="4.7109375" style="226" bestFit="1" customWidth="1"/>
    <col min="10758" max="10758" width="1" style="226" bestFit="1" customWidth="1"/>
    <col min="10759" max="10760" width="1.85546875" style="226" bestFit="1" customWidth="1"/>
    <col min="10761" max="10761" width="1" style="226" bestFit="1" customWidth="1"/>
    <col min="10762" max="10762" width="4.7109375" style="226" bestFit="1" customWidth="1"/>
    <col min="10763" max="10763" width="2.85546875" style="226" bestFit="1" customWidth="1"/>
    <col min="10764" max="10764" width="5.140625" style="226" customWidth="1"/>
    <col min="10765" max="10766" width="1" style="226" bestFit="1" customWidth="1"/>
    <col min="10767" max="10767" width="3.7109375" style="226" bestFit="1" customWidth="1"/>
    <col min="10768" max="10768" width="1" style="226" bestFit="1" customWidth="1"/>
    <col min="10769" max="10769" width="1.85546875" style="226" bestFit="1" customWidth="1"/>
    <col min="10770" max="10770" width="1" style="226" bestFit="1" customWidth="1"/>
    <col min="10771" max="10771" width="4.7109375" style="226" bestFit="1" customWidth="1"/>
    <col min="10772" max="10772" width="2.85546875" style="226" bestFit="1" customWidth="1"/>
    <col min="10773" max="10773" width="1" style="226" bestFit="1" customWidth="1"/>
    <col min="10774" max="10774" width="2.85546875" style="226" bestFit="1" customWidth="1"/>
    <col min="10775" max="10776" width="1" style="226" bestFit="1" customWidth="1"/>
    <col min="10777" max="10777" width="2.85546875" style="226" bestFit="1" customWidth="1"/>
    <col min="10778" max="10778" width="4" style="226" customWidth="1"/>
    <col min="10779" max="10779" width="8.42578125" style="226" bestFit="1" customWidth="1"/>
    <col min="10780" max="10780" width="7.28515625" style="226" customWidth="1"/>
    <col min="10781" max="11008" width="9.140625" style="226"/>
    <col min="11009" max="11009" width="4.7109375" style="226" bestFit="1" customWidth="1"/>
    <col min="11010" max="11010" width="0.5703125" style="226" bestFit="1" customWidth="1"/>
    <col min="11011" max="11011" width="24.28515625" style="226" bestFit="1" customWidth="1"/>
    <col min="11012" max="11012" width="6.85546875" style="226" bestFit="1" customWidth="1"/>
    <col min="11013" max="11013" width="4.7109375" style="226" bestFit="1" customWidth="1"/>
    <col min="11014" max="11014" width="1" style="226" bestFit="1" customWidth="1"/>
    <col min="11015" max="11016" width="1.85546875" style="226" bestFit="1" customWidth="1"/>
    <col min="11017" max="11017" width="1" style="226" bestFit="1" customWidth="1"/>
    <col min="11018" max="11018" width="4.7109375" style="226" bestFit="1" customWidth="1"/>
    <col min="11019" max="11019" width="2.85546875" style="226" bestFit="1" customWidth="1"/>
    <col min="11020" max="11020" width="5.140625" style="226" customWidth="1"/>
    <col min="11021" max="11022" width="1" style="226" bestFit="1" customWidth="1"/>
    <col min="11023" max="11023" width="3.7109375" style="226" bestFit="1" customWidth="1"/>
    <col min="11024" max="11024" width="1" style="226" bestFit="1" customWidth="1"/>
    <col min="11025" max="11025" width="1.85546875" style="226" bestFit="1" customWidth="1"/>
    <col min="11026" max="11026" width="1" style="226" bestFit="1" customWidth="1"/>
    <col min="11027" max="11027" width="4.7109375" style="226" bestFit="1" customWidth="1"/>
    <col min="11028" max="11028" width="2.85546875" style="226" bestFit="1" customWidth="1"/>
    <col min="11029" max="11029" width="1" style="226" bestFit="1" customWidth="1"/>
    <col min="11030" max="11030" width="2.85546875" style="226" bestFit="1" customWidth="1"/>
    <col min="11031" max="11032" width="1" style="226" bestFit="1" customWidth="1"/>
    <col min="11033" max="11033" width="2.85546875" style="226" bestFit="1" customWidth="1"/>
    <col min="11034" max="11034" width="4" style="226" customWidth="1"/>
    <col min="11035" max="11035" width="8.42578125" style="226" bestFit="1" customWidth="1"/>
    <col min="11036" max="11036" width="7.28515625" style="226" customWidth="1"/>
    <col min="11037" max="11264" width="9.140625" style="226"/>
    <col min="11265" max="11265" width="4.7109375" style="226" bestFit="1" customWidth="1"/>
    <col min="11266" max="11266" width="0.5703125" style="226" bestFit="1" customWidth="1"/>
    <col min="11267" max="11267" width="24.28515625" style="226" bestFit="1" customWidth="1"/>
    <col min="11268" max="11268" width="6.85546875" style="226" bestFit="1" customWidth="1"/>
    <col min="11269" max="11269" width="4.7109375" style="226" bestFit="1" customWidth="1"/>
    <col min="11270" max="11270" width="1" style="226" bestFit="1" customWidth="1"/>
    <col min="11271" max="11272" width="1.85546875" style="226" bestFit="1" customWidth="1"/>
    <col min="11273" max="11273" width="1" style="226" bestFit="1" customWidth="1"/>
    <col min="11274" max="11274" width="4.7109375" style="226" bestFit="1" customWidth="1"/>
    <col min="11275" max="11275" width="2.85546875" style="226" bestFit="1" customWidth="1"/>
    <col min="11276" max="11276" width="5.140625" style="226" customWidth="1"/>
    <col min="11277" max="11278" width="1" style="226" bestFit="1" customWidth="1"/>
    <col min="11279" max="11279" width="3.7109375" style="226" bestFit="1" customWidth="1"/>
    <col min="11280" max="11280" width="1" style="226" bestFit="1" customWidth="1"/>
    <col min="11281" max="11281" width="1.85546875" style="226" bestFit="1" customWidth="1"/>
    <col min="11282" max="11282" width="1" style="226" bestFit="1" customWidth="1"/>
    <col min="11283" max="11283" width="4.7109375" style="226" bestFit="1" customWidth="1"/>
    <col min="11284" max="11284" width="2.85546875" style="226" bestFit="1" customWidth="1"/>
    <col min="11285" max="11285" width="1" style="226" bestFit="1" customWidth="1"/>
    <col min="11286" max="11286" width="2.85546875" style="226" bestFit="1" customWidth="1"/>
    <col min="11287" max="11288" width="1" style="226" bestFit="1" customWidth="1"/>
    <col min="11289" max="11289" width="2.85546875" style="226" bestFit="1" customWidth="1"/>
    <col min="11290" max="11290" width="4" style="226" customWidth="1"/>
    <col min="11291" max="11291" width="8.42578125" style="226" bestFit="1" customWidth="1"/>
    <col min="11292" max="11292" width="7.28515625" style="226" customWidth="1"/>
    <col min="11293" max="11520" width="9.140625" style="226"/>
    <col min="11521" max="11521" width="4.7109375" style="226" bestFit="1" customWidth="1"/>
    <col min="11522" max="11522" width="0.5703125" style="226" bestFit="1" customWidth="1"/>
    <col min="11523" max="11523" width="24.28515625" style="226" bestFit="1" customWidth="1"/>
    <col min="11524" max="11524" width="6.85546875" style="226" bestFit="1" customWidth="1"/>
    <col min="11525" max="11525" width="4.7109375" style="226" bestFit="1" customWidth="1"/>
    <col min="11526" max="11526" width="1" style="226" bestFit="1" customWidth="1"/>
    <col min="11527" max="11528" width="1.85546875" style="226" bestFit="1" customWidth="1"/>
    <col min="11529" max="11529" width="1" style="226" bestFit="1" customWidth="1"/>
    <col min="11530" max="11530" width="4.7109375" style="226" bestFit="1" customWidth="1"/>
    <col min="11531" max="11531" width="2.85546875" style="226" bestFit="1" customWidth="1"/>
    <col min="11532" max="11532" width="5.140625" style="226" customWidth="1"/>
    <col min="11533" max="11534" width="1" style="226" bestFit="1" customWidth="1"/>
    <col min="11535" max="11535" width="3.7109375" style="226" bestFit="1" customWidth="1"/>
    <col min="11536" max="11536" width="1" style="226" bestFit="1" customWidth="1"/>
    <col min="11537" max="11537" width="1.85546875" style="226" bestFit="1" customWidth="1"/>
    <col min="11538" max="11538" width="1" style="226" bestFit="1" customWidth="1"/>
    <col min="11539" max="11539" width="4.7109375" style="226" bestFit="1" customWidth="1"/>
    <col min="11540" max="11540" width="2.85546875" style="226" bestFit="1" customWidth="1"/>
    <col min="11541" max="11541" width="1" style="226" bestFit="1" customWidth="1"/>
    <col min="11542" max="11542" width="2.85546875" style="226" bestFit="1" customWidth="1"/>
    <col min="11543" max="11544" width="1" style="226" bestFit="1" customWidth="1"/>
    <col min="11545" max="11545" width="2.85546875" style="226" bestFit="1" customWidth="1"/>
    <col min="11546" max="11546" width="4" style="226" customWidth="1"/>
    <col min="11547" max="11547" width="8.42578125" style="226" bestFit="1" customWidth="1"/>
    <col min="11548" max="11548" width="7.28515625" style="226" customWidth="1"/>
    <col min="11549" max="11776" width="9.140625" style="226"/>
    <col min="11777" max="11777" width="4.7109375" style="226" bestFit="1" customWidth="1"/>
    <col min="11778" max="11778" width="0.5703125" style="226" bestFit="1" customWidth="1"/>
    <col min="11779" max="11779" width="24.28515625" style="226" bestFit="1" customWidth="1"/>
    <col min="11780" max="11780" width="6.85546875" style="226" bestFit="1" customWidth="1"/>
    <col min="11781" max="11781" width="4.7109375" style="226" bestFit="1" customWidth="1"/>
    <col min="11782" max="11782" width="1" style="226" bestFit="1" customWidth="1"/>
    <col min="11783" max="11784" width="1.85546875" style="226" bestFit="1" customWidth="1"/>
    <col min="11785" max="11785" width="1" style="226" bestFit="1" customWidth="1"/>
    <col min="11786" max="11786" width="4.7109375" style="226" bestFit="1" customWidth="1"/>
    <col min="11787" max="11787" width="2.85546875" style="226" bestFit="1" customWidth="1"/>
    <col min="11788" max="11788" width="5.140625" style="226" customWidth="1"/>
    <col min="11789" max="11790" width="1" style="226" bestFit="1" customWidth="1"/>
    <col min="11791" max="11791" width="3.7109375" style="226" bestFit="1" customWidth="1"/>
    <col min="11792" max="11792" width="1" style="226" bestFit="1" customWidth="1"/>
    <col min="11793" max="11793" width="1.85546875" style="226" bestFit="1" customWidth="1"/>
    <col min="11794" max="11794" width="1" style="226" bestFit="1" customWidth="1"/>
    <col min="11795" max="11795" width="4.7109375" style="226" bestFit="1" customWidth="1"/>
    <col min="11796" max="11796" width="2.85546875" style="226" bestFit="1" customWidth="1"/>
    <col min="11797" max="11797" width="1" style="226" bestFit="1" customWidth="1"/>
    <col min="11798" max="11798" width="2.85546875" style="226" bestFit="1" customWidth="1"/>
    <col min="11799" max="11800" width="1" style="226" bestFit="1" customWidth="1"/>
    <col min="11801" max="11801" width="2.85546875" style="226" bestFit="1" customWidth="1"/>
    <col min="11802" max="11802" width="4" style="226" customWidth="1"/>
    <col min="11803" max="11803" width="8.42578125" style="226" bestFit="1" customWidth="1"/>
    <col min="11804" max="11804" width="7.28515625" style="226" customWidth="1"/>
    <col min="11805" max="12032" width="9.140625" style="226"/>
    <col min="12033" max="12033" width="4.7109375" style="226" bestFit="1" customWidth="1"/>
    <col min="12034" max="12034" width="0.5703125" style="226" bestFit="1" customWidth="1"/>
    <col min="12035" max="12035" width="24.28515625" style="226" bestFit="1" customWidth="1"/>
    <col min="12036" max="12036" width="6.85546875" style="226" bestFit="1" customWidth="1"/>
    <col min="12037" max="12037" width="4.7109375" style="226" bestFit="1" customWidth="1"/>
    <col min="12038" max="12038" width="1" style="226" bestFit="1" customWidth="1"/>
    <col min="12039" max="12040" width="1.85546875" style="226" bestFit="1" customWidth="1"/>
    <col min="12041" max="12041" width="1" style="226" bestFit="1" customWidth="1"/>
    <col min="12042" max="12042" width="4.7109375" style="226" bestFit="1" customWidth="1"/>
    <col min="12043" max="12043" width="2.85546875" style="226" bestFit="1" customWidth="1"/>
    <col min="12044" max="12044" width="5.140625" style="226" customWidth="1"/>
    <col min="12045" max="12046" width="1" style="226" bestFit="1" customWidth="1"/>
    <col min="12047" max="12047" width="3.7109375" style="226" bestFit="1" customWidth="1"/>
    <col min="12048" max="12048" width="1" style="226" bestFit="1" customWidth="1"/>
    <col min="12049" max="12049" width="1.85546875" style="226" bestFit="1" customWidth="1"/>
    <col min="12050" max="12050" width="1" style="226" bestFit="1" customWidth="1"/>
    <col min="12051" max="12051" width="4.7109375" style="226" bestFit="1" customWidth="1"/>
    <col min="12052" max="12052" width="2.85546875" style="226" bestFit="1" customWidth="1"/>
    <col min="12053" max="12053" width="1" style="226" bestFit="1" customWidth="1"/>
    <col min="12054" max="12054" width="2.85546875" style="226" bestFit="1" customWidth="1"/>
    <col min="12055" max="12056" width="1" style="226" bestFit="1" customWidth="1"/>
    <col min="12057" max="12057" width="2.85546875" style="226" bestFit="1" customWidth="1"/>
    <col min="12058" max="12058" width="4" style="226" customWidth="1"/>
    <col min="12059" max="12059" width="8.42578125" style="226" bestFit="1" customWidth="1"/>
    <col min="12060" max="12060" width="7.28515625" style="226" customWidth="1"/>
    <col min="12061" max="12288" width="9.140625" style="226"/>
    <col min="12289" max="12289" width="4.7109375" style="226" bestFit="1" customWidth="1"/>
    <col min="12290" max="12290" width="0.5703125" style="226" bestFit="1" customWidth="1"/>
    <col min="12291" max="12291" width="24.28515625" style="226" bestFit="1" customWidth="1"/>
    <col min="12292" max="12292" width="6.85546875" style="226" bestFit="1" customWidth="1"/>
    <col min="12293" max="12293" width="4.7109375" style="226" bestFit="1" customWidth="1"/>
    <col min="12294" max="12294" width="1" style="226" bestFit="1" customWidth="1"/>
    <col min="12295" max="12296" width="1.85546875" style="226" bestFit="1" customWidth="1"/>
    <col min="12297" max="12297" width="1" style="226" bestFit="1" customWidth="1"/>
    <col min="12298" max="12298" width="4.7109375" style="226" bestFit="1" customWidth="1"/>
    <col min="12299" max="12299" width="2.85546875" style="226" bestFit="1" customWidth="1"/>
    <col min="12300" max="12300" width="5.140625" style="226" customWidth="1"/>
    <col min="12301" max="12302" width="1" style="226" bestFit="1" customWidth="1"/>
    <col min="12303" max="12303" width="3.7109375" style="226" bestFit="1" customWidth="1"/>
    <col min="12304" max="12304" width="1" style="226" bestFit="1" customWidth="1"/>
    <col min="12305" max="12305" width="1.85546875" style="226" bestFit="1" customWidth="1"/>
    <col min="12306" max="12306" width="1" style="226" bestFit="1" customWidth="1"/>
    <col min="12307" max="12307" width="4.7109375" style="226" bestFit="1" customWidth="1"/>
    <col min="12308" max="12308" width="2.85546875" style="226" bestFit="1" customWidth="1"/>
    <col min="12309" max="12309" width="1" style="226" bestFit="1" customWidth="1"/>
    <col min="12310" max="12310" width="2.85546875" style="226" bestFit="1" customWidth="1"/>
    <col min="12311" max="12312" width="1" style="226" bestFit="1" customWidth="1"/>
    <col min="12313" max="12313" width="2.85546875" style="226" bestFit="1" customWidth="1"/>
    <col min="12314" max="12314" width="4" style="226" customWidth="1"/>
    <col min="12315" max="12315" width="8.42578125" style="226" bestFit="1" customWidth="1"/>
    <col min="12316" max="12316" width="7.28515625" style="226" customWidth="1"/>
    <col min="12317" max="12544" width="9.140625" style="226"/>
    <col min="12545" max="12545" width="4.7109375" style="226" bestFit="1" customWidth="1"/>
    <col min="12546" max="12546" width="0.5703125" style="226" bestFit="1" customWidth="1"/>
    <col min="12547" max="12547" width="24.28515625" style="226" bestFit="1" customWidth="1"/>
    <col min="12548" max="12548" width="6.85546875" style="226" bestFit="1" customWidth="1"/>
    <col min="12549" max="12549" width="4.7109375" style="226" bestFit="1" customWidth="1"/>
    <col min="12550" max="12550" width="1" style="226" bestFit="1" customWidth="1"/>
    <col min="12551" max="12552" width="1.85546875" style="226" bestFit="1" customWidth="1"/>
    <col min="12553" max="12553" width="1" style="226" bestFit="1" customWidth="1"/>
    <col min="12554" max="12554" width="4.7109375" style="226" bestFit="1" customWidth="1"/>
    <col min="12555" max="12555" width="2.85546875" style="226" bestFit="1" customWidth="1"/>
    <col min="12556" max="12556" width="5.140625" style="226" customWidth="1"/>
    <col min="12557" max="12558" width="1" style="226" bestFit="1" customWidth="1"/>
    <col min="12559" max="12559" width="3.7109375" style="226" bestFit="1" customWidth="1"/>
    <col min="12560" max="12560" width="1" style="226" bestFit="1" customWidth="1"/>
    <col min="12561" max="12561" width="1.85546875" style="226" bestFit="1" customWidth="1"/>
    <col min="12562" max="12562" width="1" style="226" bestFit="1" customWidth="1"/>
    <col min="12563" max="12563" width="4.7109375" style="226" bestFit="1" customWidth="1"/>
    <col min="12564" max="12564" width="2.85546875" style="226" bestFit="1" customWidth="1"/>
    <col min="12565" max="12565" width="1" style="226" bestFit="1" customWidth="1"/>
    <col min="12566" max="12566" width="2.85546875" style="226" bestFit="1" customWidth="1"/>
    <col min="12567" max="12568" width="1" style="226" bestFit="1" customWidth="1"/>
    <col min="12569" max="12569" width="2.85546875" style="226" bestFit="1" customWidth="1"/>
    <col min="12570" max="12570" width="4" style="226" customWidth="1"/>
    <col min="12571" max="12571" width="8.42578125" style="226" bestFit="1" customWidth="1"/>
    <col min="12572" max="12572" width="7.28515625" style="226" customWidth="1"/>
    <col min="12573" max="12800" width="9.140625" style="226"/>
    <col min="12801" max="12801" width="4.7109375" style="226" bestFit="1" customWidth="1"/>
    <col min="12802" max="12802" width="0.5703125" style="226" bestFit="1" customWidth="1"/>
    <col min="12803" max="12803" width="24.28515625" style="226" bestFit="1" customWidth="1"/>
    <col min="12804" max="12804" width="6.85546875" style="226" bestFit="1" customWidth="1"/>
    <col min="12805" max="12805" width="4.7109375" style="226" bestFit="1" customWidth="1"/>
    <col min="12806" max="12806" width="1" style="226" bestFit="1" customWidth="1"/>
    <col min="12807" max="12808" width="1.85546875" style="226" bestFit="1" customWidth="1"/>
    <col min="12809" max="12809" width="1" style="226" bestFit="1" customWidth="1"/>
    <col min="12810" max="12810" width="4.7109375" style="226" bestFit="1" customWidth="1"/>
    <col min="12811" max="12811" width="2.85546875" style="226" bestFit="1" customWidth="1"/>
    <col min="12812" max="12812" width="5.140625" style="226" customWidth="1"/>
    <col min="12813" max="12814" width="1" style="226" bestFit="1" customWidth="1"/>
    <col min="12815" max="12815" width="3.7109375" style="226" bestFit="1" customWidth="1"/>
    <col min="12816" max="12816" width="1" style="226" bestFit="1" customWidth="1"/>
    <col min="12817" max="12817" width="1.85546875" style="226" bestFit="1" customWidth="1"/>
    <col min="12818" max="12818" width="1" style="226" bestFit="1" customWidth="1"/>
    <col min="12819" max="12819" width="4.7109375" style="226" bestFit="1" customWidth="1"/>
    <col min="12820" max="12820" width="2.85546875" style="226" bestFit="1" customWidth="1"/>
    <col min="12821" max="12821" width="1" style="226" bestFit="1" customWidth="1"/>
    <col min="12822" max="12822" width="2.85546875" style="226" bestFit="1" customWidth="1"/>
    <col min="12823" max="12824" width="1" style="226" bestFit="1" customWidth="1"/>
    <col min="12825" max="12825" width="2.85546875" style="226" bestFit="1" customWidth="1"/>
    <col min="12826" max="12826" width="4" style="226" customWidth="1"/>
    <col min="12827" max="12827" width="8.42578125" style="226" bestFit="1" customWidth="1"/>
    <col min="12828" max="12828" width="7.28515625" style="226" customWidth="1"/>
    <col min="12829" max="13056" width="9.140625" style="226"/>
    <col min="13057" max="13057" width="4.7109375" style="226" bestFit="1" customWidth="1"/>
    <col min="13058" max="13058" width="0.5703125" style="226" bestFit="1" customWidth="1"/>
    <col min="13059" max="13059" width="24.28515625" style="226" bestFit="1" customWidth="1"/>
    <col min="13060" max="13060" width="6.85546875" style="226" bestFit="1" customWidth="1"/>
    <col min="13061" max="13061" width="4.7109375" style="226" bestFit="1" customWidth="1"/>
    <col min="13062" max="13062" width="1" style="226" bestFit="1" customWidth="1"/>
    <col min="13063" max="13064" width="1.85546875" style="226" bestFit="1" customWidth="1"/>
    <col min="13065" max="13065" width="1" style="226" bestFit="1" customWidth="1"/>
    <col min="13066" max="13066" width="4.7109375" style="226" bestFit="1" customWidth="1"/>
    <col min="13067" max="13067" width="2.85546875" style="226" bestFit="1" customWidth="1"/>
    <col min="13068" max="13068" width="5.140625" style="226" customWidth="1"/>
    <col min="13069" max="13070" width="1" style="226" bestFit="1" customWidth="1"/>
    <col min="13071" max="13071" width="3.7109375" style="226" bestFit="1" customWidth="1"/>
    <col min="13072" max="13072" width="1" style="226" bestFit="1" customWidth="1"/>
    <col min="13073" max="13073" width="1.85546875" style="226" bestFit="1" customWidth="1"/>
    <col min="13074" max="13074" width="1" style="226" bestFit="1" customWidth="1"/>
    <col min="13075" max="13075" width="4.7109375" style="226" bestFit="1" customWidth="1"/>
    <col min="13076" max="13076" width="2.85546875" style="226" bestFit="1" customWidth="1"/>
    <col min="13077" max="13077" width="1" style="226" bestFit="1" customWidth="1"/>
    <col min="13078" max="13078" width="2.85546875" style="226" bestFit="1" customWidth="1"/>
    <col min="13079" max="13080" width="1" style="226" bestFit="1" customWidth="1"/>
    <col min="13081" max="13081" width="2.85546875" style="226" bestFit="1" customWidth="1"/>
    <col min="13082" max="13082" width="4" style="226" customWidth="1"/>
    <col min="13083" max="13083" width="8.42578125" style="226" bestFit="1" customWidth="1"/>
    <col min="13084" max="13084" width="7.28515625" style="226" customWidth="1"/>
    <col min="13085" max="13312" width="9.140625" style="226"/>
    <col min="13313" max="13313" width="4.7109375" style="226" bestFit="1" customWidth="1"/>
    <col min="13314" max="13314" width="0.5703125" style="226" bestFit="1" customWidth="1"/>
    <col min="13315" max="13315" width="24.28515625" style="226" bestFit="1" customWidth="1"/>
    <col min="13316" max="13316" width="6.85546875" style="226" bestFit="1" customWidth="1"/>
    <col min="13317" max="13317" width="4.7109375" style="226" bestFit="1" customWidth="1"/>
    <col min="13318" max="13318" width="1" style="226" bestFit="1" customWidth="1"/>
    <col min="13319" max="13320" width="1.85546875" style="226" bestFit="1" customWidth="1"/>
    <col min="13321" max="13321" width="1" style="226" bestFit="1" customWidth="1"/>
    <col min="13322" max="13322" width="4.7109375" style="226" bestFit="1" customWidth="1"/>
    <col min="13323" max="13323" width="2.85546875" style="226" bestFit="1" customWidth="1"/>
    <col min="13324" max="13324" width="5.140625" style="226" customWidth="1"/>
    <col min="13325" max="13326" width="1" style="226" bestFit="1" customWidth="1"/>
    <col min="13327" max="13327" width="3.7109375" style="226" bestFit="1" customWidth="1"/>
    <col min="13328" max="13328" width="1" style="226" bestFit="1" customWidth="1"/>
    <col min="13329" max="13329" width="1.85546875" style="226" bestFit="1" customWidth="1"/>
    <col min="13330" max="13330" width="1" style="226" bestFit="1" customWidth="1"/>
    <col min="13331" max="13331" width="4.7109375" style="226" bestFit="1" customWidth="1"/>
    <col min="13332" max="13332" width="2.85546875" style="226" bestFit="1" customWidth="1"/>
    <col min="13333" max="13333" width="1" style="226" bestFit="1" customWidth="1"/>
    <col min="13334" max="13334" width="2.85546875" style="226" bestFit="1" customWidth="1"/>
    <col min="13335" max="13336" width="1" style="226" bestFit="1" customWidth="1"/>
    <col min="13337" max="13337" width="2.85546875" style="226" bestFit="1" customWidth="1"/>
    <col min="13338" max="13338" width="4" style="226" customWidth="1"/>
    <col min="13339" max="13339" width="8.42578125" style="226" bestFit="1" customWidth="1"/>
    <col min="13340" max="13340" width="7.28515625" style="226" customWidth="1"/>
    <col min="13341" max="13568" width="9.140625" style="226"/>
    <col min="13569" max="13569" width="4.7109375" style="226" bestFit="1" customWidth="1"/>
    <col min="13570" max="13570" width="0.5703125" style="226" bestFit="1" customWidth="1"/>
    <col min="13571" max="13571" width="24.28515625" style="226" bestFit="1" customWidth="1"/>
    <col min="13572" max="13572" width="6.85546875" style="226" bestFit="1" customWidth="1"/>
    <col min="13573" max="13573" width="4.7109375" style="226" bestFit="1" customWidth="1"/>
    <col min="13574" max="13574" width="1" style="226" bestFit="1" customWidth="1"/>
    <col min="13575" max="13576" width="1.85546875" style="226" bestFit="1" customWidth="1"/>
    <col min="13577" max="13577" width="1" style="226" bestFit="1" customWidth="1"/>
    <col min="13578" max="13578" width="4.7109375" style="226" bestFit="1" customWidth="1"/>
    <col min="13579" max="13579" width="2.85546875" style="226" bestFit="1" customWidth="1"/>
    <col min="13580" max="13580" width="5.140625" style="226" customWidth="1"/>
    <col min="13581" max="13582" width="1" style="226" bestFit="1" customWidth="1"/>
    <col min="13583" max="13583" width="3.7109375" style="226" bestFit="1" customWidth="1"/>
    <col min="13584" max="13584" width="1" style="226" bestFit="1" customWidth="1"/>
    <col min="13585" max="13585" width="1.85546875" style="226" bestFit="1" customWidth="1"/>
    <col min="13586" max="13586" width="1" style="226" bestFit="1" customWidth="1"/>
    <col min="13587" max="13587" width="4.7109375" style="226" bestFit="1" customWidth="1"/>
    <col min="13588" max="13588" width="2.85546875" style="226" bestFit="1" customWidth="1"/>
    <col min="13589" max="13589" width="1" style="226" bestFit="1" customWidth="1"/>
    <col min="13590" max="13590" width="2.85546875" style="226" bestFit="1" customWidth="1"/>
    <col min="13591" max="13592" width="1" style="226" bestFit="1" customWidth="1"/>
    <col min="13593" max="13593" width="2.85546875" style="226" bestFit="1" customWidth="1"/>
    <col min="13594" max="13594" width="4" style="226" customWidth="1"/>
    <col min="13595" max="13595" width="8.42578125" style="226" bestFit="1" customWidth="1"/>
    <col min="13596" max="13596" width="7.28515625" style="226" customWidth="1"/>
    <col min="13597" max="13824" width="9.140625" style="226"/>
    <col min="13825" max="13825" width="4.7109375" style="226" bestFit="1" customWidth="1"/>
    <col min="13826" max="13826" width="0.5703125" style="226" bestFit="1" customWidth="1"/>
    <col min="13827" max="13827" width="24.28515625" style="226" bestFit="1" customWidth="1"/>
    <col min="13828" max="13828" width="6.85546875" style="226" bestFit="1" customWidth="1"/>
    <col min="13829" max="13829" width="4.7109375" style="226" bestFit="1" customWidth="1"/>
    <col min="13830" max="13830" width="1" style="226" bestFit="1" customWidth="1"/>
    <col min="13831" max="13832" width="1.85546875" style="226" bestFit="1" customWidth="1"/>
    <col min="13833" max="13833" width="1" style="226" bestFit="1" customWidth="1"/>
    <col min="13834" max="13834" width="4.7109375" style="226" bestFit="1" customWidth="1"/>
    <col min="13835" max="13835" width="2.85546875" style="226" bestFit="1" customWidth="1"/>
    <col min="13836" max="13836" width="5.140625" style="226" customWidth="1"/>
    <col min="13837" max="13838" width="1" style="226" bestFit="1" customWidth="1"/>
    <col min="13839" max="13839" width="3.7109375" style="226" bestFit="1" customWidth="1"/>
    <col min="13840" max="13840" width="1" style="226" bestFit="1" customWidth="1"/>
    <col min="13841" max="13841" width="1.85546875" style="226" bestFit="1" customWidth="1"/>
    <col min="13842" max="13842" width="1" style="226" bestFit="1" customWidth="1"/>
    <col min="13843" max="13843" width="4.7109375" style="226" bestFit="1" customWidth="1"/>
    <col min="13844" max="13844" width="2.85546875" style="226" bestFit="1" customWidth="1"/>
    <col min="13845" max="13845" width="1" style="226" bestFit="1" customWidth="1"/>
    <col min="13846" max="13846" width="2.85546875" style="226" bestFit="1" customWidth="1"/>
    <col min="13847" max="13848" width="1" style="226" bestFit="1" customWidth="1"/>
    <col min="13849" max="13849" width="2.85546875" style="226" bestFit="1" customWidth="1"/>
    <col min="13850" max="13850" width="4" style="226" customWidth="1"/>
    <col min="13851" max="13851" width="8.42578125" style="226" bestFit="1" customWidth="1"/>
    <col min="13852" max="13852" width="7.28515625" style="226" customWidth="1"/>
    <col min="13853" max="14080" width="9.140625" style="226"/>
    <col min="14081" max="14081" width="4.7109375" style="226" bestFit="1" customWidth="1"/>
    <col min="14082" max="14082" width="0.5703125" style="226" bestFit="1" customWidth="1"/>
    <col min="14083" max="14083" width="24.28515625" style="226" bestFit="1" customWidth="1"/>
    <col min="14084" max="14084" width="6.85546875" style="226" bestFit="1" customWidth="1"/>
    <col min="14085" max="14085" width="4.7109375" style="226" bestFit="1" customWidth="1"/>
    <col min="14086" max="14086" width="1" style="226" bestFit="1" customWidth="1"/>
    <col min="14087" max="14088" width="1.85546875" style="226" bestFit="1" customWidth="1"/>
    <col min="14089" max="14089" width="1" style="226" bestFit="1" customWidth="1"/>
    <col min="14090" max="14090" width="4.7109375" style="226" bestFit="1" customWidth="1"/>
    <col min="14091" max="14091" width="2.85546875" style="226" bestFit="1" customWidth="1"/>
    <col min="14092" max="14092" width="5.140625" style="226" customWidth="1"/>
    <col min="14093" max="14094" width="1" style="226" bestFit="1" customWidth="1"/>
    <col min="14095" max="14095" width="3.7109375" style="226" bestFit="1" customWidth="1"/>
    <col min="14096" max="14096" width="1" style="226" bestFit="1" customWidth="1"/>
    <col min="14097" max="14097" width="1.85546875" style="226" bestFit="1" customWidth="1"/>
    <col min="14098" max="14098" width="1" style="226" bestFit="1" customWidth="1"/>
    <col min="14099" max="14099" width="4.7109375" style="226" bestFit="1" customWidth="1"/>
    <col min="14100" max="14100" width="2.85546875" style="226" bestFit="1" customWidth="1"/>
    <col min="14101" max="14101" width="1" style="226" bestFit="1" customWidth="1"/>
    <col min="14102" max="14102" width="2.85546875" style="226" bestFit="1" customWidth="1"/>
    <col min="14103" max="14104" width="1" style="226" bestFit="1" customWidth="1"/>
    <col min="14105" max="14105" width="2.85546875" style="226" bestFit="1" customWidth="1"/>
    <col min="14106" max="14106" width="4" style="226" customWidth="1"/>
    <col min="14107" max="14107" width="8.42578125" style="226" bestFit="1" customWidth="1"/>
    <col min="14108" max="14108" width="7.28515625" style="226" customWidth="1"/>
    <col min="14109" max="14336" width="9.140625" style="226"/>
    <col min="14337" max="14337" width="4.7109375" style="226" bestFit="1" customWidth="1"/>
    <col min="14338" max="14338" width="0.5703125" style="226" bestFit="1" customWidth="1"/>
    <col min="14339" max="14339" width="24.28515625" style="226" bestFit="1" customWidth="1"/>
    <col min="14340" max="14340" width="6.85546875" style="226" bestFit="1" customWidth="1"/>
    <col min="14341" max="14341" width="4.7109375" style="226" bestFit="1" customWidth="1"/>
    <col min="14342" max="14342" width="1" style="226" bestFit="1" customWidth="1"/>
    <col min="14343" max="14344" width="1.85546875" style="226" bestFit="1" customWidth="1"/>
    <col min="14345" max="14345" width="1" style="226" bestFit="1" customWidth="1"/>
    <col min="14346" max="14346" width="4.7109375" style="226" bestFit="1" customWidth="1"/>
    <col min="14347" max="14347" width="2.85546875" style="226" bestFit="1" customWidth="1"/>
    <col min="14348" max="14348" width="5.140625" style="226" customWidth="1"/>
    <col min="14349" max="14350" width="1" style="226" bestFit="1" customWidth="1"/>
    <col min="14351" max="14351" width="3.7109375" style="226" bestFit="1" customWidth="1"/>
    <col min="14352" max="14352" width="1" style="226" bestFit="1" customWidth="1"/>
    <col min="14353" max="14353" width="1.85546875" style="226" bestFit="1" customWidth="1"/>
    <col min="14354" max="14354" width="1" style="226" bestFit="1" customWidth="1"/>
    <col min="14355" max="14355" width="4.7109375" style="226" bestFit="1" customWidth="1"/>
    <col min="14356" max="14356" width="2.85546875" style="226" bestFit="1" customWidth="1"/>
    <col min="14357" max="14357" width="1" style="226" bestFit="1" customWidth="1"/>
    <col min="14358" max="14358" width="2.85546875" style="226" bestFit="1" customWidth="1"/>
    <col min="14359" max="14360" width="1" style="226" bestFit="1" customWidth="1"/>
    <col min="14361" max="14361" width="2.85546875" style="226" bestFit="1" customWidth="1"/>
    <col min="14362" max="14362" width="4" style="226" customWidth="1"/>
    <col min="14363" max="14363" width="8.42578125" style="226" bestFit="1" customWidth="1"/>
    <col min="14364" max="14364" width="7.28515625" style="226" customWidth="1"/>
    <col min="14365" max="14592" width="9.140625" style="226"/>
    <col min="14593" max="14593" width="4.7109375" style="226" bestFit="1" customWidth="1"/>
    <col min="14594" max="14594" width="0.5703125" style="226" bestFit="1" customWidth="1"/>
    <col min="14595" max="14595" width="24.28515625" style="226" bestFit="1" customWidth="1"/>
    <col min="14596" max="14596" width="6.85546875" style="226" bestFit="1" customWidth="1"/>
    <col min="14597" max="14597" width="4.7109375" style="226" bestFit="1" customWidth="1"/>
    <col min="14598" max="14598" width="1" style="226" bestFit="1" customWidth="1"/>
    <col min="14599" max="14600" width="1.85546875" style="226" bestFit="1" customWidth="1"/>
    <col min="14601" max="14601" width="1" style="226" bestFit="1" customWidth="1"/>
    <col min="14602" max="14602" width="4.7109375" style="226" bestFit="1" customWidth="1"/>
    <col min="14603" max="14603" width="2.85546875" style="226" bestFit="1" customWidth="1"/>
    <col min="14604" max="14604" width="5.140625" style="226" customWidth="1"/>
    <col min="14605" max="14606" width="1" style="226" bestFit="1" customWidth="1"/>
    <col min="14607" max="14607" width="3.7109375" style="226" bestFit="1" customWidth="1"/>
    <col min="14608" max="14608" width="1" style="226" bestFit="1" customWidth="1"/>
    <col min="14609" max="14609" width="1.85546875" style="226" bestFit="1" customWidth="1"/>
    <col min="14610" max="14610" width="1" style="226" bestFit="1" customWidth="1"/>
    <col min="14611" max="14611" width="4.7109375" style="226" bestFit="1" customWidth="1"/>
    <col min="14612" max="14612" width="2.85546875" style="226" bestFit="1" customWidth="1"/>
    <col min="14613" max="14613" width="1" style="226" bestFit="1" customWidth="1"/>
    <col min="14614" max="14614" width="2.85546875" style="226" bestFit="1" customWidth="1"/>
    <col min="14615" max="14616" width="1" style="226" bestFit="1" customWidth="1"/>
    <col min="14617" max="14617" width="2.85546875" style="226" bestFit="1" customWidth="1"/>
    <col min="14618" max="14618" width="4" style="226" customWidth="1"/>
    <col min="14619" max="14619" width="8.42578125" style="226" bestFit="1" customWidth="1"/>
    <col min="14620" max="14620" width="7.28515625" style="226" customWidth="1"/>
    <col min="14621" max="14848" width="9.140625" style="226"/>
    <col min="14849" max="14849" width="4.7109375" style="226" bestFit="1" customWidth="1"/>
    <col min="14850" max="14850" width="0.5703125" style="226" bestFit="1" customWidth="1"/>
    <col min="14851" max="14851" width="24.28515625" style="226" bestFit="1" customWidth="1"/>
    <col min="14852" max="14852" width="6.85546875" style="226" bestFit="1" customWidth="1"/>
    <col min="14853" max="14853" width="4.7109375" style="226" bestFit="1" customWidth="1"/>
    <col min="14854" max="14854" width="1" style="226" bestFit="1" customWidth="1"/>
    <col min="14855" max="14856" width="1.85546875" style="226" bestFit="1" customWidth="1"/>
    <col min="14857" max="14857" width="1" style="226" bestFit="1" customWidth="1"/>
    <col min="14858" max="14858" width="4.7109375" style="226" bestFit="1" customWidth="1"/>
    <col min="14859" max="14859" width="2.85546875" style="226" bestFit="1" customWidth="1"/>
    <col min="14860" max="14860" width="5.140625" style="226" customWidth="1"/>
    <col min="14861" max="14862" width="1" style="226" bestFit="1" customWidth="1"/>
    <col min="14863" max="14863" width="3.7109375" style="226" bestFit="1" customWidth="1"/>
    <col min="14864" max="14864" width="1" style="226" bestFit="1" customWidth="1"/>
    <col min="14865" max="14865" width="1.85546875" style="226" bestFit="1" customWidth="1"/>
    <col min="14866" max="14866" width="1" style="226" bestFit="1" customWidth="1"/>
    <col min="14867" max="14867" width="4.7109375" style="226" bestFit="1" customWidth="1"/>
    <col min="14868" max="14868" width="2.85546875" style="226" bestFit="1" customWidth="1"/>
    <col min="14869" max="14869" width="1" style="226" bestFit="1" customWidth="1"/>
    <col min="14870" max="14870" width="2.85546875" style="226" bestFit="1" customWidth="1"/>
    <col min="14871" max="14872" width="1" style="226" bestFit="1" customWidth="1"/>
    <col min="14873" max="14873" width="2.85546875" style="226" bestFit="1" customWidth="1"/>
    <col min="14874" max="14874" width="4" style="226" customWidth="1"/>
    <col min="14875" max="14875" width="8.42578125" style="226" bestFit="1" customWidth="1"/>
    <col min="14876" max="14876" width="7.28515625" style="226" customWidth="1"/>
    <col min="14877" max="15104" width="9.140625" style="226"/>
    <col min="15105" max="15105" width="4.7109375" style="226" bestFit="1" customWidth="1"/>
    <col min="15106" max="15106" width="0.5703125" style="226" bestFit="1" customWidth="1"/>
    <col min="15107" max="15107" width="24.28515625" style="226" bestFit="1" customWidth="1"/>
    <col min="15108" max="15108" width="6.85546875" style="226" bestFit="1" customWidth="1"/>
    <col min="15109" max="15109" width="4.7109375" style="226" bestFit="1" customWidth="1"/>
    <col min="15110" max="15110" width="1" style="226" bestFit="1" customWidth="1"/>
    <col min="15111" max="15112" width="1.85546875" style="226" bestFit="1" customWidth="1"/>
    <col min="15113" max="15113" width="1" style="226" bestFit="1" customWidth="1"/>
    <col min="15114" max="15114" width="4.7109375" style="226" bestFit="1" customWidth="1"/>
    <col min="15115" max="15115" width="2.85546875" style="226" bestFit="1" customWidth="1"/>
    <col min="15116" max="15116" width="5.140625" style="226" customWidth="1"/>
    <col min="15117" max="15118" width="1" style="226" bestFit="1" customWidth="1"/>
    <col min="15119" max="15119" width="3.7109375" style="226" bestFit="1" customWidth="1"/>
    <col min="15120" max="15120" width="1" style="226" bestFit="1" customWidth="1"/>
    <col min="15121" max="15121" width="1.85546875" style="226" bestFit="1" customWidth="1"/>
    <col min="15122" max="15122" width="1" style="226" bestFit="1" customWidth="1"/>
    <col min="15123" max="15123" width="4.7109375" style="226" bestFit="1" customWidth="1"/>
    <col min="15124" max="15124" width="2.85546875" style="226" bestFit="1" customWidth="1"/>
    <col min="15125" max="15125" width="1" style="226" bestFit="1" customWidth="1"/>
    <col min="15126" max="15126" width="2.85546875" style="226" bestFit="1" customWidth="1"/>
    <col min="15127" max="15128" width="1" style="226" bestFit="1" customWidth="1"/>
    <col min="15129" max="15129" width="2.85546875" style="226" bestFit="1" customWidth="1"/>
    <col min="15130" max="15130" width="4" style="226" customWidth="1"/>
    <col min="15131" max="15131" width="8.42578125" style="226" bestFit="1" customWidth="1"/>
    <col min="15132" max="15132" width="7.28515625" style="226" customWidth="1"/>
    <col min="15133" max="15360" width="9.140625" style="226"/>
    <col min="15361" max="15361" width="4.7109375" style="226" bestFit="1" customWidth="1"/>
    <col min="15362" max="15362" width="0.5703125" style="226" bestFit="1" customWidth="1"/>
    <col min="15363" max="15363" width="24.28515625" style="226" bestFit="1" customWidth="1"/>
    <col min="15364" max="15364" width="6.85546875" style="226" bestFit="1" customWidth="1"/>
    <col min="15365" max="15365" width="4.7109375" style="226" bestFit="1" customWidth="1"/>
    <col min="15366" max="15366" width="1" style="226" bestFit="1" customWidth="1"/>
    <col min="15367" max="15368" width="1.85546875" style="226" bestFit="1" customWidth="1"/>
    <col min="15369" max="15369" width="1" style="226" bestFit="1" customWidth="1"/>
    <col min="15370" max="15370" width="4.7109375" style="226" bestFit="1" customWidth="1"/>
    <col min="15371" max="15371" width="2.85546875" style="226" bestFit="1" customWidth="1"/>
    <col min="15372" max="15372" width="5.140625" style="226" customWidth="1"/>
    <col min="15373" max="15374" width="1" style="226" bestFit="1" customWidth="1"/>
    <col min="15375" max="15375" width="3.7109375" style="226" bestFit="1" customWidth="1"/>
    <col min="15376" max="15376" width="1" style="226" bestFit="1" customWidth="1"/>
    <col min="15377" max="15377" width="1.85546875" style="226" bestFit="1" customWidth="1"/>
    <col min="15378" max="15378" width="1" style="226" bestFit="1" customWidth="1"/>
    <col min="15379" max="15379" width="4.7109375" style="226" bestFit="1" customWidth="1"/>
    <col min="15380" max="15380" width="2.85546875" style="226" bestFit="1" customWidth="1"/>
    <col min="15381" max="15381" width="1" style="226" bestFit="1" customWidth="1"/>
    <col min="15382" max="15382" width="2.85546875" style="226" bestFit="1" customWidth="1"/>
    <col min="15383" max="15384" width="1" style="226" bestFit="1" customWidth="1"/>
    <col min="15385" max="15385" width="2.85546875" style="226" bestFit="1" customWidth="1"/>
    <col min="15386" max="15386" width="4" style="226" customWidth="1"/>
    <col min="15387" max="15387" width="8.42578125" style="226" bestFit="1" customWidth="1"/>
    <col min="15388" max="15388" width="7.28515625" style="226" customWidth="1"/>
    <col min="15389" max="15616" width="9.140625" style="226"/>
    <col min="15617" max="15617" width="4.7109375" style="226" bestFit="1" customWidth="1"/>
    <col min="15618" max="15618" width="0.5703125" style="226" bestFit="1" customWidth="1"/>
    <col min="15619" max="15619" width="24.28515625" style="226" bestFit="1" customWidth="1"/>
    <col min="15620" max="15620" width="6.85546875" style="226" bestFit="1" customWidth="1"/>
    <col min="15621" max="15621" width="4.7109375" style="226" bestFit="1" customWidth="1"/>
    <col min="15622" max="15622" width="1" style="226" bestFit="1" customWidth="1"/>
    <col min="15623" max="15624" width="1.85546875" style="226" bestFit="1" customWidth="1"/>
    <col min="15625" max="15625" width="1" style="226" bestFit="1" customWidth="1"/>
    <col min="15626" max="15626" width="4.7109375" style="226" bestFit="1" customWidth="1"/>
    <col min="15627" max="15627" width="2.85546875" style="226" bestFit="1" customWidth="1"/>
    <col min="15628" max="15628" width="5.140625" style="226" customWidth="1"/>
    <col min="15629" max="15630" width="1" style="226" bestFit="1" customWidth="1"/>
    <col min="15631" max="15631" width="3.7109375" style="226" bestFit="1" customWidth="1"/>
    <col min="15632" max="15632" width="1" style="226" bestFit="1" customWidth="1"/>
    <col min="15633" max="15633" width="1.85546875" style="226" bestFit="1" customWidth="1"/>
    <col min="15634" max="15634" width="1" style="226" bestFit="1" customWidth="1"/>
    <col min="15635" max="15635" width="4.7109375" style="226" bestFit="1" customWidth="1"/>
    <col min="15636" max="15636" width="2.85546875" style="226" bestFit="1" customWidth="1"/>
    <col min="15637" max="15637" width="1" style="226" bestFit="1" customWidth="1"/>
    <col min="15638" max="15638" width="2.85546875" style="226" bestFit="1" customWidth="1"/>
    <col min="15639" max="15640" width="1" style="226" bestFit="1" customWidth="1"/>
    <col min="15641" max="15641" width="2.85546875" style="226" bestFit="1" customWidth="1"/>
    <col min="15642" max="15642" width="4" style="226" customWidth="1"/>
    <col min="15643" max="15643" width="8.42578125" style="226" bestFit="1" customWidth="1"/>
    <col min="15644" max="15644" width="7.28515625" style="226" customWidth="1"/>
    <col min="15645" max="15872" width="9.140625" style="226"/>
    <col min="15873" max="15873" width="4.7109375" style="226" bestFit="1" customWidth="1"/>
    <col min="15874" max="15874" width="0.5703125" style="226" bestFit="1" customWidth="1"/>
    <col min="15875" max="15875" width="24.28515625" style="226" bestFit="1" customWidth="1"/>
    <col min="15876" max="15876" width="6.85546875" style="226" bestFit="1" customWidth="1"/>
    <col min="15877" max="15877" width="4.7109375" style="226" bestFit="1" customWidth="1"/>
    <col min="15878" max="15878" width="1" style="226" bestFit="1" customWidth="1"/>
    <col min="15879" max="15880" width="1.85546875" style="226" bestFit="1" customWidth="1"/>
    <col min="15881" max="15881" width="1" style="226" bestFit="1" customWidth="1"/>
    <col min="15882" max="15882" width="4.7109375" style="226" bestFit="1" customWidth="1"/>
    <col min="15883" max="15883" width="2.85546875" style="226" bestFit="1" customWidth="1"/>
    <col min="15884" max="15884" width="5.140625" style="226" customWidth="1"/>
    <col min="15885" max="15886" width="1" style="226" bestFit="1" customWidth="1"/>
    <col min="15887" max="15887" width="3.7109375" style="226" bestFit="1" customWidth="1"/>
    <col min="15888" max="15888" width="1" style="226" bestFit="1" customWidth="1"/>
    <col min="15889" max="15889" width="1.85546875" style="226" bestFit="1" customWidth="1"/>
    <col min="15890" max="15890" width="1" style="226" bestFit="1" customWidth="1"/>
    <col min="15891" max="15891" width="4.7109375" style="226" bestFit="1" customWidth="1"/>
    <col min="15892" max="15892" width="2.85546875" style="226" bestFit="1" customWidth="1"/>
    <col min="15893" max="15893" width="1" style="226" bestFit="1" customWidth="1"/>
    <col min="15894" max="15894" width="2.85546875" style="226" bestFit="1" customWidth="1"/>
    <col min="15895" max="15896" width="1" style="226" bestFit="1" customWidth="1"/>
    <col min="15897" max="15897" width="2.85546875" style="226" bestFit="1" customWidth="1"/>
    <col min="15898" max="15898" width="4" style="226" customWidth="1"/>
    <col min="15899" max="15899" width="8.42578125" style="226" bestFit="1" customWidth="1"/>
    <col min="15900" max="15900" width="7.28515625" style="226" customWidth="1"/>
    <col min="15901" max="16128" width="9.140625" style="226"/>
    <col min="16129" max="16129" width="4.7109375" style="226" bestFit="1" customWidth="1"/>
    <col min="16130" max="16130" width="0.5703125" style="226" bestFit="1" customWidth="1"/>
    <col min="16131" max="16131" width="24.28515625" style="226" bestFit="1" customWidth="1"/>
    <col min="16132" max="16132" width="6.85546875" style="226" bestFit="1" customWidth="1"/>
    <col min="16133" max="16133" width="4.7109375" style="226" bestFit="1" customWidth="1"/>
    <col min="16134" max="16134" width="1" style="226" bestFit="1" customWidth="1"/>
    <col min="16135" max="16136" width="1.85546875" style="226" bestFit="1" customWidth="1"/>
    <col min="16137" max="16137" width="1" style="226" bestFit="1" customWidth="1"/>
    <col min="16138" max="16138" width="4.7109375" style="226" bestFit="1" customWidth="1"/>
    <col min="16139" max="16139" width="2.85546875" style="226" bestFit="1" customWidth="1"/>
    <col min="16140" max="16140" width="5.140625" style="226" customWidth="1"/>
    <col min="16141" max="16142" width="1" style="226" bestFit="1" customWidth="1"/>
    <col min="16143" max="16143" width="3.7109375" style="226" bestFit="1" customWidth="1"/>
    <col min="16144" max="16144" width="1" style="226" bestFit="1" customWidth="1"/>
    <col min="16145" max="16145" width="1.85546875" style="226" bestFit="1" customWidth="1"/>
    <col min="16146" max="16146" width="1" style="226" bestFit="1" customWidth="1"/>
    <col min="16147" max="16147" width="4.7109375" style="226" bestFit="1" customWidth="1"/>
    <col min="16148" max="16148" width="2.85546875" style="226" bestFit="1" customWidth="1"/>
    <col min="16149" max="16149" width="1" style="226" bestFit="1" customWidth="1"/>
    <col min="16150" max="16150" width="2.85546875" style="226" bestFit="1" customWidth="1"/>
    <col min="16151" max="16152" width="1" style="226" bestFit="1" customWidth="1"/>
    <col min="16153" max="16153" width="2.85546875" style="226" bestFit="1" customWidth="1"/>
    <col min="16154" max="16154" width="4" style="226" customWidth="1"/>
    <col min="16155" max="16155" width="8.42578125" style="226" bestFit="1" customWidth="1"/>
    <col min="16156" max="16156" width="7.28515625" style="226" customWidth="1"/>
    <col min="16157" max="16384" width="9.140625" style="226"/>
  </cols>
  <sheetData>
    <row r="1" spans="1:27" ht="13.35" customHeight="1">
      <c r="A1" s="324"/>
      <c r="B1" s="324"/>
      <c r="C1" s="327" t="s">
        <v>902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5"/>
      <c r="Y1" s="325"/>
      <c r="Z1" s="325"/>
      <c r="AA1" s="325"/>
    </row>
    <row r="2" spans="1:27" ht="13.35" customHeight="1">
      <c r="A2" s="324"/>
      <c r="B2" s="324"/>
      <c r="C2" s="327" t="s">
        <v>903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5"/>
      <c r="Y2" s="325"/>
      <c r="Z2" s="325"/>
      <c r="AA2" s="325"/>
    </row>
    <row r="3" spans="1:27" ht="13.35" customHeight="1">
      <c r="A3" s="328"/>
      <c r="B3" s="328"/>
      <c r="C3" s="329" t="s">
        <v>904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30"/>
      <c r="Y3" s="330"/>
      <c r="Z3" s="330"/>
      <c r="AA3" s="330"/>
    </row>
    <row r="4" spans="1:27" ht="13.3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5"/>
      <c r="Y4" s="325"/>
      <c r="Z4" s="325"/>
      <c r="AA4" s="325"/>
    </row>
    <row r="5" spans="1:27" ht="13.35" customHeight="1">
      <c r="A5" s="324" t="s">
        <v>905</v>
      </c>
      <c r="B5" s="324"/>
      <c r="C5" s="324"/>
      <c r="D5" s="324"/>
      <c r="E5" s="324"/>
      <c r="F5" s="324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5" t="s">
        <v>906</v>
      </c>
      <c r="S5" s="325"/>
      <c r="T5" s="325"/>
      <c r="U5" s="325"/>
      <c r="V5" s="325"/>
      <c r="W5" s="325"/>
      <c r="X5" s="325"/>
      <c r="Y5" s="325"/>
      <c r="Z5" s="325"/>
      <c r="AA5" s="325"/>
    </row>
    <row r="6" spans="1:27" ht="10.9" customHeight="1">
      <c r="A6" s="308"/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</row>
    <row r="7" spans="1:27" ht="13.35" customHeight="1">
      <c r="A7" s="324" t="s">
        <v>1082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5" t="s">
        <v>1083</v>
      </c>
      <c r="S7" s="325"/>
      <c r="T7" s="325"/>
      <c r="U7" s="325"/>
      <c r="V7" s="325"/>
      <c r="W7" s="325"/>
      <c r="X7" s="325"/>
      <c r="Y7" s="325"/>
      <c r="Z7" s="325"/>
      <c r="AA7" s="325"/>
    </row>
    <row r="8" spans="1:27" ht="10.9" customHeight="1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</row>
    <row r="9" spans="1:27" ht="11.65" customHeight="1">
      <c r="A9" s="309" t="s">
        <v>908</v>
      </c>
      <c r="B9" s="309"/>
      <c r="C9" s="309"/>
      <c r="D9" s="227" t="s">
        <v>909</v>
      </c>
      <c r="E9" s="311" t="s">
        <v>652</v>
      </c>
      <c r="F9" s="311"/>
      <c r="G9" s="311"/>
      <c r="H9" s="311"/>
      <c r="I9" s="311" t="s">
        <v>910</v>
      </c>
      <c r="J9" s="311"/>
      <c r="K9" s="311"/>
      <c r="L9" s="311" t="s">
        <v>911</v>
      </c>
      <c r="M9" s="311"/>
      <c r="N9" s="311"/>
      <c r="O9" s="311"/>
      <c r="P9" s="311" t="s">
        <v>912</v>
      </c>
      <c r="Q9" s="311"/>
      <c r="R9" s="311"/>
      <c r="S9" s="311"/>
      <c r="T9" s="311"/>
      <c r="U9" s="311" t="s">
        <v>913</v>
      </c>
      <c r="V9" s="311"/>
      <c r="W9" s="311"/>
      <c r="X9" s="311"/>
      <c r="Y9" s="311"/>
      <c r="Z9" s="311" t="s">
        <v>914</v>
      </c>
      <c r="AA9" s="311"/>
    </row>
    <row r="10" spans="1:27" ht="11.65" customHeight="1">
      <c r="A10" s="312" t="s">
        <v>1084</v>
      </c>
      <c r="B10" s="312"/>
      <c r="C10" s="312"/>
      <c r="D10" s="229">
        <v>390100</v>
      </c>
      <c r="E10" s="316">
        <v>1</v>
      </c>
      <c r="F10" s="315"/>
      <c r="G10" s="315"/>
      <c r="H10" s="315"/>
      <c r="I10" s="316">
        <v>1</v>
      </c>
      <c r="J10" s="315"/>
      <c r="K10" s="315"/>
      <c r="L10" s="316">
        <v>0</v>
      </c>
      <c r="M10" s="315"/>
      <c r="N10" s="315"/>
      <c r="O10" s="315"/>
      <c r="P10" s="314">
        <v>43.86</v>
      </c>
      <c r="Q10" s="315"/>
      <c r="R10" s="315"/>
      <c r="S10" s="315"/>
      <c r="T10" s="315"/>
      <c r="U10" s="321">
        <v>31.8</v>
      </c>
      <c r="V10" s="315"/>
      <c r="W10" s="315"/>
      <c r="X10" s="315"/>
      <c r="Y10" s="315"/>
      <c r="Z10" s="314">
        <f>TRUNC(E10*((I10*P10)+(L10*U10)),2)</f>
        <v>43.86</v>
      </c>
      <c r="AA10" s="315"/>
    </row>
    <row r="11" spans="1:27" ht="11.65" customHeight="1">
      <c r="A11" s="312"/>
      <c r="B11" s="312"/>
      <c r="C11" s="312"/>
      <c r="D11" s="229"/>
      <c r="E11" s="316"/>
      <c r="F11" s="315"/>
      <c r="G11" s="315"/>
      <c r="H11" s="315"/>
      <c r="I11" s="316"/>
      <c r="J11" s="315"/>
      <c r="K11" s="315"/>
      <c r="L11" s="316"/>
      <c r="M11" s="315"/>
      <c r="N11" s="315"/>
      <c r="O11" s="315"/>
      <c r="P11" s="321"/>
      <c r="Q11" s="315"/>
      <c r="R11" s="315"/>
      <c r="S11" s="315"/>
      <c r="T11" s="315"/>
      <c r="U11" s="321"/>
      <c r="V11" s="315"/>
      <c r="W11" s="315"/>
      <c r="X11" s="315"/>
      <c r="Y11" s="315"/>
      <c r="Z11" s="314"/>
      <c r="AA11" s="315"/>
    </row>
    <row r="12" spans="1:27" ht="11.65" customHeight="1">
      <c r="A12" s="312"/>
      <c r="B12" s="312"/>
      <c r="C12" s="312"/>
      <c r="D12" s="229"/>
      <c r="E12" s="316"/>
      <c r="F12" s="315"/>
      <c r="G12" s="315"/>
      <c r="H12" s="315"/>
      <c r="I12" s="316"/>
      <c r="J12" s="315"/>
      <c r="K12" s="315"/>
      <c r="L12" s="316"/>
      <c r="M12" s="315"/>
      <c r="N12" s="315"/>
      <c r="O12" s="315"/>
      <c r="P12" s="321"/>
      <c r="Q12" s="315"/>
      <c r="R12" s="315"/>
      <c r="S12" s="315"/>
      <c r="T12" s="315"/>
      <c r="U12" s="321"/>
      <c r="V12" s="315"/>
      <c r="W12" s="315"/>
      <c r="X12" s="315"/>
      <c r="Y12" s="315"/>
      <c r="Z12" s="314"/>
      <c r="AA12" s="315"/>
    </row>
    <row r="13" spans="1:27" ht="11.65" customHeight="1">
      <c r="A13" s="305" t="s">
        <v>921</v>
      </c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19">
        <f>Z10+Z11+Z12</f>
        <v>43.86</v>
      </c>
      <c r="W13" s="307"/>
      <c r="X13" s="307"/>
      <c r="Y13" s="307"/>
      <c r="Z13" s="307"/>
      <c r="AA13" s="307"/>
    </row>
    <row r="14" spans="1:27" ht="10.9" customHeight="1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1.65" customHeight="1">
      <c r="A15" s="309" t="s">
        <v>922</v>
      </c>
      <c r="B15" s="309"/>
      <c r="C15" s="309"/>
      <c r="D15" s="227" t="s">
        <v>909</v>
      </c>
      <c r="E15" s="311" t="s">
        <v>923</v>
      </c>
      <c r="F15" s="311"/>
      <c r="G15" s="311"/>
      <c r="H15" s="311"/>
      <c r="I15" s="311"/>
      <c r="J15" s="311" t="s">
        <v>924</v>
      </c>
      <c r="K15" s="311"/>
      <c r="L15" s="311"/>
      <c r="M15" s="311"/>
      <c r="N15" s="311" t="s">
        <v>925</v>
      </c>
      <c r="O15" s="311"/>
      <c r="P15" s="311"/>
      <c r="Q15" s="311"/>
      <c r="R15" s="311"/>
      <c r="S15" s="311" t="s">
        <v>926</v>
      </c>
      <c r="T15" s="311"/>
      <c r="U15" s="311"/>
      <c r="V15" s="311"/>
      <c r="W15" s="311"/>
      <c r="X15" s="311"/>
      <c r="Y15" s="311" t="s">
        <v>914</v>
      </c>
      <c r="Z15" s="311"/>
      <c r="AA15" s="311"/>
    </row>
    <row r="16" spans="1:27" ht="11.65" customHeight="1">
      <c r="A16" s="312" t="s">
        <v>929</v>
      </c>
      <c r="B16" s="312"/>
      <c r="C16" s="312"/>
      <c r="D16" s="229" t="s">
        <v>930</v>
      </c>
      <c r="E16" s="321">
        <v>1.48</v>
      </c>
      <c r="F16" s="315"/>
      <c r="G16" s="315"/>
      <c r="H16" s="315"/>
      <c r="I16" s="315"/>
      <c r="J16" s="322">
        <v>148.91999999999999</v>
      </c>
      <c r="K16" s="315"/>
      <c r="L16" s="315"/>
      <c r="M16" s="315"/>
      <c r="N16" s="314">
        <v>25.41</v>
      </c>
      <c r="O16" s="315"/>
      <c r="P16" s="315"/>
      <c r="Q16" s="315"/>
      <c r="R16" s="315"/>
      <c r="S16" s="323">
        <v>2</v>
      </c>
      <c r="T16" s="315"/>
      <c r="U16" s="315"/>
      <c r="V16" s="315"/>
      <c r="W16" s="315"/>
      <c r="X16" s="315"/>
      <c r="Y16" s="314">
        <f t="shared" ref="Y16:Y17" si="0">TRUNC(N16*S16,2)</f>
        <v>50.82</v>
      </c>
      <c r="Z16" s="315"/>
      <c r="AA16" s="315"/>
    </row>
    <row r="17" spans="1:27" ht="11.65" customHeight="1">
      <c r="A17" s="312" t="s">
        <v>931</v>
      </c>
      <c r="B17" s="312"/>
      <c r="C17" s="312"/>
      <c r="D17" s="229" t="s">
        <v>932</v>
      </c>
      <c r="E17" s="321">
        <v>2.62</v>
      </c>
      <c r="F17" s="315"/>
      <c r="G17" s="315"/>
      <c r="H17" s="315"/>
      <c r="I17" s="315"/>
      <c r="J17" s="322">
        <v>148.91999999999999</v>
      </c>
      <c r="K17" s="315"/>
      <c r="L17" s="315"/>
      <c r="M17" s="315"/>
      <c r="N17" s="314">
        <v>44.99</v>
      </c>
      <c r="O17" s="315"/>
      <c r="P17" s="315"/>
      <c r="Q17" s="315"/>
      <c r="R17" s="315"/>
      <c r="S17" s="316">
        <v>1</v>
      </c>
      <c r="T17" s="315"/>
      <c r="U17" s="315"/>
      <c r="V17" s="315"/>
      <c r="W17" s="315"/>
      <c r="X17" s="315"/>
      <c r="Y17" s="314">
        <f t="shared" si="0"/>
        <v>44.99</v>
      </c>
      <c r="Z17" s="315"/>
      <c r="AA17" s="315"/>
    </row>
    <row r="18" spans="1:27" ht="11.65" customHeight="1">
      <c r="A18" s="305" t="s">
        <v>933</v>
      </c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17">
        <f>Y16+Y17</f>
        <v>95.81</v>
      </c>
      <c r="W18" s="307"/>
      <c r="X18" s="307"/>
      <c r="Y18" s="307"/>
      <c r="Z18" s="307"/>
      <c r="AA18" s="307"/>
    </row>
    <row r="19" spans="1:27" ht="10.9" customHeight="1">
      <c r="A19" s="308"/>
      <c r="B19" s="308"/>
      <c r="C19" s="308"/>
      <c r="D19" s="308"/>
      <c r="E19" s="308"/>
      <c r="F19" s="308"/>
      <c r="G19" s="308"/>
      <c r="H19" s="308"/>
      <c r="I19" s="308"/>
      <c r="J19" s="308"/>
      <c r="K19" s="308"/>
      <c r="L19" s="308"/>
      <c r="M19" s="308"/>
      <c r="N19" s="308"/>
      <c r="O19" s="308"/>
      <c r="P19" s="308"/>
      <c r="Q19" s="308"/>
      <c r="R19" s="308"/>
      <c r="S19" s="308"/>
      <c r="T19" s="308"/>
      <c r="U19" s="308"/>
      <c r="V19" s="308"/>
      <c r="W19" s="308"/>
      <c r="X19" s="308"/>
      <c r="Y19" s="308"/>
      <c r="Z19" s="308"/>
      <c r="AA19" s="308"/>
    </row>
    <row r="20" spans="1:27" ht="11.65" customHeight="1">
      <c r="A20" s="309" t="s">
        <v>934</v>
      </c>
      <c r="B20" s="309"/>
      <c r="C20" s="309"/>
      <c r="D20" s="227" t="s">
        <v>909</v>
      </c>
      <c r="E20" s="310" t="s">
        <v>935</v>
      </c>
      <c r="F20" s="310"/>
      <c r="G20" s="310"/>
      <c r="H20" s="310" t="s">
        <v>936</v>
      </c>
      <c r="I20" s="310"/>
      <c r="J20" s="310"/>
      <c r="K20" s="310" t="s">
        <v>937</v>
      </c>
      <c r="L20" s="310"/>
      <c r="M20" s="310"/>
      <c r="N20" s="310"/>
      <c r="O20" s="310" t="s">
        <v>938</v>
      </c>
      <c r="P20" s="310"/>
      <c r="Q20" s="310"/>
      <c r="R20" s="310"/>
      <c r="S20" s="311" t="s">
        <v>939</v>
      </c>
      <c r="T20" s="311"/>
      <c r="U20" s="311"/>
      <c r="V20" s="311"/>
      <c r="W20" s="311"/>
      <c r="X20" s="311"/>
      <c r="Y20" s="311"/>
      <c r="Z20" s="311"/>
      <c r="AA20" s="311"/>
    </row>
    <row r="21" spans="1:27" ht="11.65" customHeight="1">
      <c r="A21" s="312" t="s">
        <v>940</v>
      </c>
      <c r="B21" s="312"/>
      <c r="C21" s="312"/>
      <c r="D21" s="229" t="s">
        <v>941</v>
      </c>
      <c r="E21" s="320">
        <v>5</v>
      </c>
      <c r="F21" s="313"/>
      <c r="G21" s="313"/>
      <c r="H21" s="313" t="s">
        <v>942</v>
      </c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4">
        <f>TRUNC(V18*5%,2)</f>
        <v>4.79</v>
      </c>
      <c r="T21" s="315"/>
      <c r="U21" s="315"/>
      <c r="V21" s="315"/>
      <c r="W21" s="315"/>
      <c r="X21" s="315"/>
      <c r="Y21" s="315"/>
      <c r="Z21" s="315"/>
      <c r="AA21" s="315"/>
    </row>
    <row r="22" spans="1:27" ht="11.65" customHeight="1">
      <c r="A22" s="305" t="s">
        <v>943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19">
        <f>S21</f>
        <v>4.79</v>
      </c>
      <c r="W22" s="307"/>
      <c r="X22" s="307"/>
      <c r="Y22" s="307"/>
      <c r="Z22" s="307"/>
      <c r="AA22" s="307"/>
    </row>
    <row r="23" spans="1:27" ht="10.9" customHeight="1">
      <c r="A23" s="308"/>
      <c r="B23" s="308"/>
      <c r="C23" s="308"/>
      <c r="D23" s="308"/>
      <c r="E23" s="308"/>
      <c r="F23" s="308"/>
      <c r="G23" s="308"/>
      <c r="H23" s="308"/>
      <c r="I23" s="308"/>
      <c r="J23" s="308"/>
      <c r="K23" s="308"/>
      <c r="L23" s="308"/>
      <c r="M23" s="308"/>
      <c r="N23" s="308"/>
      <c r="O23" s="308"/>
      <c r="P23" s="308"/>
      <c r="Q23" s="308"/>
      <c r="R23" s="308"/>
      <c r="S23" s="308"/>
      <c r="T23" s="308"/>
      <c r="U23" s="308"/>
      <c r="V23" s="308"/>
      <c r="W23" s="308"/>
      <c r="X23" s="308"/>
      <c r="Y23" s="308"/>
      <c r="Z23" s="308"/>
      <c r="AA23" s="308"/>
    </row>
    <row r="24" spans="1:27" ht="11.65" customHeight="1">
      <c r="A24" s="318" t="s">
        <v>944</v>
      </c>
      <c r="B24" s="318"/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7">
        <f>V13+V18+V22</f>
        <v>144.46</v>
      </c>
      <c r="S24" s="307"/>
      <c r="T24" s="307"/>
      <c r="U24" s="307"/>
      <c r="V24" s="307"/>
      <c r="W24" s="307"/>
      <c r="X24" s="307"/>
      <c r="Y24" s="307"/>
      <c r="Z24" s="307"/>
      <c r="AA24" s="307"/>
    </row>
    <row r="25" spans="1:27" ht="11.65" customHeight="1">
      <c r="A25" s="318" t="s">
        <v>945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06">
        <v>50</v>
      </c>
      <c r="S25" s="307"/>
      <c r="T25" s="307"/>
      <c r="U25" s="307"/>
      <c r="V25" s="307"/>
      <c r="W25" s="307"/>
      <c r="X25" s="307"/>
      <c r="Y25" s="307"/>
      <c r="Z25" s="307"/>
      <c r="AA25" s="307"/>
    </row>
    <row r="26" spans="1:27" ht="11.65" customHeight="1">
      <c r="A26" s="318" t="s">
        <v>946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7">
        <f>TRUNC(R24/R25,2)</f>
        <v>2.88</v>
      </c>
      <c r="S26" s="307"/>
      <c r="T26" s="307"/>
      <c r="U26" s="307"/>
      <c r="V26" s="307"/>
      <c r="W26" s="307"/>
      <c r="X26" s="307"/>
      <c r="Y26" s="307"/>
      <c r="Z26" s="307"/>
      <c r="AA26" s="307"/>
    </row>
    <row r="27" spans="1:27" ht="10.9" customHeight="1">
      <c r="A27" s="308"/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8"/>
      <c r="U27" s="308"/>
      <c r="V27" s="308"/>
      <c r="W27" s="308"/>
      <c r="X27" s="308"/>
      <c r="Y27" s="308"/>
      <c r="Z27" s="308"/>
      <c r="AA27" s="308"/>
    </row>
    <row r="28" spans="1:27" ht="11.65" customHeight="1">
      <c r="A28" s="309" t="s">
        <v>947</v>
      </c>
      <c r="B28" s="309"/>
      <c r="C28" s="309"/>
      <c r="D28" s="227" t="s">
        <v>909</v>
      </c>
      <c r="E28" s="310" t="s">
        <v>948</v>
      </c>
      <c r="F28" s="310"/>
      <c r="G28" s="310"/>
      <c r="H28" s="311" t="s">
        <v>949</v>
      </c>
      <c r="I28" s="311"/>
      <c r="J28" s="311"/>
      <c r="K28" s="311"/>
      <c r="L28" s="311"/>
      <c r="M28" s="311"/>
      <c r="N28" s="311"/>
      <c r="O28" s="311" t="s">
        <v>926</v>
      </c>
      <c r="P28" s="311"/>
      <c r="Q28" s="311"/>
      <c r="R28" s="311"/>
      <c r="S28" s="311"/>
      <c r="T28" s="311"/>
      <c r="U28" s="311" t="s">
        <v>949</v>
      </c>
      <c r="V28" s="311"/>
      <c r="W28" s="311"/>
      <c r="X28" s="311"/>
      <c r="Y28" s="311"/>
      <c r="Z28" s="311"/>
      <c r="AA28" s="311"/>
    </row>
    <row r="29" spans="1:27" ht="11.65" customHeight="1">
      <c r="A29" s="312"/>
      <c r="B29" s="312"/>
      <c r="C29" s="312"/>
      <c r="D29" s="229"/>
      <c r="E29" s="313"/>
      <c r="F29" s="313"/>
      <c r="G29" s="313"/>
      <c r="H29" s="314"/>
      <c r="I29" s="315"/>
      <c r="J29" s="315"/>
      <c r="K29" s="315"/>
      <c r="L29" s="315"/>
      <c r="M29" s="315"/>
      <c r="N29" s="315"/>
      <c r="O29" s="316"/>
      <c r="P29" s="315"/>
      <c r="Q29" s="315"/>
      <c r="R29" s="315"/>
      <c r="S29" s="315"/>
      <c r="T29" s="315"/>
      <c r="U29" s="314"/>
      <c r="V29" s="315"/>
      <c r="W29" s="315"/>
      <c r="X29" s="315"/>
      <c r="Y29" s="315"/>
      <c r="Z29" s="315"/>
      <c r="AA29" s="315"/>
    </row>
    <row r="30" spans="1:27" ht="11.65" customHeight="1">
      <c r="A30" s="305" t="s">
        <v>957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17">
        <f>U29</f>
        <v>0</v>
      </c>
      <c r="W30" s="307"/>
      <c r="X30" s="307"/>
      <c r="Y30" s="307"/>
      <c r="Z30" s="307"/>
      <c r="AA30" s="307"/>
    </row>
    <row r="31" spans="1:27" ht="10.9" customHeight="1">
      <c r="A31" s="308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8"/>
      <c r="T31" s="308"/>
      <c r="U31" s="308"/>
      <c r="V31" s="308"/>
      <c r="W31" s="308"/>
      <c r="X31" s="308"/>
      <c r="Y31" s="308"/>
      <c r="Z31" s="308"/>
      <c r="AA31" s="308"/>
    </row>
    <row r="32" spans="1:27" ht="11.65" customHeight="1">
      <c r="A32" s="309" t="s">
        <v>958</v>
      </c>
      <c r="B32" s="309"/>
      <c r="C32" s="309"/>
      <c r="D32" s="227" t="s">
        <v>909</v>
      </c>
      <c r="E32" s="310" t="s">
        <v>948</v>
      </c>
      <c r="F32" s="310"/>
      <c r="G32" s="310"/>
      <c r="H32" s="311" t="s">
        <v>949</v>
      </c>
      <c r="I32" s="311"/>
      <c r="J32" s="311"/>
      <c r="K32" s="311"/>
      <c r="L32" s="311"/>
      <c r="M32" s="311"/>
      <c r="N32" s="311"/>
      <c r="O32" s="311" t="s">
        <v>926</v>
      </c>
      <c r="P32" s="311"/>
      <c r="Q32" s="311"/>
      <c r="R32" s="311"/>
      <c r="S32" s="311"/>
      <c r="T32" s="311"/>
      <c r="U32" s="311" t="s">
        <v>949</v>
      </c>
      <c r="V32" s="311"/>
      <c r="W32" s="311"/>
      <c r="X32" s="311"/>
      <c r="Y32" s="311"/>
      <c r="Z32" s="311"/>
      <c r="AA32" s="311"/>
    </row>
    <row r="33" spans="1:27" ht="23.25" customHeight="1">
      <c r="A33" s="312" t="s">
        <v>1085</v>
      </c>
      <c r="B33" s="312"/>
      <c r="C33" s="312"/>
      <c r="D33" s="229">
        <v>605500</v>
      </c>
      <c r="E33" s="313" t="s">
        <v>834</v>
      </c>
      <c r="F33" s="313"/>
      <c r="G33" s="313"/>
      <c r="H33" s="314">
        <v>525.55999999999995</v>
      </c>
      <c r="I33" s="315"/>
      <c r="J33" s="315"/>
      <c r="K33" s="315"/>
      <c r="L33" s="315"/>
      <c r="M33" s="315"/>
      <c r="N33" s="315"/>
      <c r="O33" s="316">
        <v>0.05</v>
      </c>
      <c r="P33" s="315"/>
      <c r="Q33" s="315"/>
      <c r="R33" s="315"/>
      <c r="S33" s="315"/>
      <c r="T33" s="315"/>
      <c r="U33" s="314">
        <f>H33*O33</f>
        <v>26.277999999999999</v>
      </c>
      <c r="V33" s="315"/>
      <c r="W33" s="315"/>
      <c r="X33" s="315"/>
      <c r="Y33" s="315"/>
      <c r="Z33" s="315"/>
      <c r="AA33" s="315"/>
    </row>
    <row r="34" spans="1:27" ht="11.65" customHeight="1">
      <c r="A34" s="312" t="s">
        <v>1086</v>
      </c>
      <c r="B34" s="312"/>
      <c r="C34" s="312"/>
      <c r="D34" s="229">
        <v>600000</v>
      </c>
      <c r="E34" s="313" t="s">
        <v>834</v>
      </c>
      <c r="F34" s="313"/>
      <c r="G34" s="313"/>
      <c r="H34" s="314">
        <v>40.01</v>
      </c>
      <c r="I34" s="315"/>
      <c r="J34" s="315"/>
      <c r="K34" s="315"/>
      <c r="L34" s="315"/>
      <c r="M34" s="315"/>
      <c r="N34" s="315"/>
      <c r="O34" s="316">
        <v>0.03</v>
      </c>
      <c r="P34" s="315"/>
      <c r="Q34" s="315"/>
      <c r="R34" s="315"/>
      <c r="S34" s="315"/>
      <c r="T34" s="315"/>
      <c r="U34" s="314">
        <f t="shared" ref="U34:U35" si="1">H34*O34</f>
        <v>1.2002999999999999</v>
      </c>
      <c r="V34" s="315"/>
      <c r="W34" s="315"/>
      <c r="X34" s="315"/>
      <c r="Y34" s="315"/>
      <c r="Z34" s="315"/>
      <c r="AA34" s="315"/>
    </row>
    <row r="35" spans="1:27" ht="11.65" customHeight="1">
      <c r="A35" s="312" t="s">
        <v>859</v>
      </c>
      <c r="B35" s="312"/>
      <c r="C35" s="312"/>
      <c r="D35" s="229">
        <v>603900</v>
      </c>
      <c r="E35" s="313" t="s">
        <v>834</v>
      </c>
      <c r="F35" s="313"/>
      <c r="G35" s="313"/>
      <c r="H35" s="314">
        <v>133.49</v>
      </c>
      <c r="I35" s="315"/>
      <c r="J35" s="315"/>
      <c r="K35" s="315"/>
      <c r="L35" s="315"/>
      <c r="M35" s="315"/>
      <c r="N35" s="315"/>
      <c r="O35" s="316">
        <v>2.5000000000000001E-2</v>
      </c>
      <c r="P35" s="315"/>
      <c r="Q35" s="315"/>
      <c r="R35" s="315"/>
      <c r="S35" s="315"/>
      <c r="T35" s="315"/>
      <c r="U35" s="314">
        <f t="shared" si="1"/>
        <v>3.3372500000000005</v>
      </c>
      <c r="V35" s="315"/>
      <c r="W35" s="315"/>
      <c r="X35" s="315"/>
      <c r="Y35" s="315"/>
      <c r="Z35" s="315"/>
      <c r="AA35" s="315"/>
    </row>
    <row r="36" spans="1:27" ht="11.65" customHeight="1">
      <c r="A36" s="305" t="s">
        <v>959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6">
        <f>SUM(U33:AA35)</f>
        <v>30.815549999999998</v>
      </c>
      <c r="W36" s="307"/>
      <c r="X36" s="307"/>
      <c r="Y36" s="307"/>
      <c r="Z36" s="307"/>
      <c r="AA36" s="307"/>
    </row>
    <row r="37" spans="1:27" ht="10.9" customHeight="1">
      <c r="A37" s="308"/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</row>
  </sheetData>
  <mergeCells count="128"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8:U18"/>
    <mergeCell ref="V18:AA18"/>
    <mergeCell ref="A19:AA19"/>
    <mergeCell ref="A20:C20"/>
    <mergeCell ref="E20:G20"/>
    <mergeCell ref="H20:J20"/>
    <mergeCell ref="K20:N20"/>
    <mergeCell ref="O20:R20"/>
    <mergeCell ref="S20:AA20"/>
    <mergeCell ref="A22:U22"/>
    <mergeCell ref="V22:AA22"/>
    <mergeCell ref="A23:AA23"/>
    <mergeCell ref="A24:Q24"/>
    <mergeCell ref="R24:AA24"/>
    <mergeCell ref="A25:Q25"/>
    <mergeCell ref="R25:AA25"/>
    <mergeCell ref="A21:C21"/>
    <mergeCell ref="E21:G21"/>
    <mergeCell ref="H21:J21"/>
    <mergeCell ref="K21:N21"/>
    <mergeCell ref="O21:R21"/>
    <mergeCell ref="S21:AA21"/>
    <mergeCell ref="A29:C29"/>
    <mergeCell ref="E29:G29"/>
    <mergeCell ref="H29:N29"/>
    <mergeCell ref="O29:T29"/>
    <mergeCell ref="U29:AA29"/>
    <mergeCell ref="A30:U30"/>
    <mergeCell ref="V30:AA30"/>
    <mergeCell ref="A26:Q26"/>
    <mergeCell ref="R26:AA26"/>
    <mergeCell ref="A27:AA27"/>
    <mergeCell ref="A28:C28"/>
    <mergeCell ref="E28:G28"/>
    <mergeCell ref="H28:N28"/>
    <mergeCell ref="O28:T28"/>
    <mergeCell ref="U28:AA28"/>
    <mergeCell ref="A36:U36"/>
    <mergeCell ref="V36:AA36"/>
    <mergeCell ref="A37:AA37"/>
    <mergeCell ref="A31:AA31"/>
    <mergeCell ref="A32:C32"/>
    <mergeCell ref="E32:G32"/>
    <mergeCell ref="H32:N32"/>
    <mergeCell ref="O32:T32"/>
    <mergeCell ref="U32:AA32"/>
    <mergeCell ref="A35:C35"/>
    <mergeCell ref="E35:G35"/>
    <mergeCell ref="H35:N35"/>
    <mergeCell ref="O35:T35"/>
    <mergeCell ref="U35:AA35"/>
    <mergeCell ref="A33:C33"/>
    <mergeCell ref="E33:G33"/>
    <mergeCell ref="H33:N33"/>
    <mergeCell ref="O33:T33"/>
    <mergeCell ref="U33:AA33"/>
    <mergeCell ref="A34:C34"/>
    <mergeCell ref="E34:G34"/>
    <mergeCell ref="H34:N34"/>
    <mergeCell ref="O34:T34"/>
    <mergeCell ref="U34:AA34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5AF7-8AE5-4B57-9A8E-41C634E9A20D}">
  <dimension ref="A1:K721"/>
  <sheetViews>
    <sheetView topLeftCell="A329" workbookViewId="0">
      <selection activeCell="B347" sqref="B347"/>
    </sheetView>
  </sheetViews>
  <sheetFormatPr defaultRowHeight="15"/>
  <cols>
    <col min="1" max="1" width="9" style="33" customWidth="1"/>
    <col min="2" max="2" width="80" style="33" bestFit="1" customWidth="1"/>
    <col min="3" max="3" width="9.7109375" style="33" customWidth="1"/>
    <col min="4" max="4" width="14.42578125" style="33" customWidth="1"/>
    <col min="5" max="5" width="13.140625" style="33" customWidth="1"/>
    <col min="6" max="6" width="17.140625" style="33" customWidth="1"/>
    <col min="7" max="7" width="16.140625" style="33" customWidth="1"/>
    <col min="8" max="8" width="14.7109375" style="33" customWidth="1"/>
    <col min="9" max="9" width="9.140625" style="182"/>
    <col min="10" max="16384" width="9.140625" style="33"/>
  </cols>
  <sheetData>
    <row r="1" spans="1:8" ht="12.75" customHeight="1">
      <c r="A1" s="30" t="s">
        <v>0</v>
      </c>
      <c r="B1" s="30" t="s">
        <v>1</v>
      </c>
      <c r="C1" s="31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0" t="s">
        <v>7</v>
      </c>
    </row>
    <row r="2" spans="1:8" ht="14.25" customHeight="1">
      <c r="A2" s="207">
        <v>400500</v>
      </c>
      <c r="B2" s="208" t="s">
        <v>8</v>
      </c>
      <c r="C2" s="209" t="s">
        <v>9</v>
      </c>
      <c r="D2" s="220">
        <v>1.08</v>
      </c>
      <c r="E2" s="220">
        <v>90.97</v>
      </c>
      <c r="F2" s="220">
        <v>0</v>
      </c>
      <c r="G2" s="220">
        <v>92.05</v>
      </c>
      <c r="H2" s="209" t="s">
        <v>10</v>
      </c>
    </row>
    <row r="3" spans="1:8" ht="14.25" customHeight="1">
      <c r="A3" s="207">
        <v>400950</v>
      </c>
      <c r="B3" s="208" t="s">
        <v>11</v>
      </c>
      <c r="C3" s="209" t="s">
        <v>9</v>
      </c>
      <c r="D3" s="220">
        <v>5.14</v>
      </c>
      <c r="E3" s="220">
        <v>0</v>
      </c>
      <c r="F3" s="220">
        <v>0</v>
      </c>
      <c r="G3" s="220">
        <v>5.14</v>
      </c>
      <c r="H3" s="211"/>
    </row>
    <row r="4" spans="1:8" ht="14.25" customHeight="1">
      <c r="A4" s="207">
        <v>401950</v>
      </c>
      <c r="B4" s="208" t="s">
        <v>12</v>
      </c>
      <c r="C4" s="209" t="s">
        <v>9</v>
      </c>
      <c r="D4" s="220">
        <v>5.16</v>
      </c>
      <c r="E4" s="220">
        <v>0</v>
      </c>
      <c r="F4" s="220">
        <v>0</v>
      </c>
      <c r="G4" s="220">
        <v>5.16</v>
      </c>
      <c r="H4" s="211"/>
    </row>
    <row r="5" spans="1:8" ht="14.25" customHeight="1">
      <c r="A5" s="207">
        <v>401200</v>
      </c>
      <c r="B5" s="208" t="s">
        <v>13</v>
      </c>
      <c r="C5" s="209" t="s">
        <v>9</v>
      </c>
      <c r="D5" s="220">
        <v>1.5</v>
      </c>
      <c r="E5" s="220">
        <v>0</v>
      </c>
      <c r="F5" s="220">
        <v>0</v>
      </c>
      <c r="G5" s="220">
        <v>1.5</v>
      </c>
      <c r="H5" s="211"/>
    </row>
    <row r="6" spans="1:8" ht="14.25" customHeight="1">
      <c r="A6" s="207">
        <v>402000</v>
      </c>
      <c r="B6" s="208" t="s">
        <v>14</v>
      </c>
      <c r="C6" s="209" t="s">
        <v>9</v>
      </c>
      <c r="D6" s="220">
        <v>6.77</v>
      </c>
      <c r="E6" s="220">
        <v>0</v>
      </c>
      <c r="F6" s="220">
        <v>0</v>
      </c>
      <c r="G6" s="220">
        <v>6.77</v>
      </c>
      <c r="H6" s="211"/>
    </row>
    <row r="7" spans="1:8" ht="14.25" customHeight="1">
      <c r="A7" s="207">
        <v>403000</v>
      </c>
      <c r="B7" s="208" t="s">
        <v>15</v>
      </c>
      <c r="C7" s="209" t="s">
        <v>9</v>
      </c>
      <c r="D7" s="220">
        <v>6.53</v>
      </c>
      <c r="E7" s="220">
        <v>0</v>
      </c>
      <c r="F7" s="220">
        <v>0</v>
      </c>
      <c r="G7" s="220">
        <v>6.53</v>
      </c>
      <c r="H7" s="211"/>
    </row>
    <row r="8" spans="1:8" ht="14.25" customHeight="1">
      <c r="A8" s="207">
        <v>401000</v>
      </c>
      <c r="B8" s="208" t="s">
        <v>16</v>
      </c>
      <c r="C8" s="209" t="s">
        <v>9</v>
      </c>
      <c r="D8" s="220">
        <v>6.26</v>
      </c>
      <c r="E8" s="220">
        <v>0</v>
      </c>
      <c r="F8" s="220">
        <v>0</v>
      </c>
      <c r="G8" s="220">
        <v>6.26</v>
      </c>
      <c r="H8" s="211"/>
    </row>
    <row r="9" spans="1:8" ht="14.25" customHeight="1">
      <c r="A9" s="207">
        <v>401100</v>
      </c>
      <c r="B9" s="208" t="s">
        <v>17</v>
      </c>
      <c r="C9" s="209" t="s">
        <v>9</v>
      </c>
      <c r="D9" s="220">
        <v>6.19</v>
      </c>
      <c r="E9" s="220">
        <v>0</v>
      </c>
      <c r="F9" s="220">
        <v>0</v>
      </c>
      <c r="G9" s="220">
        <v>6.19</v>
      </c>
      <c r="H9" s="211"/>
    </row>
    <row r="10" spans="1:8">
      <c r="A10" s="207">
        <v>401025</v>
      </c>
      <c r="B10" s="208" t="s">
        <v>18</v>
      </c>
      <c r="C10" s="209" t="s">
        <v>9</v>
      </c>
      <c r="D10" s="220">
        <v>153.9</v>
      </c>
      <c r="E10" s="220">
        <v>0</v>
      </c>
      <c r="F10" s="220">
        <v>0</v>
      </c>
      <c r="G10" s="220">
        <v>153.9</v>
      </c>
      <c r="H10" s="209" t="s">
        <v>10</v>
      </c>
    </row>
    <row r="11" spans="1:8" ht="14.25" customHeight="1">
      <c r="A11" s="207">
        <v>400000</v>
      </c>
      <c r="B11" s="208" t="s">
        <v>19</v>
      </c>
      <c r="C11" s="209" t="s">
        <v>20</v>
      </c>
      <c r="D11" s="220">
        <v>1.1100000000000001</v>
      </c>
      <c r="E11" s="220">
        <v>0</v>
      </c>
      <c r="F11" s="220">
        <v>0</v>
      </c>
      <c r="G11" s="220">
        <v>1.1100000000000001</v>
      </c>
      <c r="H11" s="211"/>
    </row>
    <row r="12" spans="1:8" ht="14.25" customHeight="1">
      <c r="A12" s="207">
        <v>400300</v>
      </c>
      <c r="B12" s="208" t="s">
        <v>21</v>
      </c>
      <c r="C12" s="209" t="s">
        <v>22</v>
      </c>
      <c r="D12" s="220">
        <v>47.44</v>
      </c>
      <c r="E12" s="220">
        <v>0</v>
      </c>
      <c r="F12" s="220">
        <v>0</v>
      </c>
      <c r="G12" s="220">
        <v>47.44</v>
      </c>
      <c r="H12" s="211"/>
    </row>
    <row r="13" spans="1:8" ht="14.25" customHeight="1">
      <c r="A13" s="207">
        <v>410200</v>
      </c>
      <c r="B13" s="208" t="s">
        <v>23</v>
      </c>
      <c r="C13" s="209" t="s">
        <v>9</v>
      </c>
      <c r="D13" s="220">
        <v>8.02</v>
      </c>
      <c r="E13" s="220">
        <v>0</v>
      </c>
      <c r="F13" s="220">
        <v>0</v>
      </c>
      <c r="G13" s="220">
        <v>8.02</v>
      </c>
      <c r="H13" s="211"/>
    </row>
    <row r="14" spans="1:8" ht="14.25" customHeight="1">
      <c r="A14" s="207">
        <v>410400</v>
      </c>
      <c r="B14" s="208" t="s">
        <v>24</v>
      </c>
      <c r="C14" s="209" t="s">
        <v>9</v>
      </c>
      <c r="D14" s="220">
        <v>8.2899999999999991</v>
      </c>
      <c r="E14" s="220">
        <v>0</v>
      </c>
      <c r="F14" s="220">
        <v>0</v>
      </c>
      <c r="G14" s="220">
        <v>8.2899999999999991</v>
      </c>
      <c r="H14" s="211"/>
    </row>
    <row r="15" spans="1:8" ht="14.25" customHeight="1">
      <c r="A15" s="207">
        <v>410600</v>
      </c>
      <c r="B15" s="208" t="s">
        <v>25</v>
      </c>
      <c r="C15" s="209" t="s">
        <v>9</v>
      </c>
      <c r="D15" s="220">
        <v>8.64</v>
      </c>
      <c r="E15" s="220">
        <v>0</v>
      </c>
      <c r="F15" s="220">
        <v>0</v>
      </c>
      <c r="G15" s="220">
        <v>8.64</v>
      </c>
      <c r="H15" s="211"/>
    </row>
    <row r="16" spans="1:8" ht="14.25" customHeight="1">
      <c r="A16" s="207">
        <v>410800</v>
      </c>
      <c r="B16" s="208" t="s">
        <v>26</v>
      </c>
      <c r="C16" s="209" t="s">
        <v>9</v>
      </c>
      <c r="D16" s="220">
        <v>9</v>
      </c>
      <c r="E16" s="220">
        <v>0</v>
      </c>
      <c r="F16" s="220">
        <v>0</v>
      </c>
      <c r="G16" s="220">
        <v>9</v>
      </c>
      <c r="H16" s="211"/>
    </row>
    <row r="17" spans="1:8" ht="14.25" customHeight="1">
      <c r="A17" s="207">
        <v>411000</v>
      </c>
      <c r="B17" s="208" t="s">
        <v>27</v>
      </c>
      <c r="C17" s="209" t="s">
        <v>9</v>
      </c>
      <c r="D17" s="220">
        <v>9.4</v>
      </c>
      <c r="E17" s="220">
        <v>0</v>
      </c>
      <c r="F17" s="220">
        <v>0</v>
      </c>
      <c r="G17" s="220">
        <v>9.4</v>
      </c>
      <c r="H17" s="211"/>
    </row>
    <row r="18" spans="1:8" ht="14.25" customHeight="1">
      <c r="A18" s="207">
        <v>411200</v>
      </c>
      <c r="B18" s="208" t="s">
        <v>28</v>
      </c>
      <c r="C18" s="209" t="s">
        <v>9</v>
      </c>
      <c r="D18" s="220">
        <v>9.75</v>
      </c>
      <c r="E18" s="220">
        <v>0</v>
      </c>
      <c r="F18" s="220">
        <v>0</v>
      </c>
      <c r="G18" s="220">
        <v>9.75</v>
      </c>
      <c r="H18" s="211"/>
    </row>
    <row r="19" spans="1:8" ht="14.25" customHeight="1">
      <c r="A19" s="207">
        <v>411400</v>
      </c>
      <c r="B19" s="208" t="s">
        <v>29</v>
      </c>
      <c r="C19" s="209" t="s">
        <v>9</v>
      </c>
      <c r="D19" s="220">
        <v>10.86</v>
      </c>
      <c r="E19" s="220">
        <v>0</v>
      </c>
      <c r="F19" s="220">
        <v>0</v>
      </c>
      <c r="G19" s="220">
        <v>10.86</v>
      </c>
      <c r="H19" s="211"/>
    </row>
    <row r="20" spans="1:8" ht="14.25" customHeight="1">
      <c r="A20" s="207">
        <v>411600</v>
      </c>
      <c r="B20" s="208" t="s">
        <v>30</v>
      </c>
      <c r="C20" s="209" t="s">
        <v>9</v>
      </c>
      <c r="D20" s="220">
        <v>11.26</v>
      </c>
      <c r="E20" s="220">
        <v>0</v>
      </c>
      <c r="F20" s="220">
        <v>0</v>
      </c>
      <c r="G20" s="220">
        <v>11.26</v>
      </c>
      <c r="H20" s="211"/>
    </row>
    <row r="21" spans="1:8" ht="14.25" customHeight="1">
      <c r="A21" s="207">
        <v>412000</v>
      </c>
      <c r="B21" s="208" t="s">
        <v>31</v>
      </c>
      <c r="C21" s="209" t="s">
        <v>9</v>
      </c>
      <c r="D21" s="220">
        <v>11.93</v>
      </c>
      <c r="E21" s="220">
        <v>0</v>
      </c>
      <c r="F21" s="220">
        <v>0</v>
      </c>
      <c r="G21" s="220">
        <v>11.93</v>
      </c>
      <c r="H21" s="211"/>
    </row>
    <row r="22" spans="1:8" ht="14.25" customHeight="1">
      <c r="A22" s="207">
        <v>413000</v>
      </c>
      <c r="B22" s="208" t="s">
        <v>32</v>
      </c>
      <c r="C22" s="209" t="s">
        <v>9</v>
      </c>
      <c r="D22" s="220">
        <v>13.92</v>
      </c>
      <c r="E22" s="220">
        <v>0</v>
      </c>
      <c r="F22" s="220">
        <v>0</v>
      </c>
      <c r="G22" s="220">
        <v>13.92</v>
      </c>
      <c r="H22" s="211"/>
    </row>
    <row r="23" spans="1:8" ht="14.25" customHeight="1">
      <c r="A23" s="207">
        <v>414000</v>
      </c>
      <c r="B23" s="208" t="s">
        <v>33</v>
      </c>
      <c r="C23" s="209" t="s">
        <v>9</v>
      </c>
      <c r="D23" s="220">
        <v>15.79</v>
      </c>
      <c r="E23" s="220">
        <v>0</v>
      </c>
      <c r="F23" s="220">
        <v>0</v>
      </c>
      <c r="G23" s="220">
        <v>15.79</v>
      </c>
      <c r="H23" s="211"/>
    </row>
    <row r="24" spans="1:8" ht="14.25" customHeight="1">
      <c r="A24" s="207">
        <v>415000</v>
      </c>
      <c r="B24" s="208" t="s">
        <v>34</v>
      </c>
      <c r="C24" s="209" t="s">
        <v>9</v>
      </c>
      <c r="D24" s="220">
        <v>18.39</v>
      </c>
      <c r="E24" s="220">
        <v>0</v>
      </c>
      <c r="F24" s="220">
        <v>0</v>
      </c>
      <c r="G24" s="220">
        <v>18.39</v>
      </c>
      <c r="H24" s="211"/>
    </row>
    <row r="25" spans="1:8" ht="14.25" customHeight="1">
      <c r="A25" s="207">
        <v>416010</v>
      </c>
      <c r="B25" s="208" t="s">
        <v>35</v>
      </c>
      <c r="C25" s="209" t="s">
        <v>9</v>
      </c>
      <c r="D25" s="220">
        <v>21.11</v>
      </c>
      <c r="E25" s="220">
        <v>0</v>
      </c>
      <c r="F25" s="220">
        <v>0</v>
      </c>
      <c r="G25" s="220">
        <v>21.11</v>
      </c>
      <c r="H25" s="211"/>
    </row>
    <row r="26" spans="1:8" ht="14.25" customHeight="1">
      <c r="A26" s="207">
        <v>418000</v>
      </c>
      <c r="B26" s="208" t="s">
        <v>36</v>
      </c>
      <c r="C26" s="209" t="s">
        <v>9</v>
      </c>
      <c r="D26" s="220">
        <v>24.58</v>
      </c>
      <c r="E26" s="220">
        <v>0</v>
      </c>
      <c r="F26" s="220">
        <v>0</v>
      </c>
      <c r="G26" s="220">
        <v>24.58</v>
      </c>
      <c r="H26" s="211"/>
    </row>
    <row r="27" spans="1:8" ht="14.25" customHeight="1">
      <c r="A27" s="207">
        <v>419000</v>
      </c>
      <c r="B27" s="208" t="s">
        <v>37</v>
      </c>
      <c r="C27" s="209" t="s">
        <v>9</v>
      </c>
      <c r="D27" s="220">
        <v>29.84</v>
      </c>
      <c r="E27" s="220">
        <v>0</v>
      </c>
      <c r="F27" s="220">
        <v>0</v>
      </c>
      <c r="G27" s="220">
        <v>29.84</v>
      </c>
      <c r="H27" s="211"/>
    </row>
    <row r="28" spans="1:8" ht="14.25" customHeight="1">
      <c r="A28" s="207">
        <v>420200</v>
      </c>
      <c r="B28" s="208" t="s">
        <v>38</v>
      </c>
      <c r="C28" s="209" t="s">
        <v>9</v>
      </c>
      <c r="D28" s="220">
        <v>11.18</v>
      </c>
      <c r="E28" s="220">
        <v>0</v>
      </c>
      <c r="F28" s="220">
        <v>0</v>
      </c>
      <c r="G28" s="220">
        <v>11.18</v>
      </c>
      <c r="H28" s="211"/>
    </row>
    <row r="29" spans="1:8" ht="14.25" customHeight="1">
      <c r="A29" s="207">
        <v>420400</v>
      </c>
      <c r="B29" s="208" t="s">
        <v>39</v>
      </c>
      <c r="C29" s="209" t="s">
        <v>9</v>
      </c>
      <c r="D29" s="220">
        <v>11.47</v>
      </c>
      <c r="E29" s="220">
        <v>0</v>
      </c>
      <c r="F29" s="220">
        <v>0</v>
      </c>
      <c r="G29" s="220">
        <v>11.47</v>
      </c>
      <c r="H29" s="211"/>
    </row>
    <row r="30" spans="1:8" ht="14.25" customHeight="1">
      <c r="A30" s="207">
        <v>420600</v>
      </c>
      <c r="B30" s="208" t="s">
        <v>40</v>
      </c>
      <c r="C30" s="209" t="s">
        <v>9</v>
      </c>
      <c r="D30" s="220">
        <v>11.9</v>
      </c>
      <c r="E30" s="220">
        <v>0</v>
      </c>
      <c r="F30" s="220">
        <v>0</v>
      </c>
      <c r="G30" s="220">
        <v>11.9</v>
      </c>
      <c r="H30" s="211"/>
    </row>
    <row r="31" spans="1:8" ht="14.25" customHeight="1">
      <c r="A31" s="207">
        <v>420800</v>
      </c>
      <c r="B31" s="208" t="s">
        <v>41</v>
      </c>
      <c r="C31" s="209" t="s">
        <v>9</v>
      </c>
      <c r="D31" s="220">
        <v>12.35</v>
      </c>
      <c r="E31" s="220">
        <v>0</v>
      </c>
      <c r="F31" s="220">
        <v>0</v>
      </c>
      <c r="G31" s="220">
        <v>12.35</v>
      </c>
      <c r="H31" s="211"/>
    </row>
    <row r="32" spans="1:8" ht="14.25" customHeight="1">
      <c r="A32" s="207">
        <v>421000</v>
      </c>
      <c r="B32" s="208" t="s">
        <v>42</v>
      </c>
      <c r="C32" s="209" t="s">
        <v>9</v>
      </c>
      <c r="D32" s="220">
        <v>12.79</v>
      </c>
      <c r="E32" s="220">
        <v>0</v>
      </c>
      <c r="F32" s="220">
        <v>0</v>
      </c>
      <c r="G32" s="220">
        <v>12.79</v>
      </c>
      <c r="H32" s="211"/>
    </row>
    <row r="33" spans="1:8">
      <c r="A33" s="207">
        <v>421200</v>
      </c>
      <c r="B33" s="208" t="s">
        <v>43</v>
      </c>
      <c r="C33" s="209" t="s">
        <v>9</v>
      </c>
      <c r="D33" s="220">
        <v>13.12</v>
      </c>
      <c r="E33" s="220">
        <v>0</v>
      </c>
      <c r="F33" s="220">
        <v>0</v>
      </c>
      <c r="G33" s="220">
        <v>13.12</v>
      </c>
      <c r="H33" s="211"/>
    </row>
    <row r="34" spans="1:8">
      <c r="A34" s="207">
        <v>421400</v>
      </c>
      <c r="B34" s="208" t="s">
        <v>44</v>
      </c>
      <c r="C34" s="209" t="s">
        <v>9</v>
      </c>
      <c r="D34" s="220">
        <v>13.76</v>
      </c>
      <c r="E34" s="220">
        <v>0</v>
      </c>
      <c r="F34" s="220">
        <v>0</v>
      </c>
      <c r="G34" s="220">
        <v>13.76</v>
      </c>
      <c r="H34" s="211"/>
    </row>
    <row r="35" spans="1:8">
      <c r="A35" s="207">
        <v>421600</v>
      </c>
      <c r="B35" s="208" t="s">
        <v>45</v>
      </c>
      <c r="C35" s="209" t="s">
        <v>9</v>
      </c>
      <c r="D35" s="220">
        <v>15.26</v>
      </c>
      <c r="E35" s="220">
        <v>0</v>
      </c>
      <c r="F35" s="220">
        <v>0</v>
      </c>
      <c r="G35" s="220">
        <v>15.26</v>
      </c>
      <c r="H35" s="211"/>
    </row>
    <row r="36" spans="1:8">
      <c r="A36" s="207">
        <v>422000</v>
      </c>
      <c r="B36" s="208" t="s">
        <v>46</v>
      </c>
      <c r="C36" s="209" t="s">
        <v>9</v>
      </c>
      <c r="D36" s="220">
        <v>16</v>
      </c>
      <c r="E36" s="220">
        <v>0</v>
      </c>
      <c r="F36" s="220">
        <v>0</v>
      </c>
      <c r="G36" s="220">
        <v>16</v>
      </c>
      <c r="H36" s="211"/>
    </row>
    <row r="37" spans="1:8">
      <c r="A37" s="207">
        <v>423000</v>
      </c>
      <c r="B37" s="208" t="s">
        <v>47</v>
      </c>
      <c r="C37" s="209" t="s">
        <v>9</v>
      </c>
      <c r="D37" s="220">
        <v>17.670000000000002</v>
      </c>
      <c r="E37" s="220">
        <v>0</v>
      </c>
      <c r="F37" s="220">
        <v>0</v>
      </c>
      <c r="G37" s="220">
        <v>17.670000000000002</v>
      </c>
      <c r="H37" s="211"/>
    </row>
    <row r="38" spans="1:8">
      <c r="A38" s="207">
        <v>424000</v>
      </c>
      <c r="B38" s="208" t="s">
        <v>48</v>
      </c>
      <c r="C38" s="209" t="s">
        <v>9</v>
      </c>
      <c r="D38" s="220">
        <v>21.02</v>
      </c>
      <c r="E38" s="220">
        <v>0</v>
      </c>
      <c r="F38" s="220">
        <v>0</v>
      </c>
      <c r="G38" s="220">
        <v>21.02</v>
      </c>
      <c r="H38" s="211"/>
    </row>
    <row r="39" spans="1:8">
      <c r="A39" s="207">
        <v>425000</v>
      </c>
      <c r="B39" s="208" t="s">
        <v>49</v>
      </c>
      <c r="C39" s="209" t="s">
        <v>9</v>
      </c>
      <c r="D39" s="220">
        <v>24.37</v>
      </c>
      <c r="E39" s="220">
        <v>0</v>
      </c>
      <c r="F39" s="220">
        <v>0</v>
      </c>
      <c r="G39" s="220">
        <v>24.37</v>
      </c>
      <c r="H39" s="211"/>
    </row>
    <row r="40" spans="1:8">
      <c r="A40" s="207">
        <v>426010</v>
      </c>
      <c r="B40" s="208" t="s">
        <v>50</v>
      </c>
      <c r="C40" s="209" t="s">
        <v>9</v>
      </c>
      <c r="D40" s="220">
        <v>27.73</v>
      </c>
      <c r="E40" s="220">
        <v>0</v>
      </c>
      <c r="F40" s="220">
        <v>0</v>
      </c>
      <c r="G40" s="220">
        <v>27.73</v>
      </c>
      <c r="H40" s="211"/>
    </row>
    <row r="41" spans="1:8">
      <c r="A41" s="207">
        <v>428000</v>
      </c>
      <c r="B41" s="208" t="s">
        <v>51</v>
      </c>
      <c r="C41" s="209" t="s">
        <v>9</v>
      </c>
      <c r="D41" s="220">
        <v>32.26</v>
      </c>
      <c r="E41" s="220">
        <v>0</v>
      </c>
      <c r="F41" s="220">
        <v>0</v>
      </c>
      <c r="G41" s="220">
        <v>32.26</v>
      </c>
      <c r="H41" s="211"/>
    </row>
    <row r="42" spans="1:8">
      <c r="A42" s="207">
        <v>429000</v>
      </c>
      <c r="B42" s="208" t="s">
        <v>52</v>
      </c>
      <c r="C42" s="209" t="s">
        <v>9</v>
      </c>
      <c r="D42" s="220">
        <v>38.020000000000003</v>
      </c>
      <c r="E42" s="220">
        <v>0</v>
      </c>
      <c r="F42" s="220">
        <v>0</v>
      </c>
      <c r="G42" s="220">
        <v>38.020000000000003</v>
      </c>
      <c r="H42" s="211"/>
    </row>
    <row r="43" spans="1:8">
      <c r="A43" s="207">
        <v>430210</v>
      </c>
      <c r="B43" s="208" t="s">
        <v>53</v>
      </c>
      <c r="C43" s="209" t="s">
        <v>9</v>
      </c>
      <c r="D43" s="220">
        <v>10.45</v>
      </c>
      <c r="E43" s="220">
        <v>0</v>
      </c>
      <c r="F43" s="220">
        <v>26.6</v>
      </c>
      <c r="G43" s="220">
        <v>37.049999999999997</v>
      </c>
      <c r="H43" s="211"/>
    </row>
    <row r="44" spans="1:8">
      <c r="A44" s="207">
        <v>430410</v>
      </c>
      <c r="B44" s="208" t="s">
        <v>54</v>
      </c>
      <c r="C44" s="209" t="s">
        <v>9</v>
      </c>
      <c r="D44" s="220">
        <v>12.12</v>
      </c>
      <c r="E44" s="220">
        <v>0</v>
      </c>
      <c r="F44" s="220">
        <v>26.6</v>
      </c>
      <c r="G44" s="220">
        <v>38.72</v>
      </c>
      <c r="H44" s="211"/>
    </row>
    <row r="45" spans="1:8">
      <c r="A45" s="207">
        <v>430610</v>
      </c>
      <c r="B45" s="208" t="s">
        <v>55</v>
      </c>
      <c r="C45" s="209" t="s">
        <v>9</v>
      </c>
      <c r="D45" s="220">
        <v>13.53</v>
      </c>
      <c r="E45" s="220">
        <v>0</v>
      </c>
      <c r="F45" s="220">
        <v>26.6</v>
      </c>
      <c r="G45" s="220">
        <v>40.130000000000003</v>
      </c>
      <c r="H45" s="211"/>
    </row>
    <row r="46" spans="1:8">
      <c r="A46" s="207">
        <v>430810</v>
      </c>
      <c r="B46" s="208" t="s">
        <v>56</v>
      </c>
      <c r="C46" s="209" t="s">
        <v>9</v>
      </c>
      <c r="D46" s="220">
        <v>13.69</v>
      </c>
      <c r="E46" s="220">
        <v>0</v>
      </c>
      <c r="F46" s="220">
        <v>26.6</v>
      </c>
      <c r="G46" s="220">
        <v>40.29</v>
      </c>
      <c r="H46" s="211"/>
    </row>
    <row r="47" spans="1:8">
      <c r="A47" s="207">
        <v>431010</v>
      </c>
      <c r="B47" s="208" t="s">
        <v>57</v>
      </c>
      <c r="C47" s="209" t="s">
        <v>9</v>
      </c>
      <c r="D47" s="220">
        <v>14.5</v>
      </c>
      <c r="E47" s="220">
        <v>0</v>
      </c>
      <c r="F47" s="220">
        <v>26.6</v>
      </c>
      <c r="G47" s="220">
        <v>41.1</v>
      </c>
      <c r="H47" s="211"/>
    </row>
    <row r="48" spans="1:8">
      <c r="A48" s="207">
        <v>431210</v>
      </c>
      <c r="B48" s="208" t="s">
        <v>58</v>
      </c>
      <c r="C48" s="209" t="s">
        <v>9</v>
      </c>
      <c r="D48" s="220">
        <v>15.3</v>
      </c>
      <c r="E48" s="220">
        <v>0</v>
      </c>
      <c r="F48" s="220">
        <v>26.6</v>
      </c>
      <c r="G48" s="220">
        <v>41.9</v>
      </c>
      <c r="H48" s="211"/>
    </row>
    <row r="49" spans="1:8">
      <c r="A49" s="207">
        <v>431410</v>
      </c>
      <c r="B49" s="208" t="s">
        <v>59</v>
      </c>
      <c r="C49" s="209" t="s">
        <v>9</v>
      </c>
      <c r="D49" s="220">
        <v>15.54</v>
      </c>
      <c r="E49" s="220">
        <v>0</v>
      </c>
      <c r="F49" s="220">
        <v>26.6</v>
      </c>
      <c r="G49" s="220">
        <v>42.14</v>
      </c>
      <c r="H49" s="211"/>
    </row>
    <row r="50" spans="1:8">
      <c r="A50" s="207">
        <v>431610</v>
      </c>
      <c r="B50" s="208" t="s">
        <v>60</v>
      </c>
      <c r="C50" s="209" t="s">
        <v>9</v>
      </c>
      <c r="D50" s="220">
        <v>17.36</v>
      </c>
      <c r="E50" s="220">
        <v>0</v>
      </c>
      <c r="F50" s="220">
        <v>26.6</v>
      </c>
      <c r="G50" s="220">
        <v>43.96</v>
      </c>
      <c r="H50" s="211"/>
    </row>
    <row r="51" spans="1:8">
      <c r="A51" s="207">
        <v>432010</v>
      </c>
      <c r="B51" s="208" t="s">
        <v>61</v>
      </c>
      <c r="C51" s="209" t="s">
        <v>9</v>
      </c>
      <c r="D51" s="220">
        <v>18.43</v>
      </c>
      <c r="E51" s="220">
        <v>0</v>
      </c>
      <c r="F51" s="220">
        <v>26.6</v>
      </c>
      <c r="G51" s="220">
        <v>45.03</v>
      </c>
      <c r="H51" s="211"/>
    </row>
    <row r="52" spans="1:8">
      <c r="A52" s="207">
        <v>433010</v>
      </c>
      <c r="B52" s="208" t="s">
        <v>62</v>
      </c>
      <c r="C52" s="209" t="s">
        <v>9</v>
      </c>
      <c r="D52" s="220">
        <v>22.02</v>
      </c>
      <c r="E52" s="220">
        <v>0</v>
      </c>
      <c r="F52" s="220">
        <v>26.6</v>
      </c>
      <c r="G52" s="220">
        <v>48.62</v>
      </c>
      <c r="H52" s="211"/>
    </row>
    <row r="53" spans="1:8">
      <c r="A53" s="207">
        <v>434010</v>
      </c>
      <c r="B53" s="208" t="s">
        <v>63</v>
      </c>
      <c r="C53" s="209" t="s">
        <v>9</v>
      </c>
      <c r="D53" s="220">
        <v>26.14</v>
      </c>
      <c r="E53" s="220">
        <v>0</v>
      </c>
      <c r="F53" s="220">
        <v>26.6</v>
      </c>
      <c r="G53" s="220">
        <v>52.74</v>
      </c>
      <c r="H53" s="211"/>
    </row>
    <row r="54" spans="1:8">
      <c r="A54" s="207">
        <v>435010</v>
      </c>
      <c r="B54" s="208" t="s">
        <v>64</v>
      </c>
      <c r="C54" s="209" t="s">
        <v>9</v>
      </c>
      <c r="D54" s="220">
        <v>33.32</v>
      </c>
      <c r="E54" s="220">
        <v>0</v>
      </c>
      <c r="F54" s="220">
        <v>26.6</v>
      </c>
      <c r="G54" s="220">
        <v>59.92</v>
      </c>
      <c r="H54" s="211"/>
    </row>
    <row r="55" spans="1:8">
      <c r="A55" s="207">
        <v>436010</v>
      </c>
      <c r="B55" s="208" t="s">
        <v>65</v>
      </c>
      <c r="C55" s="209" t="s">
        <v>9</v>
      </c>
      <c r="D55" s="220">
        <v>36.18</v>
      </c>
      <c r="E55" s="220">
        <v>0</v>
      </c>
      <c r="F55" s="220">
        <v>26.6</v>
      </c>
      <c r="G55" s="220">
        <v>62.78</v>
      </c>
      <c r="H55" s="211"/>
    </row>
    <row r="56" spans="1:8">
      <c r="A56" s="207">
        <v>438010</v>
      </c>
      <c r="B56" s="208" t="s">
        <v>66</v>
      </c>
      <c r="C56" s="209" t="s">
        <v>9</v>
      </c>
      <c r="D56" s="220">
        <v>43.78</v>
      </c>
      <c r="E56" s="220">
        <v>0</v>
      </c>
      <c r="F56" s="220">
        <v>26.6</v>
      </c>
      <c r="G56" s="220">
        <v>70.38</v>
      </c>
      <c r="H56" s="211"/>
    </row>
    <row r="57" spans="1:8">
      <c r="A57" s="207">
        <v>439010</v>
      </c>
      <c r="B57" s="208" t="s">
        <v>67</v>
      </c>
      <c r="C57" s="209" t="s">
        <v>9</v>
      </c>
      <c r="D57" s="220">
        <v>52.65</v>
      </c>
      <c r="E57" s="220">
        <v>0</v>
      </c>
      <c r="F57" s="220">
        <v>26.6</v>
      </c>
      <c r="G57" s="220">
        <v>79.25</v>
      </c>
      <c r="H57" s="211"/>
    </row>
    <row r="58" spans="1:8">
      <c r="A58" s="207">
        <v>404300</v>
      </c>
      <c r="B58" s="208" t="s">
        <v>68</v>
      </c>
      <c r="C58" s="209" t="s">
        <v>9</v>
      </c>
      <c r="D58" s="220">
        <v>0.8</v>
      </c>
      <c r="E58" s="220">
        <v>0</v>
      </c>
      <c r="F58" s="220">
        <v>0</v>
      </c>
      <c r="G58" s="220">
        <v>0.8</v>
      </c>
      <c r="H58" s="211"/>
    </row>
    <row r="59" spans="1:8">
      <c r="A59" s="207">
        <v>430010</v>
      </c>
      <c r="B59" s="208" t="s">
        <v>69</v>
      </c>
      <c r="C59" s="209" t="s">
        <v>9</v>
      </c>
      <c r="D59" s="220">
        <v>16.96</v>
      </c>
      <c r="E59" s="220">
        <v>9.64</v>
      </c>
      <c r="F59" s="220">
        <v>0</v>
      </c>
      <c r="G59" s="220">
        <v>26.6</v>
      </c>
      <c r="H59" s="211"/>
    </row>
    <row r="60" spans="1:8">
      <c r="A60" s="207">
        <v>401160</v>
      </c>
      <c r="B60" s="208" t="s">
        <v>70</v>
      </c>
      <c r="C60" s="209" t="s">
        <v>20</v>
      </c>
      <c r="D60" s="220">
        <v>0.25</v>
      </c>
      <c r="E60" s="220">
        <v>0</v>
      </c>
      <c r="F60" s="220">
        <v>0</v>
      </c>
      <c r="G60" s="220">
        <v>0.25</v>
      </c>
      <c r="H60" s="211"/>
    </row>
    <row r="61" spans="1:8">
      <c r="A61" s="207">
        <v>404000</v>
      </c>
      <c r="B61" s="208" t="s">
        <v>71</v>
      </c>
      <c r="C61" s="209" t="s">
        <v>9</v>
      </c>
      <c r="D61" s="220">
        <v>7.74</v>
      </c>
      <c r="E61" s="220">
        <v>0</v>
      </c>
      <c r="F61" s="220">
        <v>0</v>
      </c>
      <c r="G61" s="220">
        <v>7.74</v>
      </c>
      <c r="H61" s="209" t="s">
        <v>10</v>
      </c>
    </row>
    <row r="62" spans="1:8">
      <c r="A62" s="207">
        <v>450000</v>
      </c>
      <c r="B62" s="208" t="s">
        <v>72</v>
      </c>
      <c r="C62" s="209" t="s">
        <v>9</v>
      </c>
      <c r="D62" s="220">
        <v>6.51</v>
      </c>
      <c r="E62" s="220">
        <v>0</v>
      </c>
      <c r="F62" s="220">
        <v>5.35</v>
      </c>
      <c r="G62" s="220">
        <v>11.86</v>
      </c>
      <c r="H62" s="209" t="s">
        <v>10</v>
      </c>
    </row>
    <row r="63" spans="1:8">
      <c r="A63" s="207">
        <v>416000</v>
      </c>
      <c r="B63" s="208" t="s">
        <v>73</v>
      </c>
      <c r="C63" s="209" t="s">
        <v>9</v>
      </c>
      <c r="D63" s="220">
        <v>9.0500000000000007</v>
      </c>
      <c r="E63" s="220">
        <v>0</v>
      </c>
      <c r="F63" s="220">
        <v>0</v>
      </c>
      <c r="G63" s="220">
        <v>9.0500000000000007</v>
      </c>
      <c r="H63" s="211"/>
    </row>
    <row r="64" spans="1:8">
      <c r="A64" s="207">
        <v>416100</v>
      </c>
      <c r="B64" s="208" t="s">
        <v>74</v>
      </c>
      <c r="C64" s="209" t="s">
        <v>9</v>
      </c>
      <c r="D64" s="220">
        <v>10.49</v>
      </c>
      <c r="E64" s="220">
        <v>0</v>
      </c>
      <c r="F64" s="220">
        <v>0</v>
      </c>
      <c r="G64" s="220">
        <v>10.49</v>
      </c>
      <c r="H64" s="211"/>
    </row>
    <row r="65" spans="1:8">
      <c r="A65" s="207">
        <v>416200</v>
      </c>
      <c r="B65" s="208" t="s">
        <v>75</v>
      </c>
      <c r="C65" s="209" t="s">
        <v>9</v>
      </c>
      <c r="D65" s="220">
        <v>10.029999999999999</v>
      </c>
      <c r="E65" s="220">
        <v>0</v>
      </c>
      <c r="F65" s="220">
        <v>0</v>
      </c>
      <c r="G65" s="220">
        <v>10.029999999999999</v>
      </c>
      <c r="H65" s="211"/>
    </row>
    <row r="66" spans="1:8">
      <c r="A66" s="207">
        <v>416300</v>
      </c>
      <c r="B66" s="208" t="s">
        <v>76</v>
      </c>
      <c r="C66" s="209" t="s">
        <v>9</v>
      </c>
      <c r="D66" s="220">
        <v>11.45</v>
      </c>
      <c r="E66" s="220">
        <v>0</v>
      </c>
      <c r="F66" s="220">
        <v>0</v>
      </c>
      <c r="G66" s="220">
        <v>11.45</v>
      </c>
      <c r="H66" s="211"/>
    </row>
    <row r="67" spans="1:8">
      <c r="A67" s="207">
        <v>426000</v>
      </c>
      <c r="B67" s="208" t="s">
        <v>77</v>
      </c>
      <c r="C67" s="209" t="s">
        <v>9</v>
      </c>
      <c r="D67" s="220">
        <v>12.16</v>
      </c>
      <c r="E67" s="220">
        <v>0</v>
      </c>
      <c r="F67" s="220">
        <v>0</v>
      </c>
      <c r="G67" s="220">
        <v>12.16</v>
      </c>
      <c r="H67" s="211"/>
    </row>
    <row r="68" spans="1:8">
      <c r="A68" s="207">
        <v>426100</v>
      </c>
      <c r="B68" s="208" t="s">
        <v>78</v>
      </c>
      <c r="C68" s="209" t="s">
        <v>9</v>
      </c>
      <c r="D68" s="220">
        <v>14.05</v>
      </c>
      <c r="E68" s="220">
        <v>0</v>
      </c>
      <c r="F68" s="220">
        <v>0</v>
      </c>
      <c r="G68" s="220">
        <v>14.05</v>
      </c>
      <c r="H68" s="211"/>
    </row>
    <row r="69" spans="1:8">
      <c r="A69" s="207">
        <v>426200</v>
      </c>
      <c r="B69" s="208" t="s">
        <v>79</v>
      </c>
      <c r="C69" s="209" t="s">
        <v>9</v>
      </c>
      <c r="D69" s="220">
        <v>13.21</v>
      </c>
      <c r="E69" s="220">
        <v>0</v>
      </c>
      <c r="F69" s="220">
        <v>0</v>
      </c>
      <c r="G69" s="220">
        <v>13.21</v>
      </c>
      <c r="H69" s="211"/>
    </row>
    <row r="70" spans="1:8">
      <c r="A70" s="207">
        <v>426300</v>
      </c>
      <c r="B70" s="208" t="s">
        <v>80</v>
      </c>
      <c r="C70" s="209" t="s">
        <v>9</v>
      </c>
      <c r="D70" s="220">
        <v>15.22</v>
      </c>
      <c r="E70" s="220">
        <v>0</v>
      </c>
      <c r="F70" s="220">
        <v>0</v>
      </c>
      <c r="G70" s="220">
        <v>15.22</v>
      </c>
      <c r="H70" s="211"/>
    </row>
    <row r="71" spans="1:8">
      <c r="A71" s="332" t="s">
        <v>787</v>
      </c>
      <c r="B71" s="332"/>
      <c r="C71" s="332"/>
      <c r="D71" s="332"/>
      <c r="E71" s="332"/>
      <c r="F71" s="332"/>
      <c r="G71" s="332"/>
      <c r="H71" s="332"/>
    </row>
    <row r="72" spans="1:8">
      <c r="A72" s="207">
        <v>530200</v>
      </c>
      <c r="B72" s="208" t="s">
        <v>81</v>
      </c>
      <c r="C72" s="209" t="s">
        <v>9</v>
      </c>
      <c r="D72" s="220">
        <v>11.2</v>
      </c>
      <c r="E72" s="220">
        <v>104.16</v>
      </c>
      <c r="F72" s="220">
        <v>0</v>
      </c>
      <c r="G72" s="220">
        <v>115.36</v>
      </c>
      <c r="H72" s="209" t="s">
        <v>10</v>
      </c>
    </row>
    <row r="73" spans="1:8">
      <c r="A73" s="207">
        <v>570210</v>
      </c>
      <c r="B73" s="208" t="s">
        <v>82</v>
      </c>
      <c r="C73" s="209" t="s">
        <v>83</v>
      </c>
      <c r="D73" s="220">
        <v>68.37</v>
      </c>
      <c r="E73" s="220">
        <v>93.7</v>
      </c>
      <c r="F73" s="220">
        <v>0</v>
      </c>
      <c r="G73" s="220">
        <v>162.07</v>
      </c>
      <c r="H73" s="209" t="s">
        <v>10</v>
      </c>
    </row>
    <row r="74" spans="1:8">
      <c r="A74" s="207">
        <v>570200</v>
      </c>
      <c r="B74" s="208" t="s">
        <v>84</v>
      </c>
      <c r="C74" s="209" t="s">
        <v>83</v>
      </c>
      <c r="D74" s="220">
        <v>84.01</v>
      </c>
      <c r="E74" s="220">
        <v>96.38</v>
      </c>
      <c r="F74" s="220">
        <v>0</v>
      </c>
      <c r="G74" s="220">
        <v>180.39</v>
      </c>
      <c r="H74" s="209" t="s">
        <v>10</v>
      </c>
    </row>
    <row r="75" spans="1:8">
      <c r="A75" s="207">
        <v>531200</v>
      </c>
      <c r="B75" s="208" t="s">
        <v>85</v>
      </c>
      <c r="C75" s="209" t="s">
        <v>9</v>
      </c>
      <c r="D75" s="220">
        <v>8.24</v>
      </c>
      <c r="E75" s="220">
        <v>80.13</v>
      </c>
      <c r="F75" s="220">
        <v>0</v>
      </c>
      <c r="G75" s="220">
        <v>88.37</v>
      </c>
      <c r="H75" s="209" t="s">
        <v>10</v>
      </c>
    </row>
    <row r="76" spans="1:8">
      <c r="A76" s="207">
        <v>531215</v>
      </c>
      <c r="B76" s="208" t="s">
        <v>86</v>
      </c>
      <c r="C76" s="209" t="s">
        <v>9</v>
      </c>
      <c r="D76" s="220">
        <v>7.23</v>
      </c>
      <c r="E76" s="220">
        <v>116.56</v>
      </c>
      <c r="F76" s="220">
        <v>0</v>
      </c>
      <c r="G76" s="220">
        <v>123.79</v>
      </c>
      <c r="H76" s="209" t="s">
        <v>10</v>
      </c>
    </row>
    <row r="77" spans="1:8">
      <c r="A77" s="207">
        <v>531120</v>
      </c>
      <c r="B77" s="208" t="s">
        <v>87</v>
      </c>
      <c r="C77" s="209" t="s">
        <v>9</v>
      </c>
      <c r="D77" s="220">
        <v>12.87</v>
      </c>
      <c r="E77" s="220">
        <v>0</v>
      </c>
      <c r="F77" s="220">
        <v>198.06</v>
      </c>
      <c r="G77" s="220">
        <v>210.93</v>
      </c>
      <c r="H77" s="209" t="s">
        <v>10</v>
      </c>
    </row>
    <row r="78" spans="1:8">
      <c r="A78" s="207">
        <v>531130</v>
      </c>
      <c r="B78" s="208" t="s">
        <v>88</v>
      </c>
      <c r="C78" s="209" t="s">
        <v>9</v>
      </c>
      <c r="D78" s="220">
        <v>13.8</v>
      </c>
      <c r="E78" s="220">
        <v>0</v>
      </c>
      <c r="F78" s="220">
        <v>206.23</v>
      </c>
      <c r="G78" s="220">
        <v>220.03</v>
      </c>
      <c r="H78" s="209" t="s">
        <v>10</v>
      </c>
    </row>
    <row r="79" spans="1:8">
      <c r="A79" s="207">
        <v>531000</v>
      </c>
      <c r="B79" s="208" t="s">
        <v>89</v>
      </c>
      <c r="C79" s="209" t="s">
        <v>9</v>
      </c>
      <c r="D79" s="220">
        <v>12.53</v>
      </c>
      <c r="E79" s="220">
        <v>0</v>
      </c>
      <c r="F79" s="220">
        <v>141.38999999999999</v>
      </c>
      <c r="G79" s="220">
        <v>153.91999999999999</v>
      </c>
      <c r="H79" s="209" t="s">
        <v>10</v>
      </c>
    </row>
    <row r="80" spans="1:8">
      <c r="A80" s="207">
        <v>531100</v>
      </c>
      <c r="B80" s="208" t="s">
        <v>90</v>
      </c>
      <c r="C80" s="209" t="s">
        <v>9</v>
      </c>
      <c r="D80" s="220">
        <v>13.44</v>
      </c>
      <c r="E80" s="220">
        <v>0</v>
      </c>
      <c r="F80" s="220">
        <v>147.22</v>
      </c>
      <c r="G80" s="220">
        <v>160.66</v>
      </c>
      <c r="H80" s="209" t="s">
        <v>10</v>
      </c>
    </row>
    <row r="81" spans="1:8">
      <c r="A81" s="207">
        <v>532100</v>
      </c>
      <c r="B81" s="208" t="s">
        <v>91</v>
      </c>
      <c r="C81" s="209" t="s">
        <v>9</v>
      </c>
      <c r="D81" s="220">
        <v>6.42</v>
      </c>
      <c r="E81" s="220">
        <v>104.16</v>
      </c>
      <c r="F81" s="220">
        <v>0</v>
      </c>
      <c r="G81" s="220">
        <v>110.58</v>
      </c>
      <c r="H81" s="209" t="s">
        <v>10</v>
      </c>
    </row>
    <row r="82" spans="1:8">
      <c r="A82" s="207">
        <v>563100</v>
      </c>
      <c r="B82" s="208" t="s">
        <v>92</v>
      </c>
      <c r="C82" s="209" t="s">
        <v>20</v>
      </c>
      <c r="D82" s="220">
        <v>0.88</v>
      </c>
      <c r="E82" s="220">
        <v>0.37</v>
      </c>
      <c r="F82" s="220">
        <v>0</v>
      </c>
      <c r="G82" s="220">
        <v>1.25</v>
      </c>
      <c r="H82" s="209" t="s">
        <v>10</v>
      </c>
    </row>
    <row r="83" spans="1:8">
      <c r="A83" s="207">
        <v>535150</v>
      </c>
      <c r="B83" s="208" t="s">
        <v>93</v>
      </c>
      <c r="C83" s="209" t="s">
        <v>94</v>
      </c>
      <c r="D83" s="220">
        <v>0.84</v>
      </c>
      <c r="E83" s="220">
        <v>0</v>
      </c>
      <c r="F83" s="220">
        <v>0</v>
      </c>
      <c r="G83" s="220">
        <v>0.84</v>
      </c>
      <c r="H83" s="211"/>
    </row>
    <row r="84" spans="1:8">
      <c r="A84" s="207">
        <v>535100</v>
      </c>
      <c r="B84" s="208" t="s">
        <v>95</v>
      </c>
      <c r="C84" s="209" t="s">
        <v>20</v>
      </c>
      <c r="D84" s="220">
        <v>1.69</v>
      </c>
      <c r="E84" s="220">
        <v>0</v>
      </c>
      <c r="F84" s="220">
        <v>0</v>
      </c>
      <c r="G84" s="220">
        <v>1.69</v>
      </c>
      <c r="H84" s="211"/>
    </row>
    <row r="85" spans="1:8">
      <c r="A85" s="207">
        <v>570100</v>
      </c>
      <c r="B85" s="208" t="s">
        <v>96</v>
      </c>
      <c r="C85" s="209" t="s">
        <v>83</v>
      </c>
      <c r="D85" s="220">
        <v>51.69</v>
      </c>
      <c r="E85" s="220">
        <v>101</v>
      </c>
      <c r="F85" s="220">
        <v>0</v>
      </c>
      <c r="G85" s="220">
        <v>152.69</v>
      </c>
      <c r="H85" s="209" t="s">
        <v>10</v>
      </c>
    </row>
    <row r="86" spans="1:8">
      <c r="A86" s="207">
        <v>570160</v>
      </c>
      <c r="B86" s="208" t="s">
        <v>97</v>
      </c>
      <c r="C86" s="209" t="s">
        <v>83</v>
      </c>
      <c r="D86" s="220">
        <v>41.78</v>
      </c>
      <c r="E86" s="220">
        <v>95.63</v>
      </c>
      <c r="F86" s="220">
        <v>0</v>
      </c>
      <c r="G86" s="220">
        <v>137.41</v>
      </c>
      <c r="H86" s="209" t="s">
        <v>10</v>
      </c>
    </row>
    <row r="87" spans="1:8">
      <c r="A87" s="207">
        <v>570350</v>
      </c>
      <c r="B87" s="208" t="s">
        <v>98</v>
      </c>
      <c r="C87" s="209" t="s">
        <v>83</v>
      </c>
      <c r="D87" s="220">
        <v>73.739999999999995</v>
      </c>
      <c r="E87" s="220">
        <v>114.27</v>
      </c>
      <c r="F87" s="220">
        <v>0</v>
      </c>
      <c r="G87" s="220">
        <v>188.01</v>
      </c>
      <c r="H87" s="209" t="s">
        <v>10</v>
      </c>
    </row>
    <row r="88" spans="1:8">
      <c r="A88" s="207">
        <v>570360</v>
      </c>
      <c r="B88" s="208" t="s">
        <v>99</v>
      </c>
      <c r="C88" s="209" t="s">
        <v>83</v>
      </c>
      <c r="D88" s="220">
        <v>69.19</v>
      </c>
      <c r="E88" s="220">
        <v>108.95</v>
      </c>
      <c r="F88" s="220">
        <v>0</v>
      </c>
      <c r="G88" s="220">
        <v>178.14</v>
      </c>
      <c r="H88" s="209" t="s">
        <v>10</v>
      </c>
    </row>
    <row r="89" spans="1:8">
      <c r="A89" s="207">
        <v>570000</v>
      </c>
      <c r="B89" s="208" t="s">
        <v>100</v>
      </c>
      <c r="C89" s="209" t="s">
        <v>83</v>
      </c>
      <c r="D89" s="220">
        <v>32.74</v>
      </c>
      <c r="E89" s="220">
        <v>0</v>
      </c>
      <c r="F89" s="220">
        <v>152.69</v>
      </c>
      <c r="G89" s="220">
        <v>185.43</v>
      </c>
      <c r="H89" s="209" t="s">
        <v>10</v>
      </c>
    </row>
    <row r="90" spans="1:8">
      <c r="A90" s="207">
        <v>570400</v>
      </c>
      <c r="B90" s="208" t="s">
        <v>101</v>
      </c>
      <c r="C90" s="209" t="s">
        <v>83</v>
      </c>
      <c r="D90" s="220">
        <v>31.2</v>
      </c>
      <c r="E90" s="220">
        <v>0</v>
      </c>
      <c r="F90" s="220">
        <v>137.41</v>
      </c>
      <c r="G90" s="220">
        <v>168.61</v>
      </c>
      <c r="H90" s="209" t="s">
        <v>10</v>
      </c>
    </row>
    <row r="91" spans="1:8">
      <c r="A91" s="207">
        <v>532500</v>
      </c>
      <c r="B91" s="208" t="s">
        <v>102</v>
      </c>
      <c r="C91" s="209" t="s">
        <v>9</v>
      </c>
      <c r="D91" s="220">
        <v>14.23</v>
      </c>
      <c r="E91" s="220">
        <v>90.97</v>
      </c>
      <c r="F91" s="220">
        <v>0</v>
      </c>
      <c r="G91" s="220">
        <v>105.2</v>
      </c>
      <c r="H91" s="209" t="s">
        <v>10</v>
      </c>
    </row>
    <row r="92" spans="1:8">
      <c r="A92" s="207">
        <v>532600</v>
      </c>
      <c r="B92" s="208" t="s">
        <v>103</v>
      </c>
      <c r="C92" s="209" t="s">
        <v>20</v>
      </c>
      <c r="D92" s="220">
        <v>1.17</v>
      </c>
      <c r="E92" s="220">
        <v>0</v>
      </c>
      <c r="F92" s="220">
        <v>0.54</v>
      </c>
      <c r="G92" s="220">
        <v>1.71</v>
      </c>
      <c r="H92" s="209" t="s">
        <v>10</v>
      </c>
    </row>
    <row r="93" spans="1:8">
      <c r="A93" s="207">
        <v>532700</v>
      </c>
      <c r="B93" s="208" t="s">
        <v>104</v>
      </c>
      <c r="C93" s="209" t="s">
        <v>20</v>
      </c>
      <c r="D93" s="220">
        <v>0.62</v>
      </c>
      <c r="E93" s="220">
        <v>0</v>
      </c>
      <c r="F93" s="220">
        <v>0</v>
      </c>
      <c r="G93" s="220">
        <v>0.62</v>
      </c>
      <c r="H93" s="211"/>
    </row>
    <row r="94" spans="1:8">
      <c r="A94" s="207">
        <v>575100</v>
      </c>
      <c r="B94" s="208" t="s">
        <v>105</v>
      </c>
      <c r="C94" s="209" t="s">
        <v>20</v>
      </c>
      <c r="D94" s="220">
        <v>1.45</v>
      </c>
      <c r="E94" s="220">
        <v>0</v>
      </c>
      <c r="F94" s="220">
        <v>0</v>
      </c>
      <c r="G94" s="220">
        <v>1.45</v>
      </c>
      <c r="H94" s="211"/>
    </row>
    <row r="95" spans="1:8">
      <c r="A95" s="207">
        <v>575000</v>
      </c>
      <c r="B95" s="208" t="s">
        <v>106</v>
      </c>
      <c r="C95" s="209" t="s">
        <v>9</v>
      </c>
      <c r="D95" s="220">
        <v>29.23</v>
      </c>
      <c r="E95" s="220">
        <v>0</v>
      </c>
      <c r="F95" s="220">
        <v>4.74</v>
      </c>
      <c r="G95" s="220">
        <v>33.97</v>
      </c>
      <c r="H95" s="211"/>
    </row>
    <row r="96" spans="1:8">
      <c r="A96" s="207">
        <v>521500</v>
      </c>
      <c r="B96" s="208" t="s">
        <v>107</v>
      </c>
      <c r="C96" s="209" t="s">
        <v>94</v>
      </c>
      <c r="D96" s="220">
        <v>3.15</v>
      </c>
      <c r="E96" s="220">
        <v>0</v>
      </c>
      <c r="F96" s="220">
        <v>0</v>
      </c>
      <c r="G96" s="220">
        <v>3.15</v>
      </c>
      <c r="H96" s="211"/>
    </row>
    <row r="97" spans="1:11">
      <c r="A97" s="207">
        <v>521400</v>
      </c>
      <c r="B97" s="208" t="s">
        <v>108</v>
      </c>
      <c r="C97" s="209" t="s">
        <v>20</v>
      </c>
      <c r="D97" s="220">
        <v>10.51</v>
      </c>
      <c r="E97" s="220">
        <v>0</v>
      </c>
      <c r="F97" s="220">
        <v>0</v>
      </c>
      <c r="G97" s="220">
        <v>10.51</v>
      </c>
      <c r="H97" s="211"/>
    </row>
    <row r="98" spans="1:11">
      <c r="A98" s="207">
        <v>510300</v>
      </c>
      <c r="B98" s="208" t="s">
        <v>109</v>
      </c>
      <c r="C98" s="209" t="s">
        <v>20</v>
      </c>
      <c r="D98" s="220">
        <v>2.57</v>
      </c>
      <c r="E98" s="220">
        <v>0</v>
      </c>
      <c r="F98" s="220">
        <v>0.23</v>
      </c>
      <c r="G98" s="220">
        <v>2.8</v>
      </c>
      <c r="H98" s="211"/>
    </row>
    <row r="99" spans="1:11">
      <c r="A99" s="207">
        <v>521550</v>
      </c>
      <c r="B99" s="208" t="s">
        <v>110</v>
      </c>
      <c r="C99" s="209" t="s">
        <v>20</v>
      </c>
      <c r="D99" s="220">
        <v>1.1299999999999999</v>
      </c>
      <c r="E99" s="220">
        <v>0</v>
      </c>
      <c r="F99" s="220">
        <v>0</v>
      </c>
      <c r="G99" s="220">
        <v>1.1299999999999999</v>
      </c>
      <c r="H99" s="211"/>
    </row>
    <row r="100" spans="1:11">
      <c r="A100" s="207">
        <v>532650</v>
      </c>
      <c r="B100" s="208" t="s">
        <v>111</v>
      </c>
      <c r="C100" s="209" t="s">
        <v>20</v>
      </c>
      <c r="D100" s="220">
        <v>0.7</v>
      </c>
      <c r="E100" s="220">
        <v>0</v>
      </c>
      <c r="F100" s="220">
        <v>0.1</v>
      </c>
      <c r="G100" s="220">
        <v>0.8</v>
      </c>
      <c r="H100" s="209" t="s">
        <v>10</v>
      </c>
    </row>
    <row r="101" spans="1:11">
      <c r="A101" s="207">
        <v>501000</v>
      </c>
      <c r="B101" s="208" t="s">
        <v>112</v>
      </c>
      <c r="C101" s="209" t="s">
        <v>9</v>
      </c>
      <c r="D101" s="220">
        <v>5.8</v>
      </c>
      <c r="E101" s="220">
        <v>0</v>
      </c>
      <c r="F101" s="220">
        <v>0</v>
      </c>
      <c r="G101" s="220">
        <v>5.8</v>
      </c>
      <c r="H101" s="209" t="s">
        <v>10</v>
      </c>
      <c r="J101" s="33">
        <f>0.73*5.6+1.84</f>
        <v>5.9279999999999999</v>
      </c>
      <c r="K101" s="33">
        <f>J101*1.8</f>
        <v>10.670400000000001</v>
      </c>
    </row>
    <row r="102" spans="1:11">
      <c r="A102" s="207">
        <v>500000</v>
      </c>
      <c r="B102" s="240" t="s">
        <v>1060</v>
      </c>
      <c r="C102" s="209" t="s">
        <v>20</v>
      </c>
      <c r="D102" s="220">
        <v>4.0199999999999996</v>
      </c>
      <c r="E102" s="220">
        <v>0</v>
      </c>
      <c r="F102" s="220">
        <v>0</v>
      </c>
      <c r="G102" s="220">
        <v>4.0199999999999996</v>
      </c>
      <c r="H102" s="211"/>
    </row>
    <row r="103" spans="1:11">
      <c r="A103" s="207">
        <v>520100</v>
      </c>
      <c r="B103" s="208" t="s">
        <v>113</v>
      </c>
      <c r="C103" s="209" t="s">
        <v>9</v>
      </c>
      <c r="D103" s="220">
        <v>3.65</v>
      </c>
      <c r="E103" s="220">
        <v>0</v>
      </c>
      <c r="F103" s="220">
        <v>0</v>
      </c>
      <c r="G103" s="220">
        <v>3.65</v>
      </c>
      <c r="H103" s="211"/>
    </row>
    <row r="104" spans="1:11">
      <c r="A104" s="207">
        <v>520200</v>
      </c>
      <c r="B104" s="208" t="s">
        <v>114</v>
      </c>
      <c r="C104" s="209" t="s">
        <v>9</v>
      </c>
      <c r="D104" s="220">
        <v>4.46</v>
      </c>
      <c r="E104" s="220">
        <v>0</v>
      </c>
      <c r="F104" s="220">
        <v>0</v>
      </c>
      <c r="G104" s="220">
        <v>4.46</v>
      </c>
      <c r="H104" s="211"/>
    </row>
    <row r="105" spans="1:11">
      <c r="A105" s="207">
        <v>521300</v>
      </c>
      <c r="B105" s="208" t="s">
        <v>115</v>
      </c>
      <c r="C105" s="209" t="s">
        <v>9</v>
      </c>
      <c r="D105" s="220">
        <v>28.34</v>
      </c>
      <c r="E105" s="220">
        <v>11.72</v>
      </c>
      <c r="F105" s="220">
        <v>2.36</v>
      </c>
      <c r="G105" s="220">
        <v>42.42</v>
      </c>
      <c r="H105" s="211"/>
    </row>
    <row r="106" spans="1:11">
      <c r="A106" s="207">
        <v>535200</v>
      </c>
      <c r="B106" s="208" t="s">
        <v>116</v>
      </c>
      <c r="C106" s="209" t="s">
        <v>94</v>
      </c>
      <c r="D106" s="220">
        <v>5.47</v>
      </c>
      <c r="E106" s="220">
        <v>0</v>
      </c>
      <c r="F106" s="220">
        <v>3.99</v>
      </c>
      <c r="G106" s="220">
        <v>9.4600000000000009</v>
      </c>
      <c r="H106" s="209" t="s">
        <v>10</v>
      </c>
    </row>
    <row r="107" spans="1:11">
      <c r="A107" s="207">
        <v>521450</v>
      </c>
      <c r="B107" s="208" t="s">
        <v>117</v>
      </c>
      <c r="C107" s="209" t="s">
        <v>20</v>
      </c>
      <c r="D107" s="220">
        <v>6.05</v>
      </c>
      <c r="E107" s="220">
        <v>0</v>
      </c>
      <c r="F107" s="220">
        <v>13.33</v>
      </c>
      <c r="G107" s="220">
        <v>19.38</v>
      </c>
      <c r="H107" s="209" t="s">
        <v>10</v>
      </c>
    </row>
    <row r="108" spans="1:11">
      <c r="A108" s="207">
        <v>560100</v>
      </c>
      <c r="B108" s="208" t="s">
        <v>118</v>
      </c>
      <c r="C108" s="209" t="s">
        <v>20</v>
      </c>
      <c r="D108" s="220">
        <v>0.49</v>
      </c>
      <c r="E108" s="220">
        <v>0</v>
      </c>
      <c r="F108" s="220">
        <v>0</v>
      </c>
      <c r="G108" s="220">
        <v>0.49</v>
      </c>
      <c r="H108" s="211"/>
    </row>
    <row r="109" spans="1:11">
      <c r="A109" s="207">
        <v>560400</v>
      </c>
      <c r="B109" s="208" t="s">
        <v>119</v>
      </c>
      <c r="C109" s="209" t="s">
        <v>20</v>
      </c>
      <c r="D109" s="220">
        <v>0.49</v>
      </c>
      <c r="E109" s="220">
        <v>0</v>
      </c>
      <c r="F109" s="220">
        <v>0</v>
      </c>
      <c r="G109" s="220">
        <v>0.49</v>
      </c>
      <c r="H109" s="211"/>
    </row>
    <row r="110" spans="1:11">
      <c r="A110" s="207">
        <v>510100</v>
      </c>
      <c r="B110" s="208" t="s">
        <v>120</v>
      </c>
      <c r="C110" s="209" t="s">
        <v>9</v>
      </c>
      <c r="D110" s="220">
        <v>8.19</v>
      </c>
      <c r="E110" s="220">
        <v>0</v>
      </c>
      <c r="F110" s="220">
        <v>0</v>
      </c>
      <c r="G110" s="220">
        <v>8.19</v>
      </c>
      <c r="H110" s="211"/>
    </row>
    <row r="111" spans="1:11">
      <c r="A111" s="207">
        <v>510200</v>
      </c>
      <c r="B111" s="208" t="s">
        <v>121</v>
      </c>
      <c r="C111" s="209" t="s">
        <v>9</v>
      </c>
      <c r="D111" s="220">
        <v>11.54</v>
      </c>
      <c r="E111" s="220">
        <v>0</v>
      </c>
      <c r="F111" s="220">
        <v>0</v>
      </c>
      <c r="G111" s="220">
        <v>11.54</v>
      </c>
      <c r="H111" s="211"/>
    </row>
    <row r="112" spans="1:11">
      <c r="A112" s="207">
        <v>515580</v>
      </c>
      <c r="B112" s="208" t="s">
        <v>122</v>
      </c>
      <c r="C112" s="209" t="s">
        <v>20</v>
      </c>
      <c r="D112" s="220">
        <v>2.41</v>
      </c>
      <c r="E112" s="220">
        <v>0</v>
      </c>
      <c r="F112" s="220">
        <v>0</v>
      </c>
      <c r="G112" s="220">
        <v>2.41</v>
      </c>
      <c r="H112" s="211"/>
    </row>
    <row r="113" spans="1:8">
      <c r="A113" s="207">
        <v>564000</v>
      </c>
      <c r="B113" s="208" t="s">
        <v>123</v>
      </c>
      <c r="C113" s="209" t="s">
        <v>9</v>
      </c>
      <c r="D113" s="220">
        <v>29.09</v>
      </c>
      <c r="E113" s="220">
        <v>108.97</v>
      </c>
      <c r="F113" s="220">
        <v>0</v>
      </c>
      <c r="G113" s="220">
        <v>138.06</v>
      </c>
      <c r="H113" s="209" t="s">
        <v>10</v>
      </c>
    </row>
    <row r="114" spans="1:8">
      <c r="A114" s="207">
        <v>564300</v>
      </c>
      <c r="B114" s="208" t="s">
        <v>124</v>
      </c>
      <c r="C114" s="209" t="s">
        <v>9</v>
      </c>
      <c r="D114" s="220">
        <v>35.15</v>
      </c>
      <c r="E114" s="220">
        <v>110.57</v>
      </c>
      <c r="F114" s="220">
        <v>0</v>
      </c>
      <c r="G114" s="220">
        <v>145.72</v>
      </c>
      <c r="H114" s="209" t="s">
        <v>10</v>
      </c>
    </row>
    <row r="115" spans="1:8">
      <c r="A115" s="207">
        <v>532000</v>
      </c>
      <c r="B115" s="208" t="s">
        <v>125</v>
      </c>
      <c r="C115" s="209" t="s">
        <v>9</v>
      </c>
      <c r="D115" s="220">
        <v>24.19</v>
      </c>
      <c r="E115" s="220">
        <v>116.65</v>
      </c>
      <c r="F115" s="220">
        <v>0</v>
      </c>
      <c r="G115" s="220">
        <v>140.84</v>
      </c>
      <c r="H115" s="209" t="s">
        <v>10</v>
      </c>
    </row>
    <row r="116" spans="1:8">
      <c r="A116" s="207">
        <v>531350</v>
      </c>
      <c r="B116" s="208" t="s">
        <v>126</v>
      </c>
      <c r="C116" s="209" t="s">
        <v>9</v>
      </c>
      <c r="D116" s="220">
        <v>19.3</v>
      </c>
      <c r="E116" s="220">
        <v>103.24</v>
      </c>
      <c r="F116" s="220">
        <v>0</v>
      </c>
      <c r="G116" s="220">
        <v>122.54</v>
      </c>
      <c r="H116" s="209" t="s">
        <v>10</v>
      </c>
    </row>
    <row r="117" spans="1:8">
      <c r="A117" s="207">
        <v>531300</v>
      </c>
      <c r="B117" s="208" t="s">
        <v>127</v>
      </c>
      <c r="C117" s="209" t="s">
        <v>9</v>
      </c>
      <c r="D117" s="220">
        <v>19.3</v>
      </c>
      <c r="E117" s="220">
        <v>71.19</v>
      </c>
      <c r="F117" s="220">
        <v>35.340000000000003</v>
      </c>
      <c r="G117" s="220">
        <v>125.83</v>
      </c>
      <c r="H117" s="209" t="s">
        <v>10</v>
      </c>
    </row>
    <row r="118" spans="1:8">
      <c r="A118" s="207">
        <v>531500</v>
      </c>
      <c r="B118" s="208" t="s">
        <v>128</v>
      </c>
      <c r="C118" s="209" t="s">
        <v>9</v>
      </c>
      <c r="D118" s="220">
        <v>19.3</v>
      </c>
      <c r="E118" s="220">
        <v>104.24</v>
      </c>
      <c r="F118" s="220">
        <v>0</v>
      </c>
      <c r="G118" s="220">
        <v>123.54</v>
      </c>
      <c r="H118" s="209" t="s">
        <v>10</v>
      </c>
    </row>
    <row r="119" spans="1:8">
      <c r="A119" s="207">
        <v>535000</v>
      </c>
      <c r="B119" s="208" t="s">
        <v>129</v>
      </c>
      <c r="C119" s="209" t="s">
        <v>20</v>
      </c>
      <c r="D119" s="220">
        <v>36.130000000000003</v>
      </c>
      <c r="E119" s="220">
        <v>85.85</v>
      </c>
      <c r="F119" s="220">
        <v>0</v>
      </c>
      <c r="G119" s="220">
        <v>121.98</v>
      </c>
      <c r="H119" s="209" t="s">
        <v>10</v>
      </c>
    </row>
    <row r="120" spans="1:8">
      <c r="A120" s="207">
        <v>534906</v>
      </c>
      <c r="B120" s="208" t="s">
        <v>130</v>
      </c>
      <c r="C120" s="209" t="s">
        <v>20</v>
      </c>
      <c r="D120" s="220">
        <v>21.7</v>
      </c>
      <c r="E120" s="220">
        <v>55.04</v>
      </c>
      <c r="F120" s="220">
        <v>0</v>
      </c>
      <c r="G120" s="220">
        <v>76.739999999999995</v>
      </c>
      <c r="H120" s="209" t="s">
        <v>10</v>
      </c>
    </row>
    <row r="121" spans="1:8" ht="25.5">
      <c r="A121" s="207">
        <v>534916</v>
      </c>
      <c r="B121" s="208" t="s">
        <v>131</v>
      </c>
      <c r="C121" s="209" t="s">
        <v>20</v>
      </c>
      <c r="D121" s="220">
        <v>21.7</v>
      </c>
      <c r="E121" s="220">
        <v>55.22</v>
      </c>
      <c r="F121" s="220">
        <v>0</v>
      </c>
      <c r="G121" s="220">
        <v>76.92</v>
      </c>
      <c r="H121" s="209" t="s">
        <v>10</v>
      </c>
    </row>
    <row r="122" spans="1:8">
      <c r="A122" s="207">
        <v>534908</v>
      </c>
      <c r="B122" s="208" t="s">
        <v>132</v>
      </c>
      <c r="C122" s="209" t="s">
        <v>20</v>
      </c>
      <c r="D122" s="220">
        <v>21.7</v>
      </c>
      <c r="E122" s="220">
        <v>68.98</v>
      </c>
      <c r="F122" s="220">
        <v>0</v>
      </c>
      <c r="G122" s="220">
        <v>90.68</v>
      </c>
      <c r="H122" s="209" t="s">
        <v>10</v>
      </c>
    </row>
    <row r="123" spans="1:8" ht="25.5">
      <c r="A123" s="207">
        <v>534918</v>
      </c>
      <c r="B123" s="208" t="s">
        <v>133</v>
      </c>
      <c r="C123" s="209" t="s">
        <v>20</v>
      </c>
      <c r="D123" s="220">
        <v>21.7</v>
      </c>
      <c r="E123" s="220">
        <v>69.16</v>
      </c>
      <c r="F123" s="220">
        <v>0</v>
      </c>
      <c r="G123" s="220">
        <v>90.86</v>
      </c>
      <c r="H123" s="209" t="s">
        <v>10</v>
      </c>
    </row>
    <row r="124" spans="1:8">
      <c r="A124" s="207">
        <v>530000</v>
      </c>
      <c r="B124" s="208" t="s">
        <v>134</v>
      </c>
      <c r="C124" s="209" t="s">
        <v>9</v>
      </c>
      <c r="D124" s="220">
        <v>24.12</v>
      </c>
      <c r="E124" s="220">
        <v>0</v>
      </c>
      <c r="F124" s="220">
        <v>22.05</v>
      </c>
      <c r="G124" s="220">
        <v>46.17</v>
      </c>
      <c r="H124" s="211"/>
    </row>
    <row r="125" spans="1:8">
      <c r="A125" s="207">
        <v>530060</v>
      </c>
      <c r="B125" s="208" t="s">
        <v>135</v>
      </c>
      <c r="C125" s="209" t="s">
        <v>9</v>
      </c>
      <c r="D125" s="220">
        <v>22.61</v>
      </c>
      <c r="E125" s="220">
        <v>0</v>
      </c>
      <c r="F125" s="220">
        <v>20.36</v>
      </c>
      <c r="G125" s="220">
        <v>42.97</v>
      </c>
      <c r="H125" s="211"/>
    </row>
    <row r="126" spans="1:8">
      <c r="A126" s="207">
        <v>561100</v>
      </c>
      <c r="B126" s="208" t="s">
        <v>136</v>
      </c>
      <c r="C126" s="209" t="s">
        <v>20</v>
      </c>
      <c r="D126" s="220">
        <v>0.34</v>
      </c>
      <c r="E126" s="220">
        <v>0</v>
      </c>
      <c r="F126" s="220">
        <v>0</v>
      </c>
      <c r="G126" s="220">
        <v>0.34</v>
      </c>
      <c r="H126" s="211"/>
    </row>
    <row r="127" spans="1:8">
      <c r="A127" s="207">
        <v>561130</v>
      </c>
      <c r="B127" s="208" t="s">
        <v>137</v>
      </c>
      <c r="C127" s="209" t="s">
        <v>20</v>
      </c>
      <c r="D127" s="220">
        <v>0.35</v>
      </c>
      <c r="E127" s="220">
        <v>0</v>
      </c>
      <c r="F127" s="220">
        <v>0</v>
      </c>
      <c r="G127" s="220">
        <v>0.35</v>
      </c>
      <c r="H127" s="211"/>
    </row>
    <row r="128" spans="1:8">
      <c r="A128" s="207">
        <v>516300</v>
      </c>
      <c r="B128" s="208" t="s">
        <v>138</v>
      </c>
      <c r="C128" s="209" t="s">
        <v>9</v>
      </c>
      <c r="D128" s="220">
        <v>14.37</v>
      </c>
      <c r="E128" s="220">
        <v>0</v>
      </c>
      <c r="F128" s="220">
        <v>0</v>
      </c>
      <c r="G128" s="220">
        <v>14.37</v>
      </c>
      <c r="H128" s="209" t="s">
        <v>10</v>
      </c>
    </row>
    <row r="129" spans="1:8">
      <c r="A129" s="207">
        <v>516000</v>
      </c>
      <c r="B129" s="208" t="s">
        <v>139</v>
      </c>
      <c r="C129" s="209" t="s">
        <v>9</v>
      </c>
      <c r="D129" s="220">
        <v>4.8099999999999996</v>
      </c>
      <c r="E129" s="220">
        <v>104.16</v>
      </c>
      <c r="F129" s="220">
        <v>0</v>
      </c>
      <c r="G129" s="220">
        <v>108.97</v>
      </c>
      <c r="H129" s="209" t="s">
        <v>10</v>
      </c>
    </row>
    <row r="130" spans="1:8">
      <c r="A130" s="207">
        <v>516100</v>
      </c>
      <c r="B130" s="208" t="s">
        <v>140</v>
      </c>
      <c r="C130" s="209" t="s">
        <v>9</v>
      </c>
      <c r="D130" s="220">
        <v>10.85</v>
      </c>
      <c r="E130" s="220">
        <v>102.83</v>
      </c>
      <c r="F130" s="220">
        <v>0</v>
      </c>
      <c r="G130" s="220">
        <v>113.68</v>
      </c>
      <c r="H130" s="209" t="s">
        <v>10</v>
      </c>
    </row>
    <row r="131" spans="1:8">
      <c r="A131" s="207">
        <v>516200</v>
      </c>
      <c r="B131" s="208" t="s">
        <v>141</v>
      </c>
      <c r="C131" s="209" t="s">
        <v>9</v>
      </c>
      <c r="D131" s="220">
        <v>10.85</v>
      </c>
      <c r="E131" s="220">
        <v>90.67</v>
      </c>
      <c r="F131" s="220">
        <v>0</v>
      </c>
      <c r="G131" s="220">
        <v>101.52</v>
      </c>
      <c r="H131" s="209" t="s">
        <v>10</v>
      </c>
    </row>
    <row r="132" spans="1:8">
      <c r="A132" s="207">
        <v>534600</v>
      </c>
      <c r="B132" s="208" t="s">
        <v>142</v>
      </c>
      <c r="C132" s="209" t="s">
        <v>9</v>
      </c>
      <c r="D132" s="220">
        <v>27.2</v>
      </c>
      <c r="E132" s="220">
        <v>80.13</v>
      </c>
      <c r="F132" s="220">
        <v>0</v>
      </c>
      <c r="G132" s="220">
        <v>107.33</v>
      </c>
      <c r="H132" s="209" t="s">
        <v>10</v>
      </c>
    </row>
    <row r="133" spans="1:8">
      <c r="A133" s="207">
        <v>534000</v>
      </c>
      <c r="B133" s="208" t="s">
        <v>143</v>
      </c>
      <c r="C133" s="209" t="s">
        <v>9</v>
      </c>
      <c r="D133" s="220">
        <v>48.38</v>
      </c>
      <c r="E133" s="220">
        <v>113.22</v>
      </c>
      <c r="F133" s="220">
        <v>0</v>
      </c>
      <c r="G133" s="220">
        <v>161.6</v>
      </c>
      <c r="H133" s="209" t="s">
        <v>10</v>
      </c>
    </row>
    <row r="134" spans="1:8">
      <c r="A134" s="207">
        <v>534650</v>
      </c>
      <c r="B134" s="208" t="s">
        <v>144</v>
      </c>
      <c r="C134" s="209" t="s">
        <v>9</v>
      </c>
      <c r="D134" s="220">
        <v>27.2</v>
      </c>
      <c r="E134" s="220">
        <v>80.13</v>
      </c>
      <c r="F134" s="220">
        <v>0</v>
      </c>
      <c r="G134" s="220">
        <v>107.33</v>
      </c>
      <c r="H134" s="209" t="s">
        <v>10</v>
      </c>
    </row>
    <row r="135" spans="1:8">
      <c r="A135" s="207">
        <v>534300</v>
      </c>
      <c r="B135" s="208" t="s">
        <v>145</v>
      </c>
      <c r="C135" s="209" t="s">
        <v>9</v>
      </c>
      <c r="D135" s="220">
        <v>48.15</v>
      </c>
      <c r="E135" s="220">
        <v>111.62</v>
      </c>
      <c r="F135" s="220">
        <v>0</v>
      </c>
      <c r="G135" s="220">
        <v>159.77000000000001</v>
      </c>
      <c r="H135" s="209" t="s">
        <v>10</v>
      </c>
    </row>
    <row r="136" spans="1:8">
      <c r="A136" s="207">
        <v>570310</v>
      </c>
      <c r="B136" s="208" t="s">
        <v>146</v>
      </c>
      <c r="C136" s="209" t="s">
        <v>83</v>
      </c>
      <c r="D136" s="220">
        <v>68.41</v>
      </c>
      <c r="E136" s="220">
        <v>91.25</v>
      </c>
      <c r="F136" s="220">
        <v>0</v>
      </c>
      <c r="G136" s="220">
        <v>159.66</v>
      </c>
      <c r="H136" s="209" t="s">
        <v>10</v>
      </c>
    </row>
    <row r="137" spans="1:8">
      <c r="A137" s="207">
        <v>570300</v>
      </c>
      <c r="B137" s="208" t="s">
        <v>147</v>
      </c>
      <c r="C137" s="209" t="s">
        <v>83</v>
      </c>
      <c r="D137" s="220">
        <v>84.05</v>
      </c>
      <c r="E137" s="220">
        <v>93.94</v>
      </c>
      <c r="F137" s="220">
        <v>0</v>
      </c>
      <c r="G137" s="220">
        <v>177.99</v>
      </c>
      <c r="H137" s="209" t="s">
        <v>10</v>
      </c>
    </row>
    <row r="138" spans="1:8">
      <c r="A138" s="207">
        <v>530160</v>
      </c>
      <c r="B138" s="208" t="s">
        <v>148</v>
      </c>
      <c r="C138" s="209" t="s">
        <v>9</v>
      </c>
      <c r="D138" s="220">
        <v>0</v>
      </c>
      <c r="E138" s="220">
        <v>0</v>
      </c>
      <c r="F138" s="220">
        <v>42.42</v>
      </c>
      <c r="G138" s="220">
        <v>42.42</v>
      </c>
      <c r="H138" s="211"/>
    </row>
    <row r="139" spans="1:8">
      <c r="A139" s="207">
        <v>511000</v>
      </c>
      <c r="B139" s="208" t="s">
        <v>149</v>
      </c>
      <c r="C139" s="209" t="s">
        <v>20</v>
      </c>
      <c r="D139" s="220">
        <v>4.53</v>
      </c>
      <c r="E139" s="220">
        <v>0</v>
      </c>
      <c r="F139" s="220">
        <v>0</v>
      </c>
      <c r="G139" s="220">
        <v>4.53</v>
      </c>
      <c r="H139" s="211"/>
    </row>
    <row r="140" spans="1:8">
      <c r="A140" s="207">
        <v>511100</v>
      </c>
      <c r="B140" s="208" t="s">
        <v>150</v>
      </c>
      <c r="C140" s="209" t="s">
        <v>20</v>
      </c>
      <c r="D140" s="220">
        <v>3.98</v>
      </c>
      <c r="E140" s="220">
        <v>0</v>
      </c>
      <c r="F140" s="220">
        <v>0</v>
      </c>
      <c r="G140" s="220">
        <v>3.98</v>
      </c>
      <c r="H140" s="211"/>
    </row>
    <row r="141" spans="1:8">
      <c r="A141" s="207">
        <v>511200</v>
      </c>
      <c r="B141" s="208" t="s">
        <v>151</v>
      </c>
      <c r="C141" s="209" t="s">
        <v>20</v>
      </c>
      <c r="D141" s="220">
        <v>4.38</v>
      </c>
      <c r="E141" s="220">
        <v>0</v>
      </c>
      <c r="F141" s="220">
        <v>0</v>
      </c>
      <c r="G141" s="220">
        <v>4.38</v>
      </c>
      <c r="H141" s="211"/>
    </row>
    <row r="142" spans="1:8">
      <c r="A142" s="207">
        <v>511300</v>
      </c>
      <c r="B142" s="208" t="s">
        <v>152</v>
      </c>
      <c r="C142" s="209" t="s">
        <v>20</v>
      </c>
      <c r="D142" s="220">
        <v>0.28000000000000003</v>
      </c>
      <c r="E142" s="220">
        <v>0</v>
      </c>
      <c r="F142" s="220">
        <v>0</v>
      </c>
      <c r="G142" s="220">
        <v>0.28000000000000003</v>
      </c>
      <c r="H142" s="211"/>
    </row>
    <row r="143" spans="1:8">
      <c r="A143" s="207">
        <v>550000</v>
      </c>
      <c r="B143" s="208" t="s">
        <v>153</v>
      </c>
      <c r="C143" s="209" t="s">
        <v>9</v>
      </c>
      <c r="D143" s="220">
        <v>24.07</v>
      </c>
      <c r="E143" s="220">
        <v>70.510000000000005</v>
      </c>
      <c r="F143" s="220">
        <v>2.14</v>
      </c>
      <c r="G143" s="220">
        <v>96.72</v>
      </c>
      <c r="H143" s="209" t="s">
        <v>10</v>
      </c>
    </row>
    <row r="144" spans="1:8">
      <c r="A144" s="207">
        <v>550500</v>
      </c>
      <c r="B144" s="208" t="s">
        <v>154</v>
      </c>
      <c r="C144" s="209" t="s">
        <v>9</v>
      </c>
      <c r="D144" s="220">
        <v>24.07</v>
      </c>
      <c r="E144" s="220">
        <v>58.73</v>
      </c>
      <c r="F144" s="220">
        <v>2.67</v>
      </c>
      <c r="G144" s="220">
        <v>85.47</v>
      </c>
      <c r="H144" s="209" t="s">
        <v>10</v>
      </c>
    </row>
    <row r="145" spans="1:8">
      <c r="A145" s="207">
        <v>541000</v>
      </c>
      <c r="B145" s="208" t="s">
        <v>155</v>
      </c>
      <c r="C145" s="209" t="s">
        <v>9</v>
      </c>
      <c r="D145" s="220">
        <v>20.83</v>
      </c>
      <c r="E145" s="220">
        <v>0</v>
      </c>
      <c r="F145" s="220">
        <v>4.92</v>
      </c>
      <c r="G145" s="220">
        <v>25.75</v>
      </c>
      <c r="H145" s="209" t="s">
        <v>10</v>
      </c>
    </row>
    <row r="146" spans="1:8">
      <c r="A146" s="207">
        <v>541100</v>
      </c>
      <c r="B146" s="208" t="s">
        <v>156</v>
      </c>
      <c r="C146" s="209" t="s">
        <v>9</v>
      </c>
      <c r="D146" s="220">
        <v>24.85</v>
      </c>
      <c r="E146" s="220">
        <v>0</v>
      </c>
      <c r="F146" s="220">
        <v>5</v>
      </c>
      <c r="G146" s="220">
        <v>29.85</v>
      </c>
      <c r="H146" s="209" t="s">
        <v>10</v>
      </c>
    </row>
    <row r="147" spans="1:8">
      <c r="A147" s="207">
        <v>541300</v>
      </c>
      <c r="B147" s="208" t="s">
        <v>157</v>
      </c>
      <c r="C147" s="209" t="s">
        <v>9</v>
      </c>
      <c r="D147" s="220">
        <v>20.97</v>
      </c>
      <c r="E147" s="220">
        <v>0</v>
      </c>
      <c r="F147" s="220">
        <v>0</v>
      </c>
      <c r="G147" s="220">
        <v>20.97</v>
      </c>
      <c r="H147" s="211"/>
    </row>
    <row r="148" spans="1:8">
      <c r="A148" s="207">
        <v>541200</v>
      </c>
      <c r="B148" s="208" t="s">
        <v>158</v>
      </c>
      <c r="C148" s="209" t="s">
        <v>9</v>
      </c>
      <c r="D148" s="220">
        <v>25.02</v>
      </c>
      <c r="E148" s="220">
        <v>0</v>
      </c>
      <c r="F148" s="220">
        <v>0</v>
      </c>
      <c r="G148" s="220">
        <v>25.02</v>
      </c>
      <c r="H148" s="211"/>
    </row>
    <row r="149" spans="1:8">
      <c r="A149" s="207">
        <v>542000</v>
      </c>
      <c r="B149" s="208" t="s">
        <v>159</v>
      </c>
      <c r="C149" s="209" t="s">
        <v>9</v>
      </c>
      <c r="D149" s="220">
        <v>27.93</v>
      </c>
      <c r="E149" s="220">
        <v>22.46</v>
      </c>
      <c r="F149" s="220">
        <v>4.53</v>
      </c>
      <c r="G149" s="220">
        <v>54.92</v>
      </c>
      <c r="H149" s="209" t="s">
        <v>10</v>
      </c>
    </row>
    <row r="150" spans="1:8">
      <c r="A150" s="207">
        <v>543000</v>
      </c>
      <c r="B150" s="208" t="s">
        <v>160</v>
      </c>
      <c r="C150" s="209" t="s">
        <v>9</v>
      </c>
      <c r="D150" s="220">
        <v>30.78</v>
      </c>
      <c r="E150" s="220">
        <v>33.39</v>
      </c>
      <c r="F150" s="220">
        <v>4.4800000000000004</v>
      </c>
      <c r="G150" s="220">
        <v>68.650000000000006</v>
      </c>
      <c r="H150" s="209" t="s">
        <v>10</v>
      </c>
    </row>
    <row r="151" spans="1:8">
      <c r="A151" s="207">
        <v>544200</v>
      </c>
      <c r="B151" s="208" t="s">
        <v>161</v>
      </c>
      <c r="C151" s="209" t="s">
        <v>9</v>
      </c>
      <c r="D151" s="220">
        <v>33.69</v>
      </c>
      <c r="E151" s="220">
        <v>44.32</v>
      </c>
      <c r="F151" s="220">
        <v>4.4400000000000004</v>
      </c>
      <c r="G151" s="220">
        <v>82.45</v>
      </c>
      <c r="H151" s="209" t="s">
        <v>10</v>
      </c>
    </row>
    <row r="152" spans="1:8">
      <c r="A152" s="207">
        <v>544000</v>
      </c>
      <c r="B152" s="208" t="s">
        <v>162</v>
      </c>
      <c r="C152" s="209" t="s">
        <v>9</v>
      </c>
      <c r="D152" s="220">
        <v>27.11</v>
      </c>
      <c r="E152" s="220">
        <v>43.11</v>
      </c>
      <c r="F152" s="220">
        <v>4.32</v>
      </c>
      <c r="G152" s="220">
        <v>74.540000000000006</v>
      </c>
      <c r="H152" s="209" t="s">
        <v>10</v>
      </c>
    </row>
    <row r="153" spans="1:8">
      <c r="A153" s="207">
        <v>545200</v>
      </c>
      <c r="B153" s="208" t="s">
        <v>163</v>
      </c>
      <c r="C153" s="209" t="s">
        <v>9</v>
      </c>
      <c r="D153" s="220">
        <v>36.46</v>
      </c>
      <c r="E153" s="220">
        <v>55.25</v>
      </c>
      <c r="F153" s="220">
        <v>4.4000000000000004</v>
      </c>
      <c r="G153" s="220">
        <v>96.11</v>
      </c>
      <c r="H153" s="209" t="s">
        <v>10</v>
      </c>
    </row>
    <row r="154" spans="1:8">
      <c r="A154" s="207">
        <v>545000</v>
      </c>
      <c r="B154" s="208" t="s">
        <v>164</v>
      </c>
      <c r="C154" s="209" t="s">
        <v>9</v>
      </c>
      <c r="D154" s="220">
        <v>29.32</v>
      </c>
      <c r="E154" s="220">
        <v>53.43</v>
      </c>
      <c r="F154" s="220">
        <v>4.28</v>
      </c>
      <c r="G154" s="220">
        <v>87.03</v>
      </c>
      <c r="H154" s="209" t="s">
        <v>10</v>
      </c>
    </row>
    <row r="155" spans="1:8">
      <c r="A155" s="207">
        <v>546000</v>
      </c>
      <c r="B155" s="208" t="s">
        <v>165</v>
      </c>
      <c r="C155" s="209" t="s">
        <v>9</v>
      </c>
      <c r="D155" s="220">
        <v>31.52</v>
      </c>
      <c r="E155" s="220">
        <v>63.75</v>
      </c>
      <c r="F155" s="220">
        <v>4.24</v>
      </c>
      <c r="G155" s="220">
        <v>99.51</v>
      </c>
      <c r="H155" s="209" t="s">
        <v>10</v>
      </c>
    </row>
    <row r="156" spans="1:8">
      <c r="A156" s="207">
        <v>547000</v>
      </c>
      <c r="B156" s="208" t="s">
        <v>166</v>
      </c>
      <c r="C156" s="209" t="s">
        <v>9</v>
      </c>
      <c r="D156" s="220">
        <v>35.33</v>
      </c>
      <c r="E156" s="220">
        <v>73.47</v>
      </c>
      <c r="F156" s="220">
        <v>4.2</v>
      </c>
      <c r="G156" s="220">
        <v>113</v>
      </c>
      <c r="H156" s="209" t="s">
        <v>10</v>
      </c>
    </row>
    <row r="157" spans="1:8">
      <c r="A157" s="207">
        <v>542100</v>
      </c>
      <c r="B157" s="208" t="s">
        <v>167</v>
      </c>
      <c r="C157" s="209" t="s">
        <v>9</v>
      </c>
      <c r="D157" s="220">
        <v>29.2</v>
      </c>
      <c r="E157" s="220">
        <v>24.72</v>
      </c>
      <c r="F157" s="220">
        <v>4.53</v>
      </c>
      <c r="G157" s="220">
        <v>58.45</v>
      </c>
      <c r="H157" s="209" t="s">
        <v>10</v>
      </c>
    </row>
    <row r="158" spans="1:8">
      <c r="A158" s="207">
        <v>543100</v>
      </c>
      <c r="B158" s="208" t="s">
        <v>168</v>
      </c>
      <c r="C158" s="209" t="s">
        <v>9</v>
      </c>
      <c r="D158" s="220">
        <v>29.2</v>
      </c>
      <c r="E158" s="220">
        <v>36.75</v>
      </c>
      <c r="F158" s="220">
        <v>4.4800000000000004</v>
      </c>
      <c r="G158" s="220">
        <v>70.430000000000007</v>
      </c>
      <c r="H158" s="209" t="s">
        <v>10</v>
      </c>
    </row>
    <row r="159" spans="1:8">
      <c r="A159" s="207">
        <v>544300</v>
      </c>
      <c r="B159" s="208" t="s">
        <v>169</v>
      </c>
      <c r="C159" s="209" t="s">
        <v>9</v>
      </c>
      <c r="D159" s="220">
        <v>29.2</v>
      </c>
      <c r="E159" s="220">
        <v>48.78</v>
      </c>
      <c r="F159" s="220">
        <v>4.4400000000000004</v>
      </c>
      <c r="G159" s="220">
        <v>82.42</v>
      </c>
      <c r="H159" s="209" t="s">
        <v>10</v>
      </c>
    </row>
    <row r="160" spans="1:8">
      <c r="A160" s="207">
        <v>544100</v>
      </c>
      <c r="B160" s="208" t="s">
        <v>170</v>
      </c>
      <c r="C160" s="209" t="s">
        <v>9</v>
      </c>
      <c r="D160" s="220">
        <v>22.98</v>
      </c>
      <c r="E160" s="220">
        <v>47.44</v>
      </c>
      <c r="F160" s="220">
        <v>4.32</v>
      </c>
      <c r="G160" s="220">
        <v>74.739999999999995</v>
      </c>
      <c r="H160" s="209" t="s">
        <v>10</v>
      </c>
    </row>
    <row r="161" spans="1:8">
      <c r="A161" s="207">
        <v>545300</v>
      </c>
      <c r="B161" s="208" t="s">
        <v>171</v>
      </c>
      <c r="C161" s="209" t="s">
        <v>9</v>
      </c>
      <c r="D161" s="220">
        <v>29.2</v>
      </c>
      <c r="E161" s="220">
        <v>60.8</v>
      </c>
      <c r="F161" s="220">
        <v>4.4000000000000004</v>
      </c>
      <c r="G161" s="220">
        <v>94.4</v>
      </c>
      <c r="H161" s="209" t="s">
        <v>10</v>
      </c>
    </row>
    <row r="162" spans="1:8">
      <c r="A162" s="207">
        <v>545100</v>
      </c>
      <c r="B162" s="208" t="s">
        <v>172</v>
      </c>
      <c r="C162" s="209" t="s">
        <v>9</v>
      </c>
      <c r="D162" s="220">
        <v>22.98</v>
      </c>
      <c r="E162" s="220">
        <v>58.8</v>
      </c>
      <c r="F162" s="220">
        <v>4.28</v>
      </c>
      <c r="G162" s="220">
        <v>86.06</v>
      </c>
      <c r="H162" s="209" t="s">
        <v>10</v>
      </c>
    </row>
    <row r="163" spans="1:8">
      <c r="A163" s="207">
        <v>546100</v>
      </c>
      <c r="B163" s="208" t="s">
        <v>173</v>
      </c>
      <c r="C163" s="209" t="s">
        <v>9</v>
      </c>
      <c r="D163" s="220">
        <v>22.98</v>
      </c>
      <c r="E163" s="220">
        <v>70.16</v>
      </c>
      <c r="F163" s="220">
        <v>4.24</v>
      </c>
      <c r="G163" s="220">
        <v>97.38</v>
      </c>
      <c r="H163" s="209" t="s">
        <v>10</v>
      </c>
    </row>
    <row r="164" spans="1:8">
      <c r="A164" s="207">
        <v>547100</v>
      </c>
      <c r="B164" s="208" t="s">
        <v>174</v>
      </c>
      <c r="C164" s="209" t="s">
        <v>9</v>
      </c>
      <c r="D164" s="220">
        <v>22.98</v>
      </c>
      <c r="E164" s="220">
        <v>80.849999999999994</v>
      </c>
      <c r="F164" s="220">
        <v>4.2</v>
      </c>
      <c r="G164" s="220">
        <v>108.03</v>
      </c>
      <c r="H164" s="209" t="s">
        <v>10</v>
      </c>
    </row>
    <row r="165" spans="1:8">
      <c r="A165" s="207">
        <v>533000</v>
      </c>
      <c r="B165" s="208" t="s">
        <v>175</v>
      </c>
      <c r="C165" s="209" t="s">
        <v>9</v>
      </c>
      <c r="D165" s="220">
        <v>20.83</v>
      </c>
      <c r="E165" s="220">
        <v>0</v>
      </c>
      <c r="F165" s="220">
        <v>4.92</v>
      </c>
      <c r="G165" s="220">
        <v>25.75</v>
      </c>
      <c r="H165" s="209" t="s">
        <v>10</v>
      </c>
    </row>
    <row r="166" spans="1:8">
      <c r="A166" s="207">
        <v>533100</v>
      </c>
      <c r="B166" s="208" t="s">
        <v>176</v>
      </c>
      <c r="C166" s="209" t="s">
        <v>9</v>
      </c>
      <c r="D166" s="220">
        <v>20.83</v>
      </c>
      <c r="E166" s="220">
        <v>0</v>
      </c>
      <c r="F166" s="220">
        <v>6.02</v>
      </c>
      <c r="G166" s="220">
        <v>26.85</v>
      </c>
      <c r="H166" s="209" t="s">
        <v>10</v>
      </c>
    </row>
    <row r="167" spans="1:8">
      <c r="A167" s="207">
        <v>533200</v>
      </c>
      <c r="B167" s="208" t="s">
        <v>177</v>
      </c>
      <c r="C167" s="209" t="s">
        <v>9</v>
      </c>
      <c r="D167" s="220">
        <v>23.81</v>
      </c>
      <c r="E167" s="220">
        <v>0</v>
      </c>
      <c r="F167" s="220">
        <v>5.03</v>
      </c>
      <c r="G167" s="220">
        <v>28.84</v>
      </c>
      <c r="H167" s="209" t="s">
        <v>10</v>
      </c>
    </row>
    <row r="168" spans="1:8">
      <c r="A168" s="207">
        <v>533300</v>
      </c>
      <c r="B168" s="208" t="s">
        <v>178</v>
      </c>
      <c r="C168" s="209" t="s">
        <v>9</v>
      </c>
      <c r="D168" s="220">
        <v>23.81</v>
      </c>
      <c r="E168" s="220">
        <v>0</v>
      </c>
      <c r="F168" s="220">
        <v>6.15</v>
      </c>
      <c r="G168" s="220">
        <v>29.96</v>
      </c>
      <c r="H168" s="209" t="s">
        <v>10</v>
      </c>
    </row>
    <row r="169" spans="1:8">
      <c r="A169" s="207">
        <v>533500</v>
      </c>
      <c r="B169" s="208" t="s">
        <v>179</v>
      </c>
      <c r="C169" s="209" t="s">
        <v>9</v>
      </c>
      <c r="D169" s="220">
        <v>17.82</v>
      </c>
      <c r="E169" s="220">
        <v>0</v>
      </c>
      <c r="F169" s="220">
        <v>4.92</v>
      </c>
      <c r="G169" s="220">
        <v>22.74</v>
      </c>
      <c r="H169" s="209" t="s">
        <v>10</v>
      </c>
    </row>
    <row r="170" spans="1:8">
      <c r="A170" s="207">
        <v>533600</v>
      </c>
      <c r="B170" s="208" t="s">
        <v>180</v>
      </c>
      <c r="C170" s="209" t="s">
        <v>9</v>
      </c>
      <c r="D170" s="220">
        <v>17.82</v>
      </c>
      <c r="E170" s="220">
        <v>0</v>
      </c>
      <c r="F170" s="220">
        <v>6.02</v>
      </c>
      <c r="G170" s="220">
        <v>23.84</v>
      </c>
      <c r="H170" s="209" t="s">
        <v>10</v>
      </c>
    </row>
    <row r="171" spans="1:8">
      <c r="A171" s="207">
        <v>581030</v>
      </c>
      <c r="B171" s="208" t="s">
        <v>181</v>
      </c>
      <c r="C171" s="209" t="s">
        <v>182</v>
      </c>
      <c r="D171" s="220">
        <v>0.86</v>
      </c>
      <c r="E171" s="220">
        <v>0</v>
      </c>
      <c r="F171" s="220">
        <v>0</v>
      </c>
      <c r="G171" s="220">
        <v>0.86</v>
      </c>
      <c r="H171" s="211"/>
    </row>
    <row r="172" spans="1:8">
      <c r="A172" s="207">
        <v>581054</v>
      </c>
      <c r="B172" s="208" t="s">
        <v>183</v>
      </c>
      <c r="C172" s="209" t="s">
        <v>182</v>
      </c>
      <c r="D172" s="220">
        <v>0.94</v>
      </c>
      <c r="E172" s="220">
        <v>0</v>
      </c>
      <c r="F172" s="220">
        <v>0</v>
      </c>
      <c r="G172" s="220">
        <v>0.94</v>
      </c>
      <c r="H172" s="211"/>
    </row>
    <row r="173" spans="1:8">
      <c r="A173" s="207">
        <v>581052</v>
      </c>
      <c r="B173" s="208" t="s">
        <v>184</v>
      </c>
      <c r="C173" s="209" t="s">
        <v>182</v>
      </c>
      <c r="D173" s="220">
        <v>0.94</v>
      </c>
      <c r="E173" s="220">
        <v>0</v>
      </c>
      <c r="F173" s="220">
        <v>0</v>
      </c>
      <c r="G173" s="220">
        <v>0.94</v>
      </c>
      <c r="H173" s="211"/>
    </row>
    <row r="174" spans="1:8">
      <c r="A174" s="207">
        <v>581053</v>
      </c>
      <c r="B174" s="208" t="s">
        <v>185</v>
      </c>
      <c r="C174" s="209" t="s">
        <v>182</v>
      </c>
      <c r="D174" s="220">
        <v>0.94</v>
      </c>
      <c r="E174" s="220">
        <v>0</v>
      </c>
      <c r="F174" s="220">
        <v>0</v>
      </c>
      <c r="G174" s="220">
        <v>0.94</v>
      </c>
      <c r="H174" s="211"/>
    </row>
    <row r="175" spans="1:8">
      <c r="A175" s="207">
        <v>581051</v>
      </c>
      <c r="B175" s="208" t="s">
        <v>186</v>
      </c>
      <c r="C175" s="209" t="s">
        <v>182</v>
      </c>
      <c r="D175" s="220">
        <v>0.94</v>
      </c>
      <c r="E175" s="220">
        <v>0</v>
      </c>
      <c r="F175" s="220">
        <v>0</v>
      </c>
      <c r="G175" s="220">
        <v>0.94</v>
      </c>
      <c r="H175" s="211"/>
    </row>
    <row r="176" spans="1:8">
      <c r="A176" s="207">
        <v>581050</v>
      </c>
      <c r="B176" s="208" t="s">
        <v>187</v>
      </c>
      <c r="C176" s="209" t="s">
        <v>182</v>
      </c>
      <c r="D176" s="220">
        <v>0.94</v>
      </c>
      <c r="E176" s="220">
        <v>0</v>
      </c>
      <c r="F176" s="220">
        <v>0</v>
      </c>
      <c r="G176" s="220">
        <v>0.94</v>
      </c>
      <c r="H176" s="211"/>
    </row>
    <row r="177" spans="1:8">
      <c r="A177" s="207">
        <v>581020</v>
      </c>
      <c r="B177" s="208" t="s">
        <v>188</v>
      </c>
      <c r="C177" s="209" t="s">
        <v>182</v>
      </c>
      <c r="D177" s="220">
        <v>0.86</v>
      </c>
      <c r="E177" s="220">
        <v>0</v>
      </c>
      <c r="F177" s="220">
        <v>0</v>
      </c>
      <c r="G177" s="220">
        <v>0.86</v>
      </c>
      <c r="H177" s="211"/>
    </row>
    <row r="178" spans="1:8">
      <c r="A178" s="207">
        <v>581011</v>
      </c>
      <c r="B178" s="208" t="s">
        <v>189</v>
      </c>
      <c r="C178" s="209" t="s">
        <v>182</v>
      </c>
      <c r="D178" s="220">
        <v>0.86</v>
      </c>
      <c r="E178" s="220">
        <v>0</v>
      </c>
      <c r="F178" s="220">
        <v>0</v>
      </c>
      <c r="G178" s="220">
        <v>0.86</v>
      </c>
      <c r="H178" s="211"/>
    </row>
    <row r="179" spans="1:8">
      <c r="A179" s="207">
        <v>581010</v>
      </c>
      <c r="B179" s="208" t="s">
        <v>190</v>
      </c>
      <c r="C179" s="209" t="s">
        <v>182</v>
      </c>
      <c r="D179" s="220">
        <v>0.86</v>
      </c>
      <c r="E179" s="220">
        <v>0</v>
      </c>
      <c r="F179" s="220">
        <v>0</v>
      </c>
      <c r="G179" s="220">
        <v>0.86</v>
      </c>
      <c r="H179" s="211"/>
    </row>
    <row r="180" spans="1:8">
      <c r="A180" s="207">
        <v>583100</v>
      </c>
      <c r="B180" s="208" t="s">
        <v>191</v>
      </c>
      <c r="C180" s="209" t="s">
        <v>20</v>
      </c>
      <c r="D180" s="220">
        <v>4.6900000000000004</v>
      </c>
      <c r="E180" s="220">
        <v>2</v>
      </c>
      <c r="F180" s="220">
        <v>0</v>
      </c>
      <c r="G180" s="220">
        <v>6.69</v>
      </c>
      <c r="H180" s="209" t="s">
        <v>10</v>
      </c>
    </row>
    <row r="181" spans="1:8">
      <c r="A181" s="207">
        <v>587000</v>
      </c>
      <c r="B181" s="208" t="s">
        <v>192</v>
      </c>
      <c r="C181" s="209" t="s">
        <v>20</v>
      </c>
      <c r="D181" s="220">
        <v>3.52</v>
      </c>
      <c r="E181" s="220">
        <v>0.8</v>
      </c>
      <c r="F181" s="220">
        <v>0</v>
      </c>
      <c r="G181" s="220">
        <v>4.32</v>
      </c>
      <c r="H181" s="209" t="s">
        <v>10</v>
      </c>
    </row>
    <row r="182" spans="1:8">
      <c r="A182" s="207">
        <v>584200</v>
      </c>
      <c r="B182" s="208" t="s">
        <v>193</v>
      </c>
      <c r="C182" s="209" t="s">
        <v>20</v>
      </c>
      <c r="D182" s="220">
        <v>5.13</v>
      </c>
      <c r="E182" s="220">
        <v>2.56</v>
      </c>
      <c r="F182" s="220">
        <v>0</v>
      </c>
      <c r="G182" s="220">
        <v>7.69</v>
      </c>
      <c r="H182" s="209" t="s">
        <v>10</v>
      </c>
    </row>
    <row r="183" spans="1:8">
      <c r="A183" s="332" t="s">
        <v>788</v>
      </c>
      <c r="B183" s="332"/>
      <c r="C183" s="332"/>
      <c r="D183" s="332"/>
      <c r="E183" s="332"/>
      <c r="F183" s="332"/>
      <c r="G183" s="332"/>
      <c r="H183" s="332"/>
    </row>
    <row r="184" spans="1:8">
      <c r="A184" s="207">
        <v>602600</v>
      </c>
      <c r="B184" s="208" t="s">
        <v>194</v>
      </c>
      <c r="C184" s="209" t="s">
        <v>195</v>
      </c>
      <c r="D184" s="220">
        <v>7.28</v>
      </c>
      <c r="E184" s="220">
        <v>7.75</v>
      </c>
      <c r="F184" s="220">
        <v>0</v>
      </c>
      <c r="G184" s="220">
        <v>15.03</v>
      </c>
      <c r="H184" s="211"/>
    </row>
    <row r="185" spans="1:8">
      <c r="A185" s="207">
        <v>603000</v>
      </c>
      <c r="B185" s="208" t="s">
        <v>196</v>
      </c>
      <c r="C185" s="209" t="s">
        <v>195</v>
      </c>
      <c r="D185" s="220">
        <v>7.28</v>
      </c>
      <c r="E185" s="220">
        <v>6.35</v>
      </c>
      <c r="F185" s="220">
        <v>0</v>
      </c>
      <c r="G185" s="220">
        <v>13.63</v>
      </c>
      <c r="H185" s="211"/>
    </row>
    <row r="186" spans="1:8">
      <c r="A186" s="207">
        <v>603300</v>
      </c>
      <c r="B186" s="208" t="s">
        <v>197</v>
      </c>
      <c r="C186" s="209" t="s">
        <v>195</v>
      </c>
      <c r="D186" s="220">
        <v>7.28</v>
      </c>
      <c r="E186" s="220">
        <v>7.3</v>
      </c>
      <c r="F186" s="220">
        <v>0</v>
      </c>
      <c r="G186" s="220">
        <v>14.58</v>
      </c>
      <c r="H186" s="211"/>
    </row>
    <row r="187" spans="1:8">
      <c r="A187" s="207">
        <v>603500</v>
      </c>
      <c r="B187" s="208" t="s">
        <v>198</v>
      </c>
      <c r="C187" s="209" t="s">
        <v>9</v>
      </c>
      <c r="D187" s="220">
        <v>431.38</v>
      </c>
      <c r="E187" s="220">
        <v>1074.92</v>
      </c>
      <c r="F187" s="220">
        <v>0</v>
      </c>
      <c r="G187" s="224">
        <v>1506.3</v>
      </c>
      <c r="H187" s="209" t="s">
        <v>10</v>
      </c>
    </row>
    <row r="188" spans="1:8">
      <c r="A188" s="207">
        <v>603600</v>
      </c>
      <c r="B188" s="208" t="s">
        <v>199</v>
      </c>
      <c r="C188" s="209" t="s">
        <v>9</v>
      </c>
      <c r="D188" s="220">
        <v>121.18</v>
      </c>
      <c r="E188" s="220">
        <v>166.03</v>
      </c>
      <c r="F188" s="220">
        <v>0</v>
      </c>
      <c r="G188" s="220">
        <v>287.20999999999998</v>
      </c>
      <c r="H188" s="209" t="s">
        <v>10</v>
      </c>
    </row>
    <row r="189" spans="1:8">
      <c r="A189" s="207">
        <v>601100</v>
      </c>
      <c r="B189" s="208" t="s">
        <v>200</v>
      </c>
      <c r="C189" s="209" t="s">
        <v>9</v>
      </c>
      <c r="D189" s="220">
        <v>42.36</v>
      </c>
      <c r="E189" s="220">
        <v>0</v>
      </c>
      <c r="F189" s="220">
        <v>0</v>
      </c>
      <c r="G189" s="220">
        <v>42.36</v>
      </c>
      <c r="H189" s="211"/>
    </row>
    <row r="190" spans="1:8">
      <c r="A190" s="207">
        <v>604000</v>
      </c>
      <c r="B190" s="208" t="s">
        <v>201</v>
      </c>
      <c r="C190" s="209" t="s">
        <v>9</v>
      </c>
      <c r="D190" s="220">
        <v>163.98</v>
      </c>
      <c r="E190" s="220">
        <v>346.58</v>
      </c>
      <c r="F190" s="220">
        <v>0</v>
      </c>
      <c r="G190" s="220">
        <v>510.56</v>
      </c>
      <c r="H190" s="209" t="s">
        <v>10</v>
      </c>
    </row>
    <row r="191" spans="1:8">
      <c r="A191" s="207">
        <v>604100</v>
      </c>
      <c r="B191" s="208" t="s">
        <v>202</v>
      </c>
      <c r="C191" s="209" t="s">
        <v>9</v>
      </c>
      <c r="D191" s="220">
        <v>163.98</v>
      </c>
      <c r="E191" s="220">
        <v>285.94</v>
      </c>
      <c r="F191" s="220">
        <v>0</v>
      </c>
      <c r="G191" s="220">
        <v>449.92</v>
      </c>
      <c r="H191" s="209" t="s">
        <v>10</v>
      </c>
    </row>
    <row r="192" spans="1:8">
      <c r="A192" s="207">
        <v>620700</v>
      </c>
      <c r="B192" s="208" t="s">
        <v>203</v>
      </c>
      <c r="C192" s="209" t="s">
        <v>22</v>
      </c>
      <c r="D192" s="220">
        <v>147.86000000000001</v>
      </c>
      <c r="E192" s="220">
        <v>0</v>
      </c>
      <c r="F192" s="224">
        <v>2465.1999999999998</v>
      </c>
      <c r="G192" s="224">
        <v>2613.06</v>
      </c>
      <c r="H192" s="209" t="s">
        <v>10</v>
      </c>
    </row>
    <row r="193" spans="1:8">
      <c r="A193" s="207">
        <v>620800</v>
      </c>
      <c r="B193" s="208" t="s">
        <v>204</v>
      </c>
      <c r="C193" s="209" t="s">
        <v>22</v>
      </c>
      <c r="D193" s="220">
        <v>147.86000000000001</v>
      </c>
      <c r="E193" s="220">
        <v>0</v>
      </c>
      <c r="F193" s="224">
        <v>3190.49</v>
      </c>
      <c r="G193" s="224">
        <v>3338.35</v>
      </c>
      <c r="H193" s="209" t="s">
        <v>10</v>
      </c>
    </row>
    <row r="194" spans="1:8">
      <c r="A194" s="207">
        <v>620900</v>
      </c>
      <c r="B194" s="208" t="s">
        <v>205</v>
      </c>
      <c r="C194" s="209" t="s">
        <v>22</v>
      </c>
      <c r="D194" s="220">
        <v>214.55</v>
      </c>
      <c r="E194" s="220">
        <v>0</v>
      </c>
      <c r="F194" s="224">
        <v>5710.16</v>
      </c>
      <c r="G194" s="224">
        <v>5924.71</v>
      </c>
      <c r="H194" s="209" t="s">
        <v>10</v>
      </c>
    </row>
    <row r="195" spans="1:8">
      <c r="A195" s="207">
        <v>621000</v>
      </c>
      <c r="B195" s="208" t="s">
        <v>206</v>
      </c>
      <c r="C195" s="209" t="s">
        <v>22</v>
      </c>
      <c r="D195" s="220">
        <v>307.94</v>
      </c>
      <c r="E195" s="220">
        <v>0</v>
      </c>
      <c r="F195" s="224">
        <v>10284.75</v>
      </c>
      <c r="G195" s="224">
        <v>10592.69</v>
      </c>
      <c r="H195" s="209" t="s">
        <v>10</v>
      </c>
    </row>
    <row r="196" spans="1:8">
      <c r="A196" s="207">
        <v>620000</v>
      </c>
      <c r="B196" s="208" t="s">
        <v>207</v>
      </c>
      <c r="C196" s="209" t="s">
        <v>22</v>
      </c>
      <c r="D196" s="220">
        <v>94.5</v>
      </c>
      <c r="E196" s="220">
        <v>0</v>
      </c>
      <c r="F196" s="220">
        <v>529.11</v>
      </c>
      <c r="G196" s="220">
        <v>623.61</v>
      </c>
      <c r="H196" s="209" t="s">
        <v>10</v>
      </c>
    </row>
    <row r="197" spans="1:8">
      <c r="A197" s="207">
        <v>620100</v>
      </c>
      <c r="B197" s="208" t="s">
        <v>208</v>
      </c>
      <c r="C197" s="209" t="s">
        <v>22</v>
      </c>
      <c r="D197" s="220">
        <v>94.5</v>
      </c>
      <c r="E197" s="220">
        <v>0</v>
      </c>
      <c r="F197" s="220">
        <v>846.93</v>
      </c>
      <c r="G197" s="220">
        <v>941.43</v>
      </c>
      <c r="H197" s="209" t="s">
        <v>10</v>
      </c>
    </row>
    <row r="198" spans="1:8">
      <c r="A198" s="207">
        <v>620200</v>
      </c>
      <c r="B198" s="208" t="s">
        <v>209</v>
      </c>
      <c r="C198" s="209" t="s">
        <v>22</v>
      </c>
      <c r="D198" s="220">
        <v>94.5</v>
      </c>
      <c r="E198" s="220">
        <v>0</v>
      </c>
      <c r="F198" s="224">
        <v>1219.5999999999999</v>
      </c>
      <c r="G198" s="224">
        <v>1314.1</v>
      </c>
      <c r="H198" s="209" t="s">
        <v>10</v>
      </c>
    </row>
    <row r="199" spans="1:8">
      <c r="A199" s="207">
        <v>620300</v>
      </c>
      <c r="B199" s="208" t="s">
        <v>210</v>
      </c>
      <c r="C199" s="209" t="s">
        <v>22</v>
      </c>
      <c r="D199" s="220">
        <v>121.18</v>
      </c>
      <c r="E199" s="220">
        <v>0</v>
      </c>
      <c r="F199" s="224">
        <v>1758.34</v>
      </c>
      <c r="G199" s="224">
        <v>1879.52</v>
      </c>
      <c r="H199" s="209" t="s">
        <v>10</v>
      </c>
    </row>
    <row r="200" spans="1:8">
      <c r="A200" s="207">
        <v>620400</v>
      </c>
      <c r="B200" s="208" t="s">
        <v>211</v>
      </c>
      <c r="C200" s="209" t="s">
        <v>22</v>
      </c>
      <c r="D200" s="220">
        <v>121.18</v>
      </c>
      <c r="E200" s="220">
        <v>0</v>
      </c>
      <c r="F200" s="224">
        <v>2301.25</v>
      </c>
      <c r="G200" s="224">
        <v>2422.4299999999998</v>
      </c>
      <c r="H200" s="209" t="s">
        <v>10</v>
      </c>
    </row>
    <row r="201" spans="1:8">
      <c r="A201" s="207">
        <v>620500</v>
      </c>
      <c r="B201" s="208" t="s">
        <v>212</v>
      </c>
      <c r="C201" s="209" t="s">
        <v>22</v>
      </c>
      <c r="D201" s="220">
        <v>174.54</v>
      </c>
      <c r="E201" s="220">
        <v>0</v>
      </c>
      <c r="F201" s="224">
        <v>4204.58</v>
      </c>
      <c r="G201" s="224">
        <v>4379.12</v>
      </c>
      <c r="H201" s="209" t="s">
        <v>10</v>
      </c>
    </row>
    <row r="202" spans="1:8">
      <c r="A202" s="207">
        <v>620600</v>
      </c>
      <c r="B202" s="208" t="s">
        <v>213</v>
      </c>
      <c r="C202" s="209" t="s">
        <v>22</v>
      </c>
      <c r="D202" s="220">
        <v>254.58</v>
      </c>
      <c r="E202" s="220">
        <v>0</v>
      </c>
      <c r="F202" s="224">
        <v>7615.3</v>
      </c>
      <c r="G202" s="224">
        <v>7869.88</v>
      </c>
      <c r="H202" s="209" t="s">
        <v>10</v>
      </c>
    </row>
    <row r="203" spans="1:8">
      <c r="A203" s="207">
        <v>621100</v>
      </c>
      <c r="B203" s="208" t="s">
        <v>214</v>
      </c>
      <c r="C203" s="209" t="s">
        <v>22</v>
      </c>
      <c r="D203" s="220">
        <v>174.54</v>
      </c>
      <c r="E203" s="220">
        <v>0</v>
      </c>
      <c r="F203" s="224">
        <v>3172.07</v>
      </c>
      <c r="G203" s="224">
        <v>3346.61</v>
      </c>
      <c r="H203" s="209" t="s">
        <v>10</v>
      </c>
    </row>
    <row r="204" spans="1:8">
      <c r="A204" s="207">
        <v>621200</v>
      </c>
      <c r="B204" s="208" t="s">
        <v>215</v>
      </c>
      <c r="C204" s="209" t="s">
        <v>22</v>
      </c>
      <c r="D204" s="220">
        <v>174.54</v>
      </c>
      <c r="E204" s="220">
        <v>0</v>
      </c>
      <c r="F204" s="224">
        <v>4080.16</v>
      </c>
      <c r="G204" s="224">
        <v>4254.7</v>
      </c>
      <c r="H204" s="209" t="s">
        <v>10</v>
      </c>
    </row>
    <row r="205" spans="1:8">
      <c r="A205" s="207">
        <v>621300</v>
      </c>
      <c r="B205" s="208" t="s">
        <v>216</v>
      </c>
      <c r="C205" s="209" t="s">
        <v>22</v>
      </c>
      <c r="D205" s="220">
        <v>254.58</v>
      </c>
      <c r="E205" s="220">
        <v>0</v>
      </c>
      <c r="F205" s="224">
        <v>7218.41</v>
      </c>
      <c r="G205" s="224">
        <v>7472.99</v>
      </c>
      <c r="H205" s="209" t="s">
        <v>10</v>
      </c>
    </row>
    <row r="206" spans="1:8">
      <c r="A206" s="207">
        <v>621400</v>
      </c>
      <c r="B206" s="208" t="s">
        <v>217</v>
      </c>
      <c r="C206" s="209" t="s">
        <v>22</v>
      </c>
      <c r="D206" s="220">
        <v>361.3</v>
      </c>
      <c r="E206" s="220">
        <v>0</v>
      </c>
      <c r="F206" s="224">
        <v>12953.2</v>
      </c>
      <c r="G206" s="224">
        <v>13314.5</v>
      </c>
      <c r="H206" s="209" t="s">
        <v>10</v>
      </c>
    </row>
    <row r="207" spans="1:8">
      <c r="A207" s="207">
        <v>622000</v>
      </c>
      <c r="B207" s="208" t="s">
        <v>218</v>
      </c>
      <c r="C207" s="209" t="s">
        <v>22</v>
      </c>
      <c r="D207" s="220">
        <v>16.96</v>
      </c>
      <c r="E207" s="220">
        <v>41</v>
      </c>
      <c r="F207" s="220">
        <v>180.28</v>
      </c>
      <c r="G207" s="220">
        <v>238.24</v>
      </c>
      <c r="H207" s="209" t="s">
        <v>10</v>
      </c>
    </row>
    <row r="208" spans="1:8">
      <c r="A208" s="207">
        <v>622100</v>
      </c>
      <c r="B208" s="208" t="s">
        <v>219</v>
      </c>
      <c r="C208" s="209" t="s">
        <v>22</v>
      </c>
      <c r="D208" s="220">
        <v>22.3</v>
      </c>
      <c r="E208" s="220">
        <v>41</v>
      </c>
      <c r="F208" s="220">
        <v>227.33</v>
      </c>
      <c r="G208" s="220">
        <v>290.63</v>
      </c>
      <c r="H208" s="209" t="s">
        <v>10</v>
      </c>
    </row>
    <row r="209" spans="1:8">
      <c r="A209" s="207">
        <v>622300</v>
      </c>
      <c r="B209" s="208" t="s">
        <v>220</v>
      </c>
      <c r="C209" s="209" t="s">
        <v>22</v>
      </c>
      <c r="D209" s="220">
        <v>14.3</v>
      </c>
      <c r="E209" s="220">
        <v>0</v>
      </c>
      <c r="F209" s="220">
        <v>33.369999999999997</v>
      </c>
      <c r="G209" s="220">
        <v>47.67</v>
      </c>
      <c r="H209" s="209" t="s">
        <v>10</v>
      </c>
    </row>
    <row r="210" spans="1:8">
      <c r="A210" s="207">
        <v>622200</v>
      </c>
      <c r="B210" s="208" t="s">
        <v>221</v>
      </c>
      <c r="C210" s="209" t="s">
        <v>22</v>
      </c>
      <c r="D210" s="220">
        <v>37.47</v>
      </c>
      <c r="E210" s="220">
        <v>31.63</v>
      </c>
      <c r="F210" s="220">
        <v>88.64</v>
      </c>
      <c r="G210" s="220">
        <v>157.74</v>
      </c>
      <c r="H210" s="209" t="s">
        <v>10</v>
      </c>
    </row>
    <row r="211" spans="1:8">
      <c r="A211" s="207">
        <v>613000</v>
      </c>
      <c r="B211" s="208" t="s">
        <v>222</v>
      </c>
      <c r="C211" s="209" t="s">
        <v>195</v>
      </c>
      <c r="D211" s="220">
        <v>0.46</v>
      </c>
      <c r="E211" s="220">
        <v>39.700000000000003</v>
      </c>
      <c r="F211" s="220">
        <v>0</v>
      </c>
      <c r="G211" s="220">
        <v>40.159999999999997</v>
      </c>
      <c r="H211" s="209" t="s">
        <v>10</v>
      </c>
    </row>
    <row r="212" spans="1:8">
      <c r="A212" s="207">
        <v>613100</v>
      </c>
      <c r="B212" s="208" t="s">
        <v>223</v>
      </c>
      <c r="C212" s="209" t="s">
        <v>195</v>
      </c>
      <c r="D212" s="220">
        <v>0.46</v>
      </c>
      <c r="E212" s="220">
        <v>38.200000000000003</v>
      </c>
      <c r="F212" s="220">
        <v>0</v>
      </c>
      <c r="G212" s="220">
        <v>38.659999999999997</v>
      </c>
      <c r="H212" s="209" t="s">
        <v>10</v>
      </c>
    </row>
    <row r="213" spans="1:8">
      <c r="A213" s="207">
        <v>613200</v>
      </c>
      <c r="B213" s="208" t="s">
        <v>224</v>
      </c>
      <c r="C213" s="209" t="s">
        <v>195</v>
      </c>
      <c r="D213" s="220">
        <v>0.46</v>
      </c>
      <c r="E213" s="220">
        <v>37</v>
      </c>
      <c r="F213" s="220">
        <v>0</v>
      </c>
      <c r="G213" s="220">
        <v>37.46</v>
      </c>
      <c r="H213" s="209" t="s">
        <v>10</v>
      </c>
    </row>
    <row r="214" spans="1:8">
      <c r="A214" s="207">
        <v>613300</v>
      </c>
      <c r="B214" s="208" t="s">
        <v>225</v>
      </c>
      <c r="C214" s="209" t="s">
        <v>195</v>
      </c>
      <c r="D214" s="220">
        <v>0.95</v>
      </c>
      <c r="E214" s="220">
        <v>41</v>
      </c>
      <c r="F214" s="220">
        <v>0</v>
      </c>
      <c r="G214" s="220">
        <v>41.95</v>
      </c>
      <c r="H214" s="209" t="s">
        <v>10</v>
      </c>
    </row>
    <row r="215" spans="1:8">
      <c r="A215" s="207">
        <v>613400</v>
      </c>
      <c r="B215" s="208" t="s">
        <v>226</v>
      </c>
      <c r="C215" s="209" t="s">
        <v>195</v>
      </c>
      <c r="D215" s="220">
        <v>0.95</v>
      </c>
      <c r="E215" s="220">
        <v>41</v>
      </c>
      <c r="F215" s="220">
        <v>0</v>
      </c>
      <c r="G215" s="220">
        <v>41.95</v>
      </c>
      <c r="H215" s="209" t="s">
        <v>10</v>
      </c>
    </row>
    <row r="216" spans="1:8">
      <c r="A216" s="207">
        <v>613500</v>
      </c>
      <c r="B216" s="208" t="s">
        <v>227</v>
      </c>
      <c r="C216" s="209" t="s">
        <v>195</v>
      </c>
      <c r="D216" s="220">
        <v>0.95</v>
      </c>
      <c r="E216" s="220">
        <v>37.5</v>
      </c>
      <c r="F216" s="220">
        <v>0</v>
      </c>
      <c r="G216" s="220">
        <v>38.450000000000003</v>
      </c>
      <c r="H216" s="209" t="s">
        <v>10</v>
      </c>
    </row>
    <row r="217" spans="1:8">
      <c r="A217" s="207">
        <v>613600</v>
      </c>
      <c r="B217" s="208" t="s">
        <v>228</v>
      </c>
      <c r="C217" s="209" t="s">
        <v>195</v>
      </c>
      <c r="D217" s="220">
        <v>0.95</v>
      </c>
      <c r="E217" s="220">
        <v>38.200000000000003</v>
      </c>
      <c r="F217" s="220">
        <v>0</v>
      </c>
      <c r="G217" s="220">
        <v>39.15</v>
      </c>
      <c r="H217" s="209" t="s">
        <v>10</v>
      </c>
    </row>
    <row r="218" spans="1:8">
      <c r="A218" s="207">
        <v>606100</v>
      </c>
      <c r="B218" s="208" t="s">
        <v>229</v>
      </c>
      <c r="C218" s="209" t="s">
        <v>9</v>
      </c>
      <c r="D218" s="220">
        <v>25.65</v>
      </c>
      <c r="E218" s="220">
        <v>23.52</v>
      </c>
      <c r="F218" s="220">
        <v>345.86</v>
      </c>
      <c r="G218" s="220">
        <v>395.03</v>
      </c>
      <c r="H218" s="209" t="s">
        <v>10</v>
      </c>
    </row>
    <row r="219" spans="1:8">
      <c r="A219" s="207">
        <v>606020</v>
      </c>
      <c r="B219" s="208" t="s">
        <v>230</v>
      </c>
      <c r="C219" s="209" t="s">
        <v>9</v>
      </c>
      <c r="D219" s="220">
        <v>25.65</v>
      </c>
      <c r="E219" s="220">
        <v>23.52</v>
      </c>
      <c r="F219" s="220">
        <v>367.89</v>
      </c>
      <c r="G219" s="220">
        <v>417.06</v>
      </c>
      <c r="H219" s="209" t="s">
        <v>10</v>
      </c>
    </row>
    <row r="220" spans="1:8">
      <c r="A220" s="207">
        <v>605100</v>
      </c>
      <c r="B220" s="208" t="s">
        <v>231</v>
      </c>
      <c r="C220" s="209" t="s">
        <v>9</v>
      </c>
      <c r="D220" s="220">
        <v>185.86</v>
      </c>
      <c r="E220" s="220">
        <v>236.89</v>
      </c>
      <c r="F220" s="220">
        <v>0</v>
      </c>
      <c r="G220" s="220">
        <v>422.75</v>
      </c>
      <c r="H220" s="209" t="s">
        <v>10</v>
      </c>
    </row>
    <row r="221" spans="1:8">
      <c r="A221" s="207">
        <v>605300</v>
      </c>
      <c r="B221" s="208" t="s">
        <v>232</v>
      </c>
      <c r="C221" s="209" t="s">
        <v>9</v>
      </c>
      <c r="D221" s="220">
        <v>185.86</v>
      </c>
      <c r="E221" s="220">
        <v>308.23</v>
      </c>
      <c r="F221" s="220">
        <v>0</v>
      </c>
      <c r="G221" s="220">
        <v>494.09</v>
      </c>
      <c r="H221" s="209" t="s">
        <v>10</v>
      </c>
    </row>
    <row r="222" spans="1:8">
      <c r="A222" s="207">
        <v>605400</v>
      </c>
      <c r="B222" s="208" t="s">
        <v>233</v>
      </c>
      <c r="C222" s="209" t="s">
        <v>9</v>
      </c>
      <c r="D222" s="220">
        <v>185.86</v>
      </c>
      <c r="E222" s="220">
        <v>316.41000000000003</v>
      </c>
      <c r="F222" s="220">
        <v>0</v>
      </c>
      <c r="G222" s="220">
        <v>502.27</v>
      </c>
      <c r="H222" s="209" t="s">
        <v>10</v>
      </c>
    </row>
    <row r="223" spans="1:8">
      <c r="A223" s="207">
        <v>605500</v>
      </c>
      <c r="B223" s="208" t="s">
        <v>234</v>
      </c>
      <c r="C223" s="209" t="s">
        <v>9</v>
      </c>
      <c r="D223" s="220">
        <v>185.86</v>
      </c>
      <c r="E223" s="220">
        <v>339.7</v>
      </c>
      <c r="F223" s="220">
        <v>0</v>
      </c>
      <c r="G223" s="220">
        <v>525.55999999999995</v>
      </c>
      <c r="H223" s="209" t="s">
        <v>10</v>
      </c>
    </row>
    <row r="224" spans="1:8">
      <c r="A224" s="207">
        <v>605600</v>
      </c>
      <c r="B224" s="208" t="s">
        <v>235</v>
      </c>
      <c r="C224" s="209" t="s">
        <v>9</v>
      </c>
      <c r="D224" s="220">
        <v>185.86</v>
      </c>
      <c r="E224" s="220">
        <v>352.54</v>
      </c>
      <c r="F224" s="220">
        <v>0</v>
      </c>
      <c r="G224" s="220">
        <v>538.4</v>
      </c>
      <c r="H224" s="209" t="s">
        <v>10</v>
      </c>
    </row>
    <row r="225" spans="1:8">
      <c r="A225" s="207">
        <v>605700</v>
      </c>
      <c r="B225" s="208" t="s">
        <v>236</v>
      </c>
      <c r="C225" s="209" t="s">
        <v>9</v>
      </c>
      <c r="D225" s="220">
        <v>185.86</v>
      </c>
      <c r="E225" s="220">
        <v>363.89</v>
      </c>
      <c r="F225" s="220">
        <v>0</v>
      </c>
      <c r="G225" s="220">
        <v>549.75</v>
      </c>
      <c r="H225" s="209" t="s">
        <v>10</v>
      </c>
    </row>
    <row r="226" spans="1:8">
      <c r="A226" s="207">
        <v>605800</v>
      </c>
      <c r="B226" s="208" t="s">
        <v>237</v>
      </c>
      <c r="C226" s="209" t="s">
        <v>9</v>
      </c>
      <c r="D226" s="220">
        <v>185.86</v>
      </c>
      <c r="E226" s="220">
        <v>366.93</v>
      </c>
      <c r="F226" s="220">
        <v>0</v>
      </c>
      <c r="G226" s="220">
        <v>552.79</v>
      </c>
      <c r="H226" s="209" t="s">
        <v>10</v>
      </c>
    </row>
    <row r="227" spans="1:8">
      <c r="A227" s="207">
        <v>605900</v>
      </c>
      <c r="B227" s="208" t="s">
        <v>238</v>
      </c>
      <c r="C227" s="209" t="s">
        <v>9</v>
      </c>
      <c r="D227" s="220">
        <v>185.86</v>
      </c>
      <c r="E227" s="220">
        <v>391.87</v>
      </c>
      <c r="F227" s="220">
        <v>0</v>
      </c>
      <c r="G227" s="220">
        <v>577.73</v>
      </c>
      <c r="H227" s="209" t="s">
        <v>10</v>
      </c>
    </row>
    <row r="228" spans="1:8">
      <c r="A228" s="207">
        <v>606200</v>
      </c>
      <c r="B228" s="208" t="s">
        <v>239</v>
      </c>
      <c r="C228" s="209" t="s">
        <v>9</v>
      </c>
      <c r="D228" s="220">
        <v>185.86</v>
      </c>
      <c r="E228" s="220">
        <v>409.72</v>
      </c>
      <c r="F228" s="220">
        <v>0</v>
      </c>
      <c r="G228" s="220">
        <v>595.58000000000004</v>
      </c>
      <c r="H228" s="209" t="s">
        <v>10</v>
      </c>
    </row>
    <row r="229" spans="1:8">
      <c r="A229" s="207">
        <v>605000</v>
      </c>
      <c r="B229" s="208" t="s">
        <v>240</v>
      </c>
      <c r="C229" s="209" t="s">
        <v>9</v>
      </c>
      <c r="D229" s="220">
        <v>185.86</v>
      </c>
      <c r="E229" s="220">
        <v>224.74</v>
      </c>
      <c r="F229" s="220">
        <v>0</v>
      </c>
      <c r="G229" s="220">
        <v>410.6</v>
      </c>
      <c r="H229" s="209" t="s">
        <v>10</v>
      </c>
    </row>
    <row r="230" spans="1:8">
      <c r="A230" s="207">
        <v>612600</v>
      </c>
      <c r="B230" s="208" t="s">
        <v>241</v>
      </c>
      <c r="C230" s="209" t="s">
        <v>94</v>
      </c>
      <c r="D230" s="220">
        <v>133.76</v>
      </c>
      <c r="E230" s="220">
        <v>758.8</v>
      </c>
      <c r="F230" s="220">
        <v>300.07</v>
      </c>
      <c r="G230" s="224">
        <v>1192.6300000000001</v>
      </c>
      <c r="H230" s="209" t="s">
        <v>10</v>
      </c>
    </row>
    <row r="231" spans="1:8">
      <c r="A231" s="207">
        <v>611800</v>
      </c>
      <c r="B231" s="208" t="s">
        <v>242</v>
      </c>
      <c r="C231" s="209" t="s">
        <v>94</v>
      </c>
      <c r="D231" s="220">
        <v>185.8</v>
      </c>
      <c r="E231" s="224">
        <v>1078</v>
      </c>
      <c r="F231" s="220">
        <v>429.43</v>
      </c>
      <c r="G231" s="224">
        <v>1693.23</v>
      </c>
      <c r="H231" s="209" t="s">
        <v>10</v>
      </c>
    </row>
    <row r="232" spans="1:8">
      <c r="A232" s="207">
        <v>611050</v>
      </c>
      <c r="B232" s="208" t="s">
        <v>243</v>
      </c>
      <c r="C232" s="209" t="s">
        <v>94</v>
      </c>
      <c r="D232" s="220">
        <v>154.25</v>
      </c>
      <c r="E232" s="224">
        <v>1078</v>
      </c>
      <c r="F232" s="220">
        <v>13.49</v>
      </c>
      <c r="G232" s="224">
        <v>1245.74</v>
      </c>
      <c r="H232" s="209" t="s">
        <v>10</v>
      </c>
    </row>
    <row r="233" spans="1:8">
      <c r="A233" s="207">
        <v>611900</v>
      </c>
      <c r="B233" s="208" t="s">
        <v>244</v>
      </c>
      <c r="C233" s="209" t="s">
        <v>94</v>
      </c>
      <c r="D233" s="220">
        <v>247.74</v>
      </c>
      <c r="E233" s="224">
        <v>1526</v>
      </c>
      <c r="F233" s="220">
        <v>587.02</v>
      </c>
      <c r="G233" s="224">
        <v>2360.7600000000002</v>
      </c>
      <c r="H233" s="209" t="s">
        <v>10</v>
      </c>
    </row>
    <row r="234" spans="1:8">
      <c r="A234" s="207">
        <v>611250</v>
      </c>
      <c r="B234" s="208" t="s">
        <v>245</v>
      </c>
      <c r="C234" s="209" t="s">
        <v>94</v>
      </c>
      <c r="D234" s="220">
        <v>205.66</v>
      </c>
      <c r="E234" s="224">
        <v>1526</v>
      </c>
      <c r="F234" s="220">
        <v>17.989999999999998</v>
      </c>
      <c r="G234" s="224">
        <v>1749.65</v>
      </c>
      <c r="H234" s="209" t="s">
        <v>10</v>
      </c>
    </row>
    <row r="235" spans="1:8">
      <c r="A235" s="207">
        <v>612000</v>
      </c>
      <c r="B235" s="208" t="s">
        <v>246</v>
      </c>
      <c r="C235" s="209" t="s">
        <v>94</v>
      </c>
      <c r="D235" s="220">
        <v>371.61</v>
      </c>
      <c r="E235" s="224">
        <v>2604</v>
      </c>
      <c r="F235" s="220">
        <v>850.03</v>
      </c>
      <c r="G235" s="224">
        <v>3825.64</v>
      </c>
      <c r="H235" s="209" t="s">
        <v>10</v>
      </c>
    </row>
    <row r="236" spans="1:8">
      <c r="A236" s="207">
        <v>611450</v>
      </c>
      <c r="B236" s="208" t="s">
        <v>247</v>
      </c>
      <c r="C236" s="209" t="s">
        <v>94</v>
      </c>
      <c r="D236" s="220">
        <v>308.5</v>
      </c>
      <c r="E236" s="224">
        <v>2604</v>
      </c>
      <c r="F236" s="220">
        <v>22.49</v>
      </c>
      <c r="G236" s="224">
        <v>2934.99</v>
      </c>
      <c r="H236" s="209" t="s">
        <v>10</v>
      </c>
    </row>
    <row r="237" spans="1:8">
      <c r="A237" s="207">
        <v>612100</v>
      </c>
      <c r="B237" s="208" t="s">
        <v>248</v>
      </c>
      <c r="C237" s="209" t="s">
        <v>94</v>
      </c>
      <c r="D237" s="220">
        <v>796.58</v>
      </c>
      <c r="E237" s="224">
        <v>4795</v>
      </c>
      <c r="F237" s="224">
        <v>1371.63</v>
      </c>
      <c r="G237" s="224">
        <v>6963.21</v>
      </c>
      <c r="H237" s="209" t="s">
        <v>10</v>
      </c>
    </row>
    <row r="238" spans="1:8">
      <c r="A238" s="207">
        <v>610500</v>
      </c>
      <c r="B238" s="208" t="s">
        <v>249</v>
      </c>
      <c r="C238" s="209" t="s">
        <v>94</v>
      </c>
      <c r="D238" s="220">
        <v>28.12</v>
      </c>
      <c r="E238" s="220">
        <v>142.19999999999999</v>
      </c>
      <c r="F238" s="220">
        <v>69.48</v>
      </c>
      <c r="G238" s="220">
        <v>239.8</v>
      </c>
      <c r="H238" s="209" t="s">
        <v>10</v>
      </c>
    </row>
    <row r="239" spans="1:8">
      <c r="A239" s="207">
        <v>610400</v>
      </c>
      <c r="B239" s="208" t="s">
        <v>250</v>
      </c>
      <c r="C239" s="209" t="s">
        <v>94</v>
      </c>
      <c r="D239" s="220">
        <v>26.3</v>
      </c>
      <c r="E239" s="220">
        <v>142.19999999999999</v>
      </c>
      <c r="F239" s="220">
        <v>2.69</v>
      </c>
      <c r="G239" s="220">
        <v>171.19</v>
      </c>
      <c r="H239" s="209" t="s">
        <v>10</v>
      </c>
    </row>
    <row r="240" spans="1:8">
      <c r="A240" s="207">
        <v>610700</v>
      </c>
      <c r="B240" s="208" t="s">
        <v>251</v>
      </c>
      <c r="C240" s="209" t="s">
        <v>94</v>
      </c>
      <c r="D240" s="220">
        <v>44.58</v>
      </c>
      <c r="E240" s="220">
        <v>238</v>
      </c>
      <c r="F240" s="220">
        <v>99.53</v>
      </c>
      <c r="G240" s="220">
        <v>382.11</v>
      </c>
      <c r="H240" s="209" t="s">
        <v>10</v>
      </c>
    </row>
    <row r="241" spans="1:8">
      <c r="A241" s="207">
        <v>610600</v>
      </c>
      <c r="B241" s="208" t="s">
        <v>252</v>
      </c>
      <c r="C241" s="209" t="s">
        <v>94</v>
      </c>
      <c r="D241" s="220">
        <v>41.55</v>
      </c>
      <c r="E241" s="220">
        <v>238</v>
      </c>
      <c r="F241" s="220">
        <v>3.59</v>
      </c>
      <c r="G241" s="220">
        <v>283.14</v>
      </c>
      <c r="H241" s="209" t="s">
        <v>10</v>
      </c>
    </row>
    <row r="242" spans="1:8">
      <c r="A242" s="207">
        <v>610900</v>
      </c>
      <c r="B242" s="208" t="s">
        <v>253</v>
      </c>
      <c r="C242" s="209" t="s">
        <v>94</v>
      </c>
      <c r="D242" s="220">
        <v>66.88</v>
      </c>
      <c r="E242" s="220">
        <v>379.4</v>
      </c>
      <c r="F242" s="220">
        <v>163.84</v>
      </c>
      <c r="G242" s="220">
        <v>610.12</v>
      </c>
      <c r="H242" s="209" t="s">
        <v>10</v>
      </c>
    </row>
    <row r="243" spans="1:8">
      <c r="A243" s="207">
        <v>610800</v>
      </c>
      <c r="B243" s="208" t="s">
        <v>254</v>
      </c>
      <c r="C243" s="209" t="s">
        <v>94</v>
      </c>
      <c r="D243" s="220">
        <v>62.33</v>
      </c>
      <c r="E243" s="220">
        <v>379.4</v>
      </c>
      <c r="F243" s="220">
        <v>4.49</v>
      </c>
      <c r="G243" s="220">
        <v>446.22</v>
      </c>
      <c r="H243" s="209" t="s">
        <v>10</v>
      </c>
    </row>
    <row r="244" spans="1:8">
      <c r="A244" s="207">
        <v>611100</v>
      </c>
      <c r="B244" s="208" t="s">
        <v>255</v>
      </c>
      <c r="C244" s="209" t="s">
        <v>94</v>
      </c>
      <c r="D244" s="220">
        <v>92.9</v>
      </c>
      <c r="E244" s="220">
        <v>539</v>
      </c>
      <c r="F244" s="220">
        <v>240.97</v>
      </c>
      <c r="G244" s="220">
        <v>872.87</v>
      </c>
      <c r="H244" s="209" t="s">
        <v>10</v>
      </c>
    </row>
    <row r="245" spans="1:8">
      <c r="A245" s="207">
        <v>611000</v>
      </c>
      <c r="B245" s="208" t="s">
        <v>256</v>
      </c>
      <c r="C245" s="209" t="s">
        <v>94</v>
      </c>
      <c r="D245" s="220">
        <v>77.12</v>
      </c>
      <c r="E245" s="220">
        <v>539</v>
      </c>
      <c r="F245" s="220">
        <v>6.74</v>
      </c>
      <c r="G245" s="220">
        <v>622.86</v>
      </c>
      <c r="H245" s="209" t="s">
        <v>10</v>
      </c>
    </row>
    <row r="246" spans="1:8">
      <c r="A246" s="207">
        <v>611300</v>
      </c>
      <c r="B246" s="208" t="s">
        <v>257</v>
      </c>
      <c r="C246" s="209" t="s">
        <v>94</v>
      </c>
      <c r="D246" s="220">
        <v>123.87</v>
      </c>
      <c r="E246" s="220">
        <v>763</v>
      </c>
      <c r="F246" s="220">
        <v>325.60000000000002</v>
      </c>
      <c r="G246" s="224">
        <v>1212.47</v>
      </c>
      <c r="H246" s="209" t="s">
        <v>10</v>
      </c>
    </row>
    <row r="247" spans="1:8">
      <c r="A247" s="207">
        <v>611200</v>
      </c>
      <c r="B247" s="208" t="s">
        <v>258</v>
      </c>
      <c r="C247" s="209" t="s">
        <v>94</v>
      </c>
      <c r="D247" s="220">
        <v>102.83</v>
      </c>
      <c r="E247" s="220">
        <v>763</v>
      </c>
      <c r="F247" s="220">
        <v>8.99</v>
      </c>
      <c r="G247" s="220">
        <v>874.82</v>
      </c>
      <c r="H247" s="209" t="s">
        <v>10</v>
      </c>
    </row>
    <row r="248" spans="1:8">
      <c r="A248" s="207">
        <v>611500</v>
      </c>
      <c r="B248" s="208" t="s">
        <v>259</v>
      </c>
      <c r="C248" s="209" t="s">
        <v>94</v>
      </c>
      <c r="D248" s="220">
        <v>185.8</v>
      </c>
      <c r="E248" s="224">
        <v>1302</v>
      </c>
      <c r="F248" s="220">
        <v>464.69</v>
      </c>
      <c r="G248" s="224">
        <v>1952.49</v>
      </c>
      <c r="H248" s="209" t="s">
        <v>10</v>
      </c>
    </row>
    <row r="249" spans="1:8">
      <c r="A249" s="207">
        <v>611400</v>
      </c>
      <c r="B249" s="208" t="s">
        <v>260</v>
      </c>
      <c r="C249" s="209" t="s">
        <v>94</v>
      </c>
      <c r="D249" s="220">
        <v>154.25</v>
      </c>
      <c r="E249" s="224">
        <v>1302</v>
      </c>
      <c r="F249" s="220">
        <v>11.24</v>
      </c>
      <c r="G249" s="224">
        <v>1467.49</v>
      </c>
      <c r="H249" s="209" t="s">
        <v>10</v>
      </c>
    </row>
    <row r="250" spans="1:8">
      <c r="A250" s="207">
        <v>611700</v>
      </c>
      <c r="B250" s="208" t="s">
        <v>261</v>
      </c>
      <c r="C250" s="209" t="s">
        <v>94</v>
      </c>
      <c r="D250" s="220">
        <v>398.29</v>
      </c>
      <c r="E250" s="224">
        <v>2397.5</v>
      </c>
      <c r="F250" s="220">
        <v>738.33</v>
      </c>
      <c r="G250" s="224">
        <v>3534.12</v>
      </c>
      <c r="H250" s="209" t="s">
        <v>10</v>
      </c>
    </row>
    <row r="251" spans="1:8">
      <c r="A251" s="207">
        <v>611600</v>
      </c>
      <c r="B251" s="208" t="s">
        <v>262</v>
      </c>
      <c r="C251" s="209" t="s">
        <v>94</v>
      </c>
      <c r="D251" s="220">
        <v>308.5</v>
      </c>
      <c r="E251" s="224">
        <v>2397.5</v>
      </c>
      <c r="F251" s="220">
        <v>13.49</v>
      </c>
      <c r="G251" s="224">
        <v>2719.49</v>
      </c>
      <c r="H251" s="209" t="s">
        <v>10</v>
      </c>
    </row>
    <row r="252" spans="1:8">
      <c r="A252" s="207">
        <v>612200</v>
      </c>
      <c r="B252" s="208" t="s">
        <v>263</v>
      </c>
      <c r="C252" s="209" t="s">
        <v>94</v>
      </c>
      <c r="D252" s="220">
        <v>263.48</v>
      </c>
      <c r="E252" s="224">
        <v>1617</v>
      </c>
      <c r="F252" s="220">
        <v>617.9</v>
      </c>
      <c r="G252" s="224">
        <v>2498.38</v>
      </c>
      <c r="H252" s="209" t="s">
        <v>10</v>
      </c>
    </row>
    <row r="253" spans="1:8">
      <c r="A253" s="207">
        <v>611150</v>
      </c>
      <c r="B253" s="208" t="s">
        <v>264</v>
      </c>
      <c r="C253" s="209" t="s">
        <v>94</v>
      </c>
      <c r="D253" s="220">
        <v>221.42</v>
      </c>
      <c r="E253" s="224">
        <v>1617</v>
      </c>
      <c r="F253" s="220">
        <v>20.239999999999998</v>
      </c>
      <c r="G253" s="224">
        <v>1858.66</v>
      </c>
      <c r="H253" s="209" t="s">
        <v>10</v>
      </c>
    </row>
    <row r="254" spans="1:8">
      <c r="A254" s="207">
        <v>612300</v>
      </c>
      <c r="B254" s="208" t="s">
        <v>265</v>
      </c>
      <c r="C254" s="209" t="s">
        <v>94</v>
      </c>
      <c r="D254" s="220">
        <v>421.91</v>
      </c>
      <c r="E254" s="224">
        <v>2289</v>
      </c>
      <c r="F254" s="220">
        <v>848.45</v>
      </c>
      <c r="G254" s="224">
        <v>3559.36</v>
      </c>
      <c r="H254" s="209" t="s">
        <v>10</v>
      </c>
    </row>
    <row r="255" spans="1:8">
      <c r="A255" s="207">
        <v>611350</v>
      </c>
      <c r="B255" s="208" t="s">
        <v>266</v>
      </c>
      <c r="C255" s="209" t="s">
        <v>94</v>
      </c>
      <c r="D255" s="220">
        <v>332.13</v>
      </c>
      <c r="E255" s="224">
        <v>2289</v>
      </c>
      <c r="F255" s="220">
        <v>26.99</v>
      </c>
      <c r="G255" s="224">
        <v>2648.12</v>
      </c>
      <c r="H255" s="209" t="s">
        <v>10</v>
      </c>
    </row>
    <row r="256" spans="1:8">
      <c r="A256" s="207">
        <v>612400</v>
      </c>
      <c r="B256" s="208" t="s">
        <v>267</v>
      </c>
      <c r="C256" s="209" t="s">
        <v>94</v>
      </c>
      <c r="D256" s="220">
        <v>602.72</v>
      </c>
      <c r="E256" s="224">
        <v>3906</v>
      </c>
      <c r="F256" s="224">
        <v>1234.98</v>
      </c>
      <c r="G256" s="224">
        <v>5743.7</v>
      </c>
      <c r="H256" s="209" t="s">
        <v>10</v>
      </c>
    </row>
    <row r="257" spans="1:8">
      <c r="A257" s="207">
        <v>611550</v>
      </c>
      <c r="B257" s="208" t="s">
        <v>268</v>
      </c>
      <c r="C257" s="209" t="s">
        <v>94</v>
      </c>
      <c r="D257" s="220">
        <v>474.47</v>
      </c>
      <c r="E257" s="224">
        <v>3906</v>
      </c>
      <c r="F257" s="220">
        <v>33.74</v>
      </c>
      <c r="G257" s="224">
        <v>4414.21</v>
      </c>
      <c r="H257" s="209" t="s">
        <v>10</v>
      </c>
    </row>
    <row r="258" spans="1:8">
      <c r="A258" s="207">
        <v>612500</v>
      </c>
      <c r="B258" s="208" t="s">
        <v>269</v>
      </c>
      <c r="C258" s="209" t="s">
        <v>94</v>
      </c>
      <c r="D258" s="224">
        <v>1281.68</v>
      </c>
      <c r="E258" s="224">
        <v>7192.5</v>
      </c>
      <c r="F258" s="224">
        <v>2004.93</v>
      </c>
      <c r="G258" s="224">
        <v>10479.11</v>
      </c>
      <c r="H258" s="209" t="s">
        <v>10</v>
      </c>
    </row>
    <row r="259" spans="1:8">
      <c r="A259" s="207">
        <v>606500</v>
      </c>
      <c r="B259" s="208" t="s">
        <v>270</v>
      </c>
      <c r="C259" s="209" t="s">
        <v>9</v>
      </c>
      <c r="D259" s="220">
        <v>144.69</v>
      </c>
      <c r="E259" s="220">
        <v>0</v>
      </c>
      <c r="F259" s="220">
        <v>0</v>
      </c>
      <c r="G259" s="220">
        <v>144.69</v>
      </c>
      <c r="H259" s="211"/>
    </row>
    <row r="260" spans="1:8">
      <c r="A260" s="207">
        <v>606600</v>
      </c>
      <c r="B260" s="208" t="s">
        <v>271</v>
      </c>
      <c r="C260" s="209" t="s">
        <v>9</v>
      </c>
      <c r="D260" s="220">
        <v>258.45</v>
      </c>
      <c r="E260" s="220">
        <v>5.26</v>
      </c>
      <c r="F260" s="220">
        <v>0</v>
      </c>
      <c r="G260" s="220">
        <v>263.70999999999998</v>
      </c>
      <c r="H260" s="211"/>
    </row>
    <row r="261" spans="1:8">
      <c r="A261" s="207">
        <v>606700</v>
      </c>
      <c r="B261" s="208" t="s">
        <v>272</v>
      </c>
      <c r="C261" s="209" t="s">
        <v>9</v>
      </c>
      <c r="D261" s="220">
        <v>123.56</v>
      </c>
      <c r="E261" s="220">
        <v>3.15</v>
      </c>
      <c r="F261" s="220">
        <v>0</v>
      </c>
      <c r="G261" s="220">
        <v>126.71</v>
      </c>
      <c r="H261" s="211"/>
    </row>
    <row r="262" spans="1:8">
      <c r="A262" s="207">
        <v>643000</v>
      </c>
      <c r="B262" s="208" t="s">
        <v>273</v>
      </c>
      <c r="C262" s="209" t="s">
        <v>94</v>
      </c>
      <c r="D262" s="220">
        <v>15.38</v>
      </c>
      <c r="E262" s="220">
        <v>52.05</v>
      </c>
      <c r="F262" s="220">
        <v>0</v>
      </c>
      <c r="G262" s="220">
        <v>67.430000000000007</v>
      </c>
      <c r="H262" s="209" t="s">
        <v>10</v>
      </c>
    </row>
    <row r="263" spans="1:8">
      <c r="A263" s="207">
        <v>643100</v>
      </c>
      <c r="B263" s="208" t="s">
        <v>274</v>
      </c>
      <c r="C263" s="209" t="s">
        <v>94</v>
      </c>
      <c r="D263" s="220">
        <v>18.04</v>
      </c>
      <c r="E263" s="220">
        <v>62.73</v>
      </c>
      <c r="F263" s="220">
        <v>0</v>
      </c>
      <c r="G263" s="220">
        <v>80.77</v>
      </c>
      <c r="H263" s="209" t="s">
        <v>10</v>
      </c>
    </row>
    <row r="264" spans="1:8">
      <c r="A264" s="207">
        <v>643200</v>
      </c>
      <c r="B264" s="208" t="s">
        <v>275</v>
      </c>
      <c r="C264" s="209" t="s">
        <v>94</v>
      </c>
      <c r="D264" s="220">
        <v>18.04</v>
      </c>
      <c r="E264" s="220">
        <v>71.25</v>
      </c>
      <c r="F264" s="220">
        <v>0</v>
      </c>
      <c r="G264" s="220">
        <v>89.29</v>
      </c>
      <c r="H264" s="209" t="s">
        <v>10</v>
      </c>
    </row>
    <row r="265" spans="1:8">
      <c r="A265" s="207">
        <v>643300</v>
      </c>
      <c r="B265" s="208" t="s">
        <v>276</v>
      </c>
      <c r="C265" s="209" t="s">
        <v>94</v>
      </c>
      <c r="D265" s="220">
        <v>23.38</v>
      </c>
      <c r="E265" s="220">
        <v>26.7</v>
      </c>
      <c r="F265" s="220">
        <v>0</v>
      </c>
      <c r="G265" s="220">
        <v>50.08</v>
      </c>
      <c r="H265" s="209" t="s">
        <v>10</v>
      </c>
    </row>
    <row r="266" spans="1:8">
      <c r="A266" s="207">
        <v>643400</v>
      </c>
      <c r="B266" s="208" t="s">
        <v>277</v>
      </c>
      <c r="C266" s="209" t="s">
        <v>94</v>
      </c>
      <c r="D266" s="220">
        <v>23.38</v>
      </c>
      <c r="E266" s="220">
        <v>35.22</v>
      </c>
      <c r="F266" s="220">
        <v>0</v>
      </c>
      <c r="G266" s="220">
        <v>58.6</v>
      </c>
      <c r="H266" s="209" t="s">
        <v>10</v>
      </c>
    </row>
    <row r="267" spans="1:8">
      <c r="A267" s="207">
        <v>643500</v>
      </c>
      <c r="B267" s="208" t="s">
        <v>278</v>
      </c>
      <c r="C267" s="209" t="s">
        <v>94</v>
      </c>
      <c r="D267" s="220">
        <v>20.71</v>
      </c>
      <c r="E267" s="220">
        <v>16.02</v>
      </c>
      <c r="F267" s="220">
        <v>0</v>
      </c>
      <c r="G267" s="220">
        <v>36.729999999999997</v>
      </c>
      <c r="H267" s="209" t="s">
        <v>10</v>
      </c>
    </row>
    <row r="268" spans="1:8">
      <c r="A268" s="207">
        <v>643600</v>
      </c>
      <c r="B268" s="208" t="s">
        <v>279</v>
      </c>
      <c r="C268" s="209" t="s">
        <v>94</v>
      </c>
      <c r="D268" s="220">
        <v>15.38</v>
      </c>
      <c r="E268" s="220">
        <v>51.91</v>
      </c>
      <c r="F268" s="220">
        <v>0</v>
      </c>
      <c r="G268" s="220">
        <v>67.290000000000006</v>
      </c>
      <c r="H268" s="209" t="s">
        <v>10</v>
      </c>
    </row>
    <row r="269" spans="1:8">
      <c r="A269" s="207">
        <v>640000</v>
      </c>
      <c r="B269" s="208" t="s">
        <v>280</v>
      </c>
      <c r="C269" s="209" t="s">
        <v>94</v>
      </c>
      <c r="D269" s="220">
        <v>28.71</v>
      </c>
      <c r="E269" s="220">
        <v>67.73</v>
      </c>
      <c r="F269" s="220">
        <v>4.2300000000000004</v>
      </c>
      <c r="G269" s="220">
        <v>100.67</v>
      </c>
      <c r="H269" s="209" t="s">
        <v>10</v>
      </c>
    </row>
    <row r="270" spans="1:8">
      <c r="A270" s="207">
        <v>640100</v>
      </c>
      <c r="B270" s="208" t="s">
        <v>281</v>
      </c>
      <c r="C270" s="209" t="s">
        <v>94</v>
      </c>
      <c r="D270" s="220">
        <v>49.45</v>
      </c>
      <c r="E270" s="220">
        <v>87.51</v>
      </c>
      <c r="F270" s="220">
        <v>4.2300000000000004</v>
      </c>
      <c r="G270" s="220">
        <v>141.19</v>
      </c>
      <c r="H270" s="209" t="s">
        <v>10</v>
      </c>
    </row>
    <row r="271" spans="1:8">
      <c r="A271" s="207">
        <v>640200</v>
      </c>
      <c r="B271" s="208" t="s">
        <v>282</v>
      </c>
      <c r="C271" s="209" t="s">
        <v>94</v>
      </c>
      <c r="D271" s="220">
        <v>28.71</v>
      </c>
      <c r="E271" s="220">
        <v>75.650000000000006</v>
      </c>
      <c r="F271" s="220">
        <v>0</v>
      </c>
      <c r="G271" s="220">
        <v>104.36</v>
      </c>
      <c r="H271" s="209" t="s">
        <v>10</v>
      </c>
    </row>
    <row r="272" spans="1:8">
      <c r="A272" s="207">
        <v>640300</v>
      </c>
      <c r="B272" s="208" t="s">
        <v>283</v>
      </c>
      <c r="C272" s="209" t="s">
        <v>94</v>
      </c>
      <c r="D272" s="220">
        <v>49.45</v>
      </c>
      <c r="E272" s="220">
        <v>95.42</v>
      </c>
      <c r="F272" s="220">
        <v>0</v>
      </c>
      <c r="G272" s="220">
        <v>144.87</v>
      </c>
      <c r="H272" s="209" t="s">
        <v>10</v>
      </c>
    </row>
    <row r="273" spans="1:9">
      <c r="A273" s="207">
        <v>640600</v>
      </c>
      <c r="B273" s="208" t="s">
        <v>284</v>
      </c>
      <c r="C273" s="209" t="s">
        <v>94</v>
      </c>
      <c r="D273" s="220">
        <v>73.16</v>
      </c>
      <c r="E273" s="220">
        <v>72.900000000000006</v>
      </c>
      <c r="F273" s="220">
        <v>4.2300000000000004</v>
      </c>
      <c r="G273" s="220">
        <v>150.29</v>
      </c>
      <c r="H273" s="209" t="s">
        <v>10</v>
      </c>
    </row>
    <row r="274" spans="1:9">
      <c r="A274" s="207">
        <v>640700</v>
      </c>
      <c r="B274" s="208" t="s">
        <v>285</v>
      </c>
      <c r="C274" s="209" t="s">
        <v>94</v>
      </c>
      <c r="D274" s="220">
        <v>73.16</v>
      </c>
      <c r="E274" s="220">
        <v>89.52</v>
      </c>
      <c r="F274" s="220">
        <v>4.2300000000000004</v>
      </c>
      <c r="G274" s="220">
        <v>166.91</v>
      </c>
      <c r="H274" s="209" t="s">
        <v>10</v>
      </c>
    </row>
    <row r="275" spans="1:9">
      <c r="A275" s="207">
        <v>640400</v>
      </c>
      <c r="B275" s="208" t="s">
        <v>286</v>
      </c>
      <c r="C275" s="209" t="s">
        <v>94</v>
      </c>
      <c r="D275" s="220">
        <v>49.75</v>
      </c>
      <c r="E275" s="220">
        <v>47.53</v>
      </c>
      <c r="F275" s="220">
        <v>4.2300000000000004</v>
      </c>
      <c r="G275" s="220">
        <v>101.51</v>
      </c>
      <c r="H275" s="209" t="s">
        <v>10</v>
      </c>
    </row>
    <row r="276" spans="1:9">
      <c r="A276" s="207">
        <v>640500</v>
      </c>
      <c r="B276" s="208" t="s">
        <v>287</v>
      </c>
      <c r="C276" s="209" t="s">
        <v>94</v>
      </c>
      <c r="D276" s="220">
        <v>49.75</v>
      </c>
      <c r="E276" s="220">
        <v>59.89</v>
      </c>
      <c r="F276" s="220">
        <v>4.2300000000000004</v>
      </c>
      <c r="G276" s="220">
        <v>113.87</v>
      </c>
      <c r="H276" s="209" t="s">
        <v>10</v>
      </c>
    </row>
    <row r="277" spans="1:9" s="222" customFormat="1">
      <c r="A277" s="217">
        <v>641000</v>
      </c>
      <c r="B277" s="218" t="s">
        <v>288</v>
      </c>
      <c r="C277" s="219" t="s">
        <v>94</v>
      </c>
      <c r="D277" s="220">
        <v>73.16</v>
      </c>
      <c r="E277" s="220">
        <v>83.05</v>
      </c>
      <c r="F277" s="220">
        <v>0</v>
      </c>
      <c r="G277" s="220">
        <v>156.21</v>
      </c>
      <c r="H277" s="219" t="s">
        <v>10</v>
      </c>
      <c r="I277" s="221"/>
    </row>
    <row r="278" spans="1:9">
      <c r="A278" s="207">
        <v>641100</v>
      </c>
      <c r="B278" s="208" t="s">
        <v>289</v>
      </c>
      <c r="C278" s="209" t="s">
        <v>94</v>
      </c>
      <c r="D278" s="220">
        <v>73.16</v>
      </c>
      <c r="E278" s="220">
        <v>101.37</v>
      </c>
      <c r="F278" s="220">
        <v>0</v>
      </c>
      <c r="G278" s="220">
        <v>174.53</v>
      </c>
      <c r="H278" s="209" t="s">
        <v>10</v>
      </c>
    </row>
    <row r="279" spans="1:9">
      <c r="A279" s="207">
        <v>640800</v>
      </c>
      <c r="B279" s="208" t="s">
        <v>290</v>
      </c>
      <c r="C279" s="209" t="s">
        <v>94</v>
      </c>
      <c r="D279" s="220">
        <v>49.75</v>
      </c>
      <c r="E279" s="220">
        <v>57.68</v>
      </c>
      <c r="F279" s="220">
        <v>0</v>
      </c>
      <c r="G279" s="220">
        <v>107.43</v>
      </c>
      <c r="H279" s="209" t="s">
        <v>10</v>
      </c>
    </row>
    <row r="280" spans="1:9">
      <c r="A280" s="207">
        <v>640900</v>
      </c>
      <c r="B280" s="208" t="s">
        <v>291</v>
      </c>
      <c r="C280" s="209" t="s">
        <v>94</v>
      </c>
      <c r="D280" s="220">
        <v>49.75</v>
      </c>
      <c r="E280" s="220">
        <v>71.739999999999995</v>
      </c>
      <c r="F280" s="220">
        <v>0</v>
      </c>
      <c r="G280" s="220">
        <v>121.49</v>
      </c>
      <c r="H280" s="209" t="s">
        <v>10</v>
      </c>
    </row>
    <row r="281" spans="1:9">
      <c r="A281" s="207">
        <v>641400</v>
      </c>
      <c r="B281" s="208" t="s">
        <v>292</v>
      </c>
      <c r="C281" s="209" t="s">
        <v>94</v>
      </c>
      <c r="D281" s="220">
        <v>54.78</v>
      </c>
      <c r="E281" s="220">
        <v>108.93</v>
      </c>
      <c r="F281" s="220">
        <v>4.2300000000000004</v>
      </c>
      <c r="G281" s="220">
        <v>167.94</v>
      </c>
      <c r="H281" s="209" t="s">
        <v>10</v>
      </c>
    </row>
    <row r="282" spans="1:9">
      <c r="A282" s="207">
        <v>641500</v>
      </c>
      <c r="B282" s="208" t="s">
        <v>293</v>
      </c>
      <c r="C282" s="209" t="s">
        <v>94</v>
      </c>
      <c r="D282" s="220">
        <v>54.78</v>
      </c>
      <c r="E282" s="220">
        <v>125.55</v>
      </c>
      <c r="F282" s="220">
        <v>4.2300000000000004</v>
      </c>
      <c r="G282" s="220">
        <v>184.56</v>
      </c>
      <c r="H282" s="209" t="s">
        <v>10</v>
      </c>
    </row>
    <row r="283" spans="1:9">
      <c r="A283" s="207">
        <v>641200</v>
      </c>
      <c r="B283" s="208" t="s">
        <v>294</v>
      </c>
      <c r="C283" s="209" t="s">
        <v>94</v>
      </c>
      <c r="D283" s="220">
        <v>34.06</v>
      </c>
      <c r="E283" s="220">
        <v>83.56</v>
      </c>
      <c r="F283" s="220">
        <v>4.2300000000000004</v>
      </c>
      <c r="G283" s="220">
        <v>121.85</v>
      </c>
      <c r="H283" s="209" t="s">
        <v>10</v>
      </c>
    </row>
    <row r="284" spans="1:9">
      <c r="A284" s="207">
        <v>641300</v>
      </c>
      <c r="B284" s="208" t="s">
        <v>295</v>
      </c>
      <c r="C284" s="209" t="s">
        <v>94</v>
      </c>
      <c r="D284" s="220">
        <v>34.06</v>
      </c>
      <c r="E284" s="220">
        <v>95.92</v>
      </c>
      <c r="F284" s="220">
        <v>4.2300000000000004</v>
      </c>
      <c r="G284" s="220">
        <v>134.21</v>
      </c>
      <c r="H284" s="209" t="s">
        <v>10</v>
      </c>
    </row>
    <row r="285" spans="1:9">
      <c r="A285" s="207">
        <v>641800</v>
      </c>
      <c r="B285" s="208" t="s">
        <v>296</v>
      </c>
      <c r="C285" s="209" t="s">
        <v>94</v>
      </c>
      <c r="D285" s="220">
        <v>54.78</v>
      </c>
      <c r="E285" s="220">
        <v>119.08</v>
      </c>
      <c r="F285" s="220">
        <v>0</v>
      </c>
      <c r="G285" s="220">
        <v>173.86</v>
      </c>
      <c r="H285" s="209" t="s">
        <v>10</v>
      </c>
    </row>
    <row r="286" spans="1:9">
      <c r="A286" s="207">
        <v>641900</v>
      </c>
      <c r="B286" s="208" t="s">
        <v>297</v>
      </c>
      <c r="C286" s="209" t="s">
        <v>94</v>
      </c>
      <c r="D286" s="220">
        <v>54.78</v>
      </c>
      <c r="E286" s="220">
        <v>137.4</v>
      </c>
      <c r="F286" s="220">
        <v>0</v>
      </c>
      <c r="G286" s="220">
        <v>192.18</v>
      </c>
      <c r="H286" s="209" t="s">
        <v>10</v>
      </c>
    </row>
    <row r="287" spans="1:9">
      <c r="A287" s="207">
        <v>641600</v>
      </c>
      <c r="B287" s="208" t="s">
        <v>298</v>
      </c>
      <c r="C287" s="209" t="s">
        <v>94</v>
      </c>
      <c r="D287" s="220">
        <v>34.06</v>
      </c>
      <c r="E287" s="220">
        <v>93.71</v>
      </c>
      <c r="F287" s="220">
        <v>0</v>
      </c>
      <c r="G287" s="220">
        <v>127.77</v>
      </c>
      <c r="H287" s="209" t="s">
        <v>10</v>
      </c>
    </row>
    <row r="288" spans="1:9">
      <c r="A288" s="207">
        <v>641700</v>
      </c>
      <c r="B288" s="208" t="s">
        <v>299</v>
      </c>
      <c r="C288" s="209" t="s">
        <v>94</v>
      </c>
      <c r="D288" s="220">
        <v>34.06</v>
      </c>
      <c r="E288" s="220">
        <v>107.77</v>
      </c>
      <c r="F288" s="220">
        <v>0</v>
      </c>
      <c r="G288" s="220">
        <v>141.83000000000001</v>
      </c>
      <c r="H288" s="209" t="s">
        <v>10</v>
      </c>
    </row>
    <row r="289" spans="1:9">
      <c r="A289" s="207">
        <v>644300</v>
      </c>
      <c r="B289" s="208" t="s">
        <v>300</v>
      </c>
      <c r="C289" s="209" t="s">
        <v>94</v>
      </c>
      <c r="D289" s="220">
        <v>76.180000000000007</v>
      </c>
      <c r="E289" s="220">
        <v>195.04</v>
      </c>
      <c r="F289" s="220">
        <v>0</v>
      </c>
      <c r="G289" s="220">
        <v>271.22000000000003</v>
      </c>
      <c r="H289" s="211"/>
    </row>
    <row r="290" spans="1:9">
      <c r="A290" s="207">
        <v>644100</v>
      </c>
      <c r="B290" s="208" t="s">
        <v>301</v>
      </c>
      <c r="C290" s="209" t="s">
        <v>94</v>
      </c>
      <c r="D290" s="220">
        <v>10.35</v>
      </c>
      <c r="E290" s="220">
        <v>4.8</v>
      </c>
      <c r="F290" s="220">
        <v>2.4</v>
      </c>
      <c r="G290" s="220">
        <v>17.55</v>
      </c>
      <c r="H290" s="209" t="s">
        <v>10</v>
      </c>
    </row>
    <row r="291" spans="1:9" s="222" customFormat="1">
      <c r="A291" s="217">
        <v>644200</v>
      </c>
      <c r="B291" s="218" t="s">
        <v>302</v>
      </c>
      <c r="C291" s="219" t="s">
        <v>94</v>
      </c>
      <c r="D291" s="220">
        <v>11.27</v>
      </c>
      <c r="E291" s="220">
        <v>5.6</v>
      </c>
      <c r="F291" s="220">
        <v>0</v>
      </c>
      <c r="G291" s="220">
        <v>16.87</v>
      </c>
      <c r="H291" s="219" t="s">
        <v>10</v>
      </c>
      <c r="I291" s="221"/>
    </row>
    <row r="292" spans="1:9">
      <c r="A292" s="207">
        <v>603700</v>
      </c>
      <c r="B292" s="208" t="s">
        <v>303</v>
      </c>
      <c r="C292" s="209" t="s">
        <v>9</v>
      </c>
      <c r="D292" s="220">
        <v>116.46</v>
      </c>
      <c r="E292" s="220">
        <v>94.1</v>
      </c>
      <c r="F292" s="220">
        <v>0</v>
      </c>
      <c r="G292" s="220">
        <v>210.56</v>
      </c>
      <c r="H292" s="209" t="s">
        <v>10</v>
      </c>
    </row>
    <row r="293" spans="1:9">
      <c r="A293" s="207">
        <v>603800</v>
      </c>
      <c r="B293" s="208" t="s">
        <v>304</v>
      </c>
      <c r="C293" s="209" t="s">
        <v>9</v>
      </c>
      <c r="D293" s="220">
        <v>53.36</v>
      </c>
      <c r="E293" s="220">
        <v>78.42</v>
      </c>
      <c r="F293" s="220">
        <v>0</v>
      </c>
      <c r="G293" s="220">
        <v>131.78</v>
      </c>
      <c r="H293" s="209" t="s">
        <v>10</v>
      </c>
    </row>
    <row r="294" spans="1:9">
      <c r="A294" s="207">
        <v>600300</v>
      </c>
      <c r="B294" s="208" t="s">
        <v>305</v>
      </c>
      <c r="C294" s="209" t="s">
        <v>9</v>
      </c>
      <c r="D294" s="220">
        <v>8.65</v>
      </c>
      <c r="E294" s="220">
        <v>0</v>
      </c>
      <c r="F294" s="220">
        <v>0</v>
      </c>
      <c r="G294" s="220">
        <v>8.65</v>
      </c>
      <c r="H294" s="211"/>
    </row>
    <row r="295" spans="1:9">
      <c r="A295" s="207">
        <v>600400</v>
      </c>
      <c r="B295" s="208" t="s">
        <v>306</v>
      </c>
      <c r="C295" s="209" t="s">
        <v>9</v>
      </c>
      <c r="D295" s="220">
        <v>9.06</v>
      </c>
      <c r="E295" s="220">
        <v>0</v>
      </c>
      <c r="F295" s="220">
        <v>0</v>
      </c>
      <c r="G295" s="220">
        <v>9.06</v>
      </c>
      <c r="H295" s="211"/>
    </row>
    <row r="296" spans="1:9">
      <c r="A296" s="207">
        <v>600500</v>
      </c>
      <c r="B296" s="208" t="s">
        <v>307</v>
      </c>
      <c r="C296" s="209" t="s">
        <v>9</v>
      </c>
      <c r="D296" s="220">
        <v>25.33</v>
      </c>
      <c r="E296" s="220">
        <v>57.15</v>
      </c>
      <c r="F296" s="220">
        <v>0</v>
      </c>
      <c r="G296" s="220">
        <v>82.48</v>
      </c>
      <c r="H296" s="211"/>
    </row>
    <row r="297" spans="1:9">
      <c r="A297" s="207">
        <v>600900</v>
      </c>
      <c r="B297" s="208" t="s">
        <v>308</v>
      </c>
      <c r="C297" s="209" t="s">
        <v>9</v>
      </c>
      <c r="D297" s="220">
        <v>8.65</v>
      </c>
      <c r="E297" s="220">
        <v>0</v>
      </c>
      <c r="F297" s="220">
        <v>0</v>
      </c>
      <c r="G297" s="220">
        <v>8.65</v>
      </c>
      <c r="H297" s="211"/>
    </row>
    <row r="298" spans="1:9">
      <c r="A298" s="207">
        <v>601000</v>
      </c>
      <c r="B298" s="208" t="s">
        <v>309</v>
      </c>
      <c r="C298" s="209" t="s">
        <v>9</v>
      </c>
      <c r="D298" s="220">
        <v>9.06</v>
      </c>
      <c r="E298" s="220">
        <v>0</v>
      </c>
      <c r="F298" s="220">
        <v>0</v>
      </c>
      <c r="G298" s="220">
        <v>9.06</v>
      </c>
      <c r="H298" s="211"/>
    </row>
    <row r="299" spans="1:9">
      <c r="A299" s="207">
        <v>601300</v>
      </c>
      <c r="B299" s="208" t="s">
        <v>310</v>
      </c>
      <c r="C299" s="209" t="s">
        <v>9</v>
      </c>
      <c r="D299" s="220">
        <v>25.33</v>
      </c>
      <c r="E299" s="220">
        <v>57.15</v>
      </c>
      <c r="F299" s="220">
        <v>0</v>
      </c>
      <c r="G299" s="220">
        <v>82.48</v>
      </c>
      <c r="H299" s="211"/>
    </row>
    <row r="300" spans="1:9">
      <c r="A300" s="207">
        <v>600000</v>
      </c>
      <c r="B300" s="208" t="s">
        <v>311</v>
      </c>
      <c r="C300" s="209" t="s">
        <v>9</v>
      </c>
      <c r="D300" s="220">
        <v>40.01</v>
      </c>
      <c r="E300" s="220">
        <v>0</v>
      </c>
      <c r="F300" s="220">
        <v>0</v>
      </c>
      <c r="G300" s="220">
        <v>40.01</v>
      </c>
      <c r="H300" s="211"/>
    </row>
    <row r="301" spans="1:9">
      <c r="A301" s="207">
        <v>600100</v>
      </c>
      <c r="B301" s="208" t="s">
        <v>312</v>
      </c>
      <c r="C301" s="209" t="s">
        <v>9</v>
      </c>
      <c r="D301" s="220">
        <v>53.36</v>
      </c>
      <c r="E301" s="220">
        <v>0</v>
      </c>
      <c r="F301" s="220">
        <v>0</v>
      </c>
      <c r="G301" s="220">
        <v>53.36</v>
      </c>
      <c r="H301" s="211"/>
    </row>
    <row r="302" spans="1:9">
      <c r="A302" s="207">
        <v>600200</v>
      </c>
      <c r="B302" s="208" t="s">
        <v>313</v>
      </c>
      <c r="C302" s="209" t="s">
        <v>9</v>
      </c>
      <c r="D302" s="220">
        <v>96.52</v>
      </c>
      <c r="E302" s="220">
        <v>57.15</v>
      </c>
      <c r="F302" s="220">
        <v>0</v>
      </c>
      <c r="G302" s="220">
        <v>153.66999999999999</v>
      </c>
      <c r="H302" s="211"/>
    </row>
    <row r="303" spans="1:9">
      <c r="A303" s="207">
        <v>600600</v>
      </c>
      <c r="B303" s="208" t="s">
        <v>314</v>
      </c>
      <c r="C303" s="209" t="s">
        <v>9</v>
      </c>
      <c r="D303" s="220">
        <v>17.149999999999999</v>
      </c>
      <c r="E303" s="220">
        <v>0</v>
      </c>
      <c r="F303" s="220">
        <v>0</v>
      </c>
      <c r="G303" s="220">
        <v>17.149999999999999</v>
      </c>
      <c r="H303" s="211"/>
    </row>
    <row r="304" spans="1:9">
      <c r="A304" s="207">
        <v>600700</v>
      </c>
      <c r="B304" s="208" t="s">
        <v>315</v>
      </c>
      <c r="C304" s="209" t="s">
        <v>9</v>
      </c>
      <c r="D304" s="220">
        <v>25.57</v>
      </c>
      <c r="E304" s="220">
        <v>0</v>
      </c>
      <c r="F304" s="220">
        <v>0</v>
      </c>
      <c r="G304" s="220">
        <v>25.57</v>
      </c>
      <c r="H304" s="211"/>
    </row>
    <row r="305" spans="1:8">
      <c r="A305" s="207">
        <v>600800</v>
      </c>
      <c r="B305" s="208" t="s">
        <v>316</v>
      </c>
      <c r="C305" s="209" t="s">
        <v>9</v>
      </c>
      <c r="D305" s="220">
        <v>57.62</v>
      </c>
      <c r="E305" s="220">
        <v>57.15</v>
      </c>
      <c r="F305" s="220">
        <v>0</v>
      </c>
      <c r="G305" s="220">
        <v>114.77</v>
      </c>
      <c r="H305" s="211"/>
    </row>
    <row r="306" spans="1:8">
      <c r="A306" s="207">
        <v>602200</v>
      </c>
      <c r="B306" s="208" t="s">
        <v>317</v>
      </c>
      <c r="C306" s="209" t="s">
        <v>20</v>
      </c>
      <c r="D306" s="220">
        <v>65.27</v>
      </c>
      <c r="E306" s="220">
        <v>29.3</v>
      </c>
      <c r="F306" s="220">
        <v>0</v>
      </c>
      <c r="G306" s="220">
        <v>94.57</v>
      </c>
      <c r="H306" s="211"/>
    </row>
    <row r="307" spans="1:8">
      <c r="A307" s="207">
        <v>602100</v>
      </c>
      <c r="B307" s="208" t="s">
        <v>318</v>
      </c>
      <c r="C307" s="209" t="s">
        <v>20</v>
      </c>
      <c r="D307" s="220">
        <v>37.369999999999997</v>
      </c>
      <c r="E307" s="220">
        <v>33.619999999999997</v>
      </c>
      <c r="F307" s="220">
        <v>0</v>
      </c>
      <c r="G307" s="220">
        <v>70.989999999999995</v>
      </c>
      <c r="H307" s="211"/>
    </row>
    <row r="308" spans="1:8">
      <c r="A308" s="207">
        <v>602000</v>
      </c>
      <c r="B308" s="208" t="s">
        <v>319</v>
      </c>
      <c r="C308" s="209" t="s">
        <v>20</v>
      </c>
      <c r="D308" s="220">
        <v>39.56</v>
      </c>
      <c r="E308" s="220">
        <v>18.8</v>
      </c>
      <c r="F308" s="220">
        <v>0</v>
      </c>
      <c r="G308" s="220">
        <v>58.36</v>
      </c>
      <c r="H308" s="211"/>
    </row>
    <row r="309" spans="1:8">
      <c r="A309" s="207">
        <v>600125</v>
      </c>
      <c r="B309" s="208" t="s">
        <v>789</v>
      </c>
      <c r="C309" s="209" t="s">
        <v>22</v>
      </c>
      <c r="D309" s="220">
        <v>10.79</v>
      </c>
      <c r="E309" s="220">
        <v>585.69000000000005</v>
      </c>
      <c r="F309" s="220">
        <v>0</v>
      </c>
      <c r="G309" s="220">
        <v>596.48</v>
      </c>
      <c r="H309" s="209" t="s">
        <v>10</v>
      </c>
    </row>
    <row r="310" spans="1:8">
      <c r="A310" s="207">
        <v>601125</v>
      </c>
      <c r="B310" s="208" t="s">
        <v>790</v>
      </c>
      <c r="C310" s="209" t="s">
        <v>22</v>
      </c>
      <c r="D310" s="220">
        <v>10.79</v>
      </c>
      <c r="E310" s="220">
        <v>611.97</v>
      </c>
      <c r="F310" s="220">
        <v>0</v>
      </c>
      <c r="G310" s="220">
        <v>622.76</v>
      </c>
      <c r="H310" s="209" t="s">
        <v>10</v>
      </c>
    </row>
    <row r="311" spans="1:8">
      <c r="A311" s="207">
        <v>661125</v>
      </c>
      <c r="B311" s="208" t="s">
        <v>791</v>
      </c>
      <c r="C311" s="209" t="s">
        <v>22</v>
      </c>
      <c r="D311" s="220">
        <v>10.79</v>
      </c>
      <c r="E311" s="220">
        <v>656.57</v>
      </c>
      <c r="F311" s="220">
        <v>0</v>
      </c>
      <c r="G311" s="220">
        <v>667.36</v>
      </c>
      <c r="H311" s="209" t="s">
        <v>10</v>
      </c>
    </row>
    <row r="312" spans="1:8">
      <c r="A312" s="207">
        <v>662400</v>
      </c>
      <c r="B312" s="208" t="s">
        <v>792</v>
      </c>
      <c r="C312" s="209" t="s">
        <v>22</v>
      </c>
      <c r="D312" s="220">
        <v>10.79</v>
      </c>
      <c r="E312" s="220">
        <v>611.97</v>
      </c>
      <c r="F312" s="220">
        <v>0</v>
      </c>
      <c r="G312" s="220">
        <v>622.76</v>
      </c>
      <c r="H312" s="209" t="s">
        <v>10</v>
      </c>
    </row>
    <row r="313" spans="1:8">
      <c r="A313" s="207">
        <v>660050</v>
      </c>
      <c r="B313" s="208" t="s">
        <v>793</v>
      </c>
      <c r="C313" s="209" t="s">
        <v>22</v>
      </c>
      <c r="D313" s="220">
        <v>10.79</v>
      </c>
      <c r="E313" s="220">
        <v>586.17999999999995</v>
      </c>
      <c r="F313" s="220">
        <v>0</v>
      </c>
      <c r="G313" s="220">
        <v>596.97</v>
      </c>
      <c r="H313" s="209" t="s">
        <v>10</v>
      </c>
    </row>
    <row r="314" spans="1:8">
      <c r="A314" s="207">
        <v>671400</v>
      </c>
      <c r="B314" s="208" t="s">
        <v>794</v>
      </c>
      <c r="C314" s="209" t="s">
        <v>22</v>
      </c>
      <c r="D314" s="220">
        <v>10.79</v>
      </c>
      <c r="E314" s="220">
        <v>646.27</v>
      </c>
      <c r="F314" s="220">
        <v>0</v>
      </c>
      <c r="G314" s="220">
        <v>657.06</v>
      </c>
      <c r="H314" s="209" t="s">
        <v>10</v>
      </c>
    </row>
    <row r="315" spans="1:8">
      <c r="A315" s="207">
        <v>673400</v>
      </c>
      <c r="B315" s="208" t="s">
        <v>795</v>
      </c>
      <c r="C315" s="209" t="s">
        <v>22</v>
      </c>
      <c r="D315" s="220">
        <v>10.79</v>
      </c>
      <c r="E315" s="220">
        <v>827.27</v>
      </c>
      <c r="F315" s="220">
        <v>0</v>
      </c>
      <c r="G315" s="220">
        <v>838.06</v>
      </c>
      <c r="H315" s="209" t="s">
        <v>10</v>
      </c>
    </row>
    <row r="316" spans="1:8">
      <c r="A316" s="207">
        <v>681400</v>
      </c>
      <c r="B316" s="208" t="s">
        <v>796</v>
      </c>
      <c r="C316" s="209" t="s">
        <v>22</v>
      </c>
      <c r="D316" s="220">
        <v>10.79</v>
      </c>
      <c r="E316" s="224">
        <v>1424.72</v>
      </c>
      <c r="F316" s="220">
        <v>0</v>
      </c>
      <c r="G316" s="224">
        <v>1435.51</v>
      </c>
      <c r="H316" s="209" t="s">
        <v>10</v>
      </c>
    </row>
    <row r="317" spans="1:8">
      <c r="A317" s="207">
        <v>607000</v>
      </c>
      <c r="B317" s="208" t="s">
        <v>320</v>
      </c>
      <c r="C317" s="209" t="s">
        <v>20</v>
      </c>
      <c r="D317" s="220">
        <v>1.25</v>
      </c>
      <c r="E317" s="220">
        <v>5.34</v>
      </c>
      <c r="F317" s="220">
        <v>0</v>
      </c>
      <c r="G317" s="220">
        <v>6.59</v>
      </c>
      <c r="H317" s="211"/>
    </row>
    <row r="318" spans="1:8">
      <c r="A318" s="207">
        <v>607100</v>
      </c>
      <c r="B318" s="208" t="s">
        <v>321</v>
      </c>
      <c r="C318" s="209" t="s">
        <v>20</v>
      </c>
      <c r="D318" s="220">
        <v>1.79</v>
      </c>
      <c r="E318" s="220">
        <v>7.67</v>
      </c>
      <c r="F318" s="220">
        <v>0</v>
      </c>
      <c r="G318" s="220">
        <v>9.4600000000000009</v>
      </c>
      <c r="H318" s="211"/>
    </row>
    <row r="319" spans="1:8">
      <c r="A319" s="207">
        <v>607500</v>
      </c>
      <c r="B319" s="208" t="s">
        <v>322</v>
      </c>
      <c r="C319" s="209" t="s">
        <v>94</v>
      </c>
      <c r="D319" s="220">
        <v>9.01</v>
      </c>
      <c r="E319" s="220">
        <v>41</v>
      </c>
      <c r="F319" s="220">
        <v>0.35</v>
      </c>
      <c r="G319" s="220">
        <v>50.36</v>
      </c>
      <c r="H319" s="209" t="s">
        <v>10</v>
      </c>
    </row>
    <row r="320" spans="1:8">
      <c r="A320" s="207">
        <v>607600</v>
      </c>
      <c r="B320" s="208" t="s">
        <v>323</v>
      </c>
      <c r="C320" s="209" t="s">
        <v>94</v>
      </c>
      <c r="D320" s="220">
        <v>11.68</v>
      </c>
      <c r="E320" s="220">
        <v>54</v>
      </c>
      <c r="F320" s="220">
        <v>0.53</v>
      </c>
      <c r="G320" s="220">
        <v>66.209999999999994</v>
      </c>
      <c r="H320" s="209" t="s">
        <v>10</v>
      </c>
    </row>
    <row r="321" spans="1:8">
      <c r="A321" s="207">
        <v>603100</v>
      </c>
      <c r="B321" s="208" t="s">
        <v>324</v>
      </c>
      <c r="C321" s="209" t="s">
        <v>22</v>
      </c>
      <c r="D321" s="220">
        <v>166.82</v>
      </c>
      <c r="E321" s="220">
        <v>126.09</v>
      </c>
      <c r="F321" s="220">
        <v>0</v>
      </c>
      <c r="G321" s="220">
        <v>292.91000000000003</v>
      </c>
      <c r="H321" s="211"/>
    </row>
    <row r="322" spans="1:8">
      <c r="A322" s="207">
        <v>603200</v>
      </c>
      <c r="B322" s="208" t="s">
        <v>325</v>
      </c>
      <c r="C322" s="209" t="s">
        <v>22</v>
      </c>
      <c r="D322" s="220">
        <v>201.96</v>
      </c>
      <c r="E322" s="220">
        <v>433.28</v>
      </c>
      <c r="F322" s="220">
        <v>0</v>
      </c>
      <c r="G322" s="220">
        <v>635.24</v>
      </c>
      <c r="H322" s="211"/>
    </row>
    <row r="323" spans="1:8">
      <c r="A323" s="207">
        <v>603900</v>
      </c>
      <c r="B323" s="208" t="s">
        <v>326</v>
      </c>
      <c r="C323" s="209" t="s">
        <v>9</v>
      </c>
      <c r="D323" s="220">
        <v>53.36</v>
      </c>
      <c r="E323" s="220">
        <v>80.13</v>
      </c>
      <c r="F323" s="220">
        <v>0</v>
      </c>
      <c r="G323" s="220">
        <v>133.49</v>
      </c>
      <c r="H323" s="209" t="s">
        <v>10</v>
      </c>
    </row>
    <row r="324" spans="1:8">
      <c r="A324" s="207">
        <v>633100</v>
      </c>
      <c r="B324" s="208" t="s">
        <v>327</v>
      </c>
      <c r="C324" s="209" t="s">
        <v>94</v>
      </c>
      <c r="D324" s="220">
        <v>157.66999999999999</v>
      </c>
      <c r="E324" s="220">
        <v>0</v>
      </c>
      <c r="F324" s="220">
        <v>0</v>
      </c>
      <c r="G324" s="220">
        <v>157.66999999999999</v>
      </c>
      <c r="H324" s="211"/>
    </row>
    <row r="325" spans="1:8">
      <c r="A325" s="207">
        <v>633000</v>
      </c>
      <c r="B325" s="208" t="s">
        <v>328</v>
      </c>
      <c r="C325" s="209" t="s">
        <v>94</v>
      </c>
      <c r="D325" s="220">
        <v>78.819999999999993</v>
      </c>
      <c r="E325" s="220">
        <v>0</v>
      </c>
      <c r="F325" s="220">
        <v>0</v>
      </c>
      <c r="G325" s="220">
        <v>78.819999999999993</v>
      </c>
      <c r="H325" s="211"/>
    </row>
    <row r="326" spans="1:8">
      <c r="A326" s="207">
        <v>633200</v>
      </c>
      <c r="B326" s="208" t="s">
        <v>329</v>
      </c>
      <c r="C326" s="209" t="s">
        <v>94</v>
      </c>
      <c r="D326" s="220">
        <v>236.49</v>
      </c>
      <c r="E326" s="220">
        <v>0</v>
      </c>
      <c r="F326" s="220">
        <v>0</v>
      </c>
      <c r="G326" s="220">
        <v>236.49</v>
      </c>
      <c r="H326" s="211"/>
    </row>
    <row r="327" spans="1:8">
      <c r="A327" s="207">
        <v>810100</v>
      </c>
      <c r="B327" s="208" t="s">
        <v>330</v>
      </c>
      <c r="C327" s="209" t="s">
        <v>94</v>
      </c>
      <c r="D327" s="220">
        <v>2.88</v>
      </c>
      <c r="E327" s="220">
        <v>0</v>
      </c>
      <c r="F327" s="220">
        <v>66.72</v>
      </c>
      <c r="G327" s="220">
        <v>69.599999999999994</v>
      </c>
      <c r="H327" s="209" t="s">
        <v>10</v>
      </c>
    </row>
    <row r="328" spans="1:8">
      <c r="A328" s="207">
        <v>810050</v>
      </c>
      <c r="B328" s="208" t="s">
        <v>331</v>
      </c>
      <c r="C328" s="209" t="s">
        <v>94</v>
      </c>
      <c r="D328" s="220">
        <v>33.43</v>
      </c>
      <c r="E328" s="220">
        <v>0</v>
      </c>
      <c r="F328" s="220">
        <v>67.39</v>
      </c>
      <c r="G328" s="220">
        <v>100.82</v>
      </c>
      <c r="H328" s="209" t="s">
        <v>10</v>
      </c>
    </row>
    <row r="329" spans="1:8">
      <c r="A329" s="207">
        <v>810200</v>
      </c>
      <c r="B329" s="208" t="s">
        <v>332</v>
      </c>
      <c r="C329" s="209" t="s">
        <v>94</v>
      </c>
      <c r="D329" s="220">
        <v>2.88</v>
      </c>
      <c r="E329" s="220">
        <v>0</v>
      </c>
      <c r="F329" s="220">
        <v>26.6</v>
      </c>
      <c r="G329" s="220">
        <v>29.48</v>
      </c>
      <c r="H329" s="209" t="s">
        <v>10</v>
      </c>
    </row>
    <row r="330" spans="1:8">
      <c r="A330" s="207">
        <v>810150</v>
      </c>
      <c r="B330" s="208" t="s">
        <v>333</v>
      </c>
      <c r="C330" s="209" t="s">
        <v>94</v>
      </c>
      <c r="D330" s="220">
        <v>18.38</v>
      </c>
      <c r="E330" s="220">
        <v>0</v>
      </c>
      <c r="F330" s="220">
        <v>26.86</v>
      </c>
      <c r="G330" s="220">
        <v>45.24</v>
      </c>
      <c r="H330" s="209" t="s">
        <v>10</v>
      </c>
    </row>
    <row r="331" spans="1:8">
      <c r="A331" s="207">
        <v>810300</v>
      </c>
      <c r="B331" s="208" t="s">
        <v>334</v>
      </c>
      <c r="C331" s="209" t="s">
        <v>94</v>
      </c>
      <c r="D331" s="220">
        <v>2.88</v>
      </c>
      <c r="E331" s="220">
        <v>0</v>
      </c>
      <c r="F331" s="220">
        <v>20.18</v>
      </c>
      <c r="G331" s="220">
        <v>23.06</v>
      </c>
      <c r="H331" s="209" t="s">
        <v>10</v>
      </c>
    </row>
    <row r="332" spans="1:8">
      <c r="A332" s="207">
        <v>810250</v>
      </c>
      <c r="B332" s="208" t="s">
        <v>335</v>
      </c>
      <c r="C332" s="209" t="s">
        <v>94</v>
      </c>
      <c r="D332" s="220">
        <v>16.399999999999999</v>
      </c>
      <c r="E332" s="220">
        <v>0</v>
      </c>
      <c r="F332" s="220">
        <v>20.399999999999999</v>
      </c>
      <c r="G332" s="220">
        <v>36.799999999999997</v>
      </c>
      <c r="H332" s="209" t="s">
        <v>10</v>
      </c>
    </row>
    <row r="333" spans="1:8">
      <c r="A333" s="207">
        <v>810400</v>
      </c>
      <c r="B333" s="208" t="s">
        <v>336</v>
      </c>
      <c r="C333" s="209" t="s">
        <v>94</v>
      </c>
      <c r="D333" s="220">
        <v>2.88</v>
      </c>
      <c r="E333" s="220">
        <v>0</v>
      </c>
      <c r="F333" s="220">
        <v>41.84</v>
      </c>
      <c r="G333" s="220">
        <v>44.72</v>
      </c>
      <c r="H333" s="209" t="s">
        <v>10</v>
      </c>
    </row>
    <row r="334" spans="1:8">
      <c r="A334" s="207">
        <v>810350</v>
      </c>
      <c r="B334" s="208" t="s">
        <v>337</v>
      </c>
      <c r="C334" s="209" t="s">
        <v>94</v>
      </c>
      <c r="D334" s="220">
        <v>20.36</v>
      </c>
      <c r="E334" s="220">
        <v>0</v>
      </c>
      <c r="F334" s="220">
        <v>42.33</v>
      </c>
      <c r="G334" s="220">
        <v>62.69</v>
      </c>
      <c r="H334" s="209" t="s">
        <v>10</v>
      </c>
    </row>
    <row r="335" spans="1:8">
      <c r="A335" s="207">
        <v>810500</v>
      </c>
      <c r="B335" s="208" t="s">
        <v>338</v>
      </c>
      <c r="C335" s="209" t="s">
        <v>94</v>
      </c>
      <c r="D335" s="220">
        <v>2.88</v>
      </c>
      <c r="E335" s="220">
        <v>0</v>
      </c>
      <c r="F335" s="220">
        <v>10.53</v>
      </c>
      <c r="G335" s="220">
        <v>13.41</v>
      </c>
      <c r="H335" s="209" t="s">
        <v>10</v>
      </c>
    </row>
    <row r="336" spans="1:8">
      <c r="A336" s="207">
        <v>810450</v>
      </c>
      <c r="B336" s="208" t="s">
        <v>339</v>
      </c>
      <c r="C336" s="209" t="s">
        <v>94</v>
      </c>
      <c r="D336" s="220">
        <v>12.63</v>
      </c>
      <c r="E336" s="220">
        <v>0</v>
      </c>
      <c r="F336" s="220">
        <v>10.66</v>
      </c>
      <c r="G336" s="220">
        <v>23.29</v>
      </c>
      <c r="H336" s="209" t="s">
        <v>10</v>
      </c>
    </row>
    <row r="337" spans="1:8">
      <c r="A337" s="207">
        <v>810600</v>
      </c>
      <c r="B337" s="208" t="s">
        <v>340</v>
      </c>
      <c r="C337" s="209" t="s">
        <v>94</v>
      </c>
      <c r="D337" s="220">
        <v>2.88</v>
      </c>
      <c r="E337" s="220">
        <v>0</v>
      </c>
      <c r="F337" s="220">
        <v>58.31</v>
      </c>
      <c r="G337" s="220">
        <v>61.19</v>
      </c>
      <c r="H337" s="209" t="s">
        <v>10</v>
      </c>
    </row>
    <row r="338" spans="1:8">
      <c r="A338" s="207">
        <v>810550</v>
      </c>
      <c r="B338" s="208" t="s">
        <v>341</v>
      </c>
      <c r="C338" s="209" t="s">
        <v>94</v>
      </c>
      <c r="D338" s="220">
        <v>22.35</v>
      </c>
      <c r="E338" s="220">
        <v>0</v>
      </c>
      <c r="F338" s="220">
        <v>58.89</v>
      </c>
      <c r="G338" s="220">
        <v>81.239999999999995</v>
      </c>
      <c r="H338" s="209" t="s">
        <v>10</v>
      </c>
    </row>
    <row r="339" spans="1:8">
      <c r="A339" s="207">
        <v>810700</v>
      </c>
      <c r="B339" s="208" t="s">
        <v>342</v>
      </c>
      <c r="C339" s="209" t="s">
        <v>94</v>
      </c>
      <c r="D339" s="220">
        <v>2.88</v>
      </c>
      <c r="E339" s="220">
        <v>0</v>
      </c>
      <c r="F339" s="220">
        <v>20.82</v>
      </c>
      <c r="G339" s="220">
        <v>23.7</v>
      </c>
      <c r="H339" s="209" t="s">
        <v>10</v>
      </c>
    </row>
    <row r="340" spans="1:8">
      <c r="A340" s="207">
        <v>810650</v>
      </c>
      <c r="B340" s="208" t="s">
        <v>343</v>
      </c>
      <c r="C340" s="209" t="s">
        <v>94</v>
      </c>
      <c r="D340" s="220">
        <v>16.399999999999999</v>
      </c>
      <c r="E340" s="220">
        <v>0</v>
      </c>
      <c r="F340" s="220">
        <v>21.04</v>
      </c>
      <c r="G340" s="220">
        <v>37.44</v>
      </c>
      <c r="H340" s="209" t="s">
        <v>10</v>
      </c>
    </row>
    <row r="341" spans="1:8">
      <c r="A341" s="207">
        <v>810800</v>
      </c>
      <c r="B341" s="208" t="s">
        <v>344</v>
      </c>
      <c r="C341" s="209" t="s">
        <v>94</v>
      </c>
      <c r="D341" s="220">
        <v>2.88</v>
      </c>
      <c r="E341" s="220">
        <v>0</v>
      </c>
      <c r="F341" s="220">
        <v>14.4</v>
      </c>
      <c r="G341" s="220">
        <v>17.28</v>
      </c>
      <c r="H341" s="209" t="s">
        <v>10</v>
      </c>
    </row>
    <row r="342" spans="1:8">
      <c r="A342" s="207">
        <v>810750</v>
      </c>
      <c r="B342" s="208" t="s">
        <v>345</v>
      </c>
      <c r="C342" s="209" t="s">
        <v>94</v>
      </c>
      <c r="D342" s="220">
        <v>13.52</v>
      </c>
      <c r="E342" s="220">
        <v>0</v>
      </c>
      <c r="F342" s="220">
        <v>14.53</v>
      </c>
      <c r="G342" s="220">
        <v>28.05</v>
      </c>
      <c r="H342" s="209" t="s">
        <v>10</v>
      </c>
    </row>
    <row r="343" spans="1:8">
      <c r="A343" s="207">
        <v>810900</v>
      </c>
      <c r="B343" s="208" t="s">
        <v>346</v>
      </c>
      <c r="C343" s="209" t="s">
        <v>94</v>
      </c>
      <c r="D343" s="220">
        <v>2.88</v>
      </c>
      <c r="E343" s="220">
        <v>0</v>
      </c>
      <c r="F343" s="220">
        <v>23.79</v>
      </c>
      <c r="G343" s="220">
        <v>26.67</v>
      </c>
      <c r="H343" s="209" t="s">
        <v>10</v>
      </c>
    </row>
    <row r="344" spans="1:8">
      <c r="A344" s="207">
        <v>810850</v>
      </c>
      <c r="B344" s="208" t="s">
        <v>347</v>
      </c>
      <c r="C344" s="209" t="s">
        <v>94</v>
      </c>
      <c r="D344" s="220">
        <v>16.600000000000001</v>
      </c>
      <c r="E344" s="220">
        <v>0</v>
      </c>
      <c r="F344" s="220">
        <v>24.05</v>
      </c>
      <c r="G344" s="220">
        <v>40.65</v>
      </c>
      <c r="H344" s="209" t="s">
        <v>10</v>
      </c>
    </row>
    <row r="345" spans="1:8">
      <c r="A345" s="207">
        <v>811900</v>
      </c>
      <c r="B345" s="208" t="s">
        <v>348</v>
      </c>
      <c r="C345" s="209" t="s">
        <v>94</v>
      </c>
      <c r="D345" s="220">
        <v>2.88</v>
      </c>
      <c r="E345" s="220">
        <v>0</v>
      </c>
      <c r="F345" s="220">
        <v>9.09</v>
      </c>
      <c r="G345" s="220">
        <v>11.97</v>
      </c>
      <c r="H345" s="209" t="s">
        <v>10</v>
      </c>
    </row>
    <row r="346" spans="1:8">
      <c r="A346" s="207">
        <v>811850</v>
      </c>
      <c r="B346" s="208" t="s">
        <v>349</v>
      </c>
      <c r="C346" s="209" t="s">
        <v>94</v>
      </c>
      <c r="D346" s="220">
        <v>12.43</v>
      </c>
      <c r="E346" s="220">
        <v>0</v>
      </c>
      <c r="F346" s="220">
        <v>9.17</v>
      </c>
      <c r="G346" s="220">
        <v>21.6</v>
      </c>
      <c r="H346" s="209" t="s">
        <v>10</v>
      </c>
    </row>
    <row r="347" spans="1:8">
      <c r="A347" s="207">
        <v>601200</v>
      </c>
      <c r="B347" s="208" t="s">
        <v>350</v>
      </c>
      <c r="C347" s="209" t="s">
        <v>9</v>
      </c>
      <c r="D347" s="220">
        <v>24.45</v>
      </c>
      <c r="E347" s="220">
        <v>0</v>
      </c>
      <c r="F347" s="220">
        <v>0</v>
      </c>
      <c r="G347" s="220">
        <v>24.45</v>
      </c>
      <c r="H347" s="211"/>
    </row>
    <row r="348" spans="1:8">
      <c r="A348" s="207">
        <v>630300</v>
      </c>
      <c r="B348" s="208" t="s">
        <v>351</v>
      </c>
      <c r="C348" s="209" t="s">
        <v>94</v>
      </c>
      <c r="D348" s="220">
        <v>14.49</v>
      </c>
      <c r="E348" s="220">
        <v>0</v>
      </c>
      <c r="F348" s="220">
        <v>0</v>
      </c>
      <c r="G348" s="220">
        <v>14.49</v>
      </c>
      <c r="H348" s="211"/>
    </row>
    <row r="349" spans="1:8">
      <c r="A349" s="207">
        <v>630400</v>
      </c>
      <c r="B349" s="208" t="s">
        <v>352</v>
      </c>
      <c r="C349" s="209" t="s">
        <v>94</v>
      </c>
      <c r="D349" s="220">
        <v>18.12</v>
      </c>
      <c r="E349" s="220">
        <v>0</v>
      </c>
      <c r="F349" s="220">
        <v>0</v>
      </c>
      <c r="G349" s="220">
        <v>18.12</v>
      </c>
      <c r="H349" s="211"/>
    </row>
    <row r="350" spans="1:8">
      <c r="A350" s="207">
        <v>630500</v>
      </c>
      <c r="B350" s="208" t="s">
        <v>353</v>
      </c>
      <c r="C350" s="209" t="s">
        <v>94</v>
      </c>
      <c r="D350" s="220">
        <v>19.77</v>
      </c>
      <c r="E350" s="220">
        <v>0</v>
      </c>
      <c r="F350" s="220">
        <v>0</v>
      </c>
      <c r="G350" s="220">
        <v>19.77</v>
      </c>
      <c r="H350" s="211"/>
    </row>
    <row r="351" spans="1:8">
      <c r="A351" s="207">
        <v>630600</v>
      </c>
      <c r="B351" s="208" t="s">
        <v>354</v>
      </c>
      <c r="C351" s="209" t="s">
        <v>94</v>
      </c>
      <c r="D351" s="220">
        <v>21.74</v>
      </c>
      <c r="E351" s="220">
        <v>0</v>
      </c>
      <c r="F351" s="220">
        <v>0</v>
      </c>
      <c r="G351" s="220">
        <v>21.74</v>
      </c>
      <c r="H351" s="211"/>
    </row>
    <row r="352" spans="1:8">
      <c r="A352" s="207">
        <v>630800</v>
      </c>
      <c r="B352" s="208" t="s">
        <v>355</v>
      </c>
      <c r="C352" s="209" t="s">
        <v>94</v>
      </c>
      <c r="D352" s="220">
        <v>43.49</v>
      </c>
      <c r="E352" s="220">
        <v>0</v>
      </c>
      <c r="F352" s="220">
        <v>0</v>
      </c>
      <c r="G352" s="220">
        <v>43.49</v>
      </c>
      <c r="H352" s="211"/>
    </row>
    <row r="353" spans="1:8">
      <c r="A353" s="207">
        <v>631000</v>
      </c>
      <c r="B353" s="208" t="s">
        <v>356</v>
      </c>
      <c r="C353" s="209" t="s">
        <v>94</v>
      </c>
      <c r="D353" s="220">
        <v>43.82</v>
      </c>
      <c r="E353" s="220">
        <v>0</v>
      </c>
      <c r="F353" s="220">
        <v>0</v>
      </c>
      <c r="G353" s="220">
        <v>43.82</v>
      </c>
      <c r="H353" s="211"/>
    </row>
    <row r="354" spans="1:8">
      <c r="A354" s="207">
        <v>631200</v>
      </c>
      <c r="B354" s="208" t="s">
        <v>357</v>
      </c>
      <c r="C354" s="209" t="s">
        <v>94</v>
      </c>
      <c r="D354" s="220">
        <v>52.58</v>
      </c>
      <c r="E354" s="220">
        <v>0</v>
      </c>
      <c r="F354" s="220">
        <v>0</v>
      </c>
      <c r="G354" s="220">
        <v>52.58</v>
      </c>
      <c r="H354" s="211"/>
    </row>
    <row r="355" spans="1:8">
      <c r="A355" s="207">
        <v>631500</v>
      </c>
      <c r="B355" s="208" t="s">
        <v>358</v>
      </c>
      <c r="C355" s="209" t="s">
        <v>94</v>
      </c>
      <c r="D355" s="220">
        <v>65.73</v>
      </c>
      <c r="E355" s="220">
        <v>0</v>
      </c>
      <c r="F355" s="220">
        <v>0</v>
      </c>
      <c r="G355" s="220">
        <v>65.73</v>
      </c>
      <c r="H355" s="211"/>
    </row>
    <row r="356" spans="1:8">
      <c r="A356" s="207">
        <v>653000</v>
      </c>
      <c r="B356" s="208" t="s">
        <v>359</v>
      </c>
      <c r="C356" s="209" t="s">
        <v>94</v>
      </c>
      <c r="D356" s="220">
        <v>45.09</v>
      </c>
      <c r="E356" s="220">
        <v>0.28999999999999998</v>
      </c>
      <c r="F356" s="220">
        <v>76.72</v>
      </c>
      <c r="G356" s="220">
        <v>122.1</v>
      </c>
      <c r="H356" s="209" t="s">
        <v>10</v>
      </c>
    </row>
    <row r="357" spans="1:8">
      <c r="A357" s="207">
        <v>653100</v>
      </c>
      <c r="B357" s="208" t="s">
        <v>360</v>
      </c>
      <c r="C357" s="209" t="s">
        <v>94</v>
      </c>
      <c r="D357" s="220">
        <v>32.11</v>
      </c>
      <c r="E357" s="220">
        <v>0.19</v>
      </c>
      <c r="F357" s="220">
        <v>55.09</v>
      </c>
      <c r="G357" s="220">
        <v>87.39</v>
      </c>
      <c r="H357" s="209" t="s">
        <v>10</v>
      </c>
    </row>
    <row r="358" spans="1:8">
      <c r="A358" s="207">
        <v>653200</v>
      </c>
      <c r="B358" s="208" t="s">
        <v>361</v>
      </c>
      <c r="C358" s="209" t="s">
        <v>94</v>
      </c>
      <c r="D358" s="220">
        <v>37.93</v>
      </c>
      <c r="E358" s="220">
        <v>0.24</v>
      </c>
      <c r="F358" s="220">
        <v>59.72</v>
      </c>
      <c r="G358" s="220">
        <v>97.89</v>
      </c>
      <c r="H358" s="209" t="s">
        <v>10</v>
      </c>
    </row>
    <row r="359" spans="1:8">
      <c r="A359" s="207">
        <v>653300</v>
      </c>
      <c r="B359" s="208" t="s">
        <v>362</v>
      </c>
      <c r="C359" s="209" t="s">
        <v>94</v>
      </c>
      <c r="D359" s="220">
        <v>27.62</v>
      </c>
      <c r="E359" s="220">
        <v>0.16</v>
      </c>
      <c r="F359" s="220">
        <v>41.45</v>
      </c>
      <c r="G359" s="220">
        <v>69.23</v>
      </c>
      <c r="H359" s="209" t="s">
        <v>10</v>
      </c>
    </row>
    <row r="360" spans="1:8">
      <c r="A360" s="207">
        <v>653400</v>
      </c>
      <c r="B360" s="208" t="s">
        <v>363</v>
      </c>
      <c r="C360" s="209" t="s">
        <v>94</v>
      </c>
      <c r="D360" s="220">
        <v>33.450000000000003</v>
      </c>
      <c r="E360" s="220">
        <v>0.2</v>
      </c>
      <c r="F360" s="220">
        <v>50.4</v>
      </c>
      <c r="G360" s="220">
        <v>84.05</v>
      </c>
      <c r="H360" s="209" t="s">
        <v>10</v>
      </c>
    </row>
    <row r="361" spans="1:8">
      <c r="A361" s="207">
        <v>653500</v>
      </c>
      <c r="B361" s="208" t="s">
        <v>364</v>
      </c>
      <c r="C361" s="209" t="s">
        <v>94</v>
      </c>
      <c r="D361" s="220">
        <v>24.47</v>
      </c>
      <c r="E361" s="220">
        <v>0.13</v>
      </c>
      <c r="F361" s="220">
        <v>35.119999999999997</v>
      </c>
      <c r="G361" s="220">
        <v>59.72</v>
      </c>
      <c r="H361" s="209" t="s">
        <v>10</v>
      </c>
    </row>
    <row r="362" spans="1:8">
      <c r="A362" s="207">
        <v>653600</v>
      </c>
      <c r="B362" s="208" t="s">
        <v>365</v>
      </c>
      <c r="C362" s="209" t="s">
        <v>94</v>
      </c>
      <c r="D362" s="220">
        <v>27.62</v>
      </c>
      <c r="E362" s="220">
        <v>0.12</v>
      </c>
      <c r="F362" s="220">
        <v>33.22</v>
      </c>
      <c r="G362" s="220">
        <v>60.96</v>
      </c>
      <c r="H362" s="209" t="s">
        <v>10</v>
      </c>
    </row>
    <row r="363" spans="1:8">
      <c r="A363" s="207">
        <v>653700</v>
      </c>
      <c r="B363" s="208" t="s">
        <v>366</v>
      </c>
      <c r="C363" s="209" t="s">
        <v>94</v>
      </c>
      <c r="D363" s="220">
        <v>19.98</v>
      </c>
      <c r="E363" s="220">
        <v>0.08</v>
      </c>
      <c r="F363" s="220">
        <v>22.59</v>
      </c>
      <c r="G363" s="220">
        <v>42.65</v>
      </c>
      <c r="H363" s="209" t="s">
        <v>10</v>
      </c>
    </row>
    <row r="364" spans="1:8">
      <c r="A364" s="207">
        <v>654000</v>
      </c>
      <c r="B364" s="208" t="s">
        <v>367</v>
      </c>
      <c r="C364" s="209" t="s">
        <v>94</v>
      </c>
      <c r="D364" s="220">
        <v>63.58</v>
      </c>
      <c r="E364" s="220">
        <v>9.91</v>
      </c>
      <c r="F364" s="220">
        <v>10.46</v>
      </c>
      <c r="G364" s="220">
        <v>83.95</v>
      </c>
      <c r="H364" s="209" t="s">
        <v>10</v>
      </c>
    </row>
    <row r="365" spans="1:8">
      <c r="A365" s="207">
        <v>654100</v>
      </c>
      <c r="B365" s="208" t="s">
        <v>368</v>
      </c>
      <c r="C365" s="209" t="s">
        <v>94</v>
      </c>
      <c r="D365" s="220">
        <v>48.96</v>
      </c>
      <c r="E365" s="220">
        <v>6.85</v>
      </c>
      <c r="F365" s="220">
        <v>5.37</v>
      </c>
      <c r="G365" s="220">
        <v>61.18</v>
      </c>
      <c r="H365" s="209" t="s">
        <v>10</v>
      </c>
    </row>
    <row r="366" spans="1:8">
      <c r="A366" s="207">
        <v>650000</v>
      </c>
      <c r="B366" s="208" t="s">
        <v>369</v>
      </c>
      <c r="C366" s="209" t="s">
        <v>94</v>
      </c>
      <c r="D366" s="220">
        <v>48.24</v>
      </c>
      <c r="E366" s="220">
        <v>0.33</v>
      </c>
      <c r="F366" s="220">
        <v>72.73</v>
      </c>
      <c r="G366" s="220">
        <v>121.3</v>
      </c>
      <c r="H366" s="209" t="s">
        <v>10</v>
      </c>
    </row>
    <row r="367" spans="1:8">
      <c r="A367" s="207">
        <v>650100</v>
      </c>
      <c r="B367" s="208" t="s">
        <v>370</v>
      </c>
      <c r="C367" s="209" t="s">
        <v>94</v>
      </c>
      <c r="D367" s="220">
        <v>33.450000000000003</v>
      </c>
      <c r="E367" s="220">
        <v>0.2</v>
      </c>
      <c r="F367" s="220">
        <v>48.47</v>
      </c>
      <c r="G367" s="220">
        <v>82.12</v>
      </c>
      <c r="H367" s="209" t="s">
        <v>10</v>
      </c>
    </row>
    <row r="368" spans="1:8">
      <c r="A368" s="207">
        <v>650200</v>
      </c>
      <c r="B368" s="208" t="s">
        <v>371</v>
      </c>
      <c r="C368" s="209" t="s">
        <v>94</v>
      </c>
      <c r="D368" s="220">
        <v>24.47</v>
      </c>
      <c r="E368" s="220">
        <v>0.13</v>
      </c>
      <c r="F368" s="220">
        <v>34.72</v>
      </c>
      <c r="G368" s="220">
        <v>59.32</v>
      </c>
      <c r="H368" s="209" t="s">
        <v>10</v>
      </c>
    </row>
    <row r="369" spans="1:8">
      <c r="A369" s="207">
        <v>650300</v>
      </c>
      <c r="B369" s="208" t="s">
        <v>372</v>
      </c>
      <c r="C369" s="209" t="s">
        <v>94</v>
      </c>
      <c r="D369" s="220">
        <v>28.95</v>
      </c>
      <c r="E369" s="220">
        <v>0.16</v>
      </c>
      <c r="F369" s="220">
        <v>41.05</v>
      </c>
      <c r="G369" s="220">
        <v>70.16</v>
      </c>
      <c r="H369" s="209" t="s">
        <v>10</v>
      </c>
    </row>
    <row r="370" spans="1:8">
      <c r="A370" s="207">
        <v>650400</v>
      </c>
      <c r="B370" s="208" t="s">
        <v>373</v>
      </c>
      <c r="C370" s="209" t="s">
        <v>94</v>
      </c>
      <c r="D370" s="220">
        <v>23.14</v>
      </c>
      <c r="E370" s="220">
        <v>0.11</v>
      </c>
      <c r="F370" s="220">
        <v>28.64</v>
      </c>
      <c r="G370" s="220">
        <v>51.89</v>
      </c>
      <c r="H370" s="209" t="s">
        <v>10</v>
      </c>
    </row>
    <row r="371" spans="1:8">
      <c r="A371" s="207">
        <v>650600</v>
      </c>
      <c r="B371" s="208" t="s">
        <v>374</v>
      </c>
      <c r="C371" s="209" t="s">
        <v>94</v>
      </c>
      <c r="D371" s="220">
        <v>26.29</v>
      </c>
      <c r="E371" s="220">
        <v>0.12</v>
      </c>
      <c r="F371" s="220">
        <v>32.82</v>
      </c>
      <c r="G371" s="220">
        <v>59.23</v>
      </c>
      <c r="H371" s="209" t="s">
        <v>10</v>
      </c>
    </row>
    <row r="372" spans="1:8">
      <c r="A372" s="207">
        <v>650700</v>
      </c>
      <c r="B372" s="208" t="s">
        <v>375</v>
      </c>
      <c r="C372" s="209" t="s">
        <v>94</v>
      </c>
      <c r="D372" s="220">
        <v>19.98</v>
      </c>
      <c r="E372" s="220">
        <v>0.08</v>
      </c>
      <c r="F372" s="220">
        <v>21.99</v>
      </c>
      <c r="G372" s="220">
        <v>42.05</v>
      </c>
      <c r="H372" s="209" t="s">
        <v>10</v>
      </c>
    </row>
    <row r="373" spans="1:8">
      <c r="A373" s="207">
        <v>652500</v>
      </c>
      <c r="B373" s="208" t="s">
        <v>376</v>
      </c>
      <c r="C373" s="209" t="s">
        <v>94</v>
      </c>
      <c r="D373" s="220">
        <v>45.09</v>
      </c>
      <c r="E373" s="220">
        <v>0.27</v>
      </c>
      <c r="F373" s="220">
        <v>94.56</v>
      </c>
      <c r="G373" s="220">
        <v>139.91999999999999</v>
      </c>
      <c r="H373" s="209" t="s">
        <v>10</v>
      </c>
    </row>
    <row r="374" spans="1:8">
      <c r="A374" s="207">
        <v>650800</v>
      </c>
      <c r="B374" s="208" t="s">
        <v>377</v>
      </c>
      <c r="C374" s="209" t="s">
        <v>94</v>
      </c>
      <c r="D374" s="220">
        <v>30.29</v>
      </c>
      <c r="E374" s="220">
        <v>0.16</v>
      </c>
      <c r="F374" s="220">
        <v>63.65</v>
      </c>
      <c r="G374" s="220">
        <v>94.1</v>
      </c>
      <c r="H374" s="209" t="s">
        <v>10</v>
      </c>
    </row>
    <row r="375" spans="1:8">
      <c r="A375" s="207">
        <v>650900</v>
      </c>
      <c r="B375" s="208" t="s">
        <v>378</v>
      </c>
      <c r="C375" s="209" t="s">
        <v>94</v>
      </c>
      <c r="D375" s="220">
        <v>23.14</v>
      </c>
      <c r="E375" s="220">
        <v>0.11</v>
      </c>
      <c r="F375" s="220">
        <v>48.4</v>
      </c>
      <c r="G375" s="220">
        <v>71.650000000000006</v>
      </c>
      <c r="H375" s="209" t="s">
        <v>10</v>
      </c>
    </row>
    <row r="376" spans="1:8">
      <c r="A376" s="207">
        <v>651000</v>
      </c>
      <c r="B376" s="208" t="s">
        <v>379</v>
      </c>
      <c r="C376" s="209" t="s">
        <v>94</v>
      </c>
      <c r="D376" s="220">
        <v>27.62</v>
      </c>
      <c r="E376" s="220">
        <v>0.16</v>
      </c>
      <c r="F376" s="220">
        <v>51.68</v>
      </c>
      <c r="G376" s="220">
        <v>79.459999999999994</v>
      </c>
      <c r="H376" s="209" t="s">
        <v>10</v>
      </c>
    </row>
    <row r="377" spans="1:8">
      <c r="A377" s="207">
        <v>651100</v>
      </c>
      <c r="B377" s="208" t="s">
        <v>380</v>
      </c>
      <c r="C377" s="209" t="s">
        <v>94</v>
      </c>
      <c r="D377" s="220">
        <v>19.98</v>
      </c>
      <c r="E377" s="220">
        <v>0.11</v>
      </c>
      <c r="F377" s="220">
        <v>38.01</v>
      </c>
      <c r="G377" s="220">
        <v>58.1</v>
      </c>
      <c r="H377" s="209" t="s">
        <v>10</v>
      </c>
    </row>
    <row r="378" spans="1:8">
      <c r="A378" s="207">
        <v>651200</v>
      </c>
      <c r="B378" s="208" t="s">
        <v>381</v>
      </c>
      <c r="C378" s="209" t="s">
        <v>94</v>
      </c>
      <c r="D378" s="220">
        <v>24.47</v>
      </c>
      <c r="E378" s="220">
        <v>0.12</v>
      </c>
      <c r="F378" s="220">
        <v>41.28</v>
      </c>
      <c r="G378" s="220">
        <v>65.87</v>
      </c>
      <c r="H378" s="209" t="s">
        <v>10</v>
      </c>
    </row>
    <row r="379" spans="1:8">
      <c r="A379" s="207">
        <v>651300</v>
      </c>
      <c r="B379" s="208" t="s">
        <v>382</v>
      </c>
      <c r="C379" s="209" t="s">
        <v>94</v>
      </c>
      <c r="D379" s="220">
        <v>18.64</v>
      </c>
      <c r="E379" s="220">
        <v>0.08</v>
      </c>
      <c r="F379" s="220">
        <v>30.77</v>
      </c>
      <c r="G379" s="220">
        <v>49.49</v>
      </c>
      <c r="H379" s="209" t="s">
        <v>10</v>
      </c>
    </row>
    <row r="380" spans="1:8">
      <c r="A380" s="207">
        <v>651400</v>
      </c>
      <c r="B380" s="208" t="s">
        <v>383</v>
      </c>
      <c r="C380" s="209" t="s">
        <v>94</v>
      </c>
      <c r="D380" s="220">
        <v>33.450000000000003</v>
      </c>
      <c r="E380" s="220">
        <v>0.2</v>
      </c>
      <c r="F380" s="220">
        <v>48.2</v>
      </c>
      <c r="G380" s="220">
        <v>81.849999999999994</v>
      </c>
      <c r="H380" s="209" t="s">
        <v>10</v>
      </c>
    </row>
    <row r="381" spans="1:8">
      <c r="A381" s="207">
        <v>651500</v>
      </c>
      <c r="B381" s="208" t="s">
        <v>384</v>
      </c>
      <c r="C381" s="209" t="s">
        <v>94</v>
      </c>
      <c r="D381" s="220">
        <v>24.47</v>
      </c>
      <c r="E381" s="220">
        <v>0.13</v>
      </c>
      <c r="F381" s="220">
        <v>33.44</v>
      </c>
      <c r="G381" s="220">
        <v>58.04</v>
      </c>
      <c r="H381" s="209" t="s">
        <v>10</v>
      </c>
    </row>
    <row r="382" spans="1:8">
      <c r="A382" s="207">
        <v>651600</v>
      </c>
      <c r="B382" s="208" t="s">
        <v>385</v>
      </c>
      <c r="C382" s="209" t="s">
        <v>94</v>
      </c>
      <c r="D382" s="220">
        <v>42.43</v>
      </c>
      <c r="E382" s="220">
        <v>0.28999999999999998</v>
      </c>
      <c r="F382" s="220">
        <v>68.53</v>
      </c>
      <c r="G382" s="220">
        <v>111.25</v>
      </c>
      <c r="H382" s="209" t="s">
        <v>10</v>
      </c>
    </row>
    <row r="383" spans="1:8">
      <c r="A383" s="207">
        <v>651700</v>
      </c>
      <c r="B383" s="208" t="s">
        <v>386</v>
      </c>
      <c r="C383" s="209" t="s">
        <v>94</v>
      </c>
      <c r="D383" s="220">
        <v>30.29</v>
      </c>
      <c r="E383" s="220">
        <v>0.19</v>
      </c>
      <c r="F383" s="220">
        <v>49.6</v>
      </c>
      <c r="G383" s="220">
        <v>80.08</v>
      </c>
      <c r="H383" s="209" t="s">
        <v>10</v>
      </c>
    </row>
    <row r="384" spans="1:8">
      <c r="A384" s="207">
        <v>652000</v>
      </c>
      <c r="B384" s="208" t="s">
        <v>387</v>
      </c>
      <c r="C384" s="209" t="s">
        <v>94</v>
      </c>
      <c r="D384" s="220">
        <v>63.58</v>
      </c>
      <c r="E384" s="220">
        <v>9.7899999999999991</v>
      </c>
      <c r="F384" s="220">
        <v>9.06</v>
      </c>
      <c r="G384" s="220">
        <v>82.43</v>
      </c>
      <c r="H384" s="209" t="s">
        <v>10</v>
      </c>
    </row>
    <row r="385" spans="1:8">
      <c r="A385" s="207">
        <v>652100</v>
      </c>
      <c r="B385" s="208" t="s">
        <v>388</v>
      </c>
      <c r="C385" s="209" t="s">
        <v>94</v>
      </c>
      <c r="D385" s="220">
        <v>56.13</v>
      </c>
      <c r="E385" s="220">
        <v>8.2899999999999991</v>
      </c>
      <c r="F385" s="220">
        <v>7.42</v>
      </c>
      <c r="G385" s="220">
        <v>71.84</v>
      </c>
      <c r="H385" s="209" t="s">
        <v>10</v>
      </c>
    </row>
    <row r="386" spans="1:8">
      <c r="A386" s="207">
        <v>652200</v>
      </c>
      <c r="B386" s="208" t="s">
        <v>389</v>
      </c>
      <c r="C386" s="209" t="s">
        <v>94</v>
      </c>
      <c r="D386" s="220">
        <v>48.96</v>
      </c>
      <c r="E386" s="220">
        <v>6.89</v>
      </c>
      <c r="F386" s="220">
        <v>4.97</v>
      </c>
      <c r="G386" s="220">
        <v>60.82</v>
      </c>
      <c r="H386" s="209" t="s">
        <v>10</v>
      </c>
    </row>
    <row r="387" spans="1:8">
      <c r="A387" s="207">
        <v>652300</v>
      </c>
      <c r="B387" s="208" t="s">
        <v>390</v>
      </c>
      <c r="C387" s="209" t="s">
        <v>94</v>
      </c>
      <c r="D387" s="220">
        <v>63.58</v>
      </c>
      <c r="E387" s="220">
        <v>9.91</v>
      </c>
      <c r="F387" s="220">
        <v>8.26</v>
      </c>
      <c r="G387" s="220">
        <v>81.75</v>
      </c>
      <c r="H387" s="209" t="s">
        <v>10</v>
      </c>
    </row>
    <row r="388" spans="1:8">
      <c r="A388" s="207">
        <v>652400</v>
      </c>
      <c r="B388" s="208" t="s">
        <v>391</v>
      </c>
      <c r="C388" s="209" t="s">
        <v>94</v>
      </c>
      <c r="D388" s="220">
        <v>84.04</v>
      </c>
      <c r="E388" s="220">
        <v>13.4</v>
      </c>
      <c r="F388" s="220">
        <v>14.4</v>
      </c>
      <c r="G388" s="220">
        <v>111.84</v>
      </c>
      <c r="H388" s="209" t="s">
        <v>10</v>
      </c>
    </row>
    <row r="389" spans="1:8">
      <c r="A389" s="207">
        <v>655100</v>
      </c>
      <c r="B389" s="208" t="s">
        <v>392</v>
      </c>
      <c r="C389" s="209" t="s">
        <v>94</v>
      </c>
      <c r="D389" s="220">
        <v>53.11</v>
      </c>
      <c r="E389" s="220">
        <v>54</v>
      </c>
      <c r="F389" s="220">
        <v>329.31</v>
      </c>
      <c r="G389" s="220">
        <v>436.42</v>
      </c>
      <c r="H389" s="209" t="s">
        <v>10</v>
      </c>
    </row>
    <row r="390" spans="1:8">
      <c r="A390" s="207">
        <v>655200</v>
      </c>
      <c r="B390" s="208" t="s">
        <v>393</v>
      </c>
      <c r="C390" s="209" t="s">
        <v>94</v>
      </c>
      <c r="D390" s="220">
        <v>46.8</v>
      </c>
      <c r="E390" s="220">
        <v>54</v>
      </c>
      <c r="F390" s="220">
        <v>249.35</v>
      </c>
      <c r="G390" s="220">
        <v>350.15</v>
      </c>
      <c r="H390" s="209" t="s">
        <v>10</v>
      </c>
    </row>
    <row r="391" spans="1:8">
      <c r="A391" s="207">
        <v>655300</v>
      </c>
      <c r="B391" s="208" t="s">
        <v>394</v>
      </c>
      <c r="C391" s="209" t="s">
        <v>94</v>
      </c>
      <c r="D391" s="220">
        <v>42.31</v>
      </c>
      <c r="E391" s="220">
        <v>54</v>
      </c>
      <c r="F391" s="220">
        <v>228.4</v>
      </c>
      <c r="G391" s="220">
        <v>324.70999999999998</v>
      </c>
      <c r="H391" s="209" t="s">
        <v>10</v>
      </c>
    </row>
    <row r="392" spans="1:8">
      <c r="A392" s="207">
        <v>655400</v>
      </c>
      <c r="B392" s="208" t="s">
        <v>395</v>
      </c>
      <c r="C392" s="209" t="s">
        <v>94</v>
      </c>
      <c r="D392" s="220">
        <v>37.82</v>
      </c>
      <c r="E392" s="220">
        <v>54</v>
      </c>
      <c r="F392" s="220">
        <v>177.25</v>
      </c>
      <c r="G392" s="220">
        <v>269.07</v>
      </c>
      <c r="H392" s="209" t="s">
        <v>10</v>
      </c>
    </row>
    <row r="393" spans="1:8">
      <c r="A393" s="207">
        <v>655500</v>
      </c>
      <c r="B393" s="208" t="s">
        <v>396</v>
      </c>
      <c r="C393" s="209" t="s">
        <v>94</v>
      </c>
      <c r="D393" s="220">
        <v>73.73</v>
      </c>
      <c r="E393" s="220">
        <v>0</v>
      </c>
      <c r="F393" s="220">
        <v>454.45</v>
      </c>
      <c r="G393" s="220">
        <v>528.17999999999995</v>
      </c>
      <c r="H393" s="209" t="s">
        <v>10</v>
      </c>
    </row>
    <row r="394" spans="1:8">
      <c r="A394" s="207">
        <v>655600</v>
      </c>
      <c r="B394" s="208" t="s">
        <v>397</v>
      </c>
      <c r="C394" s="209" t="s">
        <v>94</v>
      </c>
      <c r="D394" s="220">
        <v>69.239999999999995</v>
      </c>
      <c r="E394" s="220">
        <v>0</v>
      </c>
      <c r="F394" s="220">
        <v>393</v>
      </c>
      <c r="G394" s="220">
        <v>462.24</v>
      </c>
      <c r="H394" s="209" t="s">
        <v>10</v>
      </c>
    </row>
    <row r="395" spans="1:8">
      <c r="A395" s="207">
        <v>655700</v>
      </c>
      <c r="B395" s="208" t="s">
        <v>398</v>
      </c>
      <c r="C395" s="209" t="s">
        <v>94</v>
      </c>
      <c r="D395" s="220">
        <v>64.75</v>
      </c>
      <c r="E395" s="220">
        <v>0</v>
      </c>
      <c r="F395" s="220">
        <v>352.67</v>
      </c>
      <c r="G395" s="220">
        <v>417.42</v>
      </c>
      <c r="H395" s="209" t="s">
        <v>10</v>
      </c>
    </row>
    <row r="396" spans="1:8">
      <c r="A396" s="207">
        <v>655800</v>
      </c>
      <c r="B396" s="208" t="s">
        <v>399</v>
      </c>
      <c r="C396" s="209" t="s">
        <v>94</v>
      </c>
      <c r="D396" s="220">
        <v>75.55</v>
      </c>
      <c r="E396" s="220">
        <v>0</v>
      </c>
      <c r="F396" s="220">
        <v>623.22</v>
      </c>
      <c r="G396" s="220">
        <v>698.77</v>
      </c>
      <c r="H396" s="209" t="s">
        <v>10</v>
      </c>
    </row>
    <row r="397" spans="1:8">
      <c r="A397" s="207">
        <v>655900</v>
      </c>
      <c r="B397" s="208" t="s">
        <v>400</v>
      </c>
      <c r="C397" s="209" t="s">
        <v>94</v>
      </c>
      <c r="D397" s="220">
        <v>71.06</v>
      </c>
      <c r="E397" s="220">
        <v>0</v>
      </c>
      <c r="F397" s="220">
        <v>530</v>
      </c>
      <c r="G397" s="220">
        <v>601.05999999999995</v>
      </c>
      <c r="H397" s="209" t="s">
        <v>10</v>
      </c>
    </row>
    <row r="398" spans="1:8">
      <c r="A398" s="207">
        <v>656000</v>
      </c>
      <c r="B398" s="208" t="s">
        <v>401</v>
      </c>
      <c r="C398" s="209" t="s">
        <v>94</v>
      </c>
      <c r="D398" s="220">
        <v>66.58</v>
      </c>
      <c r="E398" s="220">
        <v>0</v>
      </c>
      <c r="F398" s="220">
        <v>460.99</v>
      </c>
      <c r="G398" s="220">
        <v>527.57000000000005</v>
      </c>
      <c r="H398" s="209" t="s">
        <v>10</v>
      </c>
    </row>
    <row r="399" spans="1:8">
      <c r="A399" s="207">
        <v>660000</v>
      </c>
      <c r="B399" s="208" t="s">
        <v>402</v>
      </c>
      <c r="C399" s="209" t="s">
        <v>94</v>
      </c>
      <c r="D399" s="220">
        <v>33.450000000000003</v>
      </c>
      <c r="E399" s="220">
        <v>0.22</v>
      </c>
      <c r="F399" s="220">
        <v>53.77</v>
      </c>
      <c r="G399" s="220">
        <v>87.44</v>
      </c>
      <c r="H399" s="209" t="s">
        <v>10</v>
      </c>
    </row>
    <row r="400" spans="1:8">
      <c r="A400" s="207">
        <v>660100</v>
      </c>
      <c r="B400" s="208" t="s">
        <v>403</v>
      </c>
      <c r="C400" s="209" t="s">
        <v>94</v>
      </c>
      <c r="D400" s="220">
        <v>48.24</v>
      </c>
      <c r="E400" s="220">
        <v>0.33</v>
      </c>
      <c r="F400" s="220">
        <v>82.81</v>
      </c>
      <c r="G400" s="220">
        <v>131.38</v>
      </c>
      <c r="H400" s="209" t="s">
        <v>10</v>
      </c>
    </row>
    <row r="401" spans="1:8">
      <c r="A401" s="207">
        <v>660200</v>
      </c>
      <c r="B401" s="208" t="s">
        <v>404</v>
      </c>
      <c r="C401" s="209" t="s">
        <v>94</v>
      </c>
      <c r="D401" s="220">
        <v>42.43</v>
      </c>
      <c r="E401" s="220">
        <v>0.27</v>
      </c>
      <c r="F401" s="220">
        <v>77.22</v>
      </c>
      <c r="G401" s="220">
        <v>119.92</v>
      </c>
      <c r="H401" s="209" t="s">
        <v>10</v>
      </c>
    </row>
    <row r="402" spans="1:8">
      <c r="A402" s="207">
        <v>660300</v>
      </c>
      <c r="B402" s="208" t="s">
        <v>405</v>
      </c>
      <c r="C402" s="209" t="s">
        <v>94</v>
      </c>
      <c r="D402" s="220">
        <v>58.56</v>
      </c>
      <c r="E402" s="220">
        <v>0.41</v>
      </c>
      <c r="F402" s="220">
        <v>116.54</v>
      </c>
      <c r="G402" s="220">
        <v>175.51</v>
      </c>
      <c r="H402" s="209" t="s">
        <v>10</v>
      </c>
    </row>
    <row r="403" spans="1:8">
      <c r="A403" s="207">
        <v>660400</v>
      </c>
      <c r="B403" s="208" t="s">
        <v>406</v>
      </c>
      <c r="C403" s="209" t="s">
        <v>94</v>
      </c>
      <c r="D403" s="220">
        <v>28.95</v>
      </c>
      <c r="E403" s="220">
        <v>0.16</v>
      </c>
      <c r="F403" s="220">
        <v>42.11</v>
      </c>
      <c r="G403" s="220">
        <v>71.22</v>
      </c>
      <c r="H403" s="209" t="s">
        <v>10</v>
      </c>
    </row>
    <row r="404" spans="1:8">
      <c r="A404" s="207">
        <v>660500</v>
      </c>
      <c r="B404" s="208" t="s">
        <v>407</v>
      </c>
      <c r="C404" s="209" t="s">
        <v>94</v>
      </c>
      <c r="D404" s="220">
        <v>39.270000000000003</v>
      </c>
      <c r="E404" s="220">
        <v>0.24</v>
      </c>
      <c r="F404" s="220">
        <v>64.349999999999994</v>
      </c>
      <c r="G404" s="220">
        <v>103.86</v>
      </c>
      <c r="H404" s="209" t="s">
        <v>10</v>
      </c>
    </row>
    <row r="405" spans="1:8">
      <c r="A405" s="207">
        <v>660600</v>
      </c>
      <c r="B405" s="208" t="s">
        <v>408</v>
      </c>
      <c r="C405" s="209" t="s">
        <v>94</v>
      </c>
      <c r="D405" s="220">
        <v>37.93</v>
      </c>
      <c r="E405" s="220">
        <v>0.22</v>
      </c>
      <c r="F405" s="220">
        <v>64.13</v>
      </c>
      <c r="G405" s="220">
        <v>102.28</v>
      </c>
      <c r="H405" s="209" t="s">
        <v>10</v>
      </c>
    </row>
    <row r="406" spans="1:8">
      <c r="A406" s="207">
        <v>660700</v>
      </c>
      <c r="B406" s="208" t="s">
        <v>409</v>
      </c>
      <c r="C406" s="209" t="s">
        <v>94</v>
      </c>
      <c r="D406" s="220">
        <v>49.59</v>
      </c>
      <c r="E406" s="220">
        <v>0.33</v>
      </c>
      <c r="F406" s="220">
        <v>94.88</v>
      </c>
      <c r="G406" s="220">
        <v>144.80000000000001</v>
      </c>
      <c r="H406" s="209" t="s">
        <v>10</v>
      </c>
    </row>
    <row r="407" spans="1:8">
      <c r="A407" s="207">
        <v>661000</v>
      </c>
      <c r="B407" s="208" t="s">
        <v>410</v>
      </c>
      <c r="C407" s="209" t="s">
        <v>94</v>
      </c>
      <c r="D407" s="220">
        <v>37.93</v>
      </c>
      <c r="E407" s="220">
        <v>0.22</v>
      </c>
      <c r="F407" s="220">
        <v>68.569999999999993</v>
      </c>
      <c r="G407" s="220">
        <v>106.72</v>
      </c>
      <c r="H407" s="209" t="s">
        <v>10</v>
      </c>
    </row>
    <row r="408" spans="1:8">
      <c r="A408" s="207">
        <v>661100</v>
      </c>
      <c r="B408" s="208" t="s">
        <v>411</v>
      </c>
      <c r="C408" s="209" t="s">
        <v>94</v>
      </c>
      <c r="D408" s="220">
        <v>50.92</v>
      </c>
      <c r="E408" s="220">
        <v>0.37</v>
      </c>
      <c r="F408" s="220">
        <v>106.29</v>
      </c>
      <c r="G408" s="220">
        <v>157.58000000000001</v>
      </c>
      <c r="H408" s="209" t="s">
        <v>10</v>
      </c>
    </row>
    <row r="409" spans="1:8">
      <c r="A409" s="207">
        <v>661200</v>
      </c>
      <c r="B409" s="208" t="s">
        <v>412</v>
      </c>
      <c r="C409" s="209" t="s">
        <v>94</v>
      </c>
      <c r="D409" s="220">
        <v>45.58</v>
      </c>
      <c r="E409" s="220">
        <v>0.27</v>
      </c>
      <c r="F409" s="220">
        <v>86.94</v>
      </c>
      <c r="G409" s="220">
        <v>132.79</v>
      </c>
      <c r="H409" s="209" t="s">
        <v>10</v>
      </c>
    </row>
    <row r="410" spans="1:8">
      <c r="A410" s="207">
        <v>661300</v>
      </c>
      <c r="B410" s="208" t="s">
        <v>413</v>
      </c>
      <c r="C410" s="209" t="s">
        <v>94</v>
      </c>
      <c r="D410" s="220">
        <v>63.05</v>
      </c>
      <c r="E410" s="220">
        <v>0.45</v>
      </c>
      <c r="F410" s="220">
        <v>152.28</v>
      </c>
      <c r="G410" s="220">
        <v>215.78</v>
      </c>
      <c r="H410" s="209" t="s">
        <v>10</v>
      </c>
    </row>
    <row r="411" spans="1:8">
      <c r="A411" s="207">
        <v>661400</v>
      </c>
      <c r="B411" s="208" t="s">
        <v>414</v>
      </c>
      <c r="C411" s="209" t="s">
        <v>94</v>
      </c>
      <c r="D411" s="220">
        <v>30.29</v>
      </c>
      <c r="E411" s="220">
        <v>0.19</v>
      </c>
      <c r="F411" s="220">
        <v>54.61</v>
      </c>
      <c r="G411" s="220">
        <v>85.09</v>
      </c>
      <c r="H411" s="209" t="s">
        <v>10</v>
      </c>
    </row>
    <row r="412" spans="1:8">
      <c r="A412" s="207">
        <v>661500</v>
      </c>
      <c r="B412" s="208" t="s">
        <v>415</v>
      </c>
      <c r="C412" s="209" t="s">
        <v>94</v>
      </c>
      <c r="D412" s="220">
        <v>43.76</v>
      </c>
      <c r="E412" s="220">
        <v>0.28999999999999998</v>
      </c>
      <c r="F412" s="220">
        <v>83.13</v>
      </c>
      <c r="G412" s="220">
        <v>127.18</v>
      </c>
      <c r="H412" s="209" t="s">
        <v>10</v>
      </c>
    </row>
    <row r="413" spans="1:8">
      <c r="A413" s="207">
        <v>661600</v>
      </c>
      <c r="B413" s="208" t="s">
        <v>416</v>
      </c>
      <c r="C413" s="209" t="s">
        <v>94</v>
      </c>
      <c r="D413" s="220">
        <v>39.270000000000003</v>
      </c>
      <c r="E413" s="220">
        <v>0.24</v>
      </c>
      <c r="F413" s="220">
        <v>84.39</v>
      </c>
      <c r="G413" s="220">
        <v>123.9</v>
      </c>
      <c r="H413" s="209" t="s">
        <v>10</v>
      </c>
    </row>
    <row r="414" spans="1:8">
      <c r="A414" s="207">
        <v>661700</v>
      </c>
      <c r="B414" s="208" t="s">
        <v>417</v>
      </c>
      <c r="C414" s="209" t="s">
        <v>94</v>
      </c>
      <c r="D414" s="220">
        <v>54.08</v>
      </c>
      <c r="E414" s="220">
        <v>0.37</v>
      </c>
      <c r="F414" s="220">
        <v>123.33</v>
      </c>
      <c r="G414" s="220">
        <v>177.78</v>
      </c>
      <c r="H414" s="209" t="s">
        <v>10</v>
      </c>
    </row>
    <row r="415" spans="1:8">
      <c r="A415" s="332" t="s">
        <v>797</v>
      </c>
      <c r="B415" s="332"/>
      <c r="C415" s="332"/>
      <c r="D415" s="332"/>
      <c r="E415" s="332"/>
      <c r="F415" s="332"/>
      <c r="G415" s="332"/>
      <c r="H415" s="332"/>
    </row>
    <row r="416" spans="1:8">
      <c r="A416" s="207">
        <v>502615</v>
      </c>
      <c r="B416" s="208" t="s">
        <v>418</v>
      </c>
      <c r="C416" s="209" t="s">
        <v>9</v>
      </c>
      <c r="D416" s="220">
        <v>8.06</v>
      </c>
      <c r="E416" s="220">
        <v>0</v>
      </c>
      <c r="F416" s="220">
        <v>343.64</v>
      </c>
      <c r="G416" s="220">
        <v>351.7</v>
      </c>
      <c r="H416" s="209" t="s">
        <v>10</v>
      </c>
    </row>
    <row r="417" spans="1:8">
      <c r="A417" s="207">
        <v>502605</v>
      </c>
      <c r="B417" s="208" t="s">
        <v>419</v>
      </c>
      <c r="C417" s="209" t="s">
        <v>9</v>
      </c>
      <c r="D417" s="220">
        <v>8.06</v>
      </c>
      <c r="E417" s="220">
        <v>0</v>
      </c>
      <c r="F417" s="220">
        <v>200.62</v>
      </c>
      <c r="G417" s="220">
        <v>208.68</v>
      </c>
      <c r="H417" s="209" t="s">
        <v>10</v>
      </c>
    </row>
    <row r="418" spans="1:8">
      <c r="A418" s="207">
        <v>505185</v>
      </c>
      <c r="B418" s="208" t="s">
        <v>420</v>
      </c>
      <c r="C418" s="209" t="s">
        <v>9</v>
      </c>
      <c r="D418" s="220">
        <v>15.25</v>
      </c>
      <c r="E418" s="220">
        <v>0</v>
      </c>
      <c r="F418" s="220">
        <v>250.99</v>
      </c>
      <c r="G418" s="220">
        <v>266.24</v>
      </c>
      <c r="H418" s="209" t="s">
        <v>10</v>
      </c>
    </row>
    <row r="419" spans="1:8">
      <c r="A419" s="207">
        <v>505415</v>
      </c>
      <c r="B419" s="208" t="s">
        <v>421</v>
      </c>
      <c r="C419" s="209" t="s">
        <v>20</v>
      </c>
      <c r="D419" s="220">
        <v>0.7</v>
      </c>
      <c r="E419" s="220">
        <v>5.79</v>
      </c>
      <c r="F419" s="220">
        <v>0</v>
      </c>
      <c r="G419" s="220">
        <v>6.49</v>
      </c>
      <c r="H419" s="211"/>
    </row>
    <row r="420" spans="1:8">
      <c r="A420" s="207">
        <v>505416</v>
      </c>
      <c r="B420" s="208" t="s">
        <v>422</v>
      </c>
      <c r="C420" s="209" t="s">
        <v>20</v>
      </c>
      <c r="D420" s="220">
        <v>4.92</v>
      </c>
      <c r="E420" s="220">
        <v>5.34</v>
      </c>
      <c r="F420" s="220">
        <v>0</v>
      </c>
      <c r="G420" s="220">
        <v>10.26</v>
      </c>
      <c r="H420" s="211"/>
    </row>
    <row r="421" spans="1:8">
      <c r="A421" s="207">
        <v>511110</v>
      </c>
      <c r="B421" s="208" t="s">
        <v>423</v>
      </c>
      <c r="C421" s="209" t="s">
        <v>20</v>
      </c>
      <c r="D421" s="220">
        <v>0.49</v>
      </c>
      <c r="E421" s="220">
        <v>3.18</v>
      </c>
      <c r="F421" s="220">
        <v>0</v>
      </c>
      <c r="G421" s="220">
        <v>3.67</v>
      </c>
      <c r="H421" s="211"/>
    </row>
    <row r="422" spans="1:8">
      <c r="A422" s="207">
        <v>504840</v>
      </c>
      <c r="B422" s="208" t="s">
        <v>424</v>
      </c>
      <c r="C422" s="209" t="s">
        <v>195</v>
      </c>
      <c r="D422" s="220">
        <v>0.16</v>
      </c>
      <c r="E422" s="220">
        <v>48.06</v>
      </c>
      <c r="F422" s="220">
        <v>0</v>
      </c>
      <c r="G422" s="220">
        <v>48.22</v>
      </c>
      <c r="H422" s="211"/>
    </row>
    <row r="423" spans="1:8">
      <c r="A423" s="207">
        <v>503110</v>
      </c>
      <c r="B423" s="208" t="s">
        <v>425</v>
      </c>
      <c r="C423" s="209" t="s">
        <v>20</v>
      </c>
      <c r="D423" s="220">
        <v>0.35</v>
      </c>
      <c r="E423" s="220">
        <v>2.2200000000000002</v>
      </c>
      <c r="F423" s="220">
        <v>0</v>
      </c>
      <c r="G423" s="220">
        <v>2.57</v>
      </c>
      <c r="H423" s="211"/>
    </row>
    <row r="424" spans="1:8">
      <c r="A424" s="207">
        <v>507215</v>
      </c>
      <c r="B424" s="208" t="s">
        <v>426</v>
      </c>
      <c r="C424" s="209" t="s">
        <v>195</v>
      </c>
      <c r="D424" s="220">
        <v>0.12</v>
      </c>
      <c r="E424" s="220">
        <v>6.19</v>
      </c>
      <c r="F424" s="220">
        <v>0</v>
      </c>
      <c r="G424" s="220">
        <v>6.31</v>
      </c>
      <c r="H424" s="211"/>
    </row>
    <row r="425" spans="1:8">
      <c r="A425" s="207">
        <v>507210</v>
      </c>
      <c r="B425" s="208" t="s">
        <v>427</v>
      </c>
      <c r="C425" s="209" t="s">
        <v>195</v>
      </c>
      <c r="D425" s="220">
        <v>0.1</v>
      </c>
      <c r="E425" s="220">
        <v>6.16</v>
      </c>
      <c r="F425" s="220">
        <v>0</v>
      </c>
      <c r="G425" s="220">
        <v>6.26</v>
      </c>
      <c r="H425" s="211"/>
    </row>
    <row r="426" spans="1:8">
      <c r="A426" s="207">
        <v>507220</v>
      </c>
      <c r="B426" s="208" t="s">
        <v>428</v>
      </c>
      <c r="C426" s="209" t="s">
        <v>195</v>
      </c>
      <c r="D426" s="220">
        <v>0.05</v>
      </c>
      <c r="E426" s="220">
        <v>7.34</v>
      </c>
      <c r="F426" s="220">
        <v>0</v>
      </c>
      <c r="G426" s="220">
        <v>7.39</v>
      </c>
      <c r="H426" s="211"/>
    </row>
    <row r="427" spans="1:8">
      <c r="A427" s="207">
        <v>507225</v>
      </c>
      <c r="B427" s="208" t="s">
        <v>429</v>
      </c>
      <c r="C427" s="209" t="s">
        <v>195</v>
      </c>
      <c r="D427" s="220">
        <v>0.05</v>
      </c>
      <c r="E427" s="220">
        <v>7.34</v>
      </c>
      <c r="F427" s="220">
        <v>0</v>
      </c>
      <c r="G427" s="220">
        <v>7.39</v>
      </c>
      <c r="H427" s="211"/>
    </row>
    <row r="428" spans="1:8">
      <c r="A428" s="207">
        <v>507232</v>
      </c>
      <c r="B428" s="208" t="s">
        <v>430</v>
      </c>
      <c r="C428" s="209" t="s">
        <v>195</v>
      </c>
      <c r="D428" s="220">
        <v>0.05</v>
      </c>
      <c r="E428" s="220">
        <v>7.34</v>
      </c>
      <c r="F428" s="220">
        <v>0</v>
      </c>
      <c r="G428" s="220">
        <v>7.39</v>
      </c>
      <c r="H428" s="211"/>
    </row>
    <row r="429" spans="1:8">
      <c r="A429" s="207">
        <v>504920</v>
      </c>
      <c r="B429" s="208" t="s">
        <v>431</v>
      </c>
      <c r="C429" s="209" t="s">
        <v>195</v>
      </c>
      <c r="D429" s="220">
        <v>0.26</v>
      </c>
      <c r="E429" s="220">
        <v>9.14</v>
      </c>
      <c r="F429" s="220">
        <v>0</v>
      </c>
      <c r="G429" s="220">
        <v>9.4</v>
      </c>
      <c r="H429" s="209" t="s">
        <v>10</v>
      </c>
    </row>
    <row r="430" spans="1:8">
      <c r="A430" s="207">
        <v>502660</v>
      </c>
      <c r="B430" s="208" t="s">
        <v>432</v>
      </c>
      <c r="C430" s="209" t="s">
        <v>94</v>
      </c>
      <c r="D430" s="220">
        <v>3.6</v>
      </c>
      <c r="E430" s="220">
        <v>14.33</v>
      </c>
      <c r="F430" s="220">
        <v>0</v>
      </c>
      <c r="G430" s="220">
        <v>17.93</v>
      </c>
      <c r="H430" s="211"/>
    </row>
    <row r="431" spans="1:8">
      <c r="A431" s="207">
        <v>502680</v>
      </c>
      <c r="B431" s="208" t="s">
        <v>433</v>
      </c>
      <c r="C431" s="209" t="s">
        <v>94</v>
      </c>
      <c r="D431" s="220">
        <v>2.66</v>
      </c>
      <c r="E431" s="220">
        <v>14.08</v>
      </c>
      <c r="F431" s="220">
        <v>0</v>
      </c>
      <c r="G431" s="220">
        <v>16.739999999999998</v>
      </c>
      <c r="H431" s="211"/>
    </row>
    <row r="432" spans="1:8">
      <c r="A432" s="207">
        <v>502670</v>
      </c>
      <c r="B432" s="208" t="s">
        <v>434</v>
      </c>
      <c r="C432" s="209" t="s">
        <v>94</v>
      </c>
      <c r="D432" s="220">
        <v>6.65</v>
      </c>
      <c r="E432" s="220">
        <v>14.08</v>
      </c>
      <c r="F432" s="220">
        <v>0</v>
      </c>
      <c r="G432" s="220">
        <v>20.73</v>
      </c>
      <c r="H432" s="211"/>
    </row>
    <row r="433" spans="1:8" ht="25.5">
      <c r="A433" s="207">
        <v>502645</v>
      </c>
      <c r="B433" s="208" t="s">
        <v>435</v>
      </c>
      <c r="C433" s="209" t="s">
        <v>9</v>
      </c>
      <c r="D433" s="220">
        <v>13.4</v>
      </c>
      <c r="E433" s="220">
        <v>0</v>
      </c>
      <c r="F433" s="220">
        <v>357.44</v>
      </c>
      <c r="G433" s="220">
        <v>370.84</v>
      </c>
      <c r="H433" s="209" t="s">
        <v>10</v>
      </c>
    </row>
    <row r="434" spans="1:8">
      <c r="A434" s="207">
        <v>502646</v>
      </c>
      <c r="B434" s="208" t="s">
        <v>436</v>
      </c>
      <c r="C434" s="209" t="s">
        <v>9</v>
      </c>
      <c r="D434" s="220">
        <v>52.9</v>
      </c>
      <c r="E434" s="220">
        <v>0</v>
      </c>
      <c r="F434" s="220">
        <v>360.22</v>
      </c>
      <c r="G434" s="220">
        <v>413.12</v>
      </c>
      <c r="H434" s="209" t="s">
        <v>10</v>
      </c>
    </row>
    <row r="435" spans="1:8">
      <c r="A435" s="207">
        <v>500501</v>
      </c>
      <c r="B435" s="208" t="s">
        <v>437</v>
      </c>
      <c r="C435" s="209" t="s">
        <v>9</v>
      </c>
      <c r="D435" s="220">
        <v>15.27</v>
      </c>
      <c r="E435" s="220">
        <v>185.35</v>
      </c>
      <c r="F435" s="220">
        <v>0</v>
      </c>
      <c r="G435" s="220">
        <v>200.62</v>
      </c>
      <c r="H435" s="209" t="s">
        <v>10</v>
      </c>
    </row>
    <row r="436" spans="1:8">
      <c r="A436" s="207">
        <v>501501</v>
      </c>
      <c r="B436" s="208" t="s">
        <v>438</v>
      </c>
      <c r="C436" s="209" t="s">
        <v>9</v>
      </c>
      <c r="D436" s="220">
        <v>15.27</v>
      </c>
      <c r="E436" s="220">
        <v>328.37</v>
      </c>
      <c r="F436" s="220">
        <v>0</v>
      </c>
      <c r="G436" s="220">
        <v>343.64</v>
      </c>
      <c r="H436" s="209" t="s">
        <v>10</v>
      </c>
    </row>
    <row r="437" spans="1:8">
      <c r="A437" s="207">
        <v>500045</v>
      </c>
      <c r="B437" s="208" t="s">
        <v>439</v>
      </c>
      <c r="C437" s="209" t="s">
        <v>9</v>
      </c>
      <c r="D437" s="220">
        <v>15.27</v>
      </c>
      <c r="E437" s="220">
        <v>342.17</v>
      </c>
      <c r="F437" s="220">
        <v>0</v>
      </c>
      <c r="G437" s="220">
        <v>357.44</v>
      </c>
      <c r="H437" s="209" t="s">
        <v>10</v>
      </c>
    </row>
    <row r="438" spans="1:8">
      <c r="A438" s="207">
        <v>501509</v>
      </c>
      <c r="B438" s="208" t="s">
        <v>440</v>
      </c>
      <c r="C438" s="209" t="s">
        <v>9</v>
      </c>
      <c r="D438" s="220">
        <v>15.27</v>
      </c>
      <c r="E438" s="220">
        <v>235.72</v>
      </c>
      <c r="F438" s="220">
        <v>0</v>
      </c>
      <c r="G438" s="220">
        <v>250.99</v>
      </c>
      <c r="H438" s="209" t="s">
        <v>10</v>
      </c>
    </row>
    <row r="439" spans="1:8">
      <c r="A439" s="331" t="s">
        <v>798</v>
      </c>
      <c r="B439" s="332"/>
      <c r="C439" s="332"/>
      <c r="D439" s="332"/>
      <c r="E439" s="332"/>
      <c r="F439" s="332"/>
      <c r="G439" s="332"/>
      <c r="H439" s="332"/>
    </row>
    <row r="440" spans="1:8">
      <c r="A440" s="207">
        <v>706400</v>
      </c>
      <c r="B440" s="208" t="s">
        <v>194</v>
      </c>
      <c r="C440" s="209" t="s">
        <v>195</v>
      </c>
      <c r="D440" s="220">
        <v>7.28</v>
      </c>
      <c r="E440" s="220">
        <v>7.75</v>
      </c>
      <c r="F440" s="220">
        <v>0</v>
      </c>
      <c r="G440" s="220">
        <v>15.03</v>
      </c>
      <c r="H440" s="211"/>
    </row>
    <row r="441" spans="1:8">
      <c r="A441" s="207">
        <v>730000</v>
      </c>
      <c r="B441" s="208" t="s">
        <v>196</v>
      </c>
      <c r="C441" s="209" t="s">
        <v>195</v>
      </c>
      <c r="D441" s="220">
        <v>7.28</v>
      </c>
      <c r="E441" s="220">
        <v>6.35</v>
      </c>
      <c r="F441" s="220">
        <v>0</v>
      </c>
      <c r="G441" s="220">
        <v>13.63</v>
      </c>
      <c r="H441" s="211"/>
    </row>
    <row r="442" spans="1:8">
      <c r="A442" s="207">
        <v>730600</v>
      </c>
      <c r="B442" s="208" t="s">
        <v>197</v>
      </c>
      <c r="C442" s="209" t="s">
        <v>195</v>
      </c>
      <c r="D442" s="220">
        <v>7.28</v>
      </c>
      <c r="E442" s="220">
        <v>7.3</v>
      </c>
      <c r="F442" s="220">
        <v>0</v>
      </c>
      <c r="G442" s="220">
        <v>14.58</v>
      </c>
      <c r="H442" s="211"/>
    </row>
    <row r="443" spans="1:8">
      <c r="A443" s="207">
        <v>708000</v>
      </c>
      <c r="B443" s="208" t="s">
        <v>441</v>
      </c>
      <c r="C443" s="209" t="s">
        <v>195</v>
      </c>
      <c r="D443" s="220">
        <v>38.630000000000003</v>
      </c>
      <c r="E443" s="220">
        <v>120.72</v>
      </c>
      <c r="F443" s="220">
        <v>0</v>
      </c>
      <c r="G443" s="220">
        <v>159.35</v>
      </c>
      <c r="H443" s="211"/>
    </row>
    <row r="444" spans="1:8">
      <c r="A444" s="207">
        <v>744000</v>
      </c>
      <c r="B444" s="208" t="s">
        <v>199</v>
      </c>
      <c r="C444" s="209" t="s">
        <v>9</v>
      </c>
      <c r="D444" s="220">
        <v>121.18</v>
      </c>
      <c r="E444" s="220">
        <v>166.03</v>
      </c>
      <c r="F444" s="220">
        <v>0</v>
      </c>
      <c r="G444" s="220">
        <v>287.20999999999998</v>
      </c>
      <c r="H444" s="209" t="s">
        <v>10</v>
      </c>
    </row>
    <row r="445" spans="1:8">
      <c r="A445" s="207">
        <v>713200</v>
      </c>
      <c r="B445" s="208" t="s">
        <v>442</v>
      </c>
      <c r="C445" s="209" t="s">
        <v>20</v>
      </c>
      <c r="D445" s="220">
        <v>77.489999999999995</v>
      </c>
      <c r="E445" s="220">
        <v>45.47</v>
      </c>
      <c r="F445" s="220">
        <v>0.31</v>
      </c>
      <c r="G445" s="220">
        <v>123.27</v>
      </c>
      <c r="H445" s="211"/>
    </row>
    <row r="446" spans="1:8">
      <c r="A446" s="207">
        <v>707000</v>
      </c>
      <c r="B446" s="208" t="s">
        <v>443</v>
      </c>
      <c r="C446" s="209" t="s">
        <v>20</v>
      </c>
      <c r="D446" s="220">
        <v>43.86</v>
      </c>
      <c r="E446" s="220">
        <v>0</v>
      </c>
      <c r="F446" s="220">
        <v>0</v>
      </c>
      <c r="G446" s="220">
        <v>43.86</v>
      </c>
      <c r="H446" s="211"/>
    </row>
    <row r="447" spans="1:8">
      <c r="A447" s="207">
        <v>756000</v>
      </c>
      <c r="B447" s="208" t="s">
        <v>444</v>
      </c>
      <c r="C447" s="209" t="s">
        <v>195</v>
      </c>
      <c r="D447" s="220">
        <v>22.96</v>
      </c>
      <c r="E447" s="220">
        <v>109.56</v>
      </c>
      <c r="F447" s="220">
        <v>0</v>
      </c>
      <c r="G447" s="220">
        <v>132.52000000000001</v>
      </c>
      <c r="H447" s="211"/>
    </row>
    <row r="448" spans="1:8">
      <c r="A448" s="207">
        <v>745000</v>
      </c>
      <c r="B448" s="208" t="s">
        <v>201</v>
      </c>
      <c r="C448" s="209" t="s">
        <v>9</v>
      </c>
      <c r="D448" s="220">
        <v>163.98</v>
      </c>
      <c r="E448" s="220">
        <v>346.58</v>
      </c>
      <c r="F448" s="220">
        <v>0</v>
      </c>
      <c r="G448" s="220">
        <v>510.56</v>
      </c>
      <c r="H448" s="209" t="s">
        <v>10</v>
      </c>
    </row>
    <row r="449" spans="1:8">
      <c r="A449" s="207">
        <v>722500</v>
      </c>
      <c r="B449" s="208" t="s">
        <v>445</v>
      </c>
      <c r="C449" s="209" t="s">
        <v>9</v>
      </c>
      <c r="D449" s="220">
        <v>173.42</v>
      </c>
      <c r="E449" s="220">
        <v>724.72</v>
      </c>
      <c r="F449" s="220">
        <v>0</v>
      </c>
      <c r="G449" s="220">
        <v>898.14</v>
      </c>
      <c r="H449" s="209" t="s">
        <v>10</v>
      </c>
    </row>
    <row r="450" spans="1:8">
      <c r="A450" s="207">
        <v>741550</v>
      </c>
      <c r="B450" s="208" t="s">
        <v>229</v>
      </c>
      <c r="C450" s="209" t="s">
        <v>9</v>
      </c>
      <c r="D450" s="220">
        <v>25.65</v>
      </c>
      <c r="E450" s="220">
        <v>23.52</v>
      </c>
      <c r="F450" s="220">
        <v>345.86</v>
      </c>
      <c r="G450" s="220">
        <v>395.03</v>
      </c>
      <c r="H450" s="209" t="s">
        <v>10</v>
      </c>
    </row>
    <row r="451" spans="1:8">
      <c r="A451" s="207">
        <v>741020</v>
      </c>
      <c r="B451" s="208" t="s">
        <v>230</v>
      </c>
      <c r="C451" s="209" t="s">
        <v>9</v>
      </c>
      <c r="D451" s="220">
        <v>25.65</v>
      </c>
      <c r="E451" s="220">
        <v>23.52</v>
      </c>
      <c r="F451" s="220">
        <v>367.89</v>
      </c>
      <c r="G451" s="220">
        <v>417.06</v>
      </c>
      <c r="H451" s="209" t="s">
        <v>10</v>
      </c>
    </row>
    <row r="452" spans="1:8">
      <c r="A452" s="207">
        <v>741500</v>
      </c>
      <c r="B452" s="208" t="s">
        <v>232</v>
      </c>
      <c r="C452" s="209" t="s">
        <v>9</v>
      </c>
      <c r="D452" s="220">
        <v>185.86</v>
      </c>
      <c r="E452" s="220">
        <v>308.23</v>
      </c>
      <c r="F452" s="220">
        <v>0</v>
      </c>
      <c r="G452" s="220">
        <v>494.09</v>
      </c>
      <c r="H452" s="209" t="s">
        <v>10</v>
      </c>
    </row>
    <row r="453" spans="1:8">
      <c r="A453" s="207">
        <v>741800</v>
      </c>
      <c r="B453" s="208" t="s">
        <v>233</v>
      </c>
      <c r="C453" s="209" t="s">
        <v>9</v>
      </c>
      <c r="D453" s="220">
        <v>185.86</v>
      </c>
      <c r="E453" s="220">
        <v>316.41000000000003</v>
      </c>
      <c r="F453" s="220">
        <v>0</v>
      </c>
      <c r="G453" s="220">
        <v>502.27</v>
      </c>
      <c r="H453" s="209" t="s">
        <v>10</v>
      </c>
    </row>
    <row r="454" spans="1:8">
      <c r="A454" s="207">
        <v>742000</v>
      </c>
      <c r="B454" s="208" t="s">
        <v>234</v>
      </c>
      <c r="C454" s="209" t="s">
        <v>9</v>
      </c>
      <c r="D454" s="220">
        <v>185.86</v>
      </c>
      <c r="E454" s="220">
        <v>339.7</v>
      </c>
      <c r="F454" s="220">
        <v>0</v>
      </c>
      <c r="G454" s="220">
        <v>525.55999999999995</v>
      </c>
      <c r="H454" s="209" t="s">
        <v>10</v>
      </c>
    </row>
    <row r="455" spans="1:8">
      <c r="A455" s="207">
        <v>742200</v>
      </c>
      <c r="B455" s="208" t="s">
        <v>235</v>
      </c>
      <c r="C455" s="209" t="s">
        <v>9</v>
      </c>
      <c r="D455" s="220">
        <v>185.86</v>
      </c>
      <c r="E455" s="220">
        <v>352.54</v>
      </c>
      <c r="F455" s="220">
        <v>0</v>
      </c>
      <c r="G455" s="220">
        <v>538.4</v>
      </c>
      <c r="H455" s="209" t="s">
        <v>10</v>
      </c>
    </row>
    <row r="456" spans="1:8">
      <c r="A456" s="207">
        <v>742400</v>
      </c>
      <c r="B456" s="208" t="s">
        <v>236</v>
      </c>
      <c r="C456" s="209" t="s">
        <v>9</v>
      </c>
      <c r="D456" s="220">
        <v>185.86</v>
      </c>
      <c r="E456" s="220">
        <v>363.89</v>
      </c>
      <c r="F456" s="220">
        <v>0</v>
      </c>
      <c r="G456" s="220">
        <v>549.75</v>
      </c>
      <c r="H456" s="209" t="s">
        <v>10</v>
      </c>
    </row>
    <row r="457" spans="1:8">
      <c r="A457" s="207">
        <v>742500</v>
      </c>
      <c r="B457" s="208" t="s">
        <v>237</v>
      </c>
      <c r="C457" s="209" t="s">
        <v>9</v>
      </c>
      <c r="D457" s="220">
        <v>185.86</v>
      </c>
      <c r="E457" s="220">
        <v>366.93</v>
      </c>
      <c r="F457" s="220">
        <v>0</v>
      </c>
      <c r="G457" s="220">
        <v>552.79</v>
      </c>
      <c r="H457" s="209" t="s">
        <v>10</v>
      </c>
    </row>
    <row r="458" spans="1:8">
      <c r="A458" s="207">
        <v>742800</v>
      </c>
      <c r="B458" s="208" t="s">
        <v>446</v>
      </c>
      <c r="C458" s="209" t="s">
        <v>9</v>
      </c>
      <c r="D458" s="220">
        <v>185.86</v>
      </c>
      <c r="E458" s="220">
        <v>379.3</v>
      </c>
      <c r="F458" s="220">
        <v>0</v>
      </c>
      <c r="G458" s="220">
        <v>565.16</v>
      </c>
      <c r="H458" s="209" t="s">
        <v>10</v>
      </c>
    </row>
    <row r="459" spans="1:8">
      <c r="A459" s="207">
        <v>743000</v>
      </c>
      <c r="B459" s="208" t="s">
        <v>238</v>
      </c>
      <c r="C459" s="209" t="s">
        <v>9</v>
      </c>
      <c r="D459" s="220">
        <v>185.86</v>
      </c>
      <c r="E459" s="220">
        <v>391.87</v>
      </c>
      <c r="F459" s="220">
        <v>0</v>
      </c>
      <c r="G459" s="220">
        <v>577.73</v>
      </c>
      <c r="H459" s="209" t="s">
        <v>10</v>
      </c>
    </row>
    <row r="460" spans="1:8">
      <c r="A460" s="207">
        <v>743200</v>
      </c>
      <c r="B460" s="208" t="s">
        <v>239</v>
      </c>
      <c r="C460" s="209" t="s">
        <v>9</v>
      </c>
      <c r="D460" s="220">
        <v>185.86</v>
      </c>
      <c r="E460" s="220">
        <v>409.72</v>
      </c>
      <c r="F460" s="220">
        <v>0</v>
      </c>
      <c r="G460" s="220">
        <v>595.58000000000004</v>
      </c>
      <c r="H460" s="209" t="s">
        <v>10</v>
      </c>
    </row>
    <row r="461" spans="1:8">
      <c r="A461" s="207">
        <v>743500</v>
      </c>
      <c r="B461" s="208" t="s">
        <v>447</v>
      </c>
      <c r="C461" s="209" t="s">
        <v>9</v>
      </c>
      <c r="D461" s="220">
        <v>185.86</v>
      </c>
      <c r="E461" s="220">
        <v>431.42</v>
      </c>
      <c r="F461" s="220">
        <v>0</v>
      </c>
      <c r="G461" s="220">
        <v>617.28</v>
      </c>
      <c r="H461" s="209" t="s">
        <v>10</v>
      </c>
    </row>
    <row r="462" spans="1:8">
      <c r="A462" s="207">
        <v>740000</v>
      </c>
      <c r="B462" s="208" t="s">
        <v>240</v>
      </c>
      <c r="C462" s="209" t="s">
        <v>9</v>
      </c>
      <c r="D462" s="220">
        <v>185.86</v>
      </c>
      <c r="E462" s="220">
        <v>224.74</v>
      </c>
      <c r="F462" s="220">
        <v>0</v>
      </c>
      <c r="G462" s="220">
        <v>410.6</v>
      </c>
      <c r="H462" s="209" t="s">
        <v>10</v>
      </c>
    </row>
    <row r="463" spans="1:8">
      <c r="A463" s="207">
        <v>706500</v>
      </c>
      <c r="B463" s="208" t="s">
        <v>270</v>
      </c>
      <c r="C463" s="209" t="s">
        <v>9</v>
      </c>
      <c r="D463" s="220">
        <v>144.69</v>
      </c>
      <c r="E463" s="220">
        <v>0</v>
      </c>
      <c r="F463" s="220">
        <v>0</v>
      </c>
      <c r="G463" s="220">
        <v>144.69</v>
      </c>
      <c r="H463" s="211"/>
    </row>
    <row r="464" spans="1:8">
      <c r="A464" s="207">
        <v>706600</v>
      </c>
      <c r="B464" s="208" t="s">
        <v>271</v>
      </c>
      <c r="C464" s="209" t="s">
        <v>9</v>
      </c>
      <c r="D464" s="220">
        <v>258.45</v>
      </c>
      <c r="E464" s="220">
        <v>5.26</v>
      </c>
      <c r="F464" s="220">
        <v>0</v>
      </c>
      <c r="G464" s="220">
        <v>263.70999999999998</v>
      </c>
      <c r="H464" s="211"/>
    </row>
    <row r="465" spans="1:8">
      <c r="A465" s="207">
        <v>706700</v>
      </c>
      <c r="B465" s="208" t="s">
        <v>272</v>
      </c>
      <c r="C465" s="209" t="s">
        <v>9</v>
      </c>
      <c r="D465" s="220">
        <v>123.56</v>
      </c>
      <c r="E465" s="220">
        <v>3.15</v>
      </c>
      <c r="F465" s="220">
        <v>0</v>
      </c>
      <c r="G465" s="220">
        <v>126.71</v>
      </c>
      <c r="H465" s="211"/>
    </row>
    <row r="466" spans="1:8">
      <c r="A466" s="207">
        <v>753400</v>
      </c>
      <c r="B466" s="208" t="s">
        <v>448</v>
      </c>
      <c r="C466" s="209" t="s">
        <v>22</v>
      </c>
      <c r="D466" s="220">
        <v>9.92</v>
      </c>
      <c r="E466" s="220">
        <v>47.66</v>
      </c>
      <c r="F466" s="220">
        <v>0</v>
      </c>
      <c r="G466" s="220">
        <v>57.58</v>
      </c>
      <c r="H466" s="211"/>
    </row>
    <row r="467" spans="1:8">
      <c r="A467" s="207">
        <v>754400</v>
      </c>
      <c r="B467" s="208" t="s">
        <v>449</v>
      </c>
      <c r="C467" s="209" t="s">
        <v>22</v>
      </c>
      <c r="D467" s="220">
        <v>9.92</v>
      </c>
      <c r="E467" s="220">
        <v>68.56</v>
      </c>
      <c r="F467" s="220">
        <v>0</v>
      </c>
      <c r="G467" s="220">
        <v>78.48</v>
      </c>
      <c r="H467" s="211"/>
    </row>
    <row r="468" spans="1:8">
      <c r="A468" s="207">
        <v>746000</v>
      </c>
      <c r="B468" s="208" t="s">
        <v>303</v>
      </c>
      <c r="C468" s="209" t="s">
        <v>9</v>
      </c>
      <c r="D468" s="220">
        <v>116.46</v>
      </c>
      <c r="E468" s="220">
        <v>94.1</v>
      </c>
      <c r="F468" s="220">
        <v>0</v>
      </c>
      <c r="G468" s="220">
        <v>210.56</v>
      </c>
      <c r="H468" s="209" t="s">
        <v>10</v>
      </c>
    </row>
    <row r="469" spans="1:8">
      <c r="A469" s="207">
        <v>746100</v>
      </c>
      <c r="B469" s="208" t="s">
        <v>304</v>
      </c>
      <c r="C469" s="209" t="s">
        <v>9</v>
      </c>
      <c r="D469" s="220">
        <v>53.36</v>
      </c>
      <c r="E469" s="220">
        <v>78.42</v>
      </c>
      <c r="F469" s="220">
        <v>0</v>
      </c>
      <c r="G469" s="220">
        <v>131.78</v>
      </c>
      <c r="H469" s="209" t="s">
        <v>10</v>
      </c>
    </row>
    <row r="470" spans="1:8">
      <c r="A470" s="207">
        <v>716100</v>
      </c>
      <c r="B470" s="208" t="s">
        <v>450</v>
      </c>
      <c r="C470" s="209" t="s">
        <v>20</v>
      </c>
      <c r="D470" s="220">
        <v>228.99</v>
      </c>
      <c r="E470" s="220">
        <v>372.86</v>
      </c>
      <c r="F470" s="220">
        <v>21.18</v>
      </c>
      <c r="G470" s="220">
        <v>623.03</v>
      </c>
      <c r="H470" s="211"/>
    </row>
    <row r="471" spans="1:8">
      <c r="A471" s="207">
        <v>716000</v>
      </c>
      <c r="B471" s="208" t="s">
        <v>451</v>
      </c>
      <c r="C471" s="209" t="s">
        <v>20</v>
      </c>
      <c r="D471" s="220">
        <v>169.97</v>
      </c>
      <c r="E471" s="220">
        <v>187.23</v>
      </c>
      <c r="F471" s="220">
        <v>21.18</v>
      </c>
      <c r="G471" s="220">
        <v>378.38</v>
      </c>
      <c r="H471" s="211"/>
    </row>
    <row r="472" spans="1:8">
      <c r="A472" s="217">
        <v>715100</v>
      </c>
      <c r="B472" s="208" t="s">
        <v>830</v>
      </c>
      <c r="C472" s="209" t="s">
        <v>831</v>
      </c>
      <c r="D472" s="220">
        <v>173.1</v>
      </c>
      <c r="E472" s="220">
        <v>209.73</v>
      </c>
      <c r="F472" s="220">
        <v>0</v>
      </c>
      <c r="G472" s="220">
        <v>382.83</v>
      </c>
      <c r="H472" s="211"/>
    </row>
    <row r="473" spans="1:8">
      <c r="A473" s="207">
        <v>715000</v>
      </c>
      <c r="B473" s="208" t="s">
        <v>832</v>
      </c>
      <c r="C473" s="209" t="s">
        <v>831</v>
      </c>
      <c r="D473" s="220">
        <v>116.61</v>
      </c>
      <c r="E473" s="220">
        <v>117.79</v>
      </c>
      <c r="F473" s="220">
        <v>0</v>
      </c>
      <c r="G473" s="220">
        <v>234.4</v>
      </c>
      <c r="H473" s="211"/>
    </row>
    <row r="474" spans="1:8">
      <c r="A474" s="207">
        <v>703100</v>
      </c>
      <c r="B474" s="208" t="s">
        <v>833</v>
      </c>
      <c r="C474" s="209" t="s">
        <v>834</v>
      </c>
      <c r="D474" s="220">
        <v>74.08</v>
      </c>
      <c r="E474" s="220">
        <v>0</v>
      </c>
      <c r="F474" s="220">
        <v>0</v>
      </c>
      <c r="G474" s="220">
        <v>74.08</v>
      </c>
      <c r="H474" s="211"/>
    </row>
    <row r="475" spans="1:8">
      <c r="A475" s="207">
        <v>703200</v>
      </c>
      <c r="B475" s="208" t="s">
        <v>835</v>
      </c>
      <c r="C475" s="209" t="s">
        <v>834</v>
      </c>
      <c r="D475" s="220">
        <v>87.43</v>
      </c>
      <c r="E475" s="220">
        <v>0</v>
      </c>
      <c r="F475" s="220">
        <v>0</v>
      </c>
      <c r="G475" s="220">
        <v>87.43</v>
      </c>
      <c r="H475" s="211"/>
    </row>
    <row r="476" spans="1:8">
      <c r="A476" s="207">
        <v>703300</v>
      </c>
      <c r="B476" s="208" t="s">
        <v>836</v>
      </c>
      <c r="C476" s="209" t="s">
        <v>834</v>
      </c>
      <c r="D476" s="220">
        <v>100.97</v>
      </c>
      <c r="E476" s="220">
        <v>57.15</v>
      </c>
      <c r="F476" s="220">
        <v>0</v>
      </c>
      <c r="G476" s="220">
        <v>158.12</v>
      </c>
      <c r="H476" s="211"/>
    </row>
    <row r="477" spans="1:8">
      <c r="A477" s="207">
        <v>722100</v>
      </c>
      <c r="B477" s="208" t="s">
        <v>837</v>
      </c>
      <c r="C477" s="209" t="s">
        <v>834</v>
      </c>
      <c r="D477" s="220">
        <v>11.01</v>
      </c>
      <c r="E477" s="220">
        <v>0</v>
      </c>
      <c r="F477" s="220">
        <v>0</v>
      </c>
      <c r="G477" s="220">
        <v>11.01</v>
      </c>
      <c r="H477" s="211"/>
    </row>
    <row r="478" spans="1:8">
      <c r="A478" s="207">
        <v>722200</v>
      </c>
      <c r="B478" s="208" t="s">
        <v>838</v>
      </c>
      <c r="C478" s="209" t="s">
        <v>834</v>
      </c>
      <c r="D478" s="220">
        <v>15.39</v>
      </c>
      <c r="E478" s="220">
        <v>0</v>
      </c>
      <c r="F478" s="220">
        <v>0</v>
      </c>
      <c r="G478" s="220">
        <v>15.39</v>
      </c>
      <c r="H478" s="211"/>
    </row>
    <row r="479" spans="1:8">
      <c r="A479" s="207">
        <v>702100</v>
      </c>
      <c r="B479" s="208" t="s">
        <v>839</v>
      </c>
      <c r="C479" s="209" t="s">
        <v>834</v>
      </c>
      <c r="D479" s="220">
        <v>40.01</v>
      </c>
      <c r="E479" s="220">
        <v>0</v>
      </c>
      <c r="F479" s="220">
        <v>0</v>
      </c>
      <c r="G479" s="220">
        <v>40.01</v>
      </c>
      <c r="H479" s="211"/>
    </row>
    <row r="480" spans="1:8">
      <c r="A480" s="207">
        <v>702200</v>
      </c>
      <c r="B480" s="208" t="s">
        <v>840</v>
      </c>
      <c r="C480" s="209" t="s">
        <v>834</v>
      </c>
      <c r="D480" s="220">
        <v>53.36</v>
      </c>
      <c r="E480" s="220">
        <v>0</v>
      </c>
      <c r="F480" s="220">
        <v>0</v>
      </c>
      <c r="G480" s="220">
        <v>53.36</v>
      </c>
      <c r="H480" s="211"/>
    </row>
    <row r="481" spans="1:8">
      <c r="A481" s="207">
        <v>702300</v>
      </c>
      <c r="B481" s="208" t="s">
        <v>841</v>
      </c>
      <c r="C481" s="209" t="s">
        <v>834</v>
      </c>
      <c r="D481" s="220">
        <v>96.52</v>
      </c>
      <c r="E481" s="220">
        <v>57.15</v>
      </c>
      <c r="F481" s="220">
        <v>0</v>
      </c>
      <c r="G481" s="220">
        <v>153.66999999999999</v>
      </c>
      <c r="H481" s="211"/>
    </row>
    <row r="482" spans="1:8">
      <c r="A482" s="207">
        <v>704100</v>
      </c>
      <c r="B482" s="208" t="s">
        <v>842</v>
      </c>
      <c r="C482" s="209" t="s">
        <v>834</v>
      </c>
      <c r="D482" s="220">
        <v>1474</v>
      </c>
      <c r="E482" s="220">
        <v>0</v>
      </c>
      <c r="F482" s="220">
        <v>0</v>
      </c>
      <c r="G482" s="220">
        <v>1474</v>
      </c>
      <c r="H482" s="211"/>
    </row>
    <row r="483" spans="1:8">
      <c r="A483" s="207">
        <v>704200</v>
      </c>
      <c r="B483" s="208" t="s">
        <v>843</v>
      </c>
      <c r="C483" s="209" t="s">
        <v>834</v>
      </c>
      <c r="D483" s="220">
        <v>1965.33</v>
      </c>
      <c r="E483" s="220">
        <v>0</v>
      </c>
      <c r="F483" s="220">
        <v>0</v>
      </c>
      <c r="G483" s="220">
        <v>1965.33</v>
      </c>
      <c r="H483" s="211"/>
    </row>
    <row r="484" spans="1:8">
      <c r="A484" s="207">
        <v>704300</v>
      </c>
      <c r="B484" s="208" t="s">
        <v>844</v>
      </c>
      <c r="C484" s="209" t="s">
        <v>834</v>
      </c>
      <c r="D484" s="224">
        <v>3370.7</v>
      </c>
      <c r="E484" s="220">
        <v>0</v>
      </c>
      <c r="F484" s="220">
        <v>0</v>
      </c>
      <c r="G484" s="224">
        <v>3370.7</v>
      </c>
      <c r="H484" s="211"/>
    </row>
    <row r="485" spans="1:8">
      <c r="A485" s="207">
        <v>701100</v>
      </c>
      <c r="B485" s="208" t="s">
        <v>845</v>
      </c>
      <c r="C485" s="209" t="s">
        <v>834</v>
      </c>
      <c r="D485" s="224">
        <v>8.65</v>
      </c>
      <c r="E485" s="220">
        <v>0</v>
      </c>
      <c r="F485" s="220">
        <v>0</v>
      </c>
      <c r="G485" s="224">
        <v>8.65</v>
      </c>
      <c r="H485" s="211"/>
    </row>
    <row r="486" spans="1:8">
      <c r="A486" s="207">
        <v>701200</v>
      </c>
      <c r="B486" s="208" t="s">
        <v>846</v>
      </c>
      <c r="C486" s="209" t="s">
        <v>834</v>
      </c>
      <c r="D486" s="224">
        <v>9.06</v>
      </c>
      <c r="E486" s="220">
        <v>0</v>
      </c>
      <c r="F486" s="220">
        <v>0</v>
      </c>
      <c r="G486" s="224">
        <v>9.06</v>
      </c>
      <c r="H486" s="211"/>
    </row>
    <row r="487" spans="1:8">
      <c r="A487" s="207">
        <v>701300</v>
      </c>
      <c r="B487" s="208" t="s">
        <v>847</v>
      </c>
      <c r="C487" s="209" t="s">
        <v>834</v>
      </c>
      <c r="D487" s="220">
        <v>25.33</v>
      </c>
      <c r="E487" s="220">
        <v>57.15</v>
      </c>
      <c r="F487" s="220">
        <v>0</v>
      </c>
      <c r="G487" s="220">
        <v>82.48</v>
      </c>
      <c r="H487" s="211"/>
    </row>
    <row r="488" spans="1:8">
      <c r="A488" s="207">
        <v>712100</v>
      </c>
      <c r="B488" s="208" t="s">
        <v>848</v>
      </c>
      <c r="C488" s="209" t="s">
        <v>831</v>
      </c>
      <c r="D488" s="220">
        <v>65.27</v>
      </c>
      <c r="E488" s="220">
        <v>29.3</v>
      </c>
      <c r="F488" s="220">
        <v>0</v>
      </c>
      <c r="G488" s="220">
        <v>94.57</v>
      </c>
      <c r="H488" s="211"/>
    </row>
    <row r="489" spans="1:8">
      <c r="A489" s="207">
        <v>712000</v>
      </c>
      <c r="B489" s="208" t="s">
        <v>849</v>
      </c>
      <c r="C489" s="209" t="s">
        <v>834</v>
      </c>
      <c r="D489" s="220">
        <v>82.57</v>
      </c>
      <c r="E489" s="220">
        <v>33.08</v>
      </c>
      <c r="F489" s="220">
        <v>0</v>
      </c>
      <c r="G489" s="220">
        <v>115.65</v>
      </c>
      <c r="H489" s="211"/>
    </row>
    <row r="490" spans="1:8">
      <c r="A490" s="207">
        <v>712200</v>
      </c>
      <c r="B490" s="208" t="s">
        <v>850</v>
      </c>
      <c r="C490" s="209" t="s">
        <v>834</v>
      </c>
      <c r="D490" s="220">
        <v>38.869999999999997</v>
      </c>
      <c r="E490" s="220">
        <v>34.44</v>
      </c>
      <c r="F490" s="220">
        <v>0</v>
      </c>
      <c r="G490" s="220">
        <v>73.31</v>
      </c>
      <c r="H490" s="211"/>
    </row>
    <row r="491" spans="1:8">
      <c r="A491" s="207">
        <v>713000</v>
      </c>
      <c r="B491" s="208" t="s">
        <v>851</v>
      </c>
      <c r="C491" s="209" t="s">
        <v>834</v>
      </c>
      <c r="D491" s="220">
        <v>38.869999999999997</v>
      </c>
      <c r="E491" s="220">
        <v>34.44</v>
      </c>
      <c r="F491" s="220">
        <v>0</v>
      </c>
      <c r="G491" s="220">
        <v>73.31</v>
      </c>
      <c r="H491" s="211"/>
    </row>
    <row r="492" spans="1:8">
      <c r="A492" s="207">
        <v>711000</v>
      </c>
      <c r="B492" s="208" t="s">
        <v>852</v>
      </c>
      <c r="C492" s="209" t="s">
        <v>831</v>
      </c>
      <c r="D492" s="220">
        <v>38.549999999999997</v>
      </c>
      <c r="E492" s="220">
        <v>35.49</v>
      </c>
      <c r="F492" s="220">
        <v>0</v>
      </c>
      <c r="G492" s="220">
        <v>74.040000000000006</v>
      </c>
      <c r="H492" s="211"/>
    </row>
    <row r="493" spans="1:8">
      <c r="A493" s="207">
        <v>720000</v>
      </c>
      <c r="B493" s="208" t="s">
        <v>853</v>
      </c>
      <c r="C493" s="209" t="s">
        <v>854</v>
      </c>
      <c r="D493" s="220">
        <v>239.45</v>
      </c>
      <c r="E493" s="220">
        <v>421.93</v>
      </c>
      <c r="F493" s="220">
        <v>0</v>
      </c>
      <c r="G493" s="220">
        <v>661.38</v>
      </c>
      <c r="H493" s="211"/>
    </row>
    <row r="494" spans="1:8">
      <c r="A494" s="207">
        <v>720100</v>
      </c>
      <c r="B494" s="208" t="s">
        <v>855</v>
      </c>
      <c r="C494" s="209" t="s">
        <v>854</v>
      </c>
      <c r="D494" s="220">
        <v>266.05</v>
      </c>
      <c r="E494" s="220">
        <v>632.9</v>
      </c>
      <c r="F494" s="220">
        <v>0</v>
      </c>
      <c r="G494" s="220">
        <v>898.95</v>
      </c>
      <c r="H494" s="211"/>
    </row>
    <row r="495" spans="1:8">
      <c r="A495" s="207">
        <v>757000</v>
      </c>
      <c r="B495" s="208" t="s">
        <v>856</v>
      </c>
      <c r="C495" s="209" t="s">
        <v>854</v>
      </c>
      <c r="D495" s="220">
        <v>56.02</v>
      </c>
      <c r="E495" s="220">
        <v>159.59</v>
      </c>
      <c r="F495" s="220">
        <v>41.21</v>
      </c>
      <c r="G495" s="220">
        <v>256.82</v>
      </c>
      <c r="H495" s="209" t="s">
        <v>10</v>
      </c>
    </row>
    <row r="496" spans="1:8">
      <c r="A496" s="207">
        <v>757200</v>
      </c>
      <c r="B496" s="208" t="s">
        <v>857</v>
      </c>
      <c r="C496" s="209" t="s">
        <v>858</v>
      </c>
      <c r="D496" s="220">
        <v>109.85</v>
      </c>
      <c r="E496" s="220">
        <v>21.99</v>
      </c>
      <c r="F496" s="220">
        <v>353.31</v>
      </c>
      <c r="G496" s="224">
        <v>485.15</v>
      </c>
      <c r="H496" s="209" t="s">
        <v>10</v>
      </c>
    </row>
    <row r="497" spans="1:9">
      <c r="A497" s="207">
        <v>743900</v>
      </c>
      <c r="B497" s="208" t="s">
        <v>859</v>
      </c>
      <c r="C497" s="209" t="s">
        <v>834</v>
      </c>
      <c r="D497" s="220">
        <v>53.36</v>
      </c>
      <c r="E497" s="220">
        <v>80.13</v>
      </c>
      <c r="F497" s="220">
        <v>0</v>
      </c>
      <c r="G497" s="220">
        <v>133.49</v>
      </c>
      <c r="H497" s="209" t="s">
        <v>10</v>
      </c>
    </row>
    <row r="498" spans="1:9">
      <c r="A498" s="207">
        <v>707100</v>
      </c>
      <c r="B498" s="208" t="s">
        <v>860</v>
      </c>
      <c r="C498" s="209" t="s">
        <v>831</v>
      </c>
      <c r="D498" s="220">
        <v>14.31</v>
      </c>
      <c r="E498" s="220">
        <v>0</v>
      </c>
      <c r="F498" s="220">
        <v>0</v>
      </c>
      <c r="G498" s="220">
        <v>14.31</v>
      </c>
      <c r="H498" s="209" t="s">
        <v>10</v>
      </c>
    </row>
    <row r="499" spans="1:9">
      <c r="A499" s="207">
        <v>706100</v>
      </c>
      <c r="B499" s="208" t="s">
        <v>861</v>
      </c>
      <c r="C499" s="209" t="s">
        <v>854</v>
      </c>
      <c r="D499" s="220">
        <v>104.46</v>
      </c>
      <c r="E499" s="220">
        <v>0.3</v>
      </c>
      <c r="F499" s="220">
        <v>0</v>
      </c>
      <c r="G499" s="220">
        <v>104.76</v>
      </c>
      <c r="H499" s="209" t="s">
        <v>10</v>
      </c>
    </row>
    <row r="500" spans="1:9">
      <c r="A500" s="207">
        <v>706120</v>
      </c>
      <c r="B500" s="208" t="s">
        <v>862</v>
      </c>
      <c r="C500" s="209" t="s">
        <v>854</v>
      </c>
      <c r="D500" s="220">
        <v>127.61</v>
      </c>
      <c r="E500" s="220">
        <v>0.67</v>
      </c>
      <c r="F500" s="220">
        <v>0</v>
      </c>
      <c r="G500" s="220">
        <v>128.28</v>
      </c>
      <c r="H500" s="211"/>
    </row>
    <row r="501" spans="1:9">
      <c r="A501" s="207">
        <v>706160</v>
      </c>
      <c r="B501" s="208" t="s">
        <v>863</v>
      </c>
      <c r="C501" s="209" t="s">
        <v>854</v>
      </c>
      <c r="D501" s="220">
        <v>178.66</v>
      </c>
      <c r="E501" s="220">
        <v>0.8</v>
      </c>
      <c r="F501" s="220">
        <v>0</v>
      </c>
      <c r="G501" s="220">
        <v>179.46</v>
      </c>
      <c r="H501" s="211"/>
    </row>
    <row r="502" spans="1:9">
      <c r="A502" s="207">
        <v>706200</v>
      </c>
      <c r="B502" s="208" t="s">
        <v>864</v>
      </c>
      <c r="C502" s="209" t="s">
        <v>854</v>
      </c>
      <c r="D502" s="220">
        <v>223.32</v>
      </c>
      <c r="E502" s="220">
        <v>1.93</v>
      </c>
      <c r="F502" s="220">
        <v>0</v>
      </c>
      <c r="G502" s="220">
        <v>225.25</v>
      </c>
      <c r="H502" s="211"/>
    </row>
    <row r="503" spans="1:9">
      <c r="A503" s="207">
        <v>706250</v>
      </c>
      <c r="B503" s="208" t="s">
        <v>865</v>
      </c>
      <c r="C503" s="209" t="s">
        <v>854</v>
      </c>
      <c r="D503" s="220">
        <v>297.76</v>
      </c>
      <c r="E503" s="220">
        <v>5.48</v>
      </c>
      <c r="F503" s="220">
        <v>0</v>
      </c>
      <c r="G503" s="220">
        <v>303.24</v>
      </c>
      <c r="H503" s="211"/>
    </row>
    <row r="504" spans="1:9" s="222" customFormat="1">
      <c r="A504" s="217">
        <v>706350</v>
      </c>
      <c r="B504" s="218" t="s">
        <v>866</v>
      </c>
      <c r="C504" s="219" t="s">
        <v>854</v>
      </c>
      <c r="D504" s="220">
        <v>301.2</v>
      </c>
      <c r="E504" s="220">
        <v>7.63</v>
      </c>
      <c r="F504" s="220">
        <v>0</v>
      </c>
      <c r="G504" s="220">
        <v>308.83</v>
      </c>
      <c r="H504" s="225"/>
      <c r="I504" s="221"/>
    </row>
    <row r="505" spans="1:9">
      <c r="A505" s="207">
        <v>706000</v>
      </c>
      <c r="B505" s="208" t="s">
        <v>867</v>
      </c>
      <c r="C505" s="209" t="s">
        <v>854</v>
      </c>
      <c r="D505" s="220">
        <v>223.09</v>
      </c>
      <c r="E505" s="220">
        <v>26.32</v>
      </c>
      <c r="F505" s="220">
        <v>0</v>
      </c>
      <c r="G505" s="220">
        <v>249.41</v>
      </c>
      <c r="H505" s="211"/>
    </row>
    <row r="506" spans="1:9">
      <c r="A506" s="207">
        <v>758000</v>
      </c>
      <c r="B506" s="208" t="s">
        <v>868</v>
      </c>
      <c r="C506" s="209" t="s">
        <v>831</v>
      </c>
      <c r="D506" s="220">
        <v>8.65</v>
      </c>
      <c r="E506" s="220">
        <v>0.6</v>
      </c>
      <c r="F506" s="220">
        <v>0</v>
      </c>
      <c r="G506" s="220">
        <v>9.25</v>
      </c>
      <c r="H506" s="211"/>
    </row>
    <row r="507" spans="1:9" ht="25.5">
      <c r="A507" s="207">
        <v>708880</v>
      </c>
      <c r="B507" s="208" t="s">
        <v>869</v>
      </c>
      <c r="C507" s="209" t="s">
        <v>831</v>
      </c>
      <c r="D507" s="220">
        <v>29.13</v>
      </c>
      <c r="E507" s="220">
        <v>46.68</v>
      </c>
      <c r="F507" s="220">
        <v>0</v>
      </c>
      <c r="G507" s="220">
        <v>75.81</v>
      </c>
      <c r="H507" s="211"/>
    </row>
    <row r="508" spans="1:9">
      <c r="A508" s="207">
        <v>713100</v>
      </c>
      <c r="B508" s="208" t="s">
        <v>870</v>
      </c>
      <c r="C508" s="209" t="s">
        <v>831</v>
      </c>
      <c r="D508" s="210">
        <v>11.84</v>
      </c>
      <c r="E508" s="210">
        <v>19.96</v>
      </c>
      <c r="F508" s="210">
        <v>0</v>
      </c>
      <c r="G508" s="210">
        <v>31.8</v>
      </c>
      <c r="H508" s="209" t="s">
        <v>10</v>
      </c>
    </row>
    <row r="509" spans="1:9">
      <c r="A509" s="207">
        <v>705000</v>
      </c>
      <c r="B509" s="208" t="s">
        <v>871</v>
      </c>
      <c r="C509" s="209" t="s">
        <v>834</v>
      </c>
      <c r="D509" s="210">
        <v>24.45</v>
      </c>
      <c r="E509" s="210">
        <v>0</v>
      </c>
      <c r="F509" s="210">
        <v>0</v>
      </c>
      <c r="G509" s="210">
        <v>24.45</v>
      </c>
      <c r="H509" s="211"/>
    </row>
    <row r="510" spans="1:9">
      <c r="A510" s="331" t="s">
        <v>799</v>
      </c>
      <c r="B510" s="332"/>
      <c r="C510" s="332"/>
      <c r="D510" s="332"/>
      <c r="E510" s="332"/>
      <c r="F510" s="332"/>
      <c r="G510" s="332"/>
      <c r="H510" s="332"/>
    </row>
    <row r="511" spans="1:9">
      <c r="A511" s="207">
        <v>531020</v>
      </c>
      <c r="B511" s="208" t="s">
        <v>452</v>
      </c>
      <c r="C511" s="209" t="s">
        <v>9</v>
      </c>
      <c r="D511" s="220">
        <v>33.93</v>
      </c>
      <c r="E511" s="220">
        <v>0</v>
      </c>
      <c r="F511" s="220">
        <v>141.38999999999999</v>
      </c>
      <c r="G511" s="220">
        <v>175.32</v>
      </c>
      <c r="H511" s="209" t="s">
        <v>10</v>
      </c>
    </row>
    <row r="512" spans="1:9">
      <c r="A512" s="207">
        <v>531030</v>
      </c>
      <c r="B512" s="208" t="s">
        <v>453</v>
      </c>
      <c r="C512" s="209" t="s">
        <v>9</v>
      </c>
      <c r="D512" s="220">
        <v>22.51</v>
      </c>
      <c r="E512" s="220">
        <v>0</v>
      </c>
      <c r="F512" s="220">
        <v>141.38999999999999</v>
      </c>
      <c r="G512" s="220">
        <v>163.9</v>
      </c>
      <c r="H512" s="209" t="s">
        <v>10</v>
      </c>
    </row>
    <row r="513" spans="1:8">
      <c r="A513" s="207">
        <v>804300</v>
      </c>
      <c r="B513" s="208" t="s">
        <v>454</v>
      </c>
      <c r="C513" s="209" t="s">
        <v>20</v>
      </c>
      <c r="D513" s="220">
        <v>0.62</v>
      </c>
      <c r="E513" s="220">
        <v>0</v>
      </c>
      <c r="F513" s="220">
        <v>0</v>
      </c>
      <c r="G513" s="220">
        <v>0.62</v>
      </c>
      <c r="H513" s="211"/>
    </row>
    <row r="514" spans="1:8">
      <c r="A514" s="207">
        <v>570130</v>
      </c>
      <c r="B514" s="208" t="s">
        <v>455</v>
      </c>
      <c r="C514" s="209" t="s">
        <v>83</v>
      </c>
      <c r="D514" s="220">
        <v>51.69</v>
      </c>
      <c r="E514" s="220">
        <v>101</v>
      </c>
      <c r="F514" s="220">
        <v>0</v>
      </c>
      <c r="G514" s="220">
        <v>152.69</v>
      </c>
      <c r="H514" s="209" t="s">
        <v>10</v>
      </c>
    </row>
    <row r="515" spans="1:8" ht="25.5">
      <c r="A515" s="207">
        <v>570370</v>
      </c>
      <c r="B515" s="208" t="s">
        <v>456</v>
      </c>
      <c r="C515" s="209" t="s">
        <v>83</v>
      </c>
      <c r="D515" s="220">
        <v>80.64</v>
      </c>
      <c r="E515" s="220">
        <v>108.95</v>
      </c>
      <c r="F515" s="220">
        <v>0</v>
      </c>
      <c r="G515" s="220">
        <v>189.59</v>
      </c>
      <c r="H515" s="209" t="s">
        <v>10</v>
      </c>
    </row>
    <row r="516" spans="1:8">
      <c r="A516" s="207">
        <v>570140</v>
      </c>
      <c r="B516" s="208" t="s">
        <v>457</v>
      </c>
      <c r="C516" s="209" t="s">
        <v>83</v>
      </c>
      <c r="D516" s="220">
        <v>98.02</v>
      </c>
      <c r="E516" s="220">
        <v>0</v>
      </c>
      <c r="F516" s="220">
        <v>152.69</v>
      </c>
      <c r="G516" s="220">
        <v>250.71</v>
      </c>
      <c r="H516" s="209" t="s">
        <v>10</v>
      </c>
    </row>
    <row r="517" spans="1:8">
      <c r="A517" s="207">
        <v>570170</v>
      </c>
      <c r="B517" s="208" t="s">
        <v>458</v>
      </c>
      <c r="C517" s="209" t="s">
        <v>83</v>
      </c>
      <c r="D517" s="220">
        <v>53.43</v>
      </c>
      <c r="E517" s="220">
        <v>0</v>
      </c>
      <c r="F517" s="220">
        <v>152.69</v>
      </c>
      <c r="G517" s="220">
        <v>206.12</v>
      </c>
      <c r="H517" s="209" t="s">
        <v>10</v>
      </c>
    </row>
    <row r="518" spans="1:8">
      <c r="A518" s="207">
        <v>512000</v>
      </c>
      <c r="B518" s="208" t="s">
        <v>459</v>
      </c>
      <c r="C518" s="209" t="s">
        <v>9</v>
      </c>
      <c r="D518" s="220">
        <v>47.81</v>
      </c>
      <c r="E518" s="220">
        <v>1.1599999999999999</v>
      </c>
      <c r="F518" s="220">
        <v>0</v>
      </c>
      <c r="G518" s="220">
        <v>48.97</v>
      </c>
      <c r="H518" s="209" t="s">
        <v>10</v>
      </c>
    </row>
    <row r="519" spans="1:8">
      <c r="A519" s="207">
        <v>512050</v>
      </c>
      <c r="B519" s="208" t="s">
        <v>460</v>
      </c>
      <c r="C519" s="209" t="s">
        <v>9</v>
      </c>
      <c r="D519" s="220">
        <v>16.309999999999999</v>
      </c>
      <c r="E519" s="220">
        <v>0</v>
      </c>
      <c r="F519" s="220">
        <v>0</v>
      </c>
      <c r="G519" s="220">
        <v>16.309999999999999</v>
      </c>
      <c r="H519" s="209" t="s">
        <v>10</v>
      </c>
    </row>
    <row r="520" spans="1:8">
      <c r="A520" s="207">
        <v>601500</v>
      </c>
      <c r="B520" s="208" t="s">
        <v>461</v>
      </c>
      <c r="C520" s="209" t="s">
        <v>94</v>
      </c>
      <c r="D520" s="220">
        <v>4.8600000000000003</v>
      </c>
      <c r="E520" s="220">
        <v>0</v>
      </c>
      <c r="F520" s="220">
        <v>0</v>
      </c>
      <c r="G520" s="220">
        <v>4.8600000000000003</v>
      </c>
      <c r="H520" s="211"/>
    </row>
    <row r="521" spans="1:8">
      <c r="A521" s="207">
        <v>600420</v>
      </c>
      <c r="B521" s="208" t="s">
        <v>462</v>
      </c>
      <c r="C521" s="209" t="s">
        <v>94</v>
      </c>
      <c r="D521" s="220">
        <v>12.66</v>
      </c>
      <c r="E521" s="220">
        <v>0</v>
      </c>
      <c r="F521" s="220">
        <v>0</v>
      </c>
      <c r="G521" s="220">
        <v>12.66</v>
      </c>
      <c r="H521" s="211"/>
    </row>
    <row r="522" spans="1:8" ht="25.5">
      <c r="A522" s="207">
        <v>641560</v>
      </c>
      <c r="B522" s="208" t="s">
        <v>463</v>
      </c>
      <c r="C522" s="209" t="s">
        <v>94</v>
      </c>
      <c r="D522" s="220">
        <v>50.36</v>
      </c>
      <c r="E522" s="220">
        <v>43.56</v>
      </c>
      <c r="F522" s="220">
        <v>5.49</v>
      </c>
      <c r="G522" s="220">
        <v>99.41</v>
      </c>
      <c r="H522" s="209" t="s">
        <v>10</v>
      </c>
    </row>
    <row r="523" spans="1:8" ht="25.5">
      <c r="A523" s="207">
        <v>641330</v>
      </c>
      <c r="B523" s="208" t="s">
        <v>464</v>
      </c>
      <c r="C523" s="209" t="s">
        <v>94</v>
      </c>
      <c r="D523" s="220">
        <v>31.82</v>
      </c>
      <c r="E523" s="220">
        <v>4.05</v>
      </c>
      <c r="F523" s="220">
        <v>4.76</v>
      </c>
      <c r="G523" s="220">
        <v>40.630000000000003</v>
      </c>
      <c r="H523" s="209" t="s">
        <v>10</v>
      </c>
    </row>
    <row r="524" spans="1:8">
      <c r="A524" s="207">
        <v>601600</v>
      </c>
      <c r="B524" s="208" t="s">
        <v>465</v>
      </c>
      <c r="C524" s="209" t="s">
        <v>9</v>
      </c>
      <c r="D524" s="220">
        <v>24.88</v>
      </c>
      <c r="E524" s="220">
        <v>0</v>
      </c>
      <c r="F524" s="220">
        <v>0</v>
      </c>
      <c r="G524" s="220">
        <v>24.88</v>
      </c>
      <c r="H524" s="211"/>
    </row>
    <row r="525" spans="1:8">
      <c r="A525" s="207">
        <v>505000</v>
      </c>
      <c r="B525" s="208" t="s">
        <v>466</v>
      </c>
      <c r="C525" s="209" t="s">
        <v>9</v>
      </c>
      <c r="D525" s="220">
        <v>153.62</v>
      </c>
      <c r="E525" s="220">
        <v>45.87</v>
      </c>
      <c r="F525" s="220">
        <v>0</v>
      </c>
      <c r="G525" s="220">
        <v>199.49</v>
      </c>
      <c r="H525" s="209" t="s">
        <v>10</v>
      </c>
    </row>
    <row r="526" spans="1:8">
      <c r="A526" s="207">
        <v>505100</v>
      </c>
      <c r="B526" s="208" t="s">
        <v>467</v>
      </c>
      <c r="C526" s="209" t="s">
        <v>9</v>
      </c>
      <c r="D526" s="220">
        <v>177.71</v>
      </c>
      <c r="E526" s="220">
        <v>45.75</v>
      </c>
      <c r="F526" s="220">
        <v>0</v>
      </c>
      <c r="G526" s="220">
        <v>223.46</v>
      </c>
      <c r="H526" s="209" t="s">
        <v>10</v>
      </c>
    </row>
    <row r="527" spans="1:8" ht="25.5">
      <c r="A527" s="207">
        <v>560150</v>
      </c>
      <c r="B527" s="208" t="s">
        <v>468</v>
      </c>
      <c r="C527" s="209" t="s">
        <v>20</v>
      </c>
      <c r="D527" s="220">
        <v>0.75</v>
      </c>
      <c r="E527" s="220">
        <v>0</v>
      </c>
      <c r="F527" s="220">
        <v>0</v>
      </c>
      <c r="G527" s="220">
        <v>0.75</v>
      </c>
      <c r="H527" s="211"/>
    </row>
    <row r="528" spans="1:8">
      <c r="A528" s="207">
        <v>562100</v>
      </c>
      <c r="B528" s="208" t="s">
        <v>469</v>
      </c>
      <c r="C528" s="209" t="s">
        <v>20</v>
      </c>
      <c r="D528" s="220">
        <v>2.52</v>
      </c>
      <c r="E528" s="220">
        <v>0.39</v>
      </c>
      <c r="F528" s="220">
        <v>0</v>
      </c>
      <c r="G528" s="220">
        <v>2.91</v>
      </c>
      <c r="H528" s="209" t="s">
        <v>10</v>
      </c>
    </row>
    <row r="529" spans="1:8">
      <c r="A529" s="207">
        <v>562200</v>
      </c>
      <c r="B529" s="208" t="s">
        <v>470</v>
      </c>
      <c r="C529" s="209" t="s">
        <v>20</v>
      </c>
      <c r="D529" s="220">
        <v>3.05</v>
      </c>
      <c r="E529" s="220">
        <v>0.93</v>
      </c>
      <c r="F529" s="220">
        <v>0</v>
      </c>
      <c r="G529" s="220">
        <v>3.98</v>
      </c>
      <c r="H529" s="209" t="s">
        <v>10</v>
      </c>
    </row>
    <row r="530" spans="1:8">
      <c r="A530" s="207">
        <v>600310</v>
      </c>
      <c r="B530" s="208" t="s">
        <v>471</v>
      </c>
      <c r="C530" s="209" t="s">
        <v>22</v>
      </c>
      <c r="D530" s="220">
        <v>125.44</v>
      </c>
      <c r="E530" s="220">
        <v>0</v>
      </c>
      <c r="F530" s="220">
        <v>0</v>
      </c>
      <c r="G530" s="220">
        <v>125.44</v>
      </c>
      <c r="H530" s="211"/>
    </row>
    <row r="531" spans="1:8">
      <c r="A531" s="207">
        <v>801200</v>
      </c>
      <c r="B531" s="208" t="s">
        <v>472</v>
      </c>
      <c r="C531" s="209" t="s">
        <v>473</v>
      </c>
      <c r="D531" s="220">
        <v>455.08</v>
      </c>
      <c r="E531" s="220">
        <v>0</v>
      </c>
      <c r="F531" s="220">
        <v>0</v>
      </c>
      <c r="G531" s="220">
        <v>455.08</v>
      </c>
      <c r="H531" s="211"/>
    </row>
    <row r="532" spans="1:8">
      <c r="A532" s="207">
        <v>600410</v>
      </c>
      <c r="B532" s="208" t="s">
        <v>474</v>
      </c>
      <c r="C532" s="209" t="s">
        <v>94</v>
      </c>
      <c r="D532" s="220">
        <v>1.24</v>
      </c>
      <c r="E532" s="220">
        <v>0</v>
      </c>
      <c r="F532" s="220">
        <v>0</v>
      </c>
      <c r="G532" s="220">
        <v>1.24</v>
      </c>
      <c r="H532" s="211"/>
    </row>
    <row r="533" spans="1:8">
      <c r="A533" s="207">
        <v>800900</v>
      </c>
      <c r="B533" s="208" t="s">
        <v>475</v>
      </c>
      <c r="C533" s="209" t="s">
        <v>20</v>
      </c>
      <c r="D533" s="220">
        <v>12.62</v>
      </c>
      <c r="E533" s="220">
        <v>0.03</v>
      </c>
      <c r="F533" s="220">
        <v>0</v>
      </c>
      <c r="G533" s="220">
        <v>12.65</v>
      </c>
      <c r="H533" s="211"/>
    </row>
    <row r="534" spans="1:8">
      <c r="A534" s="207">
        <v>801100</v>
      </c>
      <c r="B534" s="208" t="s">
        <v>476</v>
      </c>
      <c r="C534" s="209" t="s">
        <v>20</v>
      </c>
      <c r="D534" s="220">
        <v>13.62</v>
      </c>
      <c r="E534" s="220">
        <v>6.41</v>
      </c>
      <c r="F534" s="220">
        <v>0</v>
      </c>
      <c r="G534" s="220">
        <v>20.03</v>
      </c>
      <c r="H534" s="211"/>
    </row>
    <row r="535" spans="1:8">
      <c r="A535" s="207">
        <v>801150</v>
      </c>
      <c r="B535" s="208" t="s">
        <v>477</v>
      </c>
      <c r="C535" s="209" t="s">
        <v>94</v>
      </c>
      <c r="D535" s="220">
        <v>7.98</v>
      </c>
      <c r="E535" s="220">
        <v>16.45</v>
      </c>
      <c r="F535" s="220">
        <v>0</v>
      </c>
      <c r="G535" s="220">
        <v>24.43</v>
      </c>
      <c r="H535" s="211"/>
    </row>
    <row r="536" spans="1:8">
      <c r="A536" s="207">
        <v>600510</v>
      </c>
      <c r="B536" s="208" t="s">
        <v>478</v>
      </c>
      <c r="C536" s="209" t="s">
        <v>94</v>
      </c>
      <c r="D536" s="220">
        <v>2</v>
      </c>
      <c r="E536" s="220">
        <v>0.11</v>
      </c>
      <c r="F536" s="220">
        <v>0</v>
      </c>
      <c r="G536" s="220">
        <v>2.11</v>
      </c>
      <c r="H536" s="211"/>
    </row>
    <row r="537" spans="1:8">
      <c r="A537" s="207">
        <v>700900</v>
      </c>
      <c r="B537" s="208" t="s">
        <v>479</v>
      </c>
      <c r="C537" s="209" t="s">
        <v>94</v>
      </c>
      <c r="D537" s="220">
        <v>7.98</v>
      </c>
      <c r="E537" s="220">
        <v>16.45</v>
      </c>
      <c r="F537" s="220">
        <v>0</v>
      </c>
      <c r="G537" s="220">
        <v>24.43</v>
      </c>
      <c r="H537" s="211"/>
    </row>
    <row r="538" spans="1:8">
      <c r="A538" s="207">
        <v>610200</v>
      </c>
      <c r="B538" s="208" t="s">
        <v>480</v>
      </c>
      <c r="C538" s="209" t="s">
        <v>94</v>
      </c>
      <c r="D538" s="220">
        <v>3.32</v>
      </c>
      <c r="E538" s="220">
        <v>0</v>
      </c>
      <c r="F538" s="220">
        <v>0</v>
      </c>
      <c r="G538" s="220">
        <v>3.32</v>
      </c>
      <c r="H538" s="211"/>
    </row>
    <row r="539" spans="1:8">
      <c r="A539" s="207">
        <v>531320</v>
      </c>
      <c r="B539" s="208" t="s">
        <v>481</v>
      </c>
      <c r="C539" s="209" t="s">
        <v>9</v>
      </c>
      <c r="D539" s="220">
        <v>50.9</v>
      </c>
      <c r="E539" s="220">
        <v>71.19</v>
      </c>
      <c r="F539" s="220">
        <v>35.340000000000003</v>
      </c>
      <c r="G539" s="220">
        <v>157.43</v>
      </c>
      <c r="H539" s="209" t="s">
        <v>10</v>
      </c>
    </row>
    <row r="540" spans="1:8">
      <c r="A540" s="207">
        <v>531330</v>
      </c>
      <c r="B540" s="208" t="s">
        <v>482</v>
      </c>
      <c r="C540" s="209" t="s">
        <v>9</v>
      </c>
      <c r="D540" s="220">
        <v>36.020000000000003</v>
      </c>
      <c r="E540" s="220">
        <v>71.19</v>
      </c>
      <c r="F540" s="220">
        <v>35.340000000000003</v>
      </c>
      <c r="G540" s="220">
        <v>142.55000000000001</v>
      </c>
      <c r="H540" s="209" t="s">
        <v>10</v>
      </c>
    </row>
    <row r="541" spans="1:8">
      <c r="A541" s="207">
        <v>562650</v>
      </c>
      <c r="B541" s="208" t="s">
        <v>483</v>
      </c>
      <c r="C541" s="209" t="s">
        <v>20</v>
      </c>
      <c r="D541" s="220">
        <v>3.84</v>
      </c>
      <c r="E541" s="220">
        <v>0.83</v>
      </c>
      <c r="F541" s="220">
        <v>0</v>
      </c>
      <c r="G541" s="220">
        <v>4.67</v>
      </c>
      <c r="H541" s="209" t="s">
        <v>10</v>
      </c>
    </row>
    <row r="542" spans="1:8">
      <c r="A542" s="207">
        <v>562560</v>
      </c>
      <c r="B542" s="208" t="s">
        <v>484</v>
      </c>
      <c r="C542" s="209" t="s">
        <v>20</v>
      </c>
      <c r="D542" s="220">
        <v>2.69</v>
      </c>
      <c r="E542" s="220">
        <v>0.83</v>
      </c>
      <c r="F542" s="220">
        <v>0</v>
      </c>
      <c r="G542" s="220">
        <v>3.52</v>
      </c>
      <c r="H542" s="209" t="s">
        <v>10</v>
      </c>
    </row>
    <row r="543" spans="1:8">
      <c r="A543" s="207">
        <v>562720</v>
      </c>
      <c r="B543" s="208" t="s">
        <v>485</v>
      </c>
      <c r="C543" s="209" t="s">
        <v>20</v>
      </c>
      <c r="D543" s="220">
        <v>4.4800000000000004</v>
      </c>
      <c r="E543" s="220">
        <v>1.22</v>
      </c>
      <c r="F543" s="220">
        <v>0</v>
      </c>
      <c r="G543" s="220">
        <v>5.7</v>
      </c>
      <c r="H543" s="209" t="s">
        <v>10</v>
      </c>
    </row>
    <row r="544" spans="1:8">
      <c r="A544" s="207">
        <v>562690</v>
      </c>
      <c r="B544" s="208" t="s">
        <v>486</v>
      </c>
      <c r="C544" s="209" t="s">
        <v>20</v>
      </c>
      <c r="D544" s="220">
        <v>3.36</v>
      </c>
      <c r="E544" s="220">
        <v>1.22</v>
      </c>
      <c r="F544" s="220">
        <v>0</v>
      </c>
      <c r="G544" s="220">
        <v>4.58</v>
      </c>
      <c r="H544" s="209" t="s">
        <v>10</v>
      </c>
    </row>
    <row r="545" spans="1:8">
      <c r="A545" s="207">
        <v>562620</v>
      </c>
      <c r="B545" s="208" t="s">
        <v>487</v>
      </c>
      <c r="C545" s="209" t="s">
        <v>20</v>
      </c>
      <c r="D545" s="220">
        <v>3.99</v>
      </c>
      <c r="E545" s="220">
        <v>1.52</v>
      </c>
      <c r="F545" s="220">
        <v>0</v>
      </c>
      <c r="G545" s="220">
        <v>5.51</v>
      </c>
      <c r="H545" s="209" t="s">
        <v>10</v>
      </c>
    </row>
    <row r="546" spans="1:8">
      <c r="A546" s="207">
        <v>561120</v>
      </c>
      <c r="B546" s="208" t="s">
        <v>488</v>
      </c>
      <c r="C546" s="209" t="s">
        <v>20</v>
      </c>
      <c r="D546" s="220">
        <v>0.49</v>
      </c>
      <c r="E546" s="220">
        <v>0</v>
      </c>
      <c r="F546" s="220">
        <v>0</v>
      </c>
      <c r="G546" s="220">
        <v>0.49</v>
      </c>
      <c r="H546" s="211"/>
    </row>
    <row r="547" spans="1:8">
      <c r="A547" s="207">
        <v>805460</v>
      </c>
      <c r="B547" s="208" t="s">
        <v>489</v>
      </c>
      <c r="C547" s="209" t="s">
        <v>94</v>
      </c>
      <c r="D547" s="220">
        <v>11.71</v>
      </c>
      <c r="E547" s="220">
        <v>0</v>
      </c>
      <c r="F547" s="220">
        <v>0</v>
      </c>
      <c r="G547" s="220">
        <v>11.71</v>
      </c>
      <c r="H547" s="211"/>
    </row>
    <row r="548" spans="1:8">
      <c r="A548" s="207">
        <v>650110</v>
      </c>
      <c r="B548" s="208" t="s">
        <v>490</v>
      </c>
      <c r="C548" s="209" t="s">
        <v>94</v>
      </c>
      <c r="D548" s="220">
        <v>0</v>
      </c>
      <c r="E548" s="220">
        <v>0</v>
      </c>
      <c r="F548" s="220">
        <v>49.27</v>
      </c>
      <c r="G548" s="220">
        <v>49.27</v>
      </c>
      <c r="H548" s="211"/>
    </row>
    <row r="549" spans="1:8">
      <c r="A549" s="207">
        <v>801000</v>
      </c>
      <c r="B549" s="208" t="s">
        <v>491</v>
      </c>
      <c r="C549" s="209" t="s">
        <v>20</v>
      </c>
      <c r="D549" s="220">
        <v>65.38</v>
      </c>
      <c r="E549" s="220">
        <v>0</v>
      </c>
      <c r="F549" s="220">
        <v>0</v>
      </c>
      <c r="G549" s="220">
        <v>65.38</v>
      </c>
      <c r="H549" s="211"/>
    </row>
    <row r="550" spans="1:8">
      <c r="A550" s="207">
        <v>403430</v>
      </c>
      <c r="B550" s="208" t="s">
        <v>492</v>
      </c>
      <c r="C550" s="209" t="s">
        <v>9</v>
      </c>
      <c r="D550" s="220">
        <v>49.85</v>
      </c>
      <c r="E550" s="220">
        <v>0</v>
      </c>
      <c r="F550" s="220">
        <v>0</v>
      </c>
      <c r="G550" s="220">
        <v>49.85</v>
      </c>
      <c r="H550" s="211"/>
    </row>
    <row r="551" spans="1:8">
      <c r="A551" s="207">
        <v>403450</v>
      </c>
      <c r="B551" s="208" t="s">
        <v>493</v>
      </c>
      <c r="C551" s="209" t="s">
        <v>9</v>
      </c>
      <c r="D551" s="220">
        <v>23.98</v>
      </c>
      <c r="E551" s="220">
        <v>0</v>
      </c>
      <c r="F551" s="220">
        <v>0</v>
      </c>
      <c r="G551" s="220">
        <v>23.98</v>
      </c>
      <c r="H551" s="211"/>
    </row>
    <row r="552" spans="1:8">
      <c r="A552" s="207">
        <v>570540</v>
      </c>
      <c r="B552" s="208" t="s">
        <v>494</v>
      </c>
      <c r="C552" s="209" t="s">
        <v>83</v>
      </c>
      <c r="D552" s="220">
        <v>130.35</v>
      </c>
      <c r="E552" s="220">
        <v>106.37</v>
      </c>
      <c r="F552" s="220">
        <v>0</v>
      </c>
      <c r="G552" s="220">
        <v>236.72</v>
      </c>
      <c r="H552" s="209" t="s">
        <v>10</v>
      </c>
    </row>
    <row r="553" spans="1:8">
      <c r="A553" s="207">
        <v>570530</v>
      </c>
      <c r="B553" s="208" t="s">
        <v>495</v>
      </c>
      <c r="C553" s="209" t="s">
        <v>83</v>
      </c>
      <c r="D553" s="220">
        <v>124.98</v>
      </c>
      <c r="E553" s="220">
        <v>106.21</v>
      </c>
      <c r="F553" s="220">
        <v>0</v>
      </c>
      <c r="G553" s="220">
        <v>231.19</v>
      </c>
      <c r="H553" s="209" t="s">
        <v>10</v>
      </c>
    </row>
    <row r="554" spans="1:8">
      <c r="A554" s="207">
        <v>570510</v>
      </c>
      <c r="B554" s="208" t="s">
        <v>496</v>
      </c>
      <c r="C554" s="209" t="s">
        <v>83</v>
      </c>
      <c r="D554" s="220">
        <v>66.64</v>
      </c>
      <c r="E554" s="220">
        <v>100.84</v>
      </c>
      <c r="F554" s="220">
        <v>0</v>
      </c>
      <c r="G554" s="220">
        <v>167.48</v>
      </c>
      <c r="H554" s="209" t="s">
        <v>10</v>
      </c>
    </row>
    <row r="555" spans="1:8">
      <c r="A555" s="207">
        <v>570500</v>
      </c>
      <c r="B555" s="208" t="s">
        <v>497</v>
      </c>
      <c r="C555" s="209" t="s">
        <v>83</v>
      </c>
      <c r="D555" s="220">
        <v>80.77</v>
      </c>
      <c r="E555" s="220">
        <v>106.21</v>
      </c>
      <c r="F555" s="220">
        <v>0</v>
      </c>
      <c r="G555" s="220">
        <v>186.98</v>
      </c>
      <c r="H555" s="209" t="s">
        <v>10</v>
      </c>
    </row>
    <row r="556" spans="1:8">
      <c r="A556" s="207">
        <v>801400</v>
      </c>
      <c r="B556" s="208" t="s">
        <v>498</v>
      </c>
      <c r="C556" s="209" t="s">
        <v>473</v>
      </c>
      <c r="D556" s="220">
        <v>983.97</v>
      </c>
      <c r="E556" s="220">
        <v>0</v>
      </c>
      <c r="F556" s="220">
        <v>0</v>
      </c>
      <c r="G556" s="220">
        <v>983.97</v>
      </c>
      <c r="H556" s="211"/>
    </row>
    <row r="557" spans="1:8">
      <c r="A557" s="207">
        <v>550800</v>
      </c>
      <c r="B557" s="208" t="s">
        <v>499</v>
      </c>
      <c r="C557" s="209" t="s">
        <v>500</v>
      </c>
      <c r="D557" s="220">
        <v>11.44</v>
      </c>
      <c r="E557" s="220">
        <v>0.15</v>
      </c>
      <c r="F557" s="220">
        <v>0</v>
      </c>
      <c r="G557" s="220">
        <v>11.59</v>
      </c>
      <c r="H557" s="209" t="s">
        <v>10</v>
      </c>
    </row>
    <row r="558" spans="1:8">
      <c r="A558" s="207">
        <v>550810</v>
      </c>
      <c r="B558" s="208" t="s">
        <v>501</v>
      </c>
      <c r="C558" s="209" t="s">
        <v>500</v>
      </c>
      <c r="D558" s="220">
        <v>11.44</v>
      </c>
      <c r="E558" s="220">
        <v>0.16</v>
      </c>
      <c r="F558" s="220">
        <v>0</v>
      </c>
      <c r="G558" s="220">
        <v>11.6</v>
      </c>
      <c r="H558" s="209" t="s">
        <v>10</v>
      </c>
    </row>
    <row r="559" spans="1:8">
      <c r="A559" s="207">
        <v>546120</v>
      </c>
      <c r="B559" s="208" t="s">
        <v>502</v>
      </c>
      <c r="C559" s="209" t="s">
        <v>9</v>
      </c>
      <c r="D559" s="220">
        <v>56.11</v>
      </c>
      <c r="E559" s="220">
        <v>63.75</v>
      </c>
      <c r="F559" s="220">
        <v>0</v>
      </c>
      <c r="G559" s="220">
        <v>119.86</v>
      </c>
      <c r="H559" s="209" t="s">
        <v>10</v>
      </c>
    </row>
    <row r="560" spans="1:8">
      <c r="A560" s="331" t="s">
        <v>800</v>
      </c>
      <c r="B560" s="332"/>
      <c r="C560" s="332"/>
      <c r="D560" s="332"/>
      <c r="E560" s="332"/>
      <c r="F560" s="332"/>
      <c r="G560" s="332"/>
      <c r="H560" s="332"/>
    </row>
    <row r="561" spans="1:8">
      <c r="A561" s="207">
        <v>850000</v>
      </c>
      <c r="B561" s="208" t="s">
        <v>503</v>
      </c>
      <c r="C561" s="209" t="s">
        <v>22</v>
      </c>
      <c r="D561" s="224">
        <v>3853.19</v>
      </c>
      <c r="E561" s="220">
        <v>908.99</v>
      </c>
      <c r="F561" s="224">
        <v>1488.19</v>
      </c>
      <c r="G561" s="224">
        <v>6250.37</v>
      </c>
      <c r="H561" s="209" t="s">
        <v>10</v>
      </c>
    </row>
    <row r="562" spans="1:8">
      <c r="A562" s="207">
        <v>863000</v>
      </c>
      <c r="B562" s="208" t="s">
        <v>504</v>
      </c>
      <c r="C562" s="209" t="s">
        <v>20</v>
      </c>
      <c r="D562" s="220">
        <v>28.88</v>
      </c>
      <c r="E562" s="220">
        <v>67.53</v>
      </c>
      <c r="F562" s="220">
        <v>5.0999999999999996</v>
      </c>
      <c r="G562" s="220">
        <v>101.51</v>
      </c>
      <c r="H562" s="209" t="s">
        <v>10</v>
      </c>
    </row>
    <row r="563" spans="1:8">
      <c r="A563" s="207">
        <v>831000</v>
      </c>
      <c r="B563" s="208" t="s">
        <v>505</v>
      </c>
      <c r="C563" s="209" t="s">
        <v>94</v>
      </c>
      <c r="D563" s="220">
        <v>23.57</v>
      </c>
      <c r="E563" s="220">
        <v>9.1300000000000008</v>
      </c>
      <c r="F563" s="220">
        <v>0</v>
      </c>
      <c r="G563" s="220">
        <v>32.700000000000003</v>
      </c>
      <c r="H563" s="211"/>
    </row>
    <row r="564" spans="1:8">
      <c r="A564" s="207">
        <v>830000</v>
      </c>
      <c r="B564" s="208" t="s">
        <v>506</v>
      </c>
      <c r="C564" s="209" t="s">
        <v>94</v>
      </c>
      <c r="D564" s="220">
        <v>10.46</v>
      </c>
      <c r="E564" s="220">
        <v>15.36</v>
      </c>
      <c r="F564" s="220">
        <v>0</v>
      </c>
      <c r="G564" s="220">
        <v>25.82</v>
      </c>
      <c r="H564" s="211"/>
    </row>
    <row r="565" spans="1:8">
      <c r="A565" s="207">
        <v>800400</v>
      </c>
      <c r="B565" s="208" t="s">
        <v>507</v>
      </c>
      <c r="C565" s="209" t="s">
        <v>94</v>
      </c>
      <c r="D565" s="220">
        <v>0</v>
      </c>
      <c r="E565" s="220">
        <v>0.65</v>
      </c>
      <c r="F565" s="220">
        <v>4.07</v>
      </c>
      <c r="G565" s="220">
        <v>4.72</v>
      </c>
      <c r="H565" s="211"/>
    </row>
    <row r="566" spans="1:8">
      <c r="A566" s="207">
        <v>800000</v>
      </c>
      <c r="B566" s="208" t="s">
        <v>508</v>
      </c>
      <c r="C566" s="209" t="s">
        <v>20</v>
      </c>
      <c r="D566" s="220">
        <v>8.2100000000000009</v>
      </c>
      <c r="E566" s="220">
        <v>2.86</v>
      </c>
      <c r="F566" s="220">
        <v>0</v>
      </c>
      <c r="G566" s="220">
        <v>11.07</v>
      </c>
      <c r="H566" s="211"/>
    </row>
    <row r="567" spans="1:8">
      <c r="A567" s="207">
        <v>834908</v>
      </c>
      <c r="B567" s="208" t="s">
        <v>509</v>
      </c>
      <c r="C567" s="209" t="s">
        <v>20</v>
      </c>
      <c r="D567" s="220">
        <v>14.66</v>
      </c>
      <c r="E567" s="220">
        <v>92.25</v>
      </c>
      <c r="F567" s="220">
        <v>0</v>
      </c>
      <c r="G567" s="220">
        <v>106.91</v>
      </c>
      <c r="H567" s="211"/>
    </row>
    <row r="568" spans="1:8">
      <c r="A568" s="207">
        <v>834909</v>
      </c>
      <c r="B568" s="208" t="s">
        <v>510</v>
      </c>
      <c r="C568" s="209" t="s">
        <v>20</v>
      </c>
      <c r="D568" s="220">
        <v>14.66</v>
      </c>
      <c r="E568" s="220">
        <v>94.75</v>
      </c>
      <c r="F568" s="220">
        <v>0</v>
      </c>
      <c r="G568" s="220">
        <v>109.41</v>
      </c>
      <c r="H568" s="211"/>
    </row>
    <row r="569" spans="1:8">
      <c r="A569" s="207">
        <v>834906</v>
      </c>
      <c r="B569" s="208" t="s">
        <v>511</v>
      </c>
      <c r="C569" s="209" t="s">
        <v>20</v>
      </c>
      <c r="D569" s="220">
        <v>20.02</v>
      </c>
      <c r="E569" s="220">
        <v>83</v>
      </c>
      <c r="F569" s="220">
        <v>0</v>
      </c>
      <c r="G569" s="220">
        <v>103.02</v>
      </c>
      <c r="H569" s="211"/>
    </row>
    <row r="570" spans="1:8">
      <c r="A570" s="207">
        <v>834907</v>
      </c>
      <c r="B570" s="208" t="s">
        <v>512</v>
      </c>
      <c r="C570" s="209" t="s">
        <v>20</v>
      </c>
      <c r="D570" s="220">
        <v>20.02</v>
      </c>
      <c r="E570" s="220">
        <v>86.62</v>
      </c>
      <c r="F570" s="220">
        <v>0</v>
      </c>
      <c r="G570" s="220">
        <v>106.64</v>
      </c>
      <c r="H570" s="211"/>
    </row>
    <row r="571" spans="1:8">
      <c r="A571" s="207">
        <v>800300</v>
      </c>
      <c r="B571" s="208" t="s">
        <v>513</v>
      </c>
      <c r="C571" s="209" t="s">
        <v>22</v>
      </c>
      <c r="D571" s="220">
        <v>0.61</v>
      </c>
      <c r="E571" s="220">
        <v>0.61</v>
      </c>
      <c r="F571" s="220">
        <v>0</v>
      </c>
      <c r="G571" s="220">
        <v>1.22</v>
      </c>
      <c r="H571" s="211"/>
    </row>
    <row r="572" spans="1:8">
      <c r="A572" s="207">
        <v>800350</v>
      </c>
      <c r="B572" s="208" t="s">
        <v>514</v>
      </c>
      <c r="C572" s="209" t="s">
        <v>20</v>
      </c>
      <c r="D572" s="220">
        <v>0.52</v>
      </c>
      <c r="E572" s="220">
        <v>0.52</v>
      </c>
      <c r="F572" s="220">
        <v>0</v>
      </c>
      <c r="G572" s="220">
        <v>1.04</v>
      </c>
      <c r="H572" s="211"/>
    </row>
    <row r="573" spans="1:8">
      <c r="A573" s="207">
        <v>860200</v>
      </c>
      <c r="B573" s="208" t="s">
        <v>515</v>
      </c>
      <c r="C573" s="209" t="s">
        <v>9</v>
      </c>
      <c r="D573" s="220">
        <v>134.25</v>
      </c>
      <c r="E573" s="220">
        <v>713.75</v>
      </c>
      <c r="F573" s="220">
        <v>0</v>
      </c>
      <c r="G573" s="224">
        <v>848</v>
      </c>
      <c r="H573" s="209" t="s">
        <v>10</v>
      </c>
    </row>
    <row r="574" spans="1:8">
      <c r="A574" s="207">
        <v>860100</v>
      </c>
      <c r="B574" s="208" t="s">
        <v>516</v>
      </c>
      <c r="C574" s="209" t="s">
        <v>9</v>
      </c>
      <c r="D574" s="220">
        <v>134.25</v>
      </c>
      <c r="E574" s="220">
        <v>538.1</v>
      </c>
      <c r="F574" s="220">
        <v>0</v>
      </c>
      <c r="G574" s="220">
        <v>672.35</v>
      </c>
      <c r="H574" s="209" t="s">
        <v>10</v>
      </c>
    </row>
    <row r="575" spans="1:8">
      <c r="A575" s="207">
        <v>860150</v>
      </c>
      <c r="B575" s="208" t="s">
        <v>517</v>
      </c>
      <c r="C575" s="209" t="s">
        <v>9</v>
      </c>
      <c r="D575" s="220">
        <v>134.25</v>
      </c>
      <c r="E575" s="220">
        <v>528.34</v>
      </c>
      <c r="F575" s="220">
        <v>0</v>
      </c>
      <c r="G575" s="220">
        <v>662.59</v>
      </c>
      <c r="H575" s="209" t="s">
        <v>10</v>
      </c>
    </row>
    <row r="576" spans="1:8">
      <c r="A576" s="207">
        <v>860000</v>
      </c>
      <c r="B576" s="208" t="s">
        <v>518</v>
      </c>
      <c r="C576" s="209" t="s">
        <v>9</v>
      </c>
      <c r="D576" s="220">
        <v>134.25</v>
      </c>
      <c r="E576" s="220">
        <v>425.9</v>
      </c>
      <c r="F576" s="220">
        <v>0</v>
      </c>
      <c r="G576" s="220">
        <v>560.15</v>
      </c>
      <c r="H576" s="209" t="s">
        <v>10</v>
      </c>
    </row>
    <row r="577" spans="1:8">
      <c r="A577" s="207">
        <v>860017</v>
      </c>
      <c r="B577" s="208" t="s">
        <v>519</v>
      </c>
      <c r="C577" s="209" t="s">
        <v>20</v>
      </c>
      <c r="D577" s="220">
        <v>33.65</v>
      </c>
      <c r="E577" s="220">
        <v>191.48</v>
      </c>
      <c r="F577" s="220">
        <v>0</v>
      </c>
      <c r="G577" s="220">
        <v>225.13</v>
      </c>
      <c r="H577" s="209" t="s">
        <v>10</v>
      </c>
    </row>
    <row r="578" spans="1:8">
      <c r="A578" s="207">
        <v>860023</v>
      </c>
      <c r="B578" s="208" t="s">
        <v>520</v>
      </c>
      <c r="C578" s="209" t="s">
        <v>20</v>
      </c>
      <c r="D578" s="220">
        <v>40.380000000000003</v>
      </c>
      <c r="E578" s="220">
        <v>211.32</v>
      </c>
      <c r="F578" s="220">
        <v>0</v>
      </c>
      <c r="G578" s="220">
        <v>251.7</v>
      </c>
      <c r="H578" s="209" t="s">
        <v>10</v>
      </c>
    </row>
    <row r="579" spans="1:8">
      <c r="A579" s="207">
        <v>861030</v>
      </c>
      <c r="B579" s="208" t="s">
        <v>521</v>
      </c>
      <c r="C579" s="209" t="s">
        <v>20</v>
      </c>
      <c r="D579" s="220">
        <v>45.89</v>
      </c>
      <c r="E579" s="220">
        <v>233.72</v>
      </c>
      <c r="F579" s="220">
        <v>0</v>
      </c>
      <c r="G579" s="220">
        <v>279.61</v>
      </c>
      <c r="H579" s="209" t="s">
        <v>10</v>
      </c>
    </row>
    <row r="580" spans="1:8">
      <c r="A580" s="207">
        <v>800200</v>
      </c>
      <c r="B580" s="208" t="s">
        <v>522</v>
      </c>
      <c r="C580" s="209" t="s">
        <v>20</v>
      </c>
      <c r="D580" s="220">
        <v>9.24</v>
      </c>
      <c r="E580" s="220">
        <v>0.28000000000000003</v>
      </c>
      <c r="F580" s="220">
        <v>0</v>
      </c>
      <c r="G580" s="220">
        <v>9.52</v>
      </c>
      <c r="H580" s="211"/>
    </row>
    <row r="581" spans="1:8">
      <c r="A581" s="207">
        <v>800100</v>
      </c>
      <c r="B581" s="208" t="s">
        <v>523</v>
      </c>
      <c r="C581" s="209" t="s">
        <v>20</v>
      </c>
      <c r="D581" s="220">
        <v>2.9</v>
      </c>
      <c r="E581" s="220">
        <v>9.0500000000000007</v>
      </c>
      <c r="F581" s="220">
        <v>0</v>
      </c>
      <c r="G581" s="220">
        <v>11.95</v>
      </c>
      <c r="H581" s="211"/>
    </row>
    <row r="582" spans="1:8">
      <c r="A582" s="207">
        <v>801070</v>
      </c>
      <c r="B582" s="208" t="s">
        <v>801</v>
      </c>
      <c r="C582" s="209" t="s">
        <v>20</v>
      </c>
      <c r="D582" s="220">
        <v>8</v>
      </c>
      <c r="E582" s="220">
        <v>0</v>
      </c>
      <c r="F582" s="220">
        <v>0</v>
      </c>
      <c r="G582" s="220">
        <v>8</v>
      </c>
      <c r="H582" s="211"/>
    </row>
    <row r="583" spans="1:8">
      <c r="A583" s="207">
        <v>844000</v>
      </c>
      <c r="B583" s="208" t="s">
        <v>524</v>
      </c>
      <c r="C583" s="209" t="s">
        <v>22</v>
      </c>
      <c r="D583" s="224">
        <v>3962.14</v>
      </c>
      <c r="E583" s="220">
        <v>0</v>
      </c>
      <c r="F583" s="220">
        <v>0</v>
      </c>
      <c r="G583" s="224">
        <v>3962.14</v>
      </c>
      <c r="H583" s="211"/>
    </row>
    <row r="584" spans="1:8">
      <c r="A584" s="207">
        <v>843000</v>
      </c>
      <c r="B584" s="208" t="s">
        <v>525</v>
      </c>
      <c r="C584" s="209" t="s">
        <v>20</v>
      </c>
      <c r="D584" s="220">
        <v>283.58999999999997</v>
      </c>
      <c r="E584" s="220">
        <v>0</v>
      </c>
      <c r="F584" s="220">
        <v>0</v>
      </c>
      <c r="G584" s="220">
        <v>283.58999999999997</v>
      </c>
      <c r="H584" s="211"/>
    </row>
    <row r="585" spans="1:8">
      <c r="A585" s="207">
        <v>842000</v>
      </c>
      <c r="B585" s="208" t="s">
        <v>526</v>
      </c>
      <c r="C585" s="209" t="s">
        <v>20</v>
      </c>
      <c r="D585" s="220">
        <v>157.08000000000001</v>
      </c>
      <c r="E585" s="220">
        <v>4.95</v>
      </c>
      <c r="F585" s="220">
        <v>0</v>
      </c>
      <c r="G585" s="220">
        <v>162.03</v>
      </c>
      <c r="H585" s="211"/>
    </row>
    <row r="586" spans="1:8">
      <c r="A586" s="207">
        <v>841000</v>
      </c>
      <c r="B586" s="208" t="s">
        <v>527</v>
      </c>
      <c r="C586" s="209" t="s">
        <v>94</v>
      </c>
      <c r="D586" s="220">
        <v>16.09</v>
      </c>
      <c r="E586" s="220">
        <v>0</v>
      </c>
      <c r="F586" s="220">
        <v>0</v>
      </c>
      <c r="G586" s="220">
        <v>16.09</v>
      </c>
      <c r="H586" s="211"/>
    </row>
    <row r="587" spans="1:8">
      <c r="A587" s="207">
        <v>840000</v>
      </c>
      <c r="B587" s="208" t="s">
        <v>528</v>
      </c>
      <c r="C587" s="209" t="s">
        <v>94</v>
      </c>
      <c r="D587" s="220">
        <v>27.46</v>
      </c>
      <c r="E587" s="220">
        <v>0</v>
      </c>
      <c r="F587" s="220">
        <v>0</v>
      </c>
      <c r="G587" s="220">
        <v>27.46</v>
      </c>
      <c r="H587" s="211"/>
    </row>
    <row r="588" spans="1:8">
      <c r="A588" s="331" t="s">
        <v>802</v>
      </c>
      <c r="B588" s="332"/>
      <c r="C588" s="332"/>
      <c r="D588" s="332"/>
      <c r="E588" s="332"/>
      <c r="F588" s="332"/>
      <c r="G588" s="332"/>
      <c r="H588" s="332"/>
    </row>
    <row r="589" spans="1:8">
      <c r="A589" s="207">
        <v>824100</v>
      </c>
      <c r="B589" s="208" t="s">
        <v>529</v>
      </c>
      <c r="C589" s="209" t="s">
        <v>22</v>
      </c>
      <c r="D589" s="220">
        <v>48.08</v>
      </c>
      <c r="E589" s="220">
        <v>165.76</v>
      </c>
      <c r="F589" s="220">
        <v>0</v>
      </c>
      <c r="G589" s="220">
        <v>213.84</v>
      </c>
      <c r="H589" s="209" t="s">
        <v>10</v>
      </c>
    </row>
    <row r="590" spans="1:8" ht="25.5">
      <c r="A590" s="207">
        <v>813250</v>
      </c>
      <c r="B590" s="208" t="s">
        <v>530</v>
      </c>
      <c r="C590" s="209" t="s">
        <v>94</v>
      </c>
      <c r="D590" s="220">
        <v>26.73</v>
      </c>
      <c r="E590" s="220">
        <v>5.04</v>
      </c>
      <c r="F590" s="220">
        <v>146.24</v>
      </c>
      <c r="G590" s="220">
        <v>178.01</v>
      </c>
      <c r="H590" s="211"/>
    </row>
    <row r="591" spans="1:8" ht="25.5">
      <c r="A591" s="207">
        <v>813200</v>
      </c>
      <c r="B591" s="208" t="s">
        <v>531</v>
      </c>
      <c r="C591" s="209" t="s">
        <v>94</v>
      </c>
      <c r="D591" s="220">
        <v>26.73</v>
      </c>
      <c r="E591" s="220">
        <v>5.27</v>
      </c>
      <c r="F591" s="220">
        <v>55.13</v>
      </c>
      <c r="G591" s="220">
        <v>87.13</v>
      </c>
      <c r="H591" s="211"/>
    </row>
    <row r="592" spans="1:8" ht="25.5">
      <c r="A592" s="207">
        <v>813450</v>
      </c>
      <c r="B592" s="208" t="s">
        <v>532</v>
      </c>
      <c r="C592" s="209" t="s">
        <v>94</v>
      </c>
      <c r="D592" s="220">
        <v>29.3</v>
      </c>
      <c r="E592" s="220">
        <v>6.54</v>
      </c>
      <c r="F592" s="220">
        <v>155.49</v>
      </c>
      <c r="G592" s="220">
        <v>191.33</v>
      </c>
      <c r="H592" s="211"/>
    </row>
    <row r="593" spans="1:8" ht="25.5">
      <c r="A593" s="207">
        <v>813400</v>
      </c>
      <c r="B593" s="208" t="s">
        <v>533</v>
      </c>
      <c r="C593" s="209" t="s">
        <v>94</v>
      </c>
      <c r="D593" s="220">
        <v>29.3</v>
      </c>
      <c r="E593" s="220">
        <v>6.87</v>
      </c>
      <c r="F593" s="220">
        <v>55.13</v>
      </c>
      <c r="G593" s="220">
        <v>91.3</v>
      </c>
      <c r="H593" s="211"/>
    </row>
    <row r="594" spans="1:8">
      <c r="A594" s="207">
        <v>814000</v>
      </c>
      <c r="B594" s="208" t="s">
        <v>534</v>
      </c>
      <c r="C594" s="209" t="s">
        <v>94</v>
      </c>
      <c r="D594" s="220">
        <v>17.39</v>
      </c>
      <c r="E594" s="220">
        <v>0</v>
      </c>
      <c r="F594" s="220">
        <v>61.06</v>
      </c>
      <c r="G594" s="220">
        <v>78.45</v>
      </c>
      <c r="H594" s="211"/>
    </row>
    <row r="595" spans="1:8">
      <c r="A595" s="207">
        <v>813500</v>
      </c>
      <c r="B595" s="208" t="s">
        <v>535</v>
      </c>
      <c r="C595" s="209" t="s">
        <v>94</v>
      </c>
      <c r="D595" s="220">
        <v>363.06</v>
      </c>
      <c r="E595" s="220">
        <v>537.74</v>
      </c>
      <c r="F595" s="220">
        <v>0</v>
      </c>
      <c r="G595" s="220">
        <v>900.8</v>
      </c>
      <c r="H595" s="209" t="s">
        <v>10</v>
      </c>
    </row>
    <row r="596" spans="1:8">
      <c r="A596" s="207">
        <v>813000</v>
      </c>
      <c r="B596" s="208" t="s">
        <v>536</v>
      </c>
      <c r="C596" s="209" t="s">
        <v>94</v>
      </c>
      <c r="D596" s="220">
        <v>18.59</v>
      </c>
      <c r="E596" s="220">
        <v>0</v>
      </c>
      <c r="F596" s="220">
        <v>61.06</v>
      </c>
      <c r="G596" s="220">
        <v>79.650000000000006</v>
      </c>
      <c r="H596" s="211"/>
    </row>
    <row r="597" spans="1:8" ht="25.5">
      <c r="A597" s="207">
        <v>813150</v>
      </c>
      <c r="B597" s="208" t="s">
        <v>537</v>
      </c>
      <c r="C597" s="209" t="s">
        <v>94</v>
      </c>
      <c r="D597" s="220">
        <v>25.39</v>
      </c>
      <c r="E597" s="220">
        <v>4.8600000000000003</v>
      </c>
      <c r="F597" s="220">
        <v>145.86000000000001</v>
      </c>
      <c r="G597" s="220">
        <v>176.11</v>
      </c>
      <c r="H597" s="211"/>
    </row>
    <row r="598" spans="1:8" ht="25.5">
      <c r="A598" s="207">
        <v>813100</v>
      </c>
      <c r="B598" s="208" t="s">
        <v>538</v>
      </c>
      <c r="C598" s="209" t="s">
        <v>94</v>
      </c>
      <c r="D598" s="220">
        <v>25.39</v>
      </c>
      <c r="E598" s="220">
        <v>5.09</v>
      </c>
      <c r="F598" s="220">
        <v>55.13</v>
      </c>
      <c r="G598" s="220">
        <v>85.61</v>
      </c>
      <c r="H598" s="211"/>
    </row>
    <row r="599" spans="1:8" ht="25.5">
      <c r="A599" s="207">
        <v>813350</v>
      </c>
      <c r="B599" s="208" t="s">
        <v>539</v>
      </c>
      <c r="C599" s="209" t="s">
        <v>94</v>
      </c>
      <c r="D599" s="220">
        <v>27.7</v>
      </c>
      <c r="E599" s="220">
        <v>6.37</v>
      </c>
      <c r="F599" s="220">
        <v>155.15</v>
      </c>
      <c r="G599" s="220">
        <v>189.22</v>
      </c>
      <c r="H599" s="211"/>
    </row>
    <row r="600" spans="1:8" ht="25.5">
      <c r="A600" s="207">
        <v>813300</v>
      </c>
      <c r="B600" s="208" t="s">
        <v>540</v>
      </c>
      <c r="C600" s="209" t="s">
        <v>94</v>
      </c>
      <c r="D600" s="220">
        <v>27.7</v>
      </c>
      <c r="E600" s="220">
        <v>6.62</v>
      </c>
      <c r="F600" s="220">
        <v>55.13</v>
      </c>
      <c r="G600" s="220">
        <v>89.45</v>
      </c>
      <c r="H600" s="211"/>
    </row>
    <row r="601" spans="1:8">
      <c r="A601" s="207">
        <v>824000</v>
      </c>
      <c r="B601" s="208" t="s">
        <v>541</v>
      </c>
      <c r="C601" s="209" t="s">
        <v>22</v>
      </c>
      <c r="D601" s="220">
        <v>9.3800000000000008</v>
      </c>
      <c r="E601" s="220">
        <v>182.5</v>
      </c>
      <c r="F601" s="220">
        <v>0</v>
      </c>
      <c r="G601" s="220">
        <v>191.88</v>
      </c>
      <c r="H601" s="211"/>
    </row>
    <row r="602" spans="1:8">
      <c r="A602" s="207">
        <v>800913</v>
      </c>
      <c r="B602" s="208" t="s">
        <v>803</v>
      </c>
      <c r="C602" s="209" t="s">
        <v>94</v>
      </c>
      <c r="D602" s="220">
        <v>7.69</v>
      </c>
      <c r="E602" s="220">
        <v>259.44</v>
      </c>
      <c r="F602" s="220">
        <v>0</v>
      </c>
      <c r="G602" s="220">
        <v>267.13</v>
      </c>
      <c r="H602" s="211"/>
    </row>
    <row r="603" spans="1:8">
      <c r="A603" s="207">
        <v>800915</v>
      </c>
      <c r="B603" s="208" t="s">
        <v>804</v>
      </c>
      <c r="C603" s="209" t="s">
        <v>94</v>
      </c>
      <c r="D603" s="220">
        <v>7.69</v>
      </c>
      <c r="E603" s="220">
        <v>181.71</v>
      </c>
      <c r="F603" s="220">
        <v>0</v>
      </c>
      <c r="G603" s="220">
        <v>189.4</v>
      </c>
      <c r="H603" s="211"/>
    </row>
    <row r="604" spans="1:8">
      <c r="A604" s="207">
        <v>823000</v>
      </c>
      <c r="B604" s="208" t="s">
        <v>542</v>
      </c>
      <c r="C604" s="209" t="s">
        <v>94</v>
      </c>
      <c r="D604" s="220">
        <v>54.75</v>
      </c>
      <c r="E604" s="220">
        <v>278.85000000000002</v>
      </c>
      <c r="F604" s="220">
        <v>0</v>
      </c>
      <c r="G604" s="220">
        <v>333.6</v>
      </c>
      <c r="H604" s="211"/>
    </row>
    <row r="605" spans="1:8">
      <c r="A605" s="207">
        <v>822350</v>
      </c>
      <c r="B605" s="208" t="s">
        <v>543</v>
      </c>
      <c r="C605" s="209" t="s">
        <v>20</v>
      </c>
      <c r="D605" s="220">
        <v>17.34</v>
      </c>
      <c r="E605" s="220">
        <v>21.77</v>
      </c>
      <c r="F605" s="220">
        <v>0</v>
      </c>
      <c r="G605" s="220">
        <v>39.11</v>
      </c>
      <c r="H605" s="211"/>
    </row>
    <row r="606" spans="1:8">
      <c r="A606" s="207">
        <v>822100</v>
      </c>
      <c r="B606" s="208" t="s">
        <v>544</v>
      </c>
      <c r="C606" s="209" t="s">
        <v>20</v>
      </c>
      <c r="D606" s="220">
        <v>9.69</v>
      </c>
      <c r="E606" s="220">
        <v>7.99</v>
      </c>
      <c r="F606" s="220">
        <v>0</v>
      </c>
      <c r="G606" s="220">
        <v>17.68</v>
      </c>
      <c r="H606" s="211"/>
    </row>
    <row r="607" spans="1:8">
      <c r="A607" s="207">
        <v>822000</v>
      </c>
      <c r="B607" s="208" t="s">
        <v>545</v>
      </c>
      <c r="C607" s="209" t="s">
        <v>20</v>
      </c>
      <c r="D607" s="220">
        <v>9.69</v>
      </c>
      <c r="E607" s="220">
        <v>12.05</v>
      </c>
      <c r="F607" s="220">
        <v>0</v>
      </c>
      <c r="G607" s="220">
        <v>21.74</v>
      </c>
      <c r="H607" s="211"/>
    </row>
    <row r="608" spans="1:8">
      <c r="A608" s="207">
        <v>801926</v>
      </c>
      <c r="B608" s="208" t="s">
        <v>546</v>
      </c>
      <c r="C608" s="209" t="s">
        <v>22</v>
      </c>
      <c r="D608" s="220">
        <v>9.69</v>
      </c>
      <c r="E608" s="220">
        <v>17.73</v>
      </c>
      <c r="F608" s="220">
        <v>0</v>
      </c>
      <c r="G608" s="220">
        <v>27.42</v>
      </c>
      <c r="H608" s="211"/>
    </row>
    <row r="609" spans="1:8">
      <c r="A609" s="207">
        <v>801925</v>
      </c>
      <c r="B609" s="208" t="s">
        <v>547</v>
      </c>
      <c r="C609" s="209" t="s">
        <v>22</v>
      </c>
      <c r="D609" s="220">
        <v>5.65</v>
      </c>
      <c r="E609" s="220">
        <v>29.32</v>
      </c>
      <c r="F609" s="220">
        <v>0</v>
      </c>
      <c r="G609" s="220">
        <v>34.97</v>
      </c>
      <c r="H609" s="211"/>
    </row>
    <row r="610" spans="1:8" ht="25.5">
      <c r="A610" s="207">
        <v>806375</v>
      </c>
      <c r="B610" s="208" t="s">
        <v>805</v>
      </c>
      <c r="C610" s="209" t="s">
        <v>94</v>
      </c>
      <c r="D610" s="220">
        <v>5.65</v>
      </c>
      <c r="E610" s="220">
        <v>19.13</v>
      </c>
      <c r="F610" s="220">
        <v>0</v>
      </c>
      <c r="G610" s="220">
        <v>24.78</v>
      </c>
      <c r="H610" s="211"/>
    </row>
    <row r="611" spans="1:8" ht="25.5">
      <c r="A611" s="207">
        <v>807100</v>
      </c>
      <c r="B611" s="208" t="s">
        <v>548</v>
      </c>
      <c r="C611" s="209" t="s">
        <v>22</v>
      </c>
      <c r="D611" s="224">
        <v>111.54</v>
      </c>
      <c r="E611" s="224">
        <v>570</v>
      </c>
      <c r="F611" s="220">
        <v>0</v>
      </c>
      <c r="G611" s="224">
        <v>681.54</v>
      </c>
      <c r="H611" s="211"/>
    </row>
    <row r="612" spans="1:8" ht="25.5">
      <c r="A612" s="207">
        <v>807080</v>
      </c>
      <c r="B612" s="208" t="s">
        <v>549</v>
      </c>
      <c r="C612" s="209" t="s">
        <v>22</v>
      </c>
      <c r="D612" s="224">
        <v>1065.22</v>
      </c>
      <c r="E612" s="224">
        <v>8444.2900000000009</v>
      </c>
      <c r="F612" s="220">
        <v>0</v>
      </c>
      <c r="G612" s="224">
        <v>9509.51</v>
      </c>
      <c r="H612" s="211"/>
    </row>
    <row r="613" spans="1:8" ht="25.5">
      <c r="A613" s="207">
        <v>806100</v>
      </c>
      <c r="B613" s="208" t="s">
        <v>550</v>
      </c>
      <c r="C613" s="209" t="s">
        <v>22</v>
      </c>
      <c r="D613" s="224">
        <v>1065.22</v>
      </c>
      <c r="E613" s="224">
        <v>6456.78</v>
      </c>
      <c r="F613" s="220">
        <v>0</v>
      </c>
      <c r="G613" s="224">
        <v>7522</v>
      </c>
      <c r="H613" s="211"/>
    </row>
    <row r="614" spans="1:8" ht="25.5">
      <c r="A614" s="207">
        <v>806080</v>
      </c>
      <c r="B614" s="208" t="s">
        <v>551</v>
      </c>
      <c r="C614" s="209" t="s">
        <v>22</v>
      </c>
      <c r="D614" s="224">
        <v>1373.43</v>
      </c>
      <c r="E614" s="224">
        <v>67309.25</v>
      </c>
      <c r="F614" s="220">
        <v>0</v>
      </c>
      <c r="G614" s="224">
        <v>68682.679999999993</v>
      </c>
      <c r="H614" s="211"/>
    </row>
    <row r="615" spans="1:8">
      <c r="A615" s="207">
        <v>822330</v>
      </c>
      <c r="B615" s="208" t="s">
        <v>552</v>
      </c>
      <c r="C615" s="209" t="s">
        <v>20</v>
      </c>
      <c r="D615" s="220">
        <v>1373.43</v>
      </c>
      <c r="E615" s="220">
        <v>49045.18</v>
      </c>
      <c r="F615" s="220">
        <v>0</v>
      </c>
      <c r="G615" s="220">
        <v>50418.61</v>
      </c>
      <c r="H615" s="211"/>
    </row>
    <row r="616" spans="1:8">
      <c r="A616" s="207">
        <v>820000</v>
      </c>
      <c r="B616" s="208" t="s">
        <v>553</v>
      </c>
      <c r="C616" s="209" t="s">
        <v>20</v>
      </c>
      <c r="D616" s="220">
        <v>17.34</v>
      </c>
      <c r="E616" s="220">
        <v>36.08</v>
      </c>
      <c r="F616" s="220">
        <v>0</v>
      </c>
      <c r="G616" s="220">
        <v>53.42</v>
      </c>
      <c r="H616" s="211"/>
    </row>
    <row r="617" spans="1:8">
      <c r="A617" s="207">
        <v>871500</v>
      </c>
      <c r="B617" s="208" t="s">
        <v>554</v>
      </c>
      <c r="C617" s="209" t="s">
        <v>22</v>
      </c>
      <c r="D617" s="224">
        <v>183.08</v>
      </c>
      <c r="E617" s="224">
        <v>346.85</v>
      </c>
      <c r="F617" s="224">
        <v>0</v>
      </c>
      <c r="G617" s="224">
        <v>529.92999999999995</v>
      </c>
      <c r="H617" s="209" t="s">
        <v>10</v>
      </c>
    </row>
    <row r="618" spans="1:8">
      <c r="A618" s="207">
        <v>871600</v>
      </c>
      <c r="B618" s="208" t="s">
        <v>555</v>
      </c>
      <c r="C618" s="209" t="s">
        <v>22</v>
      </c>
      <c r="D618" s="224">
        <v>2903.13</v>
      </c>
      <c r="E618" s="224">
        <v>66582.240000000005</v>
      </c>
      <c r="F618" s="224">
        <v>10576.74</v>
      </c>
      <c r="G618" s="224">
        <v>80062.11</v>
      </c>
      <c r="H618" s="209" t="s">
        <v>10</v>
      </c>
    </row>
    <row r="619" spans="1:8">
      <c r="A619" s="207">
        <v>871700</v>
      </c>
      <c r="B619" s="208" t="s">
        <v>556</v>
      </c>
      <c r="C619" s="209" t="s">
        <v>22</v>
      </c>
      <c r="D619" s="224">
        <v>2903.13</v>
      </c>
      <c r="E619" s="224">
        <v>67682.240000000005</v>
      </c>
      <c r="F619" s="224">
        <v>10576.74</v>
      </c>
      <c r="G619" s="224">
        <v>81162.11</v>
      </c>
      <c r="H619" s="209" t="s">
        <v>10</v>
      </c>
    </row>
    <row r="620" spans="1:8">
      <c r="A620" s="207">
        <v>871800</v>
      </c>
      <c r="B620" s="208" t="s">
        <v>557</v>
      </c>
      <c r="C620" s="209" t="s">
        <v>22</v>
      </c>
      <c r="D620" s="224">
        <v>2903.13</v>
      </c>
      <c r="E620" s="224">
        <v>71482.240000000005</v>
      </c>
      <c r="F620" s="224">
        <v>10576.74</v>
      </c>
      <c r="G620" s="224">
        <v>84962.11</v>
      </c>
      <c r="H620" s="209" t="s">
        <v>10</v>
      </c>
    </row>
    <row r="621" spans="1:8">
      <c r="A621" s="207">
        <v>874950</v>
      </c>
      <c r="B621" s="208" t="s">
        <v>558</v>
      </c>
      <c r="C621" s="209" t="s">
        <v>22</v>
      </c>
      <c r="D621" s="224">
        <v>2903.13</v>
      </c>
      <c r="E621" s="224">
        <v>72882.240000000005</v>
      </c>
      <c r="F621" s="224">
        <v>10576.74</v>
      </c>
      <c r="G621" s="224">
        <v>86362.11</v>
      </c>
      <c r="H621" s="209" t="s">
        <v>10</v>
      </c>
    </row>
    <row r="622" spans="1:8">
      <c r="A622" s="207">
        <v>876050</v>
      </c>
      <c r="B622" s="208" t="s">
        <v>559</v>
      </c>
      <c r="C622" s="209" t="s">
        <v>22</v>
      </c>
      <c r="D622" s="224">
        <v>2689.68</v>
      </c>
      <c r="E622" s="224">
        <v>43391.12</v>
      </c>
      <c r="F622" s="224">
        <v>5288.36</v>
      </c>
      <c r="G622" s="224">
        <v>51369.16</v>
      </c>
      <c r="H622" s="209" t="s">
        <v>10</v>
      </c>
    </row>
    <row r="623" spans="1:8">
      <c r="A623" s="207">
        <v>877250</v>
      </c>
      <c r="B623" s="208" t="s">
        <v>560</v>
      </c>
      <c r="C623" s="209" t="s">
        <v>22</v>
      </c>
      <c r="D623" s="224">
        <v>2689.68</v>
      </c>
      <c r="E623" s="224">
        <v>45991.12</v>
      </c>
      <c r="F623" s="224">
        <v>5288.36</v>
      </c>
      <c r="G623" s="224">
        <v>53969.16</v>
      </c>
      <c r="H623" s="209" t="s">
        <v>10</v>
      </c>
    </row>
    <row r="624" spans="1:8">
      <c r="A624" s="207">
        <v>878350</v>
      </c>
      <c r="B624" s="208" t="s">
        <v>561</v>
      </c>
      <c r="C624" s="209" t="s">
        <v>22</v>
      </c>
      <c r="D624" s="224">
        <v>2689.68</v>
      </c>
      <c r="E624" s="224">
        <v>52891.12</v>
      </c>
      <c r="F624" s="224">
        <v>5288.36</v>
      </c>
      <c r="G624" s="224">
        <v>60869.16</v>
      </c>
      <c r="H624" s="209" t="s">
        <v>10</v>
      </c>
    </row>
    <row r="625" spans="1:8">
      <c r="A625" s="207">
        <v>874900</v>
      </c>
      <c r="B625" s="208" t="s">
        <v>562</v>
      </c>
      <c r="C625" s="209" t="s">
        <v>22</v>
      </c>
      <c r="D625" s="224">
        <v>2689.68</v>
      </c>
      <c r="E625" s="224">
        <v>62891.12</v>
      </c>
      <c r="F625" s="224">
        <v>5288.36</v>
      </c>
      <c r="G625" s="224">
        <v>70869.16</v>
      </c>
      <c r="H625" s="209" t="s">
        <v>10</v>
      </c>
    </row>
    <row r="626" spans="1:8">
      <c r="A626" s="207">
        <v>876000</v>
      </c>
      <c r="B626" s="208" t="s">
        <v>563</v>
      </c>
      <c r="C626" s="209" t="s">
        <v>22</v>
      </c>
      <c r="D626" s="224">
        <v>2340.2600000000002</v>
      </c>
      <c r="E626" s="224">
        <v>28491.119999999999</v>
      </c>
      <c r="F626" s="224">
        <v>5288.36</v>
      </c>
      <c r="G626" s="224">
        <v>36119.74</v>
      </c>
      <c r="H626" s="209" t="s">
        <v>10</v>
      </c>
    </row>
    <row r="627" spans="1:8">
      <c r="A627" s="207">
        <v>877200</v>
      </c>
      <c r="B627" s="208" t="s">
        <v>564</v>
      </c>
      <c r="C627" s="209" t="s">
        <v>22</v>
      </c>
      <c r="D627" s="224">
        <v>2340.2600000000002</v>
      </c>
      <c r="E627" s="224">
        <v>29891.119999999999</v>
      </c>
      <c r="F627" s="224">
        <v>5288.36</v>
      </c>
      <c r="G627" s="224">
        <v>37519.74</v>
      </c>
      <c r="H627" s="209" t="s">
        <v>10</v>
      </c>
    </row>
    <row r="628" spans="1:8">
      <c r="A628" s="207">
        <v>878300</v>
      </c>
      <c r="B628" s="208" t="s">
        <v>565</v>
      </c>
      <c r="C628" s="209" t="s">
        <v>22</v>
      </c>
      <c r="D628" s="224">
        <v>2340.2600000000002</v>
      </c>
      <c r="E628" s="224">
        <v>34291.120000000003</v>
      </c>
      <c r="F628" s="224">
        <v>5288.36</v>
      </c>
      <c r="G628" s="224">
        <v>41919.74</v>
      </c>
      <c r="H628" s="209" t="s">
        <v>10</v>
      </c>
    </row>
    <row r="629" spans="1:8">
      <c r="A629" s="207">
        <v>821000</v>
      </c>
      <c r="B629" s="208" t="s">
        <v>566</v>
      </c>
      <c r="C629" s="209" t="s">
        <v>22</v>
      </c>
      <c r="D629" s="220">
        <v>2340.2600000000002</v>
      </c>
      <c r="E629" s="220">
        <v>36791.120000000003</v>
      </c>
      <c r="F629" s="220">
        <v>5288.36</v>
      </c>
      <c r="G629" s="220">
        <v>44419.74</v>
      </c>
      <c r="H629" s="211"/>
    </row>
    <row r="630" spans="1:8">
      <c r="A630" s="207">
        <v>821300</v>
      </c>
      <c r="B630" s="208" t="s">
        <v>567</v>
      </c>
      <c r="C630" s="209" t="s">
        <v>22</v>
      </c>
      <c r="D630" s="220">
        <v>36.74</v>
      </c>
      <c r="E630" s="220">
        <v>84.98</v>
      </c>
      <c r="F630" s="220">
        <v>0</v>
      </c>
      <c r="G630" s="220">
        <v>121.72</v>
      </c>
      <c r="H630" s="211"/>
    </row>
    <row r="631" spans="1:8">
      <c r="A631" s="207">
        <v>821350</v>
      </c>
      <c r="B631" s="208" t="s">
        <v>568</v>
      </c>
      <c r="C631" s="209" t="s">
        <v>22</v>
      </c>
      <c r="D631" s="220">
        <v>65.349999999999994</v>
      </c>
      <c r="E631" s="220">
        <v>336.69</v>
      </c>
      <c r="F631" s="220">
        <v>1.96</v>
      </c>
      <c r="G631" s="220">
        <v>404</v>
      </c>
      <c r="H631" s="211"/>
    </row>
    <row r="632" spans="1:8">
      <c r="A632" s="207">
        <v>821400</v>
      </c>
      <c r="B632" s="208" t="s">
        <v>569</v>
      </c>
      <c r="C632" s="209" t="s">
        <v>22</v>
      </c>
      <c r="D632" s="220">
        <v>65.349999999999994</v>
      </c>
      <c r="E632" s="220">
        <v>392.69</v>
      </c>
      <c r="F632" s="220">
        <v>1.96</v>
      </c>
      <c r="G632" s="220">
        <v>460</v>
      </c>
      <c r="H632" s="211"/>
    </row>
    <row r="633" spans="1:8">
      <c r="A633" s="207">
        <v>822010</v>
      </c>
      <c r="B633" s="208" t="s">
        <v>570</v>
      </c>
      <c r="C633" s="209" t="s">
        <v>22</v>
      </c>
      <c r="D633" s="220">
        <v>65.349999999999994</v>
      </c>
      <c r="E633" s="220">
        <v>447.83</v>
      </c>
      <c r="F633" s="220">
        <v>1.96</v>
      </c>
      <c r="G633" s="220">
        <v>515.14</v>
      </c>
      <c r="H633" s="211"/>
    </row>
    <row r="634" spans="1:8">
      <c r="A634" s="207">
        <v>821110</v>
      </c>
      <c r="B634" s="208" t="s">
        <v>571</v>
      </c>
      <c r="C634" s="209" t="s">
        <v>22</v>
      </c>
      <c r="D634" s="220">
        <v>65.349999999999994</v>
      </c>
      <c r="E634" s="220">
        <v>439.19</v>
      </c>
      <c r="F634" s="220">
        <v>1.96</v>
      </c>
      <c r="G634" s="220">
        <v>506.5</v>
      </c>
      <c r="H634" s="211"/>
    </row>
    <row r="635" spans="1:8">
      <c r="A635" s="207">
        <v>821130</v>
      </c>
      <c r="B635" s="208" t="s">
        <v>572</v>
      </c>
      <c r="C635" s="209" t="s">
        <v>22</v>
      </c>
      <c r="D635" s="220">
        <v>65.349999999999994</v>
      </c>
      <c r="E635" s="220">
        <v>496.69</v>
      </c>
      <c r="F635" s="220">
        <v>1.96</v>
      </c>
      <c r="G635" s="220">
        <v>564</v>
      </c>
      <c r="H635" s="211"/>
    </row>
    <row r="636" spans="1:8">
      <c r="A636" s="207">
        <v>821020</v>
      </c>
      <c r="B636" s="208" t="s">
        <v>573</v>
      </c>
      <c r="C636" s="209" t="s">
        <v>22</v>
      </c>
      <c r="D636" s="220">
        <v>65.349999999999994</v>
      </c>
      <c r="E636" s="220">
        <v>556.69000000000005</v>
      </c>
      <c r="F636" s="220">
        <v>1.96</v>
      </c>
      <c r="G636" s="220">
        <v>624</v>
      </c>
      <c r="H636" s="211"/>
    </row>
    <row r="637" spans="1:8">
      <c r="A637" s="207">
        <v>822020</v>
      </c>
      <c r="B637" s="208" t="s">
        <v>574</v>
      </c>
      <c r="C637" s="209" t="s">
        <v>22</v>
      </c>
      <c r="D637" s="220">
        <v>77.02</v>
      </c>
      <c r="E637" s="224">
        <v>848.44</v>
      </c>
      <c r="F637" s="220">
        <v>3.84</v>
      </c>
      <c r="G637" s="224">
        <v>929.3</v>
      </c>
      <c r="H637" s="211"/>
    </row>
    <row r="638" spans="1:8">
      <c r="A638" s="207">
        <v>822030</v>
      </c>
      <c r="B638" s="208" t="s">
        <v>575</v>
      </c>
      <c r="C638" s="209" t="s">
        <v>22</v>
      </c>
      <c r="D638" s="220">
        <v>97.83</v>
      </c>
      <c r="E638" s="224">
        <v>1323.76</v>
      </c>
      <c r="F638" s="220">
        <v>7.85</v>
      </c>
      <c r="G638" s="224">
        <v>1429.44</v>
      </c>
      <c r="H638" s="211"/>
    </row>
    <row r="639" spans="1:8">
      <c r="A639" s="207">
        <v>822040</v>
      </c>
      <c r="B639" s="208" t="s">
        <v>576</v>
      </c>
      <c r="C639" s="209" t="s">
        <v>22</v>
      </c>
      <c r="D639" s="220">
        <v>97.83</v>
      </c>
      <c r="E639" s="224">
        <v>1571.26</v>
      </c>
      <c r="F639" s="220">
        <v>7.85</v>
      </c>
      <c r="G639" s="224">
        <v>1676.94</v>
      </c>
      <c r="H639" s="211"/>
    </row>
    <row r="640" spans="1:8">
      <c r="A640" s="207">
        <v>822050</v>
      </c>
      <c r="B640" s="208" t="s">
        <v>577</v>
      </c>
      <c r="C640" s="209" t="s">
        <v>22</v>
      </c>
      <c r="D640" s="220">
        <v>97.83</v>
      </c>
      <c r="E640" s="224">
        <v>2211.2600000000002</v>
      </c>
      <c r="F640" s="220">
        <v>7.85</v>
      </c>
      <c r="G640" s="224">
        <v>2316.94</v>
      </c>
      <c r="H640" s="211"/>
    </row>
    <row r="641" spans="1:10" ht="25.5">
      <c r="A641" s="207">
        <v>820012</v>
      </c>
      <c r="B641" s="208" t="s">
        <v>806</v>
      </c>
      <c r="C641" s="209" t="s">
        <v>22</v>
      </c>
      <c r="D641" s="220">
        <v>25.52</v>
      </c>
      <c r="E641" s="220">
        <v>532.38</v>
      </c>
      <c r="F641" s="220">
        <v>9.6199999999999992</v>
      </c>
      <c r="G641" s="220">
        <v>567.52</v>
      </c>
      <c r="H641" s="209" t="s">
        <v>10</v>
      </c>
    </row>
    <row r="642" spans="1:10" ht="25.5">
      <c r="A642" s="207">
        <v>821200</v>
      </c>
      <c r="B642" s="208" t="s">
        <v>807</v>
      </c>
      <c r="C642" s="209" t="s">
        <v>22</v>
      </c>
      <c r="D642" s="220">
        <v>25.52</v>
      </c>
      <c r="E642" s="224">
        <v>1109.83</v>
      </c>
      <c r="F642" s="220">
        <v>9.6199999999999992</v>
      </c>
      <c r="G642" s="224">
        <v>1144.97</v>
      </c>
      <c r="H642" s="209" t="s">
        <v>10</v>
      </c>
    </row>
    <row r="643" spans="1:10">
      <c r="A643" s="207">
        <v>871000</v>
      </c>
      <c r="B643" s="208" t="s">
        <v>578</v>
      </c>
      <c r="C643" s="209" t="s">
        <v>22</v>
      </c>
      <c r="D643" s="220">
        <v>7.82</v>
      </c>
      <c r="E643" s="220">
        <v>8.1999999999999993</v>
      </c>
      <c r="F643" s="220">
        <v>0</v>
      </c>
      <c r="G643" s="220">
        <v>16.02</v>
      </c>
      <c r="H643" s="211"/>
      <c r="J643" s="33">
        <f>58.1*1.23</f>
        <v>71.462999999999994</v>
      </c>
    </row>
    <row r="644" spans="1:10">
      <c r="A644" s="207">
        <v>870000</v>
      </c>
      <c r="B644" s="208" t="s">
        <v>579</v>
      </c>
      <c r="C644" s="209" t="s">
        <v>22</v>
      </c>
      <c r="D644" s="220">
        <v>7.82</v>
      </c>
      <c r="E644" s="220">
        <v>7.8</v>
      </c>
      <c r="F644" s="220">
        <v>0</v>
      </c>
      <c r="G644" s="220">
        <v>15.62</v>
      </c>
      <c r="H644" s="211"/>
    </row>
    <row r="645" spans="1:10">
      <c r="A645" s="207">
        <v>873000</v>
      </c>
      <c r="B645" s="208" t="s">
        <v>580</v>
      </c>
      <c r="C645" s="209" t="s">
        <v>22</v>
      </c>
      <c r="D645" s="220">
        <v>7.82</v>
      </c>
      <c r="E645" s="220">
        <v>32.299999999999997</v>
      </c>
      <c r="F645" s="220">
        <v>0</v>
      </c>
      <c r="G645" s="220">
        <v>40.119999999999997</v>
      </c>
      <c r="H645" s="211"/>
    </row>
    <row r="646" spans="1:10">
      <c r="A646" s="207">
        <v>872000</v>
      </c>
      <c r="B646" s="208" t="s">
        <v>581</v>
      </c>
      <c r="C646" s="209" t="s">
        <v>22</v>
      </c>
      <c r="D646" s="220">
        <v>7.82</v>
      </c>
      <c r="E646" s="220">
        <v>29.68</v>
      </c>
      <c r="F646" s="220">
        <v>0</v>
      </c>
      <c r="G646" s="220">
        <v>37.5</v>
      </c>
      <c r="H646" s="211"/>
    </row>
    <row r="647" spans="1:10">
      <c r="A647" s="331" t="s">
        <v>808</v>
      </c>
      <c r="B647" s="332"/>
      <c r="C647" s="332"/>
      <c r="D647" s="332"/>
      <c r="E647" s="332"/>
      <c r="F647" s="332"/>
      <c r="G647" s="332"/>
      <c r="H647" s="332"/>
    </row>
    <row r="648" spans="1:10" ht="25.5">
      <c r="A648" s="207">
        <v>801967</v>
      </c>
      <c r="B648" s="208" t="s">
        <v>582</v>
      </c>
      <c r="C648" s="209" t="s">
        <v>22</v>
      </c>
      <c r="D648" s="210">
        <v>8.41</v>
      </c>
      <c r="E648" s="210">
        <v>8.8000000000000007</v>
      </c>
      <c r="F648" s="210">
        <v>24.34</v>
      </c>
      <c r="G648" s="210">
        <v>41.55</v>
      </c>
      <c r="H648" s="211"/>
      <c r="J648" s="33">
        <f>(1.03*452)+50.61</f>
        <v>516.16999999999996</v>
      </c>
    </row>
    <row r="649" spans="1:10">
      <c r="A649" s="207">
        <v>801943</v>
      </c>
      <c r="B649" s="208" t="s">
        <v>583</v>
      </c>
      <c r="C649" s="209" t="s">
        <v>584</v>
      </c>
      <c r="D649" s="210">
        <v>25.41</v>
      </c>
      <c r="E649" s="210">
        <v>0</v>
      </c>
      <c r="F649" s="210">
        <v>0</v>
      </c>
      <c r="G649" s="210">
        <v>25.41</v>
      </c>
      <c r="H649" s="211"/>
    </row>
    <row r="650" spans="1:10">
      <c r="A650" s="207">
        <v>801947</v>
      </c>
      <c r="B650" s="208" t="s">
        <v>585</v>
      </c>
      <c r="C650" s="209" t="s">
        <v>94</v>
      </c>
      <c r="D650" s="210">
        <v>0</v>
      </c>
      <c r="E650" s="210">
        <v>0</v>
      </c>
      <c r="F650" s="210">
        <v>71.39</v>
      </c>
      <c r="G650" s="210">
        <v>71.39</v>
      </c>
      <c r="H650" s="211"/>
    </row>
    <row r="651" spans="1:10">
      <c r="A651" s="207">
        <v>801963</v>
      </c>
      <c r="B651" s="208" t="s">
        <v>586</v>
      </c>
      <c r="C651" s="209" t="s">
        <v>22</v>
      </c>
      <c r="D651" s="210">
        <v>0</v>
      </c>
      <c r="E651" s="210">
        <v>24.62</v>
      </c>
      <c r="F651" s="210">
        <v>0</v>
      </c>
      <c r="G651" s="210">
        <v>24.62</v>
      </c>
      <c r="H651" s="211"/>
    </row>
    <row r="652" spans="1:10">
      <c r="A652" s="207">
        <v>801964</v>
      </c>
      <c r="B652" s="208" t="s">
        <v>587</v>
      </c>
      <c r="C652" s="209" t="s">
        <v>22</v>
      </c>
      <c r="D652" s="210">
        <v>0</v>
      </c>
      <c r="E652" s="210">
        <v>119.41</v>
      </c>
      <c r="F652" s="210">
        <v>0</v>
      </c>
      <c r="G652" s="210">
        <v>119.41</v>
      </c>
      <c r="H652" s="211"/>
    </row>
    <row r="653" spans="1:10">
      <c r="A653" s="207">
        <v>801966</v>
      </c>
      <c r="B653" s="208" t="s">
        <v>588</v>
      </c>
      <c r="C653" s="209" t="s">
        <v>94</v>
      </c>
      <c r="D653" s="210">
        <v>0.61</v>
      </c>
      <c r="E653" s="210">
        <v>1.36</v>
      </c>
      <c r="F653" s="210">
        <v>0</v>
      </c>
      <c r="G653" s="210">
        <v>1.97</v>
      </c>
      <c r="H653" s="211"/>
    </row>
    <row r="654" spans="1:10" ht="25.5">
      <c r="A654" s="207">
        <v>801940</v>
      </c>
      <c r="B654" s="208" t="s">
        <v>589</v>
      </c>
      <c r="C654" s="209" t="s">
        <v>22</v>
      </c>
      <c r="D654" s="210">
        <v>3.81</v>
      </c>
      <c r="E654" s="210">
        <v>31.24</v>
      </c>
      <c r="F654" s="210">
        <v>0</v>
      </c>
      <c r="G654" s="210">
        <v>35.049999999999997</v>
      </c>
      <c r="H654" s="211"/>
    </row>
    <row r="655" spans="1:10">
      <c r="A655" s="207">
        <v>822200</v>
      </c>
      <c r="B655" s="208" t="s">
        <v>590</v>
      </c>
      <c r="C655" s="209" t="s">
        <v>20</v>
      </c>
      <c r="D655" s="210">
        <v>9.69</v>
      </c>
      <c r="E655" s="210">
        <v>12.48</v>
      </c>
      <c r="F655" s="210">
        <v>0</v>
      </c>
      <c r="G655" s="210">
        <v>22.17</v>
      </c>
      <c r="H655" s="211"/>
    </row>
    <row r="656" spans="1:10">
      <c r="A656" s="207">
        <v>801946</v>
      </c>
      <c r="B656" s="208" t="s">
        <v>591</v>
      </c>
      <c r="C656" s="209" t="s">
        <v>94</v>
      </c>
      <c r="D656" s="210">
        <v>81.31</v>
      </c>
      <c r="E656" s="210">
        <v>135.05000000000001</v>
      </c>
      <c r="F656" s="210">
        <v>0</v>
      </c>
      <c r="G656" s="210">
        <v>216.36</v>
      </c>
      <c r="H656" s="211"/>
    </row>
    <row r="657" spans="1:8">
      <c r="A657" s="207">
        <v>801945</v>
      </c>
      <c r="B657" s="208" t="s">
        <v>592</v>
      </c>
      <c r="C657" s="209" t="s">
        <v>22</v>
      </c>
      <c r="D657" s="210">
        <v>81.31</v>
      </c>
      <c r="E657" s="210">
        <v>158.24</v>
      </c>
      <c r="F657" s="210">
        <v>0</v>
      </c>
      <c r="G657" s="210">
        <v>239.55</v>
      </c>
      <c r="H657" s="211"/>
    </row>
    <row r="658" spans="1:8" ht="25.5">
      <c r="A658" s="207">
        <v>801941</v>
      </c>
      <c r="B658" s="208" t="s">
        <v>593</v>
      </c>
      <c r="C658" s="209" t="s">
        <v>22</v>
      </c>
      <c r="D658" s="210">
        <v>3.81</v>
      </c>
      <c r="E658" s="210">
        <v>14.94</v>
      </c>
      <c r="F658" s="210">
        <v>0</v>
      </c>
      <c r="G658" s="210">
        <v>18.75</v>
      </c>
      <c r="H658" s="211"/>
    </row>
    <row r="659" spans="1:8">
      <c r="A659" s="207">
        <v>801965</v>
      </c>
      <c r="B659" s="208" t="s">
        <v>594</v>
      </c>
      <c r="C659" s="209" t="s">
        <v>22</v>
      </c>
      <c r="D659" s="210">
        <v>0.52</v>
      </c>
      <c r="E659" s="210">
        <v>4.3899999999999997</v>
      </c>
      <c r="F659" s="210">
        <v>0</v>
      </c>
      <c r="G659" s="210">
        <v>4.91</v>
      </c>
      <c r="H659" s="211"/>
    </row>
    <row r="660" spans="1:8">
      <c r="A660" s="207">
        <v>801961</v>
      </c>
      <c r="B660" s="208" t="s">
        <v>595</v>
      </c>
      <c r="C660" s="209" t="s">
        <v>22</v>
      </c>
      <c r="D660" s="210">
        <v>3.81</v>
      </c>
      <c r="E660" s="210">
        <v>38.6</v>
      </c>
      <c r="F660" s="210">
        <v>0</v>
      </c>
      <c r="G660" s="210">
        <v>42.41</v>
      </c>
      <c r="H660" s="211"/>
    </row>
    <row r="661" spans="1:8">
      <c r="A661" s="207">
        <v>802160</v>
      </c>
      <c r="B661" s="208" t="s">
        <v>596</v>
      </c>
      <c r="C661" s="209" t="s">
        <v>20</v>
      </c>
      <c r="D661" s="210">
        <v>0</v>
      </c>
      <c r="E661" s="210">
        <v>0</v>
      </c>
      <c r="F661" s="210">
        <v>79.48</v>
      </c>
      <c r="G661" s="210">
        <v>79.48</v>
      </c>
      <c r="H661" s="211"/>
    </row>
    <row r="662" spans="1:8">
      <c r="A662" s="207">
        <v>801960</v>
      </c>
      <c r="B662" s="208" t="s">
        <v>597</v>
      </c>
      <c r="C662" s="209" t="s">
        <v>22</v>
      </c>
      <c r="D662" s="210">
        <v>3.81</v>
      </c>
      <c r="E662" s="210">
        <v>3.05</v>
      </c>
      <c r="F662" s="210">
        <v>0</v>
      </c>
      <c r="G662" s="210">
        <v>6.86</v>
      </c>
      <c r="H662" s="211"/>
    </row>
    <row r="663" spans="1:8">
      <c r="A663" s="207">
        <v>802161</v>
      </c>
      <c r="B663" s="208" t="s">
        <v>598</v>
      </c>
      <c r="C663" s="209" t="s">
        <v>22</v>
      </c>
      <c r="D663" s="210">
        <v>8.9700000000000006</v>
      </c>
      <c r="E663" s="210">
        <v>7.23</v>
      </c>
      <c r="F663" s="210">
        <v>0</v>
      </c>
      <c r="G663" s="210">
        <v>16.2</v>
      </c>
      <c r="H663" s="211"/>
    </row>
    <row r="664" spans="1:8">
      <c r="A664" s="331" t="s">
        <v>809</v>
      </c>
      <c r="B664" s="332"/>
      <c r="C664" s="332"/>
      <c r="D664" s="332"/>
      <c r="E664" s="332"/>
      <c r="F664" s="332"/>
      <c r="G664" s="332"/>
      <c r="H664" s="332"/>
    </row>
    <row r="665" spans="1:8" ht="30">
      <c r="A665" s="207">
        <v>972000</v>
      </c>
      <c r="B665" s="208" t="s">
        <v>599</v>
      </c>
      <c r="C665" s="209" t="s">
        <v>83</v>
      </c>
      <c r="D665" s="211" t="s">
        <v>872</v>
      </c>
      <c r="E665" s="210">
        <v>0</v>
      </c>
      <c r="F665" s="210">
        <v>0</v>
      </c>
      <c r="G665" s="209" t="s">
        <v>873</v>
      </c>
      <c r="H665" s="211"/>
    </row>
    <row r="666" spans="1:8" ht="30">
      <c r="A666" s="207">
        <v>972200</v>
      </c>
      <c r="B666" s="208" t="s">
        <v>600</v>
      </c>
      <c r="C666" s="209" t="s">
        <v>83</v>
      </c>
      <c r="D666" s="211" t="s">
        <v>874</v>
      </c>
      <c r="E666" s="210">
        <v>0</v>
      </c>
      <c r="F666" s="210">
        <v>0</v>
      </c>
      <c r="G666" s="209" t="s">
        <v>875</v>
      </c>
      <c r="H666" s="211"/>
    </row>
    <row r="667" spans="1:8" ht="30">
      <c r="A667" s="207">
        <v>972400</v>
      </c>
      <c r="B667" s="208" t="s">
        <v>810</v>
      </c>
      <c r="C667" s="209" t="s">
        <v>83</v>
      </c>
      <c r="D667" s="211" t="s">
        <v>876</v>
      </c>
      <c r="E667" s="210">
        <v>0</v>
      </c>
      <c r="F667" s="210">
        <v>0</v>
      </c>
      <c r="G667" s="209" t="s">
        <v>877</v>
      </c>
      <c r="H667" s="211"/>
    </row>
    <row r="668" spans="1:8" ht="30">
      <c r="A668" s="207">
        <v>972080</v>
      </c>
      <c r="B668" s="208" t="s">
        <v>811</v>
      </c>
      <c r="C668" s="209" t="s">
        <v>83</v>
      </c>
      <c r="D668" s="211" t="s">
        <v>878</v>
      </c>
      <c r="E668" s="210">
        <v>0</v>
      </c>
      <c r="F668" s="210">
        <v>0</v>
      </c>
      <c r="G668" s="209" t="s">
        <v>879</v>
      </c>
      <c r="H668" s="211"/>
    </row>
    <row r="669" spans="1:8" ht="30">
      <c r="A669" s="207">
        <v>972100</v>
      </c>
      <c r="B669" s="208" t="s">
        <v>601</v>
      </c>
      <c r="C669" s="209" t="s">
        <v>83</v>
      </c>
      <c r="D669" s="211" t="s">
        <v>880</v>
      </c>
      <c r="E669" s="210">
        <v>0</v>
      </c>
      <c r="F669" s="210">
        <v>0</v>
      </c>
      <c r="G669" s="211" t="s">
        <v>881</v>
      </c>
      <c r="H669" s="211"/>
    </row>
    <row r="670" spans="1:8" ht="30">
      <c r="A670" s="207">
        <v>972300</v>
      </c>
      <c r="B670" s="208" t="s">
        <v>602</v>
      </c>
      <c r="C670" s="209" t="s">
        <v>83</v>
      </c>
      <c r="D670" s="211" t="s">
        <v>882</v>
      </c>
      <c r="E670" s="210">
        <v>0</v>
      </c>
      <c r="F670" s="210">
        <v>0</v>
      </c>
      <c r="G670" s="211" t="s">
        <v>883</v>
      </c>
      <c r="H670" s="211"/>
    </row>
    <row r="671" spans="1:8" ht="30">
      <c r="A671" s="207">
        <v>972500</v>
      </c>
      <c r="B671" s="208" t="s">
        <v>812</v>
      </c>
      <c r="C671" s="209" t="s">
        <v>83</v>
      </c>
      <c r="D671" s="211" t="s">
        <v>884</v>
      </c>
      <c r="E671" s="210">
        <v>0</v>
      </c>
      <c r="F671" s="210">
        <v>0</v>
      </c>
      <c r="G671" s="211" t="s">
        <v>885</v>
      </c>
      <c r="H671" s="211"/>
    </row>
    <row r="672" spans="1:8" ht="30">
      <c r="A672" s="207">
        <v>973100</v>
      </c>
      <c r="B672" s="208" t="s">
        <v>603</v>
      </c>
      <c r="C672" s="209" t="s">
        <v>83</v>
      </c>
      <c r="D672" s="211" t="s">
        <v>886</v>
      </c>
      <c r="E672" s="210">
        <v>0</v>
      </c>
      <c r="F672" s="210">
        <v>0</v>
      </c>
      <c r="G672" s="211" t="s">
        <v>887</v>
      </c>
      <c r="H672" s="211"/>
    </row>
    <row r="673" spans="1:9" ht="30">
      <c r="A673" s="207">
        <v>973000</v>
      </c>
      <c r="B673" s="208" t="s">
        <v>604</v>
      </c>
      <c r="C673" s="209" t="s">
        <v>83</v>
      </c>
      <c r="D673" s="211" t="s">
        <v>888</v>
      </c>
      <c r="E673" s="210">
        <v>0</v>
      </c>
      <c r="F673" s="210">
        <v>0</v>
      </c>
      <c r="G673" s="211" t="s">
        <v>889</v>
      </c>
      <c r="H673" s="211"/>
    </row>
    <row r="674" spans="1:9" ht="30">
      <c r="A674" s="207">
        <v>972180</v>
      </c>
      <c r="B674" s="208" t="s">
        <v>813</v>
      </c>
      <c r="C674" s="209" t="s">
        <v>83</v>
      </c>
      <c r="D674" s="211" t="s">
        <v>890</v>
      </c>
      <c r="E674" s="210">
        <v>0</v>
      </c>
      <c r="F674" s="210">
        <v>0</v>
      </c>
      <c r="G674" s="211" t="s">
        <v>891</v>
      </c>
      <c r="H674" s="211"/>
    </row>
    <row r="675" spans="1:9">
      <c r="A675" s="207">
        <v>974100</v>
      </c>
      <c r="B675" s="208" t="s">
        <v>605</v>
      </c>
      <c r="C675" s="209" t="s">
        <v>83</v>
      </c>
      <c r="D675" s="209" t="s">
        <v>892</v>
      </c>
      <c r="E675" s="210">
        <v>0</v>
      </c>
      <c r="F675" s="210">
        <v>0</v>
      </c>
      <c r="G675" s="209" t="s">
        <v>893</v>
      </c>
      <c r="H675" s="211">
        <f>156*0.92+45.31</f>
        <v>188.83</v>
      </c>
    </row>
    <row r="676" spans="1:9">
      <c r="A676" s="207">
        <v>974000</v>
      </c>
      <c r="B676" s="208" t="s">
        <v>606</v>
      </c>
      <c r="C676" s="209" t="s">
        <v>83</v>
      </c>
      <c r="D676" s="209" t="s">
        <v>894</v>
      </c>
      <c r="E676" s="210">
        <v>0</v>
      </c>
      <c r="F676" s="210">
        <v>0</v>
      </c>
      <c r="G676" s="209" t="s">
        <v>895</v>
      </c>
      <c r="H676" s="211">
        <f>(1.03*452)+50.35</f>
        <v>515.91</v>
      </c>
    </row>
    <row r="677" spans="1:9">
      <c r="A677" s="331" t="s">
        <v>814</v>
      </c>
      <c r="B677" s="331"/>
      <c r="C677" s="331"/>
      <c r="D677" s="331"/>
      <c r="E677" s="331"/>
      <c r="F677" s="331"/>
      <c r="G677" s="331"/>
      <c r="H677" s="331"/>
    </row>
    <row r="678" spans="1:9">
      <c r="A678" s="207">
        <v>970050</v>
      </c>
      <c r="B678" s="208" t="s">
        <v>607</v>
      </c>
      <c r="C678" s="209" t="s">
        <v>608</v>
      </c>
      <c r="D678" s="212">
        <v>5942.12</v>
      </c>
      <c r="E678" s="210">
        <v>0</v>
      </c>
      <c r="F678" s="210">
        <v>0</v>
      </c>
      <c r="G678" s="212">
        <v>5942.12</v>
      </c>
      <c r="H678" s="211"/>
      <c r="I678" s="183">
        <f>H678+G678</f>
        <v>5942.12</v>
      </c>
    </row>
    <row r="679" spans="1:9">
      <c r="A679" s="207">
        <v>970250</v>
      </c>
      <c r="B679" s="208" t="s">
        <v>609</v>
      </c>
      <c r="C679" s="209" t="s">
        <v>608</v>
      </c>
      <c r="D679" s="212">
        <v>8915.6200000000008</v>
      </c>
      <c r="E679" s="210">
        <v>0</v>
      </c>
      <c r="F679" s="210">
        <v>0</v>
      </c>
      <c r="G679" s="212">
        <v>8915.6200000000008</v>
      </c>
      <c r="H679" s="211"/>
    </row>
    <row r="680" spans="1:9">
      <c r="A680" s="331" t="s">
        <v>815</v>
      </c>
      <c r="B680" s="331"/>
      <c r="C680" s="331"/>
      <c r="D680" s="331"/>
      <c r="E680" s="331"/>
      <c r="F680" s="331"/>
      <c r="G680" s="331"/>
      <c r="H680" s="331"/>
    </row>
    <row r="681" spans="1:9">
      <c r="A681" s="207">
        <v>603010</v>
      </c>
      <c r="B681" s="208" t="s">
        <v>610</v>
      </c>
      <c r="C681" s="209" t="s">
        <v>94</v>
      </c>
      <c r="D681" s="210">
        <v>26.3</v>
      </c>
      <c r="E681" s="210">
        <v>110.8</v>
      </c>
      <c r="F681" s="210">
        <v>2.69</v>
      </c>
      <c r="G681" s="210">
        <v>139.79</v>
      </c>
      <c r="H681" s="209" t="s">
        <v>10</v>
      </c>
    </row>
    <row r="682" spans="1:9">
      <c r="A682" s="207">
        <v>603020</v>
      </c>
      <c r="B682" s="208" t="s">
        <v>611</v>
      </c>
      <c r="C682" s="209" t="s">
        <v>94</v>
      </c>
      <c r="D682" s="210">
        <v>41.55</v>
      </c>
      <c r="E682" s="210">
        <v>192.2</v>
      </c>
      <c r="F682" s="210">
        <v>3.59</v>
      </c>
      <c r="G682" s="210">
        <v>237.34</v>
      </c>
      <c r="H682" s="209" t="s">
        <v>10</v>
      </c>
    </row>
    <row r="683" spans="1:9">
      <c r="A683" s="207">
        <v>603040</v>
      </c>
      <c r="B683" s="208" t="s">
        <v>612</v>
      </c>
      <c r="C683" s="209" t="s">
        <v>94</v>
      </c>
      <c r="D683" s="210">
        <v>62.33</v>
      </c>
      <c r="E683" s="210">
        <v>331.2</v>
      </c>
      <c r="F683" s="210">
        <v>4.49</v>
      </c>
      <c r="G683" s="210">
        <v>398.02</v>
      </c>
      <c r="H683" s="209" t="s">
        <v>10</v>
      </c>
    </row>
    <row r="684" spans="1:9">
      <c r="A684" s="207">
        <v>421100</v>
      </c>
      <c r="B684" s="208" t="s">
        <v>613</v>
      </c>
      <c r="C684" s="209" t="s">
        <v>9</v>
      </c>
      <c r="D684" s="210">
        <v>7.04</v>
      </c>
      <c r="E684" s="210">
        <v>0</v>
      </c>
      <c r="F684" s="210">
        <v>0</v>
      </c>
      <c r="G684" s="210">
        <v>7.04</v>
      </c>
      <c r="H684" s="211"/>
    </row>
    <row r="685" spans="1:9">
      <c r="A685" s="207">
        <v>401110</v>
      </c>
      <c r="B685" s="208" t="s">
        <v>614</v>
      </c>
      <c r="C685" s="209" t="s">
        <v>9</v>
      </c>
      <c r="D685" s="210">
        <v>5.85</v>
      </c>
      <c r="E685" s="210">
        <v>0</v>
      </c>
      <c r="F685" s="210">
        <v>0</v>
      </c>
      <c r="G685" s="210">
        <v>5.85</v>
      </c>
      <c r="H685" s="211"/>
    </row>
    <row r="686" spans="1:9">
      <c r="A686" s="207">
        <v>401120</v>
      </c>
      <c r="B686" s="208" t="s">
        <v>615</v>
      </c>
      <c r="C686" s="209" t="s">
        <v>9</v>
      </c>
      <c r="D686" s="210">
        <v>6.45</v>
      </c>
      <c r="E686" s="210">
        <v>0</v>
      </c>
      <c r="F686" s="210">
        <v>0</v>
      </c>
      <c r="G686" s="210">
        <v>6.45</v>
      </c>
      <c r="H686" s="211"/>
    </row>
    <row r="687" spans="1:9">
      <c r="A687" s="207">
        <v>452010</v>
      </c>
      <c r="B687" s="208" t="s">
        <v>616</v>
      </c>
      <c r="C687" s="209" t="s">
        <v>9</v>
      </c>
      <c r="D687" s="210">
        <v>6.51</v>
      </c>
      <c r="E687" s="210">
        <v>0</v>
      </c>
      <c r="F687" s="210">
        <v>5.35</v>
      </c>
      <c r="G687" s="210">
        <v>11.86</v>
      </c>
      <c r="H687" s="209" t="s">
        <v>10</v>
      </c>
      <c r="I687" s="183" t="e">
        <f>H687+G687</f>
        <v>#VALUE!</v>
      </c>
    </row>
    <row r="688" spans="1:9">
      <c r="A688" s="207">
        <v>401020</v>
      </c>
      <c r="B688" s="208" t="s">
        <v>19</v>
      </c>
      <c r="C688" s="209" t="s">
        <v>20</v>
      </c>
      <c r="D688" s="210">
        <v>1.1100000000000001</v>
      </c>
      <c r="E688" s="210">
        <v>0</v>
      </c>
      <c r="F688" s="210">
        <v>0</v>
      </c>
      <c r="G688" s="210">
        <v>1.1100000000000001</v>
      </c>
      <c r="H688" s="211"/>
    </row>
    <row r="689" spans="1:8">
      <c r="A689" s="207">
        <v>401010</v>
      </c>
      <c r="B689" s="208" t="s">
        <v>21</v>
      </c>
      <c r="C689" s="209" t="s">
        <v>22</v>
      </c>
      <c r="D689" s="210">
        <v>47.44</v>
      </c>
      <c r="E689" s="210">
        <v>0</v>
      </c>
      <c r="F689" s="210">
        <v>0</v>
      </c>
      <c r="G689" s="210">
        <v>47.44</v>
      </c>
      <c r="H689" s="211"/>
    </row>
    <row r="690" spans="1:8">
      <c r="A690" s="207">
        <v>401150</v>
      </c>
      <c r="B690" s="208" t="s">
        <v>617</v>
      </c>
      <c r="C690" s="209" t="s">
        <v>9</v>
      </c>
      <c r="D690" s="210">
        <v>4.3099999999999996</v>
      </c>
      <c r="E690" s="210">
        <v>0</v>
      </c>
      <c r="F690" s="210">
        <v>0</v>
      </c>
      <c r="G690" s="210">
        <v>4.3099999999999996</v>
      </c>
      <c r="H690" s="211"/>
    </row>
    <row r="691" spans="1:8">
      <c r="A691" s="207">
        <v>401030</v>
      </c>
      <c r="B691" s="208" t="s">
        <v>618</v>
      </c>
      <c r="C691" s="209" t="s">
        <v>9</v>
      </c>
      <c r="D691" s="210">
        <v>8.06</v>
      </c>
      <c r="E691" s="210">
        <v>0</v>
      </c>
      <c r="F691" s="210">
        <v>0</v>
      </c>
      <c r="G691" s="210">
        <v>8.06</v>
      </c>
      <c r="H691" s="211"/>
    </row>
    <row r="692" spans="1:8">
      <c r="A692" s="207">
        <v>401040</v>
      </c>
      <c r="B692" s="208" t="s">
        <v>24</v>
      </c>
      <c r="C692" s="209" t="s">
        <v>9</v>
      </c>
      <c r="D692" s="210">
        <v>8.2899999999999991</v>
      </c>
      <c r="E692" s="210">
        <v>0</v>
      </c>
      <c r="F692" s="210">
        <v>0</v>
      </c>
      <c r="G692" s="210">
        <v>8.2899999999999991</v>
      </c>
      <c r="H692" s="211"/>
    </row>
    <row r="693" spans="1:8">
      <c r="A693" s="207">
        <v>401050</v>
      </c>
      <c r="B693" s="208" t="s">
        <v>619</v>
      </c>
      <c r="C693" s="209" t="s">
        <v>9</v>
      </c>
      <c r="D693" s="210">
        <v>6.56</v>
      </c>
      <c r="E693" s="210">
        <v>0</v>
      </c>
      <c r="F693" s="210">
        <v>0</v>
      </c>
      <c r="G693" s="210">
        <v>6.56</v>
      </c>
      <c r="H693" s="211"/>
    </row>
    <row r="694" spans="1:8">
      <c r="A694" s="207">
        <v>401140</v>
      </c>
      <c r="B694" s="208" t="s">
        <v>620</v>
      </c>
      <c r="C694" s="209" t="s">
        <v>94</v>
      </c>
      <c r="D694" s="210">
        <v>0.43</v>
      </c>
      <c r="E694" s="210">
        <v>0</v>
      </c>
      <c r="F694" s="210">
        <v>0</v>
      </c>
      <c r="G694" s="210">
        <v>0.43</v>
      </c>
      <c r="H694" s="211"/>
    </row>
    <row r="695" spans="1:8">
      <c r="A695" s="207">
        <v>511130</v>
      </c>
      <c r="B695" s="208" t="s">
        <v>621</v>
      </c>
      <c r="C695" s="209" t="s">
        <v>20</v>
      </c>
      <c r="D695" s="210">
        <v>1.2</v>
      </c>
      <c r="E695" s="210">
        <v>0</v>
      </c>
      <c r="F695" s="210">
        <v>0</v>
      </c>
      <c r="G695" s="210">
        <v>1.2</v>
      </c>
      <c r="H695" s="211"/>
    </row>
    <row r="696" spans="1:8">
      <c r="A696" s="207">
        <v>603030</v>
      </c>
      <c r="B696" s="208" t="s">
        <v>622</v>
      </c>
      <c r="C696" s="209" t="s">
        <v>9</v>
      </c>
      <c r="D696" s="210">
        <v>8.65</v>
      </c>
      <c r="E696" s="210">
        <v>0</v>
      </c>
      <c r="F696" s="210">
        <v>0</v>
      </c>
      <c r="G696" s="210">
        <v>8.65</v>
      </c>
      <c r="H696" s="211"/>
    </row>
    <row r="697" spans="1:8">
      <c r="A697" s="207">
        <v>520250</v>
      </c>
      <c r="B697" s="208" t="s">
        <v>114</v>
      </c>
      <c r="C697" s="209" t="s">
        <v>9</v>
      </c>
      <c r="D697" s="210">
        <v>4.46</v>
      </c>
      <c r="E697" s="210">
        <v>0</v>
      </c>
      <c r="F697" s="210">
        <v>0</v>
      </c>
      <c r="G697" s="210">
        <v>4.46</v>
      </c>
      <c r="H697" s="211"/>
    </row>
    <row r="698" spans="1:8">
      <c r="A698" s="207">
        <v>401130</v>
      </c>
      <c r="B698" s="208" t="s">
        <v>623</v>
      </c>
      <c r="C698" s="209" t="s">
        <v>9</v>
      </c>
      <c r="D698" s="210">
        <v>4.0199999999999996</v>
      </c>
      <c r="E698" s="210">
        <v>0</v>
      </c>
      <c r="F698" s="210">
        <v>0</v>
      </c>
      <c r="G698" s="210">
        <v>4.0199999999999996</v>
      </c>
      <c r="H698" s="211"/>
    </row>
    <row r="699" spans="1:8">
      <c r="A699" s="207">
        <v>401080</v>
      </c>
      <c r="B699" s="208" t="s">
        <v>624</v>
      </c>
      <c r="C699" s="209" t="s">
        <v>9</v>
      </c>
      <c r="D699" s="210">
        <v>2.83</v>
      </c>
      <c r="E699" s="210">
        <v>0</v>
      </c>
      <c r="F699" s="210">
        <v>0</v>
      </c>
      <c r="G699" s="210">
        <v>2.83</v>
      </c>
      <c r="H699" s="211"/>
    </row>
    <row r="700" spans="1:8">
      <c r="A700" s="207">
        <v>511030</v>
      </c>
      <c r="B700" s="208" t="s">
        <v>625</v>
      </c>
      <c r="C700" s="209" t="s">
        <v>20</v>
      </c>
      <c r="D700" s="210">
        <v>0.74</v>
      </c>
      <c r="E700" s="210">
        <v>0</v>
      </c>
      <c r="F700" s="210">
        <v>0</v>
      </c>
      <c r="G700" s="210">
        <v>0.74</v>
      </c>
      <c r="H700" s="211"/>
    </row>
    <row r="701" spans="1:8">
      <c r="A701" s="207">
        <v>401060</v>
      </c>
      <c r="B701" s="208" t="s">
        <v>626</v>
      </c>
      <c r="C701" s="209" t="s">
        <v>20</v>
      </c>
      <c r="D701" s="210">
        <v>0.18</v>
      </c>
      <c r="E701" s="210">
        <v>0</v>
      </c>
      <c r="F701" s="210">
        <v>0</v>
      </c>
      <c r="G701" s="210">
        <v>0.18</v>
      </c>
      <c r="H701" s="211"/>
    </row>
    <row r="702" spans="1:8">
      <c r="A702" s="207">
        <v>603050</v>
      </c>
      <c r="B702" s="208" t="s">
        <v>627</v>
      </c>
      <c r="C702" s="209" t="s">
        <v>94</v>
      </c>
      <c r="D702" s="210">
        <v>18.12</v>
      </c>
      <c r="E702" s="210">
        <v>0</v>
      </c>
      <c r="F702" s="210">
        <v>0</v>
      </c>
      <c r="G702" s="210">
        <v>18.12</v>
      </c>
      <c r="H702" s="211"/>
    </row>
    <row r="703" spans="1:8">
      <c r="A703" s="207">
        <v>603060</v>
      </c>
      <c r="B703" s="208" t="s">
        <v>628</v>
      </c>
      <c r="C703" s="209" t="s">
        <v>94</v>
      </c>
      <c r="D703" s="210">
        <v>21.74</v>
      </c>
      <c r="E703" s="210">
        <v>0</v>
      </c>
      <c r="F703" s="210">
        <v>0</v>
      </c>
      <c r="G703" s="210">
        <v>21.74</v>
      </c>
      <c r="H703" s="211"/>
    </row>
    <row r="704" spans="1:8">
      <c r="A704" s="207">
        <v>401070</v>
      </c>
      <c r="B704" s="208" t="s">
        <v>629</v>
      </c>
      <c r="C704" s="209" t="s">
        <v>20</v>
      </c>
      <c r="D704" s="210">
        <v>0.49</v>
      </c>
      <c r="E704" s="210">
        <v>0</v>
      </c>
      <c r="F704" s="210">
        <v>0</v>
      </c>
      <c r="G704" s="210">
        <v>0.49</v>
      </c>
      <c r="H704" s="211"/>
    </row>
    <row r="705" spans="1:8">
      <c r="A705" s="331" t="s">
        <v>816</v>
      </c>
      <c r="B705" s="331"/>
      <c r="C705" s="331"/>
      <c r="D705" s="331"/>
      <c r="E705" s="331"/>
      <c r="F705" s="331"/>
      <c r="G705" s="331"/>
      <c r="H705" s="331"/>
    </row>
    <row r="706" spans="1:8">
      <c r="A706" s="207">
        <v>589100</v>
      </c>
      <c r="B706" s="208" t="s">
        <v>630</v>
      </c>
      <c r="C706" s="209" t="s">
        <v>83</v>
      </c>
      <c r="D706" s="210">
        <v>0</v>
      </c>
      <c r="E706" s="212">
        <v>6294.15</v>
      </c>
      <c r="F706" s="210">
        <v>0</v>
      </c>
      <c r="G706" s="212">
        <v>6294.15</v>
      </c>
      <c r="H706" s="211"/>
    </row>
    <row r="707" spans="1:8">
      <c r="A707" s="207">
        <v>589050</v>
      </c>
      <c r="B707" s="208" t="s">
        <v>631</v>
      </c>
      <c r="C707" s="209" t="s">
        <v>83</v>
      </c>
      <c r="D707" s="210">
        <v>0</v>
      </c>
      <c r="E707" s="212">
        <v>6113.59</v>
      </c>
      <c r="F707" s="210">
        <v>0</v>
      </c>
      <c r="G707" s="212">
        <v>6113.59</v>
      </c>
      <c r="H707" s="211"/>
    </row>
    <row r="708" spans="1:8">
      <c r="A708" s="207">
        <v>589070</v>
      </c>
      <c r="B708" s="208" t="s">
        <v>632</v>
      </c>
      <c r="C708" s="209" t="s">
        <v>83</v>
      </c>
      <c r="D708" s="210">
        <v>0</v>
      </c>
      <c r="E708" s="212">
        <v>5841.77</v>
      </c>
      <c r="F708" s="210">
        <v>0</v>
      </c>
      <c r="G708" s="212">
        <v>5841.77</v>
      </c>
      <c r="H708" s="211"/>
    </row>
    <row r="709" spans="1:8">
      <c r="A709" s="207">
        <v>589000</v>
      </c>
      <c r="B709" s="208" t="s">
        <v>633</v>
      </c>
      <c r="C709" s="209" t="s">
        <v>83</v>
      </c>
      <c r="D709" s="210">
        <v>0</v>
      </c>
      <c r="E709" s="212">
        <v>4756.1000000000004</v>
      </c>
      <c r="F709" s="210">
        <v>0</v>
      </c>
      <c r="G709" s="212">
        <v>4756.1000000000004</v>
      </c>
      <c r="H709" s="211"/>
    </row>
    <row r="710" spans="1:8">
      <c r="A710" s="207">
        <v>589030</v>
      </c>
      <c r="B710" s="208" t="s">
        <v>634</v>
      </c>
      <c r="C710" s="209" t="s">
        <v>83</v>
      </c>
      <c r="D710" s="210">
        <v>0</v>
      </c>
      <c r="E710" s="212">
        <v>5555.28</v>
      </c>
      <c r="F710" s="210">
        <v>0</v>
      </c>
      <c r="G710" s="212">
        <v>5555.28</v>
      </c>
      <c r="H710" s="211"/>
    </row>
    <row r="711" spans="1:8">
      <c r="A711" s="207">
        <v>589040</v>
      </c>
      <c r="B711" s="208" t="s">
        <v>635</v>
      </c>
      <c r="C711" s="209" t="s">
        <v>83</v>
      </c>
      <c r="D711" s="210">
        <v>0</v>
      </c>
      <c r="E711" s="212">
        <v>6168.78</v>
      </c>
      <c r="F711" s="210">
        <v>0</v>
      </c>
      <c r="G711" s="212">
        <v>6168.78</v>
      </c>
      <c r="H711" s="211"/>
    </row>
    <row r="712" spans="1:8">
      <c r="A712" s="207">
        <v>589060</v>
      </c>
      <c r="B712" s="208" t="s">
        <v>636</v>
      </c>
      <c r="C712" s="209" t="s">
        <v>83</v>
      </c>
      <c r="D712" s="210">
        <v>0</v>
      </c>
      <c r="E712" s="212">
        <v>6429.12</v>
      </c>
      <c r="F712" s="210">
        <v>0</v>
      </c>
      <c r="G712" s="212">
        <v>6429.12</v>
      </c>
      <c r="H712" s="211"/>
    </row>
    <row r="713" spans="1:8">
      <c r="A713" s="207">
        <v>589190</v>
      </c>
      <c r="B713" s="208" t="s">
        <v>637</v>
      </c>
      <c r="C713" s="209" t="s">
        <v>83</v>
      </c>
      <c r="D713" s="210">
        <v>0</v>
      </c>
      <c r="E713" s="212">
        <v>3389.71</v>
      </c>
      <c r="F713" s="210">
        <v>0</v>
      </c>
      <c r="G713" s="212">
        <v>3389.71</v>
      </c>
      <c r="H713" s="211"/>
    </row>
    <row r="714" spans="1:8">
      <c r="A714" s="207">
        <v>589180</v>
      </c>
      <c r="B714" s="208" t="s">
        <v>638</v>
      </c>
      <c r="C714" s="209" t="s">
        <v>83</v>
      </c>
      <c r="D714" s="210">
        <v>0</v>
      </c>
      <c r="E714" s="212">
        <v>4605.87</v>
      </c>
      <c r="F714" s="210">
        <v>0</v>
      </c>
      <c r="G714" s="212">
        <v>4605.87</v>
      </c>
      <c r="H714" s="211"/>
    </row>
    <row r="715" spans="1:8">
      <c r="A715" s="207">
        <v>589170</v>
      </c>
      <c r="B715" s="208" t="s">
        <v>639</v>
      </c>
      <c r="C715" s="209" t="s">
        <v>83</v>
      </c>
      <c r="D715" s="210">
        <v>0</v>
      </c>
      <c r="E715" s="212">
        <v>3842.26</v>
      </c>
      <c r="F715" s="210">
        <v>0</v>
      </c>
      <c r="G715" s="212">
        <v>3842.26</v>
      </c>
      <c r="H715" s="211"/>
    </row>
    <row r="716" spans="1:8">
      <c r="A716" s="207">
        <v>589220</v>
      </c>
      <c r="B716" s="208" t="s">
        <v>640</v>
      </c>
      <c r="C716" s="209" t="s">
        <v>83</v>
      </c>
      <c r="D716" s="210">
        <v>0</v>
      </c>
      <c r="E716" s="212">
        <v>3770.51</v>
      </c>
      <c r="F716" s="210">
        <v>0</v>
      </c>
      <c r="G716" s="212">
        <v>3770.51</v>
      </c>
      <c r="H716" s="211"/>
    </row>
    <row r="717" spans="1:8">
      <c r="A717" s="207">
        <v>589320</v>
      </c>
      <c r="B717" s="208" t="s">
        <v>641</v>
      </c>
      <c r="C717" s="209" t="s">
        <v>83</v>
      </c>
      <c r="D717" s="210">
        <v>0</v>
      </c>
      <c r="E717" s="212">
        <v>4440.95</v>
      </c>
      <c r="F717" s="210">
        <v>0</v>
      </c>
      <c r="G717" s="212">
        <v>4440.95</v>
      </c>
      <c r="H717" s="211"/>
    </row>
    <row r="718" spans="1:8">
      <c r="A718" s="207">
        <v>589420</v>
      </c>
      <c r="B718" s="208" t="s">
        <v>642</v>
      </c>
      <c r="C718" s="209" t="s">
        <v>83</v>
      </c>
      <c r="D718" s="210">
        <v>0</v>
      </c>
      <c r="E718" s="212">
        <v>3462.14</v>
      </c>
      <c r="F718" s="210">
        <v>0</v>
      </c>
      <c r="G718" s="212">
        <v>3462.14</v>
      </c>
      <c r="H718" s="211"/>
    </row>
    <row r="719" spans="1:8">
      <c r="A719" s="207">
        <v>589430</v>
      </c>
      <c r="B719" s="208" t="s">
        <v>643</v>
      </c>
      <c r="C719" s="209" t="s">
        <v>83</v>
      </c>
      <c r="D719" s="210">
        <v>0</v>
      </c>
      <c r="E719" s="212">
        <v>3767.97</v>
      </c>
      <c r="F719" s="210">
        <v>0</v>
      </c>
      <c r="G719" s="212">
        <v>3767.97</v>
      </c>
      <c r="H719" s="211"/>
    </row>
    <row r="720" spans="1:8">
      <c r="A720" s="207">
        <v>589520</v>
      </c>
      <c r="B720" s="208" t="s">
        <v>644</v>
      </c>
      <c r="C720" s="209" t="s">
        <v>83</v>
      </c>
      <c r="D720" s="210">
        <v>0</v>
      </c>
      <c r="E720" s="212">
        <v>3701.25</v>
      </c>
      <c r="F720" s="210">
        <v>0</v>
      </c>
      <c r="G720" s="212">
        <v>3701.25</v>
      </c>
      <c r="H720" s="211"/>
    </row>
    <row r="721" spans="1:8">
      <c r="A721" s="207">
        <v>589530</v>
      </c>
      <c r="B721" s="208" t="s">
        <v>645</v>
      </c>
      <c r="C721" s="209" t="s">
        <v>83</v>
      </c>
      <c r="D721" s="210">
        <v>0</v>
      </c>
      <c r="E721" s="212">
        <v>4293.79</v>
      </c>
      <c r="F721" s="210">
        <v>0</v>
      </c>
      <c r="G721" s="212">
        <v>4293.79</v>
      </c>
      <c r="H721" s="211"/>
    </row>
  </sheetData>
  <mergeCells count="12">
    <mergeCell ref="A705:H705"/>
    <mergeCell ref="A71:H71"/>
    <mergeCell ref="A183:H183"/>
    <mergeCell ref="A415:H415"/>
    <mergeCell ref="A439:H439"/>
    <mergeCell ref="A510:H510"/>
    <mergeCell ref="A560:H560"/>
    <mergeCell ref="A588:H588"/>
    <mergeCell ref="A647:H647"/>
    <mergeCell ref="A664:H664"/>
    <mergeCell ref="A677:H677"/>
    <mergeCell ref="A680:H680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0840-35BB-42B8-A81D-0EBCA2A1B12C}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07DA-55AF-49A5-9018-FB5C7859227B}">
  <sheetPr>
    <tabColor theme="0" tint="-0.499984740745262"/>
  </sheetPr>
  <dimension ref="A1:AB158"/>
  <sheetViews>
    <sheetView topLeftCell="A25" workbookViewId="0">
      <selection activeCell="A41" sqref="A41:XFD41"/>
    </sheetView>
  </sheetViews>
  <sheetFormatPr defaultRowHeight="15"/>
  <cols>
    <col min="1" max="1" width="4.7109375" style="226" bestFit="1" customWidth="1"/>
    <col min="2" max="2" width="0.5703125" style="226" bestFit="1" customWidth="1"/>
    <col min="3" max="3" width="24.28515625" style="226" bestFit="1" customWidth="1"/>
    <col min="4" max="4" width="6.85546875" style="226" bestFit="1" customWidth="1"/>
    <col min="5" max="5" width="4.7109375" style="226" bestFit="1" customWidth="1"/>
    <col min="6" max="6" width="1" style="226" bestFit="1" customWidth="1"/>
    <col min="7" max="8" width="1.85546875" style="226" bestFit="1" customWidth="1"/>
    <col min="9" max="9" width="1" style="226" bestFit="1" customWidth="1"/>
    <col min="10" max="10" width="4.7109375" style="226" bestFit="1" customWidth="1"/>
    <col min="11" max="11" width="2.85546875" style="226" bestFit="1" customWidth="1"/>
    <col min="12" max="12" width="7" style="226" customWidth="1"/>
    <col min="13" max="14" width="1" style="226" bestFit="1" customWidth="1"/>
    <col min="15" max="15" width="3.7109375" style="226" bestFit="1" customWidth="1"/>
    <col min="16" max="16" width="1" style="226" bestFit="1" customWidth="1"/>
    <col min="17" max="17" width="1.85546875" style="226" bestFit="1" customWidth="1"/>
    <col min="18" max="18" width="1" style="226" bestFit="1" customWidth="1"/>
    <col min="19" max="19" width="4.7109375" style="226" bestFit="1" customWidth="1"/>
    <col min="20" max="20" width="2.85546875" style="226" bestFit="1" customWidth="1"/>
    <col min="21" max="21" width="1" style="226" bestFit="1" customWidth="1"/>
    <col min="22" max="22" width="2.85546875" style="226" bestFit="1" customWidth="1"/>
    <col min="23" max="24" width="1" style="226" bestFit="1" customWidth="1"/>
    <col min="25" max="25" width="2.85546875" style="226" bestFit="1" customWidth="1"/>
    <col min="26" max="26" width="4" style="226" customWidth="1"/>
    <col min="27" max="27" width="8.42578125" style="226" bestFit="1" customWidth="1"/>
    <col min="28" max="28" width="7.28515625" style="226" customWidth="1"/>
    <col min="29" max="256" width="9.140625" style="226"/>
    <col min="257" max="257" width="4.7109375" style="226" bestFit="1" customWidth="1"/>
    <col min="258" max="258" width="0.5703125" style="226" bestFit="1" customWidth="1"/>
    <col min="259" max="259" width="24.28515625" style="226" bestFit="1" customWidth="1"/>
    <col min="260" max="260" width="6.85546875" style="226" bestFit="1" customWidth="1"/>
    <col min="261" max="261" width="4.7109375" style="226" bestFit="1" customWidth="1"/>
    <col min="262" max="262" width="1" style="226" bestFit="1" customWidth="1"/>
    <col min="263" max="264" width="1.85546875" style="226" bestFit="1" customWidth="1"/>
    <col min="265" max="265" width="1" style="226" bestFit="1" customWidth="1"/>
    <col min="266" max="266" width="4.7109375" style="226" bestFit="1" customWidth="1"/>
    <col min="267" max="267" width="2.85546875" style="226" bestFit="1" customWidth="1"/>
    <col min="268" max="268" width="5.140625" style="226" customWidth="1"/>
    <col min="269" max="270" width="1" style="226" bestFit="1" customWidth="1"/>
    <col min="271" max="271" width="3.7109375" style="226" bestFit="1" customWidth="1"/>
    <col min="272" max="272" width="1" style="226" bestFit="1" customWidth="1"/>
    <col min="273" max="273" width="1.85546875" style="226" bestFit="1" customWidth="1"/>
    <col min="274" max="274" width="1" style="226" bestFit="1" customWidth="1"/>
    <col min="275" max="275" width="4.7109375" style="226" bestFit="1" customWidth="1"/>
    <col min="276" max="276" width="2.85546875" style="226" bestFit="1" customWidth="1"/>
    <col min="277" max="277" width="1" style="226" bestFit="1" customWidth="1"/>
    <col min="278" max="278" width="2.85546875" style="226" bestFit="1" customWidth="1"/>
    <col min="279" max="280" width="1" style="226" bestFit="1" customWidth="1"/>
    <col min="281" max="281" width="2.85546875" style="226" bestFit="1" customWidth="1"/>
    <col min="282" max="282" width="4" style="226" customWidth="1"/>
    <col min="283" max="283" width="8.42578125" style="226" bestFit="1" customWidth="1"/>
    <col min="284" max="284" width="7.28515625" style="226" customWidth="1"/>
    <col min="285" max="512" width="9.140625" style="226"/>
    <col min="513" max="513" width="4.7109375" style="226" bestFit="1" customWidth="1"/>
    <col min="514" max="514" width="0.5703125" style="226" bestFit="1" customWidth="1"/>
    <col min="515" max="515" width="24.28515625" style="226" bestFit="1" customWidth="1"/>
    <col min="516" max="516" width="6.85546875" style="226" bestFit="1" customWidth="1"/>
    <col min="517" max="517" width="4.7109375" style="226" bestFit="1" customWidth="1"/>
    <col min="518" max="518" width="1" style="226" bestFit="1" customWidth="1"/>
    <col min="519" max="520" width="1.85546875" style="226" bestFit="1" customWidth="1"/>
    <col min="521" max="521" width="1" style="226" bestFit="1" customWidth="1"/>
    <col min="522" max="522" width="4.7109375" style="226" bestFit="1" customWidth="1"/>
    <col min="523" max="523" width="2.85546875" style="226" bestFit="1" customWidth="1"/>
    <col min="524" max="524" width="5.140625" style="226" customWidth="1"/>
    <col min="525" max="526" width="1" style="226" bestFit="1" customWidth="1"/>
    <col min="527" max="527" width="3.7109375" style="226" bestFit="1" customWidth="1"/>
    <col min="528" max="528" width="1" style="226" bestFit="1" customWidth="1"/>
    <col min="529" max="529" width="1.85546875" style="226" bestFit="1" customWidth="1"/>
    <col min="530" max="530" width="1" style="226" bestFit="1" customWidth="1"/>
    <col min="531" max="531" width="4.7109375" style="226" bestFit="1" customWidth="1"/>
    <col min="532" max="532" width="2.85546875" style="226" bestFit="1" customWidth="1"/>
    <col min="533" max="533" width="1" style="226" bestFit="1" customWidth="1"/>
    <col min="534" max="534" width="2.85546875" style="226" bestFit="1" customWidth="1"/>
    <col min="535" max="536" width="1" style="226" bestFit="1" customWidth="1"/>
    <col min="537" max="537" width="2.85546875" style="226" bestFit="1" customWidth="1"/>
    <col min="538" max="538" width="4" style="226" customWidth="1"/>
    <col min="539" max="539" width="8.42578125" style="226" bestFit="1" customWidth="1"/>
    <col min="540" max="540" width="7.28515625" style="226" customWidth="1"/>
    <col min="541" max="768" width="9.140625" style="226"/>
    <col min="769" max="769" width="4.7109375" style="226" bestFit="1" customWidth="1"/>
    <col min="770" max="770" width="0.5703125" style="226" bestFit="1" customWidth="1"/>
    <col min="771" max="771" width="24.28515625" style="226" bestFit="1" customWidth="1"/>
    <col min="772" max="772" width="6.85546875" style="226" bestFit="1" customWidth="1"/>
    <col min="773" max="773" width="4.7109375" style="226" bestFit="1" customWidth="1"/>
    <col min="774" max="774" width="1" style="226" bestFit="1" customWidth="1"/>
    <col min="775" max="776" width="1.85546875" style="226" bestFit="1" customWidth="1"/>
    <col min="777" max="777" width="1" style="226" bestFit="1" customWidth="1"/>
    <col min="778" max="778" width="4.7109375" style="226" bestFit="1" customWidth="1"/>
    <col min="779" max="779" width="2.85546875" style="226" bestFit="1" customWidth="1"/>
    <col min="780" max="780" width="5.140625" style="226" customWidth="1"/>
    <col min="781" max="782" width="1" style="226" bestFit="1" customWidth="1"/>
    <col min="783" max="783" width="3.7109375" style="226" bestFit="1" customWidth="1"/>
    <col min="784" max="784" width="1" style="226" bestFit="1" customWidth="1"/>
    <col min="785" max="785" width="1.85546875" style="226" bestFit="1" customWidth="1"/>
    <col min="786" max="786" width="1" style="226" bestFit="1" customWidth="1"/>
    <col min="787" max="787" width="4.7109375" style="226" bestFit="1" customWidth="1"/>
    <col min="788" max="788" width="2.85546875" style="226" bestFit="1" customWidth="1"/>
    <col min="789" max="789" width="1" style="226" bestFit="1" customWidth="1"/>
    <col min="790" max="790" width="2.85546875" style="226" bestFit="1" customWidth="1"/>
    <col min="791" max="792" width="1" style="226" bestFit="1" customWidth="1"/>
    <col min="793" max="793" width="2.85546875" style="226" bestFit="1" customWidth="1"/>
    <col min="794" max="794" width="4" style="226" customWidth="1"/>
    <col min="795" max="795" width="8.42578125" style="226" bestFit="1" customWidth="1"/>
    <col min="796" max="796" width="7.28515625" style="226" customWidth="1"/>
    <col min="797" max="1024" width="9.140625" style="226"/>
    <col min="1025" max="1025" width="4.7109375" style="226" bestFit="1" customWidth="1"/>
    <col min="1026" max="1026" width="0.5703125" style="226" bestFit="1" customWidth="1"/>
    <col min="1027" max="1027" width="24.28515625" style="226" bestFit="1" customWidth="1"/>
    <col min="1028" max="1028" width="6.85546875" style="226" bestFit="1" customWidth="1"/>
    <col min="1029" max="1029" width="4.7109375" style="226" bestFit="1" customWidth="1"/>
    <col min="1030" max="1030" width="1" style="226" bestFit="1" customWidth="1"/>
    <col min="1031" max="1032" width="1.85546875" style="226" bestFit="1" customWidth="1"/>
    <col min="1033" max="1033" width="1" style="226" bestFit="1" customWidth="1"/>
    <col min="1034" max="1034" width="4.7109375" style="226" bestFit="1" customWidth="1"/>
    <col min="1035" max="1035" width="2.85546875" style="226" bestFit="1" customWidth="1"/>
    <col min="1036" max="1036" width="5.140625" style="226" customWidth="1"/>
    <col min="1037" max="1038" width="1" style="226" bestFit="1" customWidth="1"/>
    <col min="1039" max="1039" width="3.7109375" style="226" bestFit="1" customWidth="1"/>
    <col min="1040" max="1040" width="1" style="226" bestFit="1" customWidth="1"/>
    <col min="1041" max="1041" width="1.85546875" style="226" bestFit="1" customWidth="1"/>
    <col min="1042" max="1042" width="1" style="226" bestFit="1" customWidth="1"/>
    <col min="1043" max="1043" width="4.7109375" style="226" bestFit="1" customWidth="1"/>
    <col min="1044" max="1044" width="2.85546875" style="226" bestFit="1" customWidth="1"/>
    <col min="1045" max="1045" width="1" style="226" bestFit="1" customWidth="1"/>
    <col min="1046" max="1046" width="2.85546875" style="226" bestFit="1" customWidth="1"/>
    <col min="1047" max="1048" width="1" style="226" bestFit="1" customWidth="1"/>
    <col min="1049" max="1049" width="2.85546875" style="226" bestFit="1" customWidth="1"/>
    <col min="1050" max="1050" width="4" style="226" customWidth="1"/>
    <col min="1051" max="1051" width="8.42578125" style="226" bestFit="1" customWidth="1"/>
    <col min="1052" max="1052" width="7.28515625" style="226" customWidth="1"/>
    <col min="1053" max="1280" width="9.140625" style="226"/>
    <col min="1281" max="1281" width="4.7109375" style="226" bestFit="1" customWidth="1"/>
    <col min="1282" max="1282" width="0.5703125" style="226" bestFit="1" customWidth="1"/>
    <col min="1283" max="1283" width="24.28515625" style="226" bestFit="1" customWidth="1"/>
    <col min="1284" max="1284" width="6.85546875" style="226" bestFit="1" customWidth="1"/>
    <col min="1285" max="1285" width="4.7109375" style="226" bestFit="1" customWidth="1"/>
    <col min="1286" max="1286" width="1" style="226" bestFit="1" customWidth="1"/>
    <col min="1287" max="1288" width="1.85546875" style="226" bestFit="1" customWidth="1"/>
    <col min="1289" max="1289" width="1" style="226" bestFit="1" customWidth="1"/>
    <col min="1290" max="1290" width="4.7109375" style="226" bestFit="1" customWidth="1"/>
    <col min="1291" max="1291" width="2.85546875" style="226" bestFit="1" customWidth="1"/>
    <col min="1292" max="1292" width="5.140625" style="226" customWidth="1"/>
    <col min="1293" max="1294" width="1" style="226" bestFit="1" customWidth="1"/>
    <col min="1295" max="1295" width="3.7109375" style="226" bestFit="1" customWidth="1"/>
    <col min="1296" max="1296" width="1" style="226" bestFit="1" customWidth="1"/>
    <col min="1297" max="1297" width="1.85546875" style="226" bestFit="1" customWidth="1"/>
    <col min="1298" max="1298" width="1" style="226" bestFit="1" customWidth="1"/>
    <col min="1299" max="1299" width="4.7109375" style="226" bestFit="1" customWidth="1"/>
    <col min="1300" max="1300" width="2.85546875" style="226" bestFit="1" customWidth="1"/>
    <col min="1301" max="1301" width="1" style="226" bestFit="1" customWidth="1"/>
    <col min="1302" max="1302" width="2.85546875" style="226" bestFit="1" customWidth="1"/>
    <col min="1303" max="1304" width="1" style="226" bestFit="1" customWidth="1"/>
    <col min="1305" max="1305" width="2.85546875" style="226" bestFit="1" customWidth="1"/>
    <col min="1306" max="1306" width="4" style="226" customWidth="1"/>
    <col min="1307" max="1307" width="8.42578125" style="226" bestFit="1" customWidth="1"/>
    <col min="1308" max="1308" width="7.28515625" style="226" customWidth="1"/>
    <col min="1309" max="1536" width="9.140625" style="226"/>
    <col min="1537" max="1537" width="4.7109375" style="226" bestFit="1" customWidth="1"/>
    <col min="1538" max="1538" width="0.5703125" style="226" bestFit="1" customWidth="1"/>
    <col min="1539" max="1539" width="24.28515625" style="226" bestFit="1" customWidth="1"/>
    <col min="1540" max="1540" width="6.85546875" style="226" bestFit="1" customWidth="1"/>
    <col min="1541" max="1541" width="4.7109375" style="226" bestFit="1" customWidth="1"/>
    <col min="1542" max="1542" width="1" style="226" bestFit="1" customWidth="1"/>
    <col min="1543" max="1544" width="1.85546875" style="226" bestFit="1" customWidth="1"/>
    <col min="1545" max="1545" width="1" style="226" bestFit="1" customWidth="1"/>
    <col min="1546" max="1546" width="4.7109375" style="226" bestFit="1" customWidth="1"/>
    <col min="1547" max="1547" width="2.85546875" style="226" bestFit="1" customWidth="1"/>
    <col min="1548" max="1548" width="5.140625" style="226" customWidth="1"/>
    <col min="1549" max="1550" width="1" style="226" bestFit="1" customWidth="1"/>
    <col min="1551" max="1551" width="3.7109375" style="226" bestFit="1" customWidth="1"/>
    <col min="1552" max="1552" width="1" style="226" bestFit="1" customWidth="1"/>
    <col min="1553" max="1553" width="1.85546875" style="226" bestFit="1" customWidth="1"/>
    <col min="1554" max="1554" width="1" style="226" bestFit="1" customWidth="1"/>
    <col min="1555" max="1555" width="4.7109375" style="226" bestFit="1" customWidth="1"/>
    <col min="1556" max="1556" width="2.85546875" style="226" bestFit="1" customWidth="1"/>
    <col min="1557" max="1557" width="1" style="226" bestFit="1" customWidth="1"/>
    <col min="1558" max="1558" width="2.85546875" style="226" bestFit="1" customWidth="1"/>
    <col min="1559" max="1560" width="1" style="226" bestFit="1" customWidth="1"/>
    <col min="1561" max="1561" width="2.85546875" style="226" bestFit="1" customWidth="1"/>
    <col min="1562" max="1562" width="4" style="226" customWidth="1"/>
    <col min="1563" max="1563" width="8.42578125" style="226" bestFit="1" customWidth="1"/>
    <col min="1564" max="1564" width="7.28515625" style="226" customWidth="1"/>
    <col min="1565" max="1792" width="9.140625" style="226"/>
    <col min="1793" max="1793" width="4.7109375" style="226" bestFit="1" customWidth="1"/>
    <col min="1794" max="1794" width="0.5703125" style="226" bestFit="1" customWidth="1"/>
    <col min="1795" max="1795" width="24.28515625" style="226" bestFit="1" customWidth="1"/>
    <col min="1796" max="1796" width="6.85546875" style="226" bestFit="1" customWidth="1"/>
    <col min="1797" max="1797" width="4.7109375" style="226" bestFit="1" customWidth="1"/>
    <col min="1798" max="1798" width="1" style="226" bestFit="1" customWidth="1"/>
    <col min="1799" max="1800" width="1.85546875" style="226" bestFit="1" customWidth="1"/>
    <col min="1801" max="1801" width="1" style="226" bestFit="1" customWidth="1"/>
    <col min="1802" max="1802" width="4.7109375" style="226" bestFit="1" customWidth="1"/>
    <col min="1803" max="1803" width="2.85546875" style="226" bestFit="1" customWidth="1"/>
    <col min="1804" max="1804" width="5.140625" style="226" customWidth="1"/>
    <col min="1805" max="1806" width="1" style="226" bestFit="1" customWidth="1"/>
    <col min="1807" max="1807" width="3.7109375" style="226" bestFit="1" customWidth="1"/>
    <col min="1808" max="1808" width="1" style="226" bestFit="1" customWidth="1"/>
    <col min="1809" max="1809" width="1.85546875" style="226" bestFit="1" customWidth="1"/>
    <col min="1810" max="1810" width="1" style="226" bestFit="1" customWidth="1"/>
    <col min="1811" max="1811" width="4.7109375" style="226" bestFit="1" customWidth="1"/>
    <col min="1812" max="1812" width="2.85546875" style="226" bestFit="1" customWidth="1"/>
    <col min="1813" max="1813" width="1" style="226" bestFit="1" customWidth="1"/>
    <col min="1814" max="1814" width="2.85546875" style="226" bestFit="1" customWidth="1"/>
    <col min="1815" max="1816" width="1" style="226" bestFit="1" customWidth="1"/>
    <col min="1817" max="1817" width="2.85546875" style="226" bestFit="1" customWidth="1"/>
    <col min="1818" max="1818" width="4" style="226" customWidth="1"/>
    <col min="1819" max="1819" width="8.42578125" style="226" bestFit="1" customWidth="1"/>
    <col min="1820" max="1820" width="7.28515625" style="226" customWidth="1"/>
    <col min="1821" max="2048" width="9.140625" style="226"/>
    <col min="2049" max="2049" width="4.7109375" style="226" bestFit="1" customWidth="1"/>
    <col min="2050" max="2050" width="0.5703125" style="226" bestFit="1" customWidth="1"/>
    <col min="2051" max="2051" width="24.28515625" style="226" bestFit="1" customWidth="1"/>
    <col min="2052" max="2052" width="6.85546875" style="226" bestFit="1" customWidth="1"/>
    <col min="2053" max="2053" width="4.7109375" style="226" bestFit="1" customWidth="1"/>
    <col min="2054" max="2054" width="1" style="226" bestFit="1" customWidth="1"/>
    <col min="2055" max="2056" width="1.85546875" style="226" bestFit="1" customWidth="1"/>
    <col min="2057" max="2057" width="1" style="226" bestFit="1" customWidth="1"/>
    <col min="2058" max="2058" width="4.7109375" style="226" bestFit="1" customWidth="1"/>
    <col min="2059" max="2059" width="2.85546875" style="226" bestFit="1" customWidth="1"/>
    <col min="2060" max="2060" width="5.140625" style="226" customWidth="1"/>
    <col min="2061" max="2062" width="1" style="226" bestFit="1" customWidth="1"/>
    <col min="2063" max="2063" width="3.7109375" style="226" bestFit="1" customWidth="1"/>
    <col min="2064" max="2064" width="1" style="226" bestFit="1" customWidth="1"/>
    <col min="2065" max="2065" width="1.85546875" style="226" bestFit="1" customWidth="1"/>
    <col min="2066" max="2066" width="1" style="226" bestFit="1" customWidth="1"/>
    <col min="2067" max="2067" width="4.7109375" style="226" bestFit="1" customWidth="1"/>
    <col min="2068" max="2068" width="2.85546875" style="226" bestFit="1" customWidth="1"/>
    <col min="2069" max="2069" width="1" style="226" bestFit="1" customWidth="1"/>
    <col min="2070" max="2070" width="2.85546875" style="226" bestFit="1" customWidth="1"/>
    <col min="2071" max="2072" width="1" style="226" bestFit="1" customWidth="1"/>
    <col min="2073" max="2073" width="2.85546875" style="226" bestFit="1" customWidth="1"/>
    <col min="2074" max="2074" width="4" style="226" customWidth="1"/>
    <col min="2075" max="2075" width="8.42578125" style="226" bestFit="1" customWidth="1"/>
    <col min="2076" max="2076" width="7.28515625" style="226" customWidth="1"/>
    <col min="2077" max="2304" width="9.140625" style="226"/>
    <col min="2305" max="2305" width="4.7109375" style="226" bestFit="1" customWidth="1"/>
    <col min="2306" max="2306" width="0.5703125" style="226" bestFit="1" customWidth="1"/>
    <col min="2307" max="2307" width="24.28515625" style="226" bestFit="1" customWidth="1"/>
    <col min="2308" max="2308" width="6.85546875" style="226" bestFit="1" customWidth="1"/>
    <col min="2309" max="2309" width="4.7109375" style="226" bestFit="1" customWidth="1"/>
    <col min="2310" max="2310" width="1" style="226" bestFit="1" customWidth="1"/>
    <col min="2311" max="2312" width="1.85546875" style="226" bestFit="1" customWidth="1"/>
    <col min="2313" max="2313" width="1" style="226" bestFit="1" customWidth="1"/>
    <col min="2314" max="2314" width="4.7109375" style="226" bestFit="1" customWidth="1"/>
    <col min="2315" max="2315" width="2.85546875" style="226" bestFit="1" customWidth="1"/>
    <col min="2316" max="2316" width="5.140625" style="226" customWidth="1"/>
    <col min="2317" max="2318" width="1" style="226" bestFit="1" customWidth="1"/>
    <col min="2319" max="2319" width="3.7109375" style="226" bestFit="1" customWidth="1"/>
    <col min="2320" max="2320" width="1" style="226" bestFit="1" customWidth="1"/>
    <col min="2321" max="2321" width="1.85546875" style="226" bestFit="1" customWidth="1"/>
    <col min="2322" max="2322" width="1" style="226" bestFit="1" customWidth="1"/>
    <col min="2323" max="2323" width="4.7109375" style="226" bestFit="1" customWidth="1"/>
    <col min="2324" max="2324" width="2.85546875" style="226" bestFit="1" customWidth="1"/>
    <col min="2325" max="2325" width="1" style="226" bestFit="1" customWidth="1"/>
    <col min="2326" max="2326" width="2.85546875" style="226" bestFit="1" customWidth="1"/>
    <col min="2327" max="2328" width="1" style="226" bestFit="1" customWidth="1"/>
    <col min="2329" max="2329" width="2.85546875" style="226" bestFit="1" customWidth="1"/>
    <col min="2330" max="2330" width="4" style="226" customWidth="1"/>
    <col min="2331" max="2331" width="8.42578125" style="226" bestFit="1" customWidth="1"/>
    <col min="2332" max="2332" width="7.28515625" style="226" customWidth="1"/>
    <col min="2333" max="2560" width="9.140625" style="226"/>
    <col min="2561" max="2561" width="4.7109375" style="226" bestFit="1" customWidth="1"/>
    <col min="2562" max="2562" width="0.5703125" style="226" bestFit="1" customWidth="1"/>
    <col min="2563" max="2563" width="24.28515625" style="226" bestFit="1" customWidth="1"/>
    <col min="2564" max="2564" width="6.85546875" style="226" bestFit="1" customWidth="1"/>
    <col min="2565" max="2565" width="4.7109375" style="226" bestFit="1" customWidth="1"/>
    <col min="2566" max="2566" width="1" style="226" bestFit="1" customWidth="1"/>
    <col min="2567" max="2568" width="1.85546875" style="226" bestFit="1" customWidth="1"/>
    <col min="2569" max="2569" width="1" style="226" bestFit="1" customWidth="1"/>
    <col min="2570" max="2570" width="4.7109375" style="226" bestFit="1" customWidth="1"/>
    <col min="2571" max="2571" width="2.85546875" style="226" bestFit="1" customWidth="1"/>
    <col min="2572" max="2572" width="5.140625" style="226" customWidth="1"/>
    <col min="2573" max="2574" width="1" style="226" bestFit="1" customWidth="1"/>
    <col min="2575" max="2575" width="3.7109375" style="226" bestFit="1" customWidth="1"/>
    <col min="2576" max="2576" width="1" style="226" bestFit="1" customWidth="1"/>
    <col min="2577" max="2577" width="1.85546875" style="226" bestFit="1" customWidth="1"/>
    <col min="2578" max="2578" width="1" style="226" bestFit="1" customWidth="1"/>
    <col min="2579" max="2579" width="4.7109375" style="226" bestFit="1" customWidth="1"/>
    <col min="2580" max="2580" width="2.85546875" style="226" bestFit="1" customWidth="1"/>
    <col min="2581" max="2581" width="1" style="226" bestFit="1" customWidth="1"/>
    <col min="2582" max="2582" width="2.85546875" style="226" bestFit="1" customWidth="1"/>
    <col min="2583" max="2584" width="1" style="226" bestFit="1" customWidth="1"/>
    <col min="2585" max="2585" width="2.85546875" style="226" bestFit="1" customWidth="1"/>
    <col min="2586" max="2586" width="4" style="226" customWidth="1"/>
    <col min="2587" max="2587" width="8.42578125" style="226" bestFit="1" customWidth="1"/>
    <col min="2588" max="2588" width="7.28515625" style="226" customWidth="1"/>
    <col min="2589" max="2816" width="9.140625" style="226"/>
    <col min="2817" max="2817" width="4.7109375" style="226" bestFit="1" customWidth="1"/>
    <col min="2818" max="2818" width="0.5703125" style="226" bestFit="1" customWidth="1"/>
    <col min="2819" max="2819" width="24.28515625" style="226" bestFit="1" customWidth="1"/>
    <col min="2820" max="2820" width="6.85546875" style="226" bestFit="1" customWidth="1"/>
    <col min="2821" max="2821" width="4.7109375" style="226" bestFit="1" customWidth="1"/>
    <col min="2822" max="2822" width="1" style="226" bestFit="1" customWidth="1"/>
    <col min="2823" max="2824" width="1.85546875" style="226" bestFit="1" customWidth="1"/>
    <col min="2825" max="2825" width="1" style="226" bestFit="1" customWidth="1"/>
    <col min="2826" max="2826" width="4.7109375" style="226" bestFit="1" customWidth="1"/>
    <col min="2827" max="2827" width="2.85546875" style="226" bestFit="1" customWidth="1"/>
    <col min="2828" max="2828" width="5.140625" style="226" customWidth="1"/>
    <col min="2829" max="2830" width="1" style="226" bestFit="1" customWidth="1"/>
    <col min="2831" max="2831" width="3.7109375" style="226" bestFit="1" customWidth="1"/>
    <col min="2832" max="2832" width="1" style="226" bestFit="1" customWidth="1"/>
    <col min="2833" max="2833" width="1.85546875" style="226" bestFit="1" customWidth="1"/>
    <col min="2834" max="2834" width="1" style="226" bestFit="1" customWidth="1"/>
    <col min="2835" max="2835" width="4.7109375" style="226" bestFit="1" customWidth="1"/>
    <col min="2836" max="2836" width="2.85546875" style="226" bestFit="1" customWidth="1"/>
    <col min="2837" max="2837" width="1" style="226" bestFit="1" customWidth="1"/>
    <col min="2838" max="2838" width="2.85546875" style="226" bestFit="1" customWidth="1"/>
    <col min="2839" max="2840" width="1" style="226" bestFit="1" customWidth="1"/>
    <col min="2841" max="2841" width="2.85546875" style="226" bestFit="1" customWidth="1"/>
    <col min="2842" max="2842" width="4" style="226" customWidth="1"/>
    <col min="2843" max="2843" width="8.42578125" style="226" bestFit="1" customWidth="1"/>
    <col min="2844" max="2844" width="7.28515625" style="226" customWidth="1"/>
    <col min="2845" max="3072" width="9.140625" style="226"/>
    <col min="3073" max="3073" width="4.7109375" style="226" bestFit="1" customWidth="1"/>
    <col min="3074" max="3074" width="0.5703125" style="226" bestFit="1" customWidth="1"/>
    <col min="3075" max="3075" width="24.28515625" style="226" bestFit="1" customWidth="1"/>
    <col min="3076" max="3076" width="6.85546875" style="226" bestFit="1" customWidth="1"/>
    <col min="3077" max="3077" width="4.7109375" style="226" bestFit="1" customWidth="1"/>
    <col min="3078" max="3078" width="1" style="226" bestFit="1" customWidth="1"/>
    <col min="3079" max="3080" width="1.85546875" style="226" bestFit="1" customWidth="1"/>
    <col min="3081" max="3081" width="1" style="226" bestFit="1" customWidth="1"/>
    <col min="3082" max="3082" width="4.7109375" style="226" bestFit="1" customWidth="1"/>
    <col min="3083" max="3083" width="2.85546875" style="226" bestFit="1" customWidth="1"/>
    <col min="3084" max="3084" width="5.140625" style="226" customWidth="1"/>
    <col min="3085" max="3086" width="1" style="226" bestFit="1" customWidth="1"/>
    <col min="3087" max="3087" width="3.7109375" style="226" bestFit="1" customWidth="1"/>
    <col min="3088" max="3088" width="1" style="226" bestFit="1" customWidth="1"/>
    <col min="3089" max="3089" width="1.85546875" style="226" bestFit="1" customWidth="1"/>
    <col min="3090" max="3090" width="1" style="226" bestFit="1" customWidth="1"/>
    <col min="3091" max="3091" width="4.7109375" style="226" bestFit="1" customWidth="1"/>
    <col min="3092" max="3092" width="2.85546875" style="226" bestFit="1" customWidth="1"/>
    <col min="3093" max="3093" width="1" style="226" bestFit="1" customWidth="1"/>
    <col min="3094" max="3094" width="2.85546875" style="226" bestFit="1" customWidth="1"/>
    <col min="3095" max="3096" width="1" style="226" bestFit="1" customWidth="1"/>
    <col min="3097" max="3097" width="2.85546875" style="226" bestFit="1" customWidth="1"/>
    <col min="3098" max="3098" width="4" style="226" customWidth="1"/>
    <col min="3099" max="3099" width="8.42578125" style="226" bestFit="1" customWidth="1"/>
    <col min="3100" max="3100" width="7.28515625" style="226" customWidth="1"/>
    <col min="3101" max="3328" width="9.140625" style="226"/>
    <col min="3329" max="3329" width="4.7109375" style="226" bestFit="1" customWidth="1"/>
    <col min="3330" max="3330" width="0.5703125" style="226" bestFit="1" customWidth="1"/>
    <col min="3331" max="3331" width="24.28515625" style="226" bestFit="1" customWidth="1"/>
    <col min="3332" max="3332" width="6.85546875" style="226" bestFit="1" customWidth="1"/>
    <col min="3333" max="3333" width="4.7109375" style="226" bestFit="1" customWidth="1"/>
    <col min="3334" max="3334" width="1" style="226" bestFit="1" customWidth="1"/>
    <col min="3335" max="3336" width="1.85546875" style="226" bestFit="1" customWidth="1"/>
    <col min="3337" max="3337" width="1" style="226" bestFit="1" customWidth="1"/>
    <col min="3338" max="3338" width="4.7109375" style="226" bestFit="1" customWidth="1"/>
    <col min="3339" max="3339" width="2.85546875" style="226" bestFit="1" customWidth="1"/>
    <col min="3340" max="3340" width="5.140625" style="226" customWidth="1"/>
    <col min="3341" max="3342" width="1" style="226" bestFit="1" customWidth="1"/>
    <col min="3343" max="3343" width="3.7109375" style="226" bestFit="1" customWidth="1"/>
    <col min="3344" max="3344" width="1" style="226" bestFit="1" customWidth="1"/>
    <col min="3345" max="3345" width="1.85546875" style="226" bestFit="1" customWidth="1"/>
    <col min="3346" max="3346" width="1" style="226" bestFit="1" customWidth="1"/>
    <col min="3347" max="3347" width="4.7109375" style="226" bestFit="1" customWidth="1"/>
    <col min="3348" max="3348" width="2.85546875" style="226" bestFit="1" customWidth="1"/>
    <col min="3349" max="3349" width="1" style="226" bestFit="1" customWidth="1"/>
    <col min="3350" max="3350" width="2.85546875" style="226" bestFit="1" customWidth="1"/>
    <col min="3351" max="3352" width="1" style="226" bestFit="1" customWidth="1"/>
    <col min="3353" max="3353" width="2.85546875" style="226" bestFit="1" customWidth="1"/>
    <col min="3354" max="3354" width="4" style="226" customWidth="1"/>
    <col min="3355" max="3355" width="8.42578125" style="226" bestFit="1" customWidth="1"/>
    <col min="3356" max="3356" width="7.28515625" style="226" customWidth="1"/>
    <col min="3357" max="3584" width="9.140625" style="226"/>
    <col min="3585" max="3585" width="4.7109375" style="226" bestFit="1" customWidth="1"/>
    <col min="3586" max="3586" width="0.5703125" style="226" bestFit="1" customWidth="1"/>
    <col min="3587" max="3587" width="24.28515625" style="226" bestFit="1" customWidth="1"/>
    <col min="3588" max="3588" width="6.85546875" style="226" bestFit="1" customWidth="1"/>
    <col min="3589" max="3589" width="4.7109375" style="226" bestFit="1" customWidth="1"/>
    <col min="3590" max="3590" width="1" style="226" bestFit="1" customWidth="1"/>
    <col min="3591" max="3592" width="1.85546875" style="226" bestFit="1" customWidth="1"/>
    <col min="3593" max="3593" width="1" style="226" bestFit="1" customWidth="1"/>
    <col min="3594" max="3594" width="4.7109375" style="226" bestFit="1" customWidth="1"/>
    <col min="3595" max="3595" width="2.85546875" style="226" bestFit="1" customWidth="1"/>
    <col min="3596" max="3596" width="5.140625" style="226" customWidth="1"/>
    <col min="3597" max="3598" width="1" style="226" bestFit="1" customWidth="1"/>
    <col min="3599" max="3599" width="3.7109375" style="226" bestFit="1" customWidth="1"/>
    <col min="3600" max="3600" width="1" style="226" bestFit="1" customWidth="1"/>
    <col min="3601" max="3601" width="1.85546875" style="226" bestFit="1" customWidth="1"/>
    <col min="3602" max="3602" width="1" style="226" bestFit="1" customWidth="1"/>
    <col min="3603" max="3603" width="4.7109375" style="226" bestFit="1" customWidth="1"/>
    <col min="3604" max="3604" width="2.85546875" style="226" bestFit="1" customWidth="1"/>
    <col min="3605" max="3605" width="1" style="226" bestFit="1" customWidth="1"/>
    <col min="3606" max="3606" width="2.85546875" style="226" bestFit="1" customWidth="1"/>
    <col min="3607" max="3608" width="1" style="226" bestFit="1" customWidth="1"/>
    <col min="3609" max="3609" width="2.85546875" style="226" bestFit="1" customWidth="1"/>
    <col min="3610" max="3610" width="4" style="226" customWidth="1"/>
    <col min="3611" max="3611" width="8.42578125" style="226" bestFit="1" customWidth="1"/>
    <col min="3612" max="3612" width="7.28515625" style="226" customWidth="1"/>
    <col min="3613" max="3840" width="9.140625" style="226"/>
    <col min="3841" max="3841" width="4.7109375" style="226" bestFit="1" customWidth="1"/>
    <col min="3842" max="3842" width="0.5703125" style="226" bestFit="1" customWidth="1"/>
    <col min="3843" max="3843" width="24.28515625" style="226" bestFit="1" customWidth="1"/>
    <col min="3844" max="3844" width="6.85546875" style="226" bestFit="1" customWidth="1"/>
    <col min="3845" max="3845" width="4.7109375" style="226" bestFit="1" customWidth="1"/>
    <col min="3846" max="3846" width="1" style="226" bestFit="1" customWidth="1"/>
    <col min="3847" max="3848" width="1.85546875" style="226" bestFit="1" customWidth="1"/>
    <col min="3849" max="3849" width="1" style="226" bestFit="1" customWidth="1"/>
    <col min="3850" max="3850" width="4.7109375" style="226" bestFit="1" customWidth="1"/>
    <col min="3851" max="3851" width="2.85546875" style="226" bestFit="1" customWidth="1"/>
    <col min="3852" max="3852" width="5.140625" style="226" customWidth="1"/>
    <col min="3853" max="3854" width="1" style="226" bestFit="1" customWidth="1"/>
    <col min="3855" max="3855" width="3.7109375" style="226" bestFit="1" customWidth="1"/>
    <col min="3856" max="3856" width="1" style="226" bestFit="1" customWidth="1"/>
    <col min="3857" max="3857" width="1.85546875" style="226" bestFit="1" customWidth="1"/>
    <col min="3858" max="3858" width="1" style="226" bestFit="1" customWidth="1"/>
    <col min="3859" max="3859" width="4.7109375" style="226" bestFit="1" customWidth="1"/>
    <col min="3860" max="3860" width="2.85546875" style="226" bestFit="1" customWidth="1"/>
    <col min="3861" max="3861" width="1" style="226" bestFit="1" customWidth="1"/>
    <col min="3862" max="3862" width="2.85546875" style="226" bestFit="1" customWidth="1"/>
    <col min="3863" max="3864" width="1" style="226" bestFit="1" customWidth="1"/>
    <col min="3865" max="3865" width="2.85546875" style="226" bestFit="1" customWidth="1"/>
    <col min="3866" max="3866" width="4" style="226" customWidth="1"/>
    <col min="3867" max="3867" width="8.42578125" style="226" bestFit="1" customWidth="1"/>
    <col min="3868" max="3868" width="7.28515625" style="226" customWidth="1"/>
    <col min="3869" max="4096" width="9.140625" style="226"/>
    <col min="4097" max="4097" width="4.7109375" style="226" bestFit="1" customWidth="1"/>
    <col min="4098" max="4098" width="0.5703125" style="226" bestFit="1" customWidth="1"/>
    <col min="4099" max="4099" width="24.28515625" style="226" bestFit="1" customWidth="1"/>
    <col min="4100" max="4100" width="6.85546875" style="226" bestFit="1" customWidth="1"/>
    <col min="4101" max="4101" width="4.7109375" style="226" bestFit="1" customWidth="1"/>
    <col min="4102" max="4102" width="1" style="226" bestFit="1" customWidth="1"/>
    <col min="4103" max="4104" width="1.85546875" style="226" bestFit="1" customWidth="1"/>
    <col min="4105" max="4105" width="1" style="226" bestFit="1" customWidth="1"/>
    <col min="4106" max="4106" width="4.7109375" style="226" bestFit="1" customWidth="1"/>
    <col min="4107" max="4107" width="2.85546875" style="226" bestFit="1" customWidth="1"/>
    <col min="4108" max="4108" width="5.140625" style="226" customWidth="1"/>
    <col min="4109" max="4110" width="1" style="226" bestFit="1" customWidth="1"/>
    <col min="4111" max="4111" width="3.7109375" style="226" bestFit="1" customWidth="1"/>
    <col min="4112" max="4112" width="1" style="226" bestFit="1" customWidth="1"/>
    <col min="4113" max="4113" width="1.85546875" style="226" bestFit="1" customWidth="1"/>
    <col min="4114" max="4114" width="1" style="226" bestFit="1" customWidth="1"/>
    <col min="4115" max="4115" width="4.7109375" style="226" bestFit="1" customWidth="1"/>
    <col min="4116" max="4116" width="2.85546875" style="226" bestFit="1" customWidth="1"/>
    <col min="4117" max="4117" width="1" style="226" bestFit="1" customWidth="1"/>
    <col min="4118" max="4118" width="2.85546875" style="226" bestFit="1" customWidth="1"/>
    <col min="4119" max="4120" width="1" style="226" bestFit="1" customWidth="1"/>
    <col min="4121" max="4121" width="2.85546875" style="226" bestFit="1" customWidth="1"/>
    <col min="4122" max="4122" width="4" style="226" customWidth="1"/>
    <col min="4123" max="4123" width="8.42578125" style="226" bestFit="1" customWidth="1"/>
    <col min="4124" max="4124" width="7.28515625" style="226" customWidth="1"/>
    <col min="4125" max="4352" width="9.140625" style="226"/>
    <col min="4353" max="4353" width="4.7109375" style="226" bestFit="1" customWidth="1"/>
    <col min="4354" max="4354" width="0.5703125" style="226" bestFit="1" customWidth="1"/>
    <col min="4355" max="4355" width="24.28515625" style="226" bestFit="1" customWidth="1"/>
    <col min="4356" max="4356" width="6.85546875" style="226" bestFit="1" customWidth="1"/>
    <col min="4357" max="4357" width="4.7109375" style="226" bestFit="1" customWidth="1"/>
    <col min="4358" max="4358" width="1" style="226" bestFit="1" customWidth="1"/>
    <col min="4359" max="4360" width="1.85546875" style="226" bestFit="1" customWidth="1"/>
    <col min="4361" max="4361" width="1" style="226" bestFit="1" customWidth="1"/>
    <col min="4362" max="4362" width="4.7109375" style="226" bestFit="1" customWidth="1"/>
    <col min="4363" max="4363" width="2.85546875" style="226" bestFit="1" customWidth="1"/>
    <col min="4364" max="4364" width="5.140625" style="226" customWidth="1"/>
    <col min="4365" max="4366" width="1" style="226" bestFit="1" customWidth="1"/>
    <col min="4367" max="4367" width="3.7109375" style="226" bestFit="1" customWidth="1"/>
    <col min="4368" max="4368" width="1" style="226" bestFit="1" customWidth="1"/>
    <col min="4369" max="4369" width="1.85546875" style="226" bestFit="1" customWidth="1"/>
    <col min="4370" max="4370" width="1" style="226" bestFit="1" customWidth="1"/>
    <col min="4371" max="4371" width="4.7109375" style="226" bestFit="1" customWidth="1"/>
    <col min="4372" max="4372" width="2.85546875" style="226" bestFit="1" customWidth="1"/>
    <col min="4373" max="4373" width="1" style="226" bestFit="1" customWidth="1"/>
    <col min="4374" max="4374" width="2.85546875" style="226" bestFit="1" customWidth="1"/>
    <col min="4375" max="4376" width="1" style="226" bestFit="1" customWidth="1"/>
    <col min="4377" max="4377" width="2.85546875" style="226" bestFit="1" customWidth="1"/>
    <col min="4378" max="4378" width="4" style="226" customWidth="1"/>
    <col min="4379" max="4379" width="8.42578125" style="226" bestFit="1" customWidth="1"/>
    <col min="4380" max="4380" width="7.28515625" style="226" customWidth="1"/>
    <col min="4381" max="4608" width="9.140625" style="226"/>
    <col min="4609" max="4609" width="4.7109375" style="226" bestFit="1" customWidth="1"/>
    <col min="4610" max="4610" width="0.5703125" style="226" bestFit="1" customWidth="1"/>
    <col min="4611" max="4611" width="24.28515625" style="226" bestFit="1" customWidth="1"/>
    <col min="4612" max="4612" width="6.85546875" style="226" bestFit="1" customWidth="1"/>
    <col min="4613" max="4613" width="4.7109375" style="226" bestFit="1" customWidth="1"/>
    <col min="4614" max="4614" width="1" style="226" bestFit="1" customWidth="1"/>
    <col min="4615" max="4616" width="1.85546875" style="226" bestFit="1" customWidth="1"/>
    <col min="4617" max="4617" width="1" style="226" bestFit="1" customWidth="1"/>
    <col min="4618" max="4618" width="4.7109375" style="226" bestFit="1" customWidth="1"/>
    <col min="4619" max="4619" width="2.85546875" style="226" bestFit="1" customWidth="1"/>
    <col min="4620" max="4620" width="5.140625" style="226" customWidth="1"/>
    <col min="4621" max="4622" width="1" style="226" bestFit="1" customWidth="1"/>
    <col min="4623" max="4623" width="3.7109375" style="226" bestFit="1" customWidth="1"/>
    <col min="4624" max="4624" width="1" style="226" bestFit="1" customWidth="1"/>
    <col min="4625" max="4625" width="1.85546875" style="226" bestFit="1" customWidth="1"/>
    <col min="4626" max="4626" width="1" style="226" bestFit="1" customWidth="1"/>
    <col min="4627" max="4627" width="4.7109375" style="226" bestFit="1" customWidth="1"/>
    <col min="4628" max="4628" width="2.85546875" style="226" bestFit="1" customWidth="1"/>
    <col min="4629" max="4629" width="1" style="226" bestFit="1" customWidth="1"/>
    <col min="4630" max="4630" width="2.85546875" style="226" bestFit="1" customWidth="1"/>
    <col min="4631" max="4632" width="1" style="226" bestFit="1" customWidth="1"/>
    <col min="4633" max="4633" width="2.85546875" style="226" bestFit="1" customWidth="1"/>
    <col min="4634" max="4634" width="4" style="226" customWidth="1"/>
    <col min="4635" max="4635" width="8.42578125" style="226" bestFit="1" customWidth="1"/>
    <col min="4636" max="4636" width="7.28515625" style="226" customWidth="1"/>
    <col min="4637" max="4864" width="9.140625" style="226"/>
    <col min="4865" max="4865" width="4.7109375" style="226" bestFit="1" customWidth="1"/>
    <col min="4866" max="4866" width="0.5703125" style="226" bestFit="1" customWidth="1"/>
    <col min="4867" max="4867" width="24.28515625" style="226" bestFit="1" customWidth="1"/>
    <col min="4868" max="4868" width="6.85546875" style="226" bestFit="1" customWidth="1"/>
    <col min="4869" max="4869" width="4.7109375" style="226" bestFit="1" customWidth="1"/>
    <col min="4870" max="4870" width="1" style="226" bestFit="1" customWidth="1"/>
    <col min="4871" max="4872" width="1.85546875" style="226" bestFit="1" customWidth="1"/>
    <col min="4873" max="4873" width="1" style="226" bestFit="1" customWidth="1"/>
    <col min="4874" max="4874" width="4.7109375" style="226" bestFit="1" customWidth="1"/>
    <col min="4875" max="4875" width="2.85546875" style="226" bestFit="1" customWidth="1"/>
    <col min="4876" max="4876" width="5.140625" style="226" customWidth="1"/>
    <col min="4877" max="4878" width="1" style="226" bestFit="1" customWidth="1"/>
    <col min="4879" max="4879" width="3.7109375" style="226" bestFit="1" customWidth="1"/>
    <col min="4880" max="4880" width="1" style="226" bestFit="1" customWidth="1"/>
    <col min="4881" max="4881" width="1.85546875" style="226" bestFit="1" customWidth="1"/>
    <col min="4882" max="4882" width="1" style="226" bestFit="1" customWidth="1"/>
    <col min="4883" max="4883" width="4.7109375" style="226" bestFit="1" customWidth="1"/>
    <col min="4884" max="4884" width="2.85546875" style="226" bestFit="1" customWidth="1"/>
    <col min="4885" max="4885" width="1" style="226" bestFit="1" customWidth="1"/>
    <col min="4886" max="4886" width="2.85546875" style="226" bestFit="1" customWidth="1"/>
    <col min="4887" max="4888" width="1" style="226" bestFit="1" customWidth="1"/>
    <col min="4889" max="4889" width="2.85546875" style="226" bestFit="1" customWidth="1"/>
    <col min="4890" max="4890" width="4" style="226" customWidth="1"/>
    <col min="4891" max="4891" width="8.42578125" style="226" bestFit="1" customWidth="1"/>
    <col min="4892" max="4892" width="7.28515625" style="226" customWidth="1"/>
    <col min="4893" max="5120" width="9.140625" style="226"/>
    <col min="5121" max="5121" width="4.7109375" style="226" bestFit="1" customWidth="1"/>
    <col min="5122" max="5122" width="0.5703125" style="226" bestFit="1" customWidth="1"/>
    <col min="5123" max="5123" width="24.28515625" style="226" bestFit="1" customWidth="1"/>
    <col min="5124" max="5124" width="6.85546875" style="226" bestFit="1" customWidth="1"/>
    <col min="5125" max="5125" width="4.7109375" style="226" bestFit="1" customWidth="1"/>
    <col min="5126" max="5126" width="1" style="226" bestFit="1" customWidth="1"/>
    <col min="5127" max="5128" width="1.85546875" style="226" bestFit="1" customWidth="1"/>
    <col min="5129" max="5129" width="1" style="226" bestFit="1" customWidth="1"/>
    <col min="5130" max="5130" width="4.7109375" style="226" bestFit="1" customWidth="1"/>
    <col min="5131" max="5131" width="2.85546875" style="226" bestFit="1" customWidth="1"/>
    <col min="5132" max="5132" width="5.140625" style="226" customWidth="1"/>
    <col min="5133" max="5134" width="1" style="226" bestFit="1" customWidth="1"/>
    <col min="5135" max="5135" width="3.7109375" style="226" bestFit="1" customWidth="1"/>
    <col min="5136" max="5136" width="1" style="226" bestFit="1" customWidth="1"/>
    <col min="5137" max="5137" width="1.85546875" style="226" bestFit="1" customWidth="1"/>
    <col min="5138" max="5138" width="1" style="226" bestFit="1" customWidth="1"/>
    <col min="5139" max="5139" width="4.7109375" style="226" bestFit="1" customWidth="1"/>
    <col min="5140" max="5140" width="2.85546875" style="226" bestFit="1" customWidth="1"/>
    <col min="5141" max="5141" width="1" style="226" bestFit="1" customWidth="1"/>
    <col min="5142" max="5142" width="2.85546875" style="226" bestFit="1" customWidth="1"/>
    <col min="5143" max="5144" width="1" style="226" bestFit="1" customWidth="1"/>
    <col min="5145" max="5145" width="2.85546875" style="226" bestFit="1" customWidth="1"/>
    <col min="5146" max="5146" width="4" style="226" customWidth="1"/>
    <col min="5147" max="5147" width="8.42578125" style="226" bestFit="1" customWidth="1"/>
    <col min="5148" max="5148" width="7.28515625" style="226" customWidth="1"/>
    <col min="5149" max="5376" width="9.140625" style="226"/>
    <col min="5377" max="5377" width="4.7109375" style="226" bestFit="1" customWidth="1"/>
    <col min="5378" max="5378" width="0.5703125" style="226" bestFit="1" customWidth="1"/>
    <col min="5379" max="5379" width="24.28515625" style="226" bestFit="1" customWidth="1"/>
    <col min="5380" max="5380" width="6.85546875" style="226" bestFit="1" customWidth="1"/>
    <col min="5381" max="5381" width="4.7109375" style="226" bestFit="1" customWidth="1"/>
    <col min="5382" max="5382" width="1" style="226" bestFit="1" customWidth="1"/>
    <col min="5383" max="5384" width="1.85546875" style="226" bestFit="1" customWidth="1"/>
    <col min="5385" max="5385" width="1" style="226" bestFit="1" customWidth="1"/>
    <col min="5386" max="5386" width="4.7109375" style="226" bestFit="1" customWidth="1"/>
    <col min="5387" max="5387" width="2.85546875" style="226" bestFit="1" customWidth="1"/>
    <col min="5388" max="5388" width="5.140625" style="226" customWidth="1"/>
    <col min="5389" max="5390" width="1" style="226" bestFit="1" customWidth="1"/>
    <col min="5391" max="5391" width="3.7109375" style="226" bestFit="1" customWidth="1"/>
    <col min="5392" max="5392" width="1" style="226" bestFit="1" customWidth="1"/>
    <col min="5393" max="5393" width="1.85546875" style="226" bestFit="1" customWidth="1"/>
    <col min="5394" max="5394" width="1" style="226" bestFit="1" customWidth="1"/>
    <col min="5395" max="5395" width="4.7109375" style="226" bestFit="1" customWidth="1"/>
    <col min="5396" max="5396" width="2.85546875" style="226" bestFit="1" customWidth="1"/>
    <col min="5397" max="5397" width="1" style="226" bestFit="1" customWidth="1"/>
    <col min="5398" max="5398" width="2.85546875" style="226" bestFit="1" customWidth="1"/>
    <col min="5399" max="5400" width="1" style="226" bestFit="1" customWidth="1"/>
    <col min="5401" max="5401" width="2.85546875" style="226" bestFit="1" customWidth="1"/>
    <col min="5402" max="5402" width="4" style="226" customWidth="1"/>
    <col min="5403" max="5403" width="8.42578125" style="226" bestFit="1" customWidth="1"/>
    <col min="5404" max="5404" width="7.28515625" style="226" customWidth="1"/>
    <col min="5405" max="5632" width="9.140625" style="226"/>
    <col min="5633" max="5633" width="4.7109375" style="226" bestFit="1" customWidth="1"/>
    <col min="5634" max="5634" width="0.5703125" style="226" bestFit="1" customWidth="1"/>
    <col min="5635" max="5635" width="24.28515625" style="226" bestFit="1" customWidth="1"/>
    <col min="5636" max="5636" width="6.85546875" style="226" bestFit="1" customWidth="1"/>
    <col min="5637" max="5637" width="4.7109375" style="226" bestFit="1" customWidth="1"/>
    <col min="5638" max="5638" width="1" style="226" bestFit="1" customWidth="1"/>
    <col min="5639" max="5640" width="1.85546875" style="226" bestFit="1" customWidth="1"/>
    <col min="5641" max="5641" width="1" style="226" bestFit="1" customWidth="1"/>
    <col min="5642" max="5642" width="4.7109375" style="226" bestFit="1" customWidth="1"/>
    <col min="5643" max="5643" width="2.85546875" style="226" bestFit="1" customWidth="1"/>
    <col min="5644" max="5644" width="5.140625" style="226" customWidth="1"/>
    <col min="5645" max="5646" width="1" style="226" bestFit="1" customWidth="1"/>
    <col min="5647" max="5647" width="3.7109375" style="226" bestFit="1" customWidth="1"/>
    <col min="5648" max="5648" width="1" style="226" bestFit="1" customWidth="1"/>
    <col min="5649" max="5649" width="1.85546875" style="226" bestFit="1" customWidth="1"/>
    <col min="5650" max="5650" width="1" style="226" bestFit="1" customWidth="1"/>
    <col min="5651" max="5651" width="4.7109375" style="226" bestFit="1" customWidth="1"/>
    <col min="5652" max="5652" width="2.85546875" style="226" bestFit="1" customWidth="1"/>
    <col min="5653" max="5653" width="1" style="226" bestFit="1" customWidth="1"/>
    <col min="5654" max="5654" width="2.85546875" style="226" bestFit="1" customWidth="1"/>
    <col min="5655" max="5656" width="1" style="226" bestFit="1" customWidth="1"/>
    <col min="5657" max="5657" width="2.85546875" style="226" bestFit="1" customWidth="1"/>
    <col min="5658" max="5658" width="4" style="226" customWidth="1"/>
    <col min="5659" max="5659" width="8.42578125" style="226" bestFit="1" customWidth="1"/>
    <col min="5660" max="5660" width="7.28515625" style="226" customWidth="1"/>
    <col min="5661" max="5888" width="9.140625" style="226"/>
    <col min="5889" max="5889" width="4.7109375" style="226" bestFit="1" customWidth="1"/>
    <col min="5890" max="5890" width="0.5703125" style="226" bestFit="1" customWidth="1"/>
    <col min="5891" max="5891" width="24.28515625" style="226" bestFit="1" customWidth="1"/>
    <col min="5892" max="5892" width="6.85546875" style="226" bestFit="1" customWidth="1"/>
    <col min="5893" max="5893" width="4.7109375" style="226" bestFit="1" customWidth="1"/>
    <col min="5894" max="5894" width="1" style="226" bestFit="1" customWidth="1"/>
    <col min="5895" max="5896" width="1.85546875" style="226" bestFit="1" customWidth="1"/>
    <col min="5897" max="5897" width="1" style="226" bestFit="1" customWidth="1"/>
    <col min="5898" max="5898" width="4.7109375" style="226" bestFit="1" customWidth="1"/>
    <col min="5899" max="5899" width="2.85546875" style="226" bestFit="1" customWidth="1"/>
    <col min="5900" max="5900" width="5.140625" style="226" customWidth="1"/>
    <col min="5901" max="5902" width="1" style="226" bestFit="1" customWidth="1"/>
    <col min="5903" max="5903" width="3.7109375" style="226" bestFit="1" customWidth="1"/>
    <col min="5904" max="5904" width="1" style="226" bestFit="1" customWidth="1"/>
    <col min="5905" max="5905" width="1.85546875" style="226" bestFit="1" customWidth="1"/>
    <col min="5906" max="5906" width="1" style="226" bestFit="1" customWidth="1"/>
    <col min="5907" max="5907" width="4.7109375" style="226" bestFit="1" customWidth="1"/>
    <col min="5908" max="5908" width="2.85546875" style="226" bestFit="1" customWidth="1"/>
    <col min="5909" max="5909" width="1" style="226" bestFit="1" customWidth="1"/>
    <col min="5910" max="5910" width="2.85546875" style="226" bestFit="1" customWidth="1"/>
    <col min="5911" max="5912" width="1" style="226" bestFit="1" customWidth="1"/>
    <col min="5913" max="5913" width="2.85546875" style="226" bestFit="1" customWidth="1"/>
    <col min="5914" max="5914" width="4" style="226" customWidth="1"/>
    <col min="5915" max="5915" width="8.42578125" style="226" bestFit="1" customWidth="1"/>
    <col min="5916" max="5916" width="7.28515625" style="226" customWidth="1"/>
    <col min="5917" max="6144" width="9.140625" style="226"/>
    <col min="6145" max="6145" width="4.7109375" style="226" bestFit="1" customWidth="1"/>
    <col min="6146" max="6146" width="0.5703125" style="226" bestFit="1" customWidth="1"/>
    <col min="6147" max="6147" width="24.28515625" style="226" bestFit="1" customWidth="1"/>
    <col min="6148" max="6148" width="6.85546875" style="226" bestFit="1" customWidth="1"/>
    <col min="6149" max="6149" width="4.7109375" style="226" bestFit="1" customWidth="1"/>
    <col min="6150" max="6150" width="1" style="226" bestFit="1" customWidth="1"/>
    <col min="6151" max="6152" width="1.85546875" style="226" bestFit="1" customWidth="1"/>
    <col min="6153" max="6153" width="1" style="226" bestFit="1" customWidth="1"/>
    <col min="6154" max="6154" width="4.7109375" style="226" bestFit="1" customWidth="1"/>
    <col min="6155" max="6155" width="2.85546875" style="226" bestFit="1" customWidth="1"/>
    <col min="6156" max="6156" width="5.140625" style="226" customWidth="1"/>
    <col min="6157" max="6158" width="1" style="226" bestFit="1" customWidth="1"/>
    <col min="6159" max="6159" width="3.7109375" style="226" bestFit="1" customWidth="1"/>
    <col min="6160" max="6160" width="1" style="226" bestFit="1" customWidth="1"/>
    <col min="6161" max="6161" width="1.85546875" style="226" bestFit="1" customWidth="1"/>
    <col min="6162" max="6162" width="1" style="226" bestFit="1" customWidth="1"/>
    <col min="6163" max="6163" width="4.7109375" style="226" bestFit="1" customWidth="1"/>
    <col min="6164" max="6164" width="2.85546875" style="226" bestFit="1" customWidth="1"/>
    <col min="6165" max="6165" width="1" style="226" bestFit="1" customWidth="1"/>
    <col min="6166" max="6166" width="2.85546875" style="226" bestFit="1" customWidth="1"/>
    <col min="6167" max="6168" width="1" style="226" bestFit="1" customWidth="1"/>
    <col min="6169" max="6169" width="2.85546875" style="226" bestFit="1" customWidth="1"/>
    <col min="6170" max="6170" width="4" style="226" customWidth="1"/>
    <col min="6171" max="6171" width="8.42578125" style="226" bestFit="1" customWidth="1"/>
    <col min="6172" max="6172" width="7.28515625" style="226" customWidth="1"/>
    <col min="6173" max="6400" width="9.140625" style="226"/>
    <col min="6401" max="6401" width="4.7109375" style="226" bestFit="1" customWidth="1"/>
    <col min="6402" max="6402" width="0.5703125" style="226" bestFit="1" customWidth="1"/>
    <col min="6403" max="6403" width="24.28515625" style="226" bestFit="1" customWidth="1"/>
    <col min="6404" max="6404" width="6.85546875" style="226" bestFit="1" customWidth="1"/>
    <col min="6405" max="6405" width="4.7109375" style="226" bestFit="1" customWidth="1"/>
    <col min="6406" max="6406" width="1" style="226" bestFit="1" customWidth="1"/>
    <col min="6407" max="6408" width="1.85546875" style="226" bestFit="1" customWidth="1"/>
    <col min="6409" max="6409" width="1" style="226" bestFit="1" customWidth="1"/>
    <col min="6410" max="6410" width="4.7109375" style="226" bestFit="1" customWidth="1"/>
    <col min="6411" max="6411" width="2.85546875" style="226" bestFit="1" customWidth="1"/>
    <col min="6412" max="6412" width="5.140625" style="226" customWidth="1"/>
    <col min="6413" max="6414" width="1" style="226" bestFit="1" customWidth="1"/>
    <col min="6415" max="6415" width="3.7109375" style="226" bestFit="1" customWidth="1"/>
    <col min="6416" max="6416" width="1" style="226" bestFit="1" customWidth="1"/>
    <col min="6417" max="6417" width="1.85546875" style="226" bestFit="1" customWidth="1"/>
    <col min="6418" max="6418" width="1" style="226" bestFit="1" customWidth="1"/>
    <col min="6419" max="6419" width="4.7109375" style="226" bestFit="1" customWidth="1"/>
    <col min="6420" max="6420" width="2.85546875" style="226" bestFit="1" customWidth="1"/>
    <col min="6421" max="6421" width="1" style="226" bestFit="1" customWidth="1"/>
    <col min="6422" max="6422" width="2.85546875" style="226" bestFit="1" customWidth="1"/>
    <col min="6423" max="6424" width="1" style="226" bestFit="1" customWidth="1"/>
    <col min="6425" max="6425" width="2.85546875" style="226" bestFit="1" customWidth="1"/>
    <col min="6426" max="6426" width="4" style="226" customWidth="1"/>
    <col min="6427" max="6427" width="8.42578125" style="226" bestFit="1" customWidth="1"/>
    <col min="6428" max="6428" width="7.28515625" style="226" customWidth="1"/>
    <col min="6429" max="6656" width="9.140625" style="226"/>
    <col min="6657" max="6657" width="4.7109375" style="226" bestFit="1" customWidth="1"/>
    <col min="6658" max="6658" width="0.5703125" style="226" bestFit="1" customWidth="1"/>
    <col min="6659" max="6659" width="24.28515625" style="226" bestFit="1" customWidth="1"/>
    <col min="6660" max="6660" width="6.85546875" style="226" bestFit="1" customWidth="1"/>
    <col min="6661" max="6661" width="4.7109375" style="226" bestFit="1" customWidth="1"/>
    <col min="6662" max="6662" width="1" style="226" bestFit="1" customWidth="1"/>
    <col min="6663" max="6664" width="1.85546875" style="226" bestFit="1" customWidth="1"/>
    <col min="6665" max="6665" width="1" style="226" bestFit="1" customWidth="1"/>
    <col min="6666" max="6666" width="4.7109375" style="226" bestFit="1" customWidth="1"/>
    <col min="6667" max="6667" width="2.85546875" style="226" bestFit="1" customWidth="1"/>
    <col min="6668" max="6668" width="5.140625" style="226" customWidth="1"/>
    <col min="6669" max="6670" width="1" style="226" bestFit="1" customWidth="1"/>
    <col min="6671" max="6671" width="3.7109375" style="226" bestFit="1" customWidth="1"/>
    <col min="6672" max="6672" width="1" style="226" bestFit="1" customWidth="1"/>
    <col min="6673" max="6673" width="1.85546875" style="226" bestFit="1" customWidth="1"/>
    <col min="6674" max="6674" width="1" style="226" bestFit="1" customWidth="1"/>
    <col min="6675" max="6675" width="4.7109375" style="226" bestFit="1" customWidth="1"/>
    <col min="6676" max="6676" width="2.85546875" style="226" bestFit="1" customWidth="1"/>
    <col min="6677" max="6677" width="1" style="226" bestFit="1" customWidth="1"/>
    <col min="6678" max="6678" width="2.85546875" style="226" bestFit="1" customWidth="1"/>
    <col min="6679" max="6680" width="1" style="226" bestFit="1" customWidth="1"/>
    <col min="6681" max="6681" width="2.85546875" style="226" bestFit="1" customWidth="1"/>
    <col min="6682" max="6682" width="4" style="226" customWidth="1"/>
    <col min="6683" max="6683" width="8.42578125" style="226" bestFit="1" customWidth="1"/>
    <col min="6684" max="6684" width="7.28515625" style="226" customWidth="1"/>
    <col min="6685" max="6912" width="9.140625" style="226"/>
    <col min="6913" max="6913" width="4.7109375" style="226" bestFit="1" customWidth="1"/>
    <col min="6914" max="6914" width="0.5703125" style="226" bestFit="1" customWidth="1"/>
    <col min="6915" max="6915" width="24.28515625" style="226" bestFit="1" customWidth="1"/>
    <col min="6916" max="6916" width="6.85546875" style="226" bestFit="1" customWidth="1"/>
    <col min="6917" max="6917" width="4.7109375" style="226" bestFit="1" customWidth="1"/>
    <col min="6918" max="6918" width="1" style="226" bestFit="1" customWidth="1"/>
    <col min="6919" max="6920" width="1.85546875" style="226" bestFit="1" customWidth="1"/>
    <col min="6921" max="6921" width="1" style="226" bestFit="1" customWidth="1"/>
    <col min="6922" max="6922" width="4.7109375" style="226" bestFit="1" customWidth="1"/>
    <col min="6923" max="6923" width="2.85546875" style="226" bestFit="1" customWidth="1"/>
    <col min="6924" max="6924" width="5.140625" style="226" customWidth="1"/>
    <col min="6925" max="6926" width="1" style="226" bestFit="1" customWidth="1"/>
    <col min="6927" max="6927" width="3.7109375" style="226" bestFit="1" customWidth="1"/>
    <col min="6928" max="6928" width="1" style="226" bestFit="1" customWidth="1"/>
    <col min="6929" max="6929" width="1.85546875" style="226" bestFit="1" customWidth="1"/>
    <col min="6930" max="6930" width="1" style="226" bestFit="1" customWidth="1"/>
    <col min="6931" max="6931" width="4.7109375" style="226" bestFit="1" customWidth="1"/>
    <col min="6932" max="6932" width="2.85546875" style="226" bestFit="1" customWidth="1"/>
    <col min="6933" max="6933" width="1" style="226" bestFit="1" customWidth="1"/>
    <col min="6934" max="6934" width="2.85546875" style="226" bestFit="1" customWidth="1"/>
    <col min="6935" max="6936" width="1" style="226" bestFit="1" customWidth="1"/>
    <col min="6937" max="6937" width="2.85546875" style="226" bestFit="1" customWidth="1"/>
    <col min="6938" max="6938" width="4" style="226" customWidth="1"/>
    <col min="6939" max="6939" width="8.42578125" style="226" bestFit="1" customWidth="1"/>
    <col min="6940" max="6940" width="7.28515625" style="226" customWidth="1"/>
    <col min="6941" max="7168" width="9.140625" style="226"/>
    <col min="7169" max="7169" width="4.7109375" style="226" bestFit="1" customWidth="1"/>
    <col min="7170" max="7170" width="0.5703125" style="226" bestFit="1" customWidth="1"/>
    <col min="7171" max="7171" width="24.28515625" style="226" bestFit="1" customWidth="1"/>
    <col min="7172" max="7172" width="6.85546875" style="226" bestFit="1" customWidth="1"/>
    <col min="7173" max="7173" width="4.7109375" style="226" bestFit="1" customWidth="1"/>
    <col min="7174" max="7174" width="1" style="226" bestFit="1" customWidth="1"/>
    <col min="7175" max="7176" width="1.85546875" style="226" bestFit="1" customWidth="1"/>
    <col min="7177" max="7177" width="1" style="226" bestFit="1" customWidth="1"/>
    <col min="7178" max="7178" width="4.7109375" style="226" bestFit="1" customWidth="1"/>
    <col min="7179" max="7179" width="2.85546875" style="226" bestFit="1" customWidth="1"/>
    <col min="7180" max="7180" width="5.140625" style="226" customWidth="1"/>
    <col min="7181" max="7182" width="1" style="226" bestFit="1" customWidth="1"/>
    <col min="7183" max="7183" width="3.7109375" style="226" bestFit="1" customWidth="1"/>
    <col min="7184" max="7184" width="1" style="226" bestFit="1" customWidth="1"/>
    <col min="7185" max="7185" width="1.85546875" style="226" bestFit="1" customWidth="1"/>
    <col min="7186" max="7186" width="1" style="226" bestFit="1" customWidth="1"/>
    <col min="7187" max="7187" width="4.7109375" style="226" bestFit="1" customWidth="1"/>
    <col min="7188" max="7188" width="2.85546875" style="226" bestFit="1" customWidth="1"/>
    <col min="7189" max="7189" width="1" style="226" bestFit="1" customWidth="1"/>
    <col min="7190" max="7190" width="2.85546875" style="226" bestFit="1" customWidth="1"/>
    <col min="7191" max="7192" width="1" style="226" bestFit="1" customWidth="1"/>
    <col min="7193" max="7193" width="2.85546875" style="226" bestFit="1" customWidth="1"/>
    <col min="7194" max="7194" width="4" style="226" customWidth="1"/>
    <col min="7195" max="7195" width="8.42578125" style="226" bestFit="1" customWidth="1"/>
    <col min="7196" max="7196" width="7.28515625" style="226" customWidth="1"/>
    <col min="7197" max="7424" width="9.140625" style="226"/>
    <col min="7425" max="7425" width="4.7109375" style="226" bestFit="1" customWidth="1"/>
    <col min="7426" max="7426" width="0.5703125" style="226" bestFit="1" customWidth="1"/>
    <col min="7427" max="7427" width="24.28515625" style="226" bestFit="1" customWidth="1"/>
    <col min="7428" max="7428" width="6.85546875" style="226" bestFit="1" customWidth="1"/>
    <col min="7429" max="7429" width="4.7109375" style="226" bestFit="1" customWidth="1"/>
    <col min="7430" max="7430" width="1" style="226" bestFit="1" customWidth="1"/>
    <col min="7431" max="7432" width="1.85546875" style="226" bestFit="1" customWidth="1"/>
    <col min="7433" max="7433" width="1" style="226" bestFit="1" customWidth="1"/>
    <col min="7434" max="7434" width="4.7109375" style="226" bestFit="1" customWidth="1"/>
    <col min="7435" max="7435" width="2.85546875" style="226" bestFit="1" customWidth="1"/>
    <col min="7436" max="7436" width="5.140625" style="226" customWidth="1"/>
    <col min="7437" max="7438" width="1" style="226" bestFit="1" customWidth="1"/>
    <col min="7439" max="7439" width="3.7109375" style="226" bestFit="1" customWidth="1"/>
    <col min="7440" max="7440" width="1" style="226" bestFit="1" customWidth="1"/>
    <col min="7441" max="7441" width="1.85546875" style="226" bestFit="1" customWidth="1"/>
    <col min="7442" max="7442" width="1" style="226" bestFit="1" customWidth="1"/>
    <col min="7443" max="7443" width="4.7109375" style="226" bestFit="1" customWidth="1"/>
    <col min="7444" max="7444" width="2.85546875" style="226" bestFit="1" customWidth="1"/>
    <col min="7445" max="7445" width="1" style="226" bestFit="1" customWidth="1"/>
    <col min="7446" max="7446" width="2.85546875" style="226" bestFit="1" customWidth="1"/>
    <col min="7447" max="7448" width="1" style="226" bestFit="1" customWidth="1"/>
    <col min="7449" max="7449" width="2.85546875" style="226" bestFit="1" customWidth="1"/>
    <col min="7450" max="7450" width="4" style="226" customWidth="1"/>
    <col min="7451" max="7451" width="8.42578125" style="226" bestFit="1" customWidth="1"/>
    <col min="7452" max="7452" width="7.28515625" style="226" customWidth="1"/>
    <col min="7453" max="7680" width="9.140625" style="226"/>
    <col min="7681" max="7681" width="4.7109375" style="226" bestFit="1" customWidth="1"/>
    <col min="7682" max="7682" width="0.5703125" style="226" bestFit="1" customWidth="1"/>
    <col min="7683" max="7683" width="24.28515625" style="226" bestFit="1" customWidth="1"/>
    <col min="7684" max="7684" width="6.85546875" style="226" bestFit="1" customWidth="1"/>
    <col min="7685" max="7685" width="4.7109375" style="226" bestFit="1" customWidth="1"/>
    <col min="7686" max="7686" width="1" style="226" bestFit="1" customWidth="1"/>
    <col min="7687" max="7688" width="1.85546875" style="226" bestFit="1" customWidth="1"/>
    <col min="7689" max="7689" width="1" style="226" bestFit="1" customWidth="1"/>
    <col min="7690" max="7690" width="4.7109375" style="226" bestFit="1" customWidth="1"/>
    <col min="7691" max="7691" width="2.85546875" style="226" bestFit="1" customWidth="1"/>
    <col min="7692" max="7692" width="5.140625" style="226" customWidth="1"/>
    <col min="7693" max="7694" width="1" style="226" bestFit="1" customWidth="1"/>
    <col min="7695" max="7695" width="3.7109375" style="226" bestFit="1" customWidth="1"/>
    <col min="7696" max="7696" width="1" style="226" bestFit="1" customWidth="1"/>
    <col min="7697" max="7697" width="1.85546875" style="226" bestFit="1" customWidth="1"/>
    <col min="7698" max="7698" width="1" style="226" bestFit="1" customWidth="1"/>
    <col min="7699" max="7699" width="4.7109375" style="226" bestFit="1" customWidth="1"/>
    <col min="7700" max="7700" width="2.85546875" style="226" bestFit="1" customWidth="1"/>
    <col min="7701" max="7701" width="1" style="226" bestFit="1" customWidth="1"/>
    <col min="7702" max="7702" width="2.85546875" style="226" bestFit="1" customWidth="1"/>
    <col min="7703" max="7704" width="1" style="226" bestFit="1" customWidth="1"/>
    <col min="7705" max="7705" width="2.85546875" style="226" bestFit="1" customWidth="1"/>
    <col min="7706" max="7706" width="4" style="226" customWidth="1"/>
    <col min="7707" max="7707" width="8.42578125" style="226" bestFit="1" customWidth="1"/>
    <col min="7708" max="7708" width="7.28515625" style="226" customWidth="1"/>
    <col min="7709" max="7936" width="9.140625" style="226"/>
    <col min="7937" max="7937" width="4.7109375" style="226" bestFit="1" customWidth="1"/>
    <col min="7938" max="7938" width="0.5703125" style="226" bestFit="1" customWidth="1"/>
    <col min="7939" max="7939" width="24.28515625" style="226" bestFit="1" customWidth="1"/>
    <col min="7940" max="7940" width="6.85546875" style="226" bestFit="1" customWidth="1"/>
    <col min="7941" max="7941" width="4.7109375" style="226" bestFit="1" customWidth="1"/>
    <col min="7942" max="7942" width="1" style="226" bestFit="1" customWidth="1"/>
    <col min="7943" max="7944" width="1.85546875" style="226" bestFit="1" customWidth="1"/>
    <col min="7945" max="7945" width="1" style="226" bestFit="1" customWidth="1"/>
    <col min="7946" max="7946" width="4.7109375" style="226" bestFit="1" customWidth="1"/>
    <col min="7947" max="7947" width="2.85546875" style="226" bestFit="1" customWidth="1"/>
    <col min="7948" max="7948" width="5.140625" style="226" customWidth="1"/>
    <col min="7949" max="7950" width="1" style="226" bestFit="1" customWidth="1"/>
    <col min="7951" max="7951" width="3.7109375" style="226" bestFit="1" customWidth="1"/>
    <col min="7952" max="7952" width="1" style="226" bestFit="1" customWidth="1"/>
    <col min="7953" max="7953" width="1.85546875" style="226" bestFit="1" customWidth="1"/>
    <col min="7954" max="7954" width="1" style="226" bestFit="1" customWidth="1"/>
    <col min="7955" max="7955" width="4.7109375" style="226" bestFit="1" customWidth="1"/>
    <col min="7956" max="7956" width="2.85546875" style="226" bestFit="1" customWidth="1"/>
    <col min="7957" max="7957" width="1" style="226" bestFit="1" customWidth="1"/>
    <col min="7958" max="7958" width="2.85546875" style="226" bestFit="1" customWidth="1"/>
    <col min="7959" max="7960" width="1" style="226" bestFit="1" customWidth="1"/>
    <col min="7961" max="7961" width="2.85546875" style="226" bestFit="1" customWidth="1"/>
    <col min="7962" max="7962" width="4" style="226" customWidth="1"/>
    <col min="7963" max="7963" width="8.42578125" style="226" bestFit="1" customWidth="1"/>
    <col min="7964" max="7964" width="7.28515625" style="226" customWidth="1"/>
    <col min="7965" max="8192" width="9.140625" style="226"/>
    <col min="8193" max="8193" width="4.7109375" style="226" bestFit="1" customWidth="1"/>
    <col min="8194" max="8194" width="0.5703125" style="226" bestFit="1" customWidth="1"/>
    <col min="8195" max="8195" width="24.28515625" style="226" bestFit="1" customWidth="1"/>
    <col min="8196" max="8196" width="6.85546875" style="226" bestFit="1" customWidth="1"/>
    <col min="8197" max="8197" width="4.7109375" style="226" bestFit="1" customWidth="1"/>
    <col min="8198" max="8198" width="1" style="226" bestFit="1" customWidth="1"/>
    <col min="8199" max="8200" width="1.85546875" style="226" bestFit="1" customWidth="1"/>
    <col min="8201" max="8201" width="1" style="226" bestFit="1" customWidth="1"/>
    <col min="8202" max="8202" width="4.7109375" style="226" bestFit="1" customWidth="1"/>
    <col min="8203" max="8203" width="2.85546875" style="226" bestFit="1" customWidth="1"/>
    <col min="8204" max="8204" width="5.140625" style="226" customWidth="1"/>
    <col min="8205" max="8206" width="1" style="226" bestFit="1" customWidth="1"/>
    <col min="8207" max="8207" width="3.7109375" style="226" bestFit="1" customWidth="1"/>
    <col min="8208" max="8208" width="1" style="226" bestFit="1" customWidth="1"/>
    <col min="8209" max="8209" width="1.85546875" style="226" bestFit="1" customWidth="1"/>
    <col min="8210" max="8210" width="1" style="226" bestFit="1" customWidth="1"/>
    <col min="8211" max="8211" width="4.7109375" style="226" bestFit="1" customWidth="1"/>
    <col min="8212" max="8212" width="2.85546875" style="226" bestFit="1" customWidth="1"/>
    <col min="8213" max="8213" width="1" style="226" bestFit="1" customWidth="1"/>
    <col min="8214" max="8214" width="2.85546875" style="226" bestFit="1" customWidth="1"/>
    <col min="8215" max="8216" width="1" style="226" bestFit="1" customWidth="1"/>
    <col min="8217" max="8217" width="2.85546875" style="226" bestFit="1" customWidth="1"/>
    <col min="8218" max="8218" width="4" style="226" customWidth="1"/>
    <col min="8219" max="8219" width="8.42578125" style="226" bestFit="1" customWidth="1"/>
    <col min="8220" max="8220" width="7.28515625" style="226" customWidth="1"/>
    <col min="8221" max="8448" width="9.140625" style="226"/>
    <col min="8449" max="8449" width="4.7109375" style="226" bestFit="1" customWidth="1"/>
    <col min="8450" max="8450" width="0.5703125" style="226" bestFit="1" customWidth="1"/>
    <col min="8451" max="8451" width="24.28515625" style="226" bestFit="1" customWidth="1"/>
    <col min="8452" max="8452" width="6.85546875" style="226" bestFit="1" customWidth="1"/>
    <col min="8453" max="8453" width="4.7109375" style="226" bestFit="1" customWidth="1"/>
    <col min="8454" max="8454" width="1" style="226" bestFit="1" customWidth="1"/>
    <col min="8455" max="8456" width="1.85546875" style="226" bestFit="1" customWidth="1"/>
    <col min="8457" max="8457" width="1" style="226" bestFit="1" customWidth="1"/>
    <col min="8458" max="8458" width="4.7109375" style="226" bestFit="1" customWidth="1"/>
    <col min="8459" max="8459" width="2.85546875" style="226" bestFit="1" customWidth="1"/>
    <col min="8460" max="8460" width="5.140625" style="226" customWidth="1"/>
    <col min="8461" max="8462" width="1" style="226" bestFit="1" customWidth="1"/>
    <col min="8463" max="8463" width="3.7109375" style="226" bestFit="1" customWidth="1"/>
    <col min="8464" max="8464" width="1" style="226" bestFit="1" customWidth="1"/>
    <col min="8465" max="8465" width="1.85546875" style="226" bestFit="1" customWidth="1"/>
    <col min="8466" max="8466" width="1" style="226" bestFit="1" customWidth="1"/>
    <col min="8467" max="8467" width="4.7109375" style="226" bestFit="1" customWidth="1"/>
    <col min="8468" max="8468" width="2.85546875" style="226" bestFit="1" customWidth="1"/>
    <col min="8469" max="8469" width="1" style="226" bestFit="1" customWidth="1"/>
    <col min="8470" max="8470" width="2.85546875" style="226" bestFit="1" customWidth="1"/>
    <col min="8471" max="8472" width="1" style="226" bestFit="1" customWidth="1"/>
    <col min="8473" max="8473" width="2.85546875" style="226" bestFit="1" customWidth="1"/>
    <col min="8474" max="8474" width="4" style="226" customWidth="1"/>
    <col min="8475" max="8475" width="8.42578125" style="226" bestFit="1" customWidth="1"/>
    <col min="8476" max="8476" width="7.28515625" style="226" customWidth="1"/>
    <col min="8477" max="8704" width="9.140625" style="226"/>
    <col min="8705" max="8705" width="4.7109375" style="226" bestFit="1" customWidth="1"/>
    <col min="8706" max="8706" width="0.5703125" style="226" bestFit="1" customWidth="1"/>
    <col min="8707" max="8707" width="24.28515625" style="226" bestFit="1" customWidth="1"/>
    <col min="8708" max="8708" width="6.85546875" style="226" bestFit="1" customWidth="1"/>
    <col min="8709" max="8709" width="4.7109375" style="226" bestFit="1" customWidth="1"/>
    <col min="8710" max="8710" width="1" style="226" bestFit="1" customWidth="1"/>
    <col min="8711" max="8712" width="1.85546875" style="226" bestFit="1" customWidth="1"/>
    <col min="8713" max="8713" width="1" style="226" bestFit="1" customWidth="1"/>
    <col min="8714" max="8714" width="4.7109375" style="226" bestFit="1" customWidth="1"/>
    <col min="8715" max="8715" width="2.85546875" style="226" bestFit="1" customWidth="1"/>
    <col min="8716" max="8716" width="5.140625" style="226" customWidth="1"/>
    <col min="8717" max="8718" width="1" style="226" bestFit="1" customWidth="1"/>
    <col min="8719" max="8719" width="3.7109375" style="226" bestFit="1" customWidth="1"/>
    <col min="8720" max="8720" width="1" style="226" bestFit="1" customWidth="1"/>
    <col min="8721" max="8721" width="1.85546875" style="226" bestFit="1" customWidth="1"/>
    <col min="8722" max="8722" width="1" style="226" bestFit="1" customWidth="1"/>
    <col min="8723" max="8723" width="4.7109375" style="226" bestFit="1" customWidth="1"/>
    <col min="8724" max="8724" width="2.85546875" style="226" bestFit="1" customWidth="1"/>
    <col min="8725" max="8725" width="1" style="226" bestFit="1" customWidth="1"/>
    <col min="8726" max="8726" width="2.85546875" style="226" bestFit="1" customWidth="1"/>
    <col min="8727" max="8728" width="1" style="226" bestFit="1" customWidth="1"/>
    <col min="8729" max="8729" width="2.85546875" style="226" bestFit="1" customWidth="1"/>
    <col min="8730" max="8730" width="4" style="226" customWidth="1"/>
    <col min="8731" max="8731" width="8.42578125" style="226" bestFit="1" customWidth="1"/>
    <col min="8732" max="8732" width="7.28515625" style="226" customWidth="1"/>
    <col min="8733" max="8960" width="9.140625" style="226"/>
    <col min="8961" max="8961" width="4.7109375" style="226" bestFit="1" customWidth="1"/>
    <col min="8962" max="8962" width="0.5703125" style="226" bestFit="1" customWidth="1"/>
    <col min="8963" max="8963" width="24.28515625" style="226" bestFit="1" customWidth="1"/>
    <col min="8964" max="8964" width="6.85546875" style="226" bestFit="1" customWidth="1"/>
    <col min="8965" max="8965" width="4.7109375" style="226" bestFit="1" customWidth="1"/>
    <col min="8966" max="8966" width="1" style="226" bestFit="1" customWidth="1"/>
    <col min="8967" max="8968" width="1.85546875" style="226" bestFit="1" customWidth="1"/>
    <col min="8969" max="8969" width="1" style="226" bestFit="1" customWidth="1"/>
    <col min="8970" max="8970" width="4.7109375" style="226" bestFit="1" customWidth="1"/>
    <col min="8971" max="8971" width="2.85546875" style="226" bestFit="1" customWidth="1"/>
    <col min="8972" max="8972" width="5.140625" style="226" customWidth="1"/>
    <col min="8973" max="8974" width="1" style="226" bestFit="1" customWidth="1"/>
    <col min="8975" max="8975" width="3.7109375" style="226" bestFit="1" customWidth="1"/>
    <col min="8976" max="8976" width="1" style="226" bestFit="1" customWidth="1"/>
    <col min="8977" max="8977" width="1.85546875" style="226" bestFit="1" customWidth="1"/>
    <col min="8978" max="8978" width="1" style="226" bestFit="1" customWidth="1"/>
    <col min="8979" max="8979" width="4.7109375" style="226" bestFit="1" customWidth="1"/>
    <col min="8980" max="8980" width="2.85546875" style="226" bestFit="1" customWidth="1"/>
    <col min="8981" max="8981" width="1" style="226" bestFit="1" customWidth="1"/>
    <col min="8982" max="8982" width="2.85546875" style="226" bestFit="1" customWidth="1"/>
    <col min="8983" max="8984" width="1" style="226" bestFit="1" customWidth="1"/>
    <col min="8985" max="8985" width="2.85546875" style="226" bestFit="1" customWidth="1"/>
    <col min="8986" max="8986" width="4" style="226" customWidth="1"/>
    <col min="8987" max="8987" width="8.42578125" style="226" bestFit="1" customWidth="1"/>
    <col min="8988" max="8988" width="7.28515625" style="226" customWidth="1"/>
    <col min="8989" max="9216" width="9.140625" style="226"/>
    <col min="9217" max="9217" width="4.7109375" style="226" bestFit="1" customWidth="1"/>
    <col min="9218" max="9218" width="0.5703125" style="226" bestFit="1" customWidth="1"/>
    <col min="9219" max="9219" width="24.28515625" style="226" bestFit="1" customWidth="1"/>
    <col min="9220" max="9220" width="6.85546875" style="226" bestFit="1" customWidth="1"/>
    <col min="9221" max="9221" width="4.7109375" style="226" bestFit="1" customWidth="1"/>
    <col min="9222" max="9222" width="1" style="226" bestFit="1" customWidth="1"/>
    <col min="9223" max="9224" width="1.85546875" style="226" bestFit="1" customWidth="1"/>
    <col min="9225" max="9225" width="1" style="226" bestFit="1" customWidth="1"/>
    <col min="9226" max="9226" width="4.7109375" style="226" bestFit="1" customWidth="1"/>
    <col min="9227" max="9227" width="2.85546875" style="226" bestFit="1" customWidth="1"/>
    <col min="9228" max="9228" width="5.140625" style="226" customWidth="1"/>
    <col min="9229" max="9230" width="1" style="226" bestFit="1" customWidth="1"/>
    <col min="9231" max="9231" width="3.7109375" style="226" bestFit="1" customWidth="1"/>
    <col min="9232" max="9232" width="1" style="226" bestFit="1" customWidth="1"/>
    <col min="9233" max="9233" width="1.85546875" style="226" bestFit="1" customWidth="1"/>
    <col min="9234" max="9234" width="1" style="226" bestFit="1" customWidth="1"/>
    <col min="9235" max="9235" width="4.7109375" style="226" bestFit="1" customWidth="1"/>
    <col min="9236" max="9236" width="2.85546875" style="226" bestFit="1" customWidth="1"/>
    <col min="9237" max="9237" width="1" style="226" bestFit="1" customWidth="1"/>
    <col min="9238" max="9238" width="2.85546875" style="226" bestFit="1" customWidth="1"/>
    <col min="9239" max="9240" width="1" style="226" bestFit="1" customWidth="1"/>
    <col min="9241" max="9241" width="2.85546875" style="226" bestFit="1" customWidth="1"/>
    <col min="9242" max="9242" width="4" style="226" customWidth="1"/>
    <col min="9243" max="9243" width="8.42578125" style="226" bestFit="1" customWidth="1"/>
    <col min="9244" max="9244" width="7.28515625" style="226" customWidth="1"/>
    <col min="9245" max="9472" width="9.140625" style="226"/>
    <col min="9473" max="9473" width="4.7109375" style="226" bestFit="1" customWidth="1"/>
    <col min="9474" max="9474" width="0.5703125" style="226" bestFit="1" customWidth="1"/>
    <col min="9475" max="9475" width="24.28515625" style="226" bestFit="1" customWidth="1"/>
    <col min="9476" max="9476" width="6.85546875" style="226" bestFit="1" customWidth="1"/>
    <col min="9477" max="9477" width="4.7109375" style="226" bestFit="1" customWidth="1"/>
    <col min="9478" max="9478" width="1" style="226" bestFit="1" customWidth="1"/>
    <col min="9479" max="9480" width="1.85546875" style="226" bestFit="1" customWidth="1"/>
    <col min="9481" max="9481" width="1" style="226" bestFit="1" customWidth="1"/>
    <col min="9482" max="9482" width="4.7109375" style="226" bestFit="1" customWidth="1"/>
    <col min="9483" max="9483" width="2.85546875" style="226" bestFit="1" customWidth="1"/>
    <col min="9484" max="9484" width="5.140625" style="226" customWidth="1"/>
    <col min="9485" max="9486" width="1" style="226" bestFit="1" customWidth="1"/>
    <col min="9487" max="9487" width="3.7109375" style="226" bestFit="1" customWidth="1"/>
    <col min="9488" max="9488" width="1" style="226" bestFit="1" customWidth="1"/>
    <col min="9489" max="9489" width="1.85546875" style="226" bestFit="1" customWidth="1"/>
    <col min="9490" max="9490" width="1" style="226" bestFit="1" customWidth="1"/>
    <col min="9491" max="9491" width="4.7109375" style="226" bestFit="1" customWidth="1"/>
    <col min="9492" max="9492" width="2.85546875" style="226" bestFit="1" customWidth="1"/>
    <col min="9493" max="9493" width="1" style="226" bestFit="1" customWidth="1"/>
    <col min="9494" max="9494" width="2.85546875" style="226" bestFit="1" customWidth="1"/>
    <col min="9495" max="9496" width="1" style="226" bestFit="1" customWidth="1"/>
    <col min="9497" max="9497" width="2.85546875" style="226" bestFit="1" customWidth="1"/>
    <col min="9498" max="9498" width="4" style="226" customWidth="1"/>
    <col min="9499" max="9499" width="8.42578125" style="226" bestFit="1" customWidth="1"/>
    <col min="9500" max="9500" width="7.28515625" style="226" customWidth="1"/>
    <col min="9501" max="9728" width="9.140625" style="226"/>
    <col min="9729" max="9729" width="4.7109375" style="226" bestFit="1" customWidth="1"/>
    <col min="9730" max="9730" width="0.5703125" style="226" bestFit="1" customWidth="1"/>
    <col min="9731" max="9731" width="24.28515625" style="226" bestFit="1" customWidth="1"/>
    <col min="9732" max="9732" width="6.85546875" style="226" bestFit="1" customWidth="1"/>
    <col min="9733" max="9733" width="4.7109375" style="226" bestFit="1" customWidth="1"/>
    <col min="9734" max="9734" width="1" style="226" bestFit="1" customWidth="1"/>
    <col min="9735" max="9736" width="1.85546875" style="226" bestFit="1" customWidth="1"/>
    <col min="9737" max="9737" width="1" style="226" bestFit="1" customWidth="1"/>
    <col min="9738" max="9738" width="4.7109375" style="226" bestFit="1" customWidth="1"/>
    <col min="9739" max="9739" width="2.85546875" style="226" bestFit="1" customWidth="1"/>
    <col min="9740" max="9740" width="5.140625" style="226" customWidth="1"/>
    <col min="9741" max="9742" width="1" style="226" bestFit="1" customWidth="1"/>
    <col min="9743" max="9743" width="3.7109375" style="226" bestFit="1" customWidth="1"/>
    <col min="9744" max="9744" width="1" style="226" bestFit="1" customWidth="1"/>
    <col min="9745" max="9745" width="1.85546875" style="226" bestFit="1" customWidth="1"/>
    <col min="9746" max="9746" width="1" style="226" bestFit="1" customWidth="1"/>
    <col min="9747" max="9747" width="4.7109375" style="226" bestFit="1" customWidth="1"/>
    <col min="9748" max="9748" width="2.85546875" style="226" bestFit="1" customWidth="1"/>
    <col min="9749" max="9749" width="1" style="226" bestFit="1" customWidth="1"/>
    <col min="9750" max="9750" width="2.85546875" style="226" bestFit="1" customWidth="1"/>
    <col min="9751" max="9752" width="1" style="226" bestFit="1" customWidth="1"/>
    <col min="9753" max="9753" width="2.85546875" style="226" bestFit="1" customWidth="1"/>
    <col min="9754" max="9754" width="4" style="226" customWidth="1"/>
    <col min="9755" max="9755" width="8.42578125" style="226" bestFit="1" customWidth="1"/>
    <col min="9756" max="9756" width="7.28515625" style="226" customWidth="1"/>
    <col min="9757" max="9984" width="9.140625" style="226"/>
    <col min="9985" max="9985" width="4.7109375" style="226" bestFit="1" customWidth="1"/>
    <col min="9986" max="9986" width="0.5703125" style="226" bestFit="1" customWidth="1"/>
    <col min="9987" max="9987" width="24.28515625" style="226" bestFit="1" customWidth="1"/>
    <col min="9988" max="9988" width="6.85546875" style="226" bestFit="1" customWidth="1"/>
    <col min="9989" max="9989" width="4.7109375" style="226" bestFit="1" customWidth="1"/>
    <col min="9990" max="9990" width="1" style="226" bestFit="1" customWidth="1"/>
    <col min="9991" max="9992" width="1.85546875" style="226" bestFit="1" customWidth="1"/>
    <col min="9993" max="9993" width="1" style="226" bestFit="1" customWidth="1"/>
    <col min="9994" max="9994" width="4.7109375" style="226" bestFit="1" customWidth="1"/>
    <col min="9995" max="9995" width="2.85546875" style="226" bestFit="1" customWidth="1"/>
    <col min="9996" max="9996" width="5.140625" style="226" customWidth="1"/>
    <col min="9997" max="9998" width="1" style="226" bestFit="1" customWidth="1"/>
    <col min="9999" max="9999" width="3.7109375" style="226" bestFit="1" customWidth="1"/>
    <col min="10000" max="10000" width="1" style="226" bestFit="1" customWidth="1"/>
    <col min="10001" max="10001" width="1.85546875" style="226" bestFit="1" customWidth="1"/>
    <col min="10002" max="10002" width="1" style="226" bestFit="1" customWidth="1"/>
    <col min="10003" max="10003" width="4.7109375" style="226" bestFit="1" customWidth="1"/>
    <col min="10004" max="10004" width="2.85546875" style="226" bestFit="1" customWidth="1"/>
    <col min="10005" max="10005" width="1" style="226" bestFit="1" customWidth="1"/>
    <col min="10006" max="10006" width="2.85546875" style="226" bestFit="1" customWidth="1"/>
    <col min="10007" max="10008" width="1" style="226" bestFit="1" customWidth="1"/>
    <col min="10009" max="10009" width="2.85546875" style="226" bestFit="1" customWidth="1"/>
    <col min="10010" max="10010" width="4" style="226" customWidth="1"/>
    <col min="10011" max="10011" width="8.42578125" style="226" bestFit="1" customWidth="1"/>
    <col min="10012" max="10012" width="7.28515625" style="226" customWidth="1"/>
    <col min="10013" max="10240" width="9.140625" style="226"/>
    <col min="10241" max="10241" width="4.7109375" style="226" bestFit="1" customWidth="1"/>
    <col min="10242" max="10242" width="0.5703125" style="226" bestFit="1" customWidth="1"/>
    <col min="10243" max="10243" width="24.28515625" style="226" bestFit="1" customWidth="1"/>
    <col min="10244" max="10244" width="6.85546875" style="226" bestFit="1" customWidth="1"/>
    <col min="10245" max="10245" width="4.7109375" style="226" bestFit="1" customWidth="1"/>
    <col min="10246" max="10246" width="1" style="226" bestFit="1" customWidth="1"/>
    <col min="10247" max="10248" width="1.85546875" style="226" bestFit="1" customWidth="1"/>
    <col min="10249" max="10249" width="1" style="226" bestFit="1" customWidth="1"/>
    <col min="10250" max="10250" width="4.7109375" style="226" bestFit="1" customWidth="1"/>
    <col min="10251" max="10251" width="2.85546875" style="226" bestFit="1" customWidth="1"/>
    <col min="10252" max="10252" width="5.140625" style="226" customWidth="1"/>
    <col min="10253" max="10254" width="1" style="226" bestFit="1" customWidth="1"/>
    <col min="10255" max="10255" width="3.7109375" style="226" bestFit="1" customWidth="1"/>
    <col min="10256" max="10256" width="1" style="226" bestFit="1" customWidth="1"/>
    <col min="10257" max="10257" width="1.85546875" style="226" bestFit="1" customWidth="1"/>
    <col min="10258" max="10258" width="1" style="226" bestFit="1" customWidth="1"/>
    <col min="10259" max="10259" width="4.7109375" style="226" bestFit="1" customWidth="1"/>
    <col min="10260" max="10260" width="2.85546875" style="226" bestFit="1" customWidth="1"/>
    <col min="10261" max="10261" width="1" style="226" bestFit="1" customWidth="1"/>
    <col min="10262" max="10262" width="2.85546875" style="226" bestFit="1" customWidth="1"/>
    <col min="10263" max="10264" width="1" style="226" bestFit="1" customWidth="1"/>
    <col min="10265" max="10265" width="2.85546875" style="226" bestFit="1" customWidth="1"/>
    <col min="10266" max="10266" width="4" style="226" customWidth="1"/>
    <col min="10267" max="10267" width="8.42578125" style="226" bestFit="1" customWidth="1"/>
    <col min="10268" max="10268" width="7.28515625" style="226" customWidth="1"/>
    <col min="10269" max="10496" width="9.140625" style="226"/>
    <col min="10497" max="10497" width="4.7109375" style="226" bestFit="1" customWidth="1"/>
    <col min="10498" max="10498" width="0.5703125" style="226" bestFit="1" customWidth="1"/>
    <col min="10499" max="10499" width="24.28515625" style="226" bestFit="1" customWidth="1"/>
    <col min="10500" max="10500" width="6.85546875" style="226" bestFit="1" customWidth="1"/>
    <col min="10501" max="10501" width="4.7109375" style="226" bestFit="1" customWidth="1"/>
    <col min="10502" max="10502" width="1" style="226" bestFit="1" customWidth="1"/>
    <col min="10503" max="10504" width="1.85546875" style="226" bestFit="1" customWidth="1"/>
    <col min="10505" max="10505" width="1" style="226" bestFit="1" customWidth="1"/>
    <col min="10506" max="10506" width="4.7109375" style="226" bestFit="1" customWidth="1"/>
    <col min="10507" max="10507" width="2.85546875" style="226" bestFit="1" customWidth="1"/>
    <col min="10508" max="10508" width="5.140625" style="226" customWidth="1"/>
    <col min="10509" max="10510" width="1" style="226" bestFit="1" customWidth="1"/>
    <col min="10511" max="10511" width="3.7109375" style="226" bestFit="1" customWidth="1"/>
    <col min="10512" max="10512" width="1" style="226" bestFit="1" customWidth="1"/>
    <col min="10513" max="10513" width="1.85546875" style="226" bestFit="1" customWidth="1"/>
    <col min="10514" max="10514" width="1" style="226" bestFit="1" customWidth="1"/>
    <col min="10515" max="10515" width="4.7109375" style="226" bestFit="1" customWidth="1"/>
    <col min="10516" max="10516" width="2.85546875" style="226" bestFit="1" customWidth="1"/>
    <col min="10517" max="10517" width="1" style="226" bestFit="1" customWidth="1"/>
    <col min="10518" max="10518" width="2.85546875" style="226" bestFit="1" customWidth="1"/>
    <col min="10519" max="10520" width="1" style="226" bestFit="1" customWidth="1"/>
    <col min="10521" max="10521" width="2.85546875" style="226" bestFit="1" customWidth="1"/>
    <col min="10522" max="10522" width="4" style="226" customWidth="1"/>
    <col min="10523" max="10523" width="8.42578125" style="226" bestFit="1" customWidth="1"/>
    <col min="10524" max="10524" width="7.28515625" style="226" customWidth="1"/>
    <col min="10525" max="10752" width="9.140625" style="226"/>
    <col min="10753" max="10753" width="4.7109375" style="226" bestFit="1" customWidth="1"/>
    <col min="10754" max="10754" width="0.5703125" style="226" bestFit="1" customWidth="1"/>
    <col min="10755" max="10755" width="24.28515625" style="226" bestFit="1" customWidth="1"/>
    <col min="10756" max="10756" width="6.85546875" style="226" bestFit="1" customWidth="1"/>
    <col min="10757" max="10757" width="4.7109375" style="226" bestFit="1" customWidth="1"/>
    <col min="10758" max="10758" width="1" style="226" bestFit="1" customWidth="1"/>
    <col min="10759" max="10760" width="1.85546875" style="226" bestFit="1" customWidth="1"/>
    <col min="10761" max="10761" width="1" style="226" bestFit="1" customWidth="1"/>
    <col min="10762" max="10762" width="4.7109375" style="226" bestFit="1" customWidth="1"/>
    <col min="10763" max="10763" width="2.85546875" style="226" bestFit="1" customWidth="1"/>
    <col min="10764" max="10764" width="5.140625" style="226" customWidth="1"/>
    <col min="10765" max="10766" width="1" style="226" bestFit="1" customWidth="1"/>
    <col min="10767" max="10767" width="3.7109375" style="226" bestFit="1" customWidth="1"/>
    <col min="10768" max="10768" width="1" style="226" bestFit="1" customWidth="1"/>
    <col min="10769" max="10769" width="1.85546875" style="226" bestFit="1" customWidth="1"/>
    <col min="10770" max="10770" width="1" style="226" bestFit="1" customWidth="1"/>
    <col min="10771" max="10771" width="4.7109375" style="226" bestFit="1" customWidth="1"/>
    <col min="10772" max="10772" width="2.85546875" style="226" bestFit="1" customWidth="1"/>
    <col min="10773" max="10773" width="1" style="226" bestFit="1" customWidth="1"/>
    <col min="10774" max="10774" width="2.85546875" style="226" bestFit="1" customWidth="1"/>
    <col min="10775" max="10776" width="1" style="226" bestFit="1" customWidth="1"/>
    <col min="10777" max="10777" width="2.85546875" style="226" bestFit="1" customWidth="1"/>
    <col min="10778" max="10778" width="4" style="226" customWidth="1"/>
    <col min="10779" max="10779" width="8.42578125" style="226" bestFit="1" customWidth="1"/>
    <col min="10780" max="10780" width="7.28515625" style="226" customWidth="1"/>
    <col min="10781" max="11008" width="9.140625" style="226"/>
    <col min="11009" max="11009" width="4.7109375" style="226" bestFit="1" customWidth="1"/>
    <col min="11010" max="11010" width="0.5703125" style="226" bestFit="1" customWidth="1"/>
    <col min="11011" max="11011" width="24.28515625" style="226" bestFit="1" customWidth="1"/>
    <col min="11012" max="11012" width="6.85546875" style="226" bestFit="1" customWidth="1"/>
    <col min="11013" max="11013" width="4.7109375" style="226" bestFit="1" customWidth="1"/>
    <col min="11014" max="11014" width="1" style="226" bestFit="1" customWidth="1"/>
    <col min="11015" max="11016" width="1.85546875" style="226" bestFit="1" customWidth="1"/>
    <col min="11017" max="11017" width="1" style="226" bestFit="1" customWidth="1"/>
    <col min="11018" max="11018" width="4.7109375" style="226" bestFit="1" customWidth="1"/>
    <col min="11019" max="11019" width="2.85546875" style="226" bestFit="1" customWidth="1"/>
    <col min="11020" max="11020" width="5.140625" style="226" customWidth="1"/>
    <col min="11021" max="11022" width="1" style="226" bestFit="1" customWidth="1"/>
    <col min="11023" max="11023" width="3.7109375" style="226" bestFit="1" customWidth="1"/>
    <col min="11024" max="11024" width="1" style="226" bestFit="1" customWidth="1"/>
    <col min="11025" max="11025" width="1.85546875" style="226" bestFit="1" customWidth="1"/>
    <col min="11026" max="11026" width="1" style="226" bestFit="1" customWidth="1"/>
    <col min="11027" max="11027" width="4.7109375" style="226" bestFit="1" customWidth="1"/>
    <col min="11028" max="11028" width="2.85546875" style="226" bestFit="1" customWidth="1"/>
    <col min="11029" max="11029" width="1" style="226" bestFit="1" customWidth="1"/>
    <col min="11030" max="11030" width="2.85546875" style="226" bestFit="1" customWidth="1"/>
    <col min="11031" max="11032" width="1" style="226" bestFit="1" customWidth="1"/>
    <col min="11033" max="11033" width="2.85546875" style="226" bestFit="1" customWidth="1"/>
    <col min="11034" max="11034" width="4" style="226" customWidth="1"/>
    <col min="11035" max="11035" width="8.42578125" style="226" bestFit="1" customWidth="1"/>
    <col min="11036" max="11036" width="7.28515625" style="226" customWidth="1"/>
    <col min="11037" max="11264" width="9.140625" style="226"/>
    <col min="11265" max="11265" width="4.7109375" style="226" bestFit="1" customWidth="1"/>
    <col min="11266" max="11266" width="0.5703125" style="226" bestFit="1" customWidth="1"/>
    <col min="11267" max="11267" width="24.28515625" style="226" bestFit="1" customWidth="1"/>
    <col min="11268" max="11268" width="6.85546875" style="226" bestFit="1" customWidth="1"/>
    <col min="11269" max="11269" width="4.7109375" style="226" bestFit="1" customWidth="1"/>
    <col min="11270" max="11270" width="1" style="226" bestFit="1" customWidth="1"/>
    <col min="11271" max="11272" width="1.85546875" style="226" bestFit="1" customWidth="1"/>
    <col min="11273" max="11273" width="1" style="226" bestFit="1" customWidth="1"/>
    <col min="11274" max="11274" width="4.7109375" style="226" bestFit="1" customWidth="1"/>
    <col min="11275" max="11275" width="2.85546875" style="226" bestFit="1" customWidth="1"/>
    <col min="11276" max="11276" width="5.140625" style="226" customWidth="1"/>
    <col min="11277" max="11278" width="1" style="226" bestFit="1" customWidth="1"/>
    <col min="11279" max="11279" width="3.7109375" style="226" bestFit="1" customWidth="1"/>
    <col min="11280" max="11280" width="1" style="226" bestFit="1" customWidth="1"/>
    <col min="11281" max="11281" width="1.85546875" style="226" bestFit="1" customWidth="1"/>
    <col min="11282" max="11282" width="1" style="226" bestFit="1" customWidth="1"/>
    <col min="11283" max="11283" width="4.7109375" style="226" bestFit="1" customWidth="1"/>
    <col min="11284" max="11284" width="2.85546875" style="226" bestFit="1" customWidth="1"/>
    <col min="11285" max="11285" width="1" style="226" bestFit="1" customWidth="1"/>
    <col min="11286" max="11286" width="2.85546875" style="226" bestFit="1" customWidth="1"/>
    <col min="11287" max="11288" width="1" style="226" bestFit="1" customWidth="1"/>
    <col min="11289" max="11289" width="2.85546875" style="226" bestFit="1" customWidth="1"/>
    <col min="11290" max="11290" width="4" style="226" customWidth="1"/>
    <col min="11291" max="11291" width="8.42578125" style="226" bestFit="1" customWidth="1"/>
    <col min="11292" max="11292" width="7.28515625" style="226" customWidth="1"/>
    <col min="11293" max="11520" width="9.140625" style="226"/>
    <col min="11521" max="11521" width="4.7109375" style="226" bestFit="1" customWidth="1"/>
    <col min="11522" max="11522" width="0.5703125" style="226" bestFit="1" customWidth="1"/>
    <col min="11523" max="11523" width="24.28515625" style="226" bestFit="1" customWidth="1"/>
    <col min="11524" max="11524" width="6.85546875" style="226" bestFit="1" customWidth="1"/>
    <col min="11525" max="11525" width="4.7109375" style="226" bestFit="1" customWidth="1"/>
    <col min="11526" max="11526" width="1" style="226" bestFit="1" customWidth="1"/>
    <col min="11527" max="11528" width="1.85546875" style="226" bestFit="1" customWidth="1"/>
    <col min="11529" max="11529" width="1" style="226" bestFit="1" customWidth="1"/>
    <col min="11530" max="11530" width="4.7109375" style="226" bestFit="1" customWidth="1"/>
    <col min="11531" max="11531" width="2.85546875" style="226" bestFit="1" customWidth="1"/>
    <col min="11532" max="11532" width="5.140625" style="226" customWidth="1"/>
    <col min="11533" max="11534" width="1" style="226" bestFit="1" customWidth="1"/>
    <col min="11535" max="11535" width="3.7109375" style="226" bestFit="1" customWidth="1"/>
    <col min="11536" max="11536" width="1" style="226" bestFit="1" customWidth="1"/>
    <col min="11537" max="11537" width="1.85546875" style="226" bestFit="1" customWidth="1"/>
    <col min="11538" max="11538" width="1" style="226" bestFit="1" customWidth="1"/>
    <col min="11539" max="11539" width="4.7109375" style="226" bestFit="1" customWidth="1"/>
    <col min="11540" max="11540" width="2.85546875" style="226" bestFit="1" customWidth="1"/>
    <col min="11541" max="11541" width="1" style="226" bestFit="1" customWidth="1"/>
    <col min="11542" max="11542" width="2.85546875" style="226" bestFit="1" customWidth="1"/>
    <col min="11543" max="11544" width="1" style="226" bestFit="1" customWidth="1"/>
    <col min="11545" max="11545" width="2.85546875" style="226" bestFit="1" customWidth="1"/>
    <col min="11546" max="11546" width="4" style="226" customWidth="1"/>
    <col min="11547" max="11547" width="8.42578125" style="226" bestFit="1" customWidth="1"/>
    <col min="11548" max="11548" width="7.28515625" style="226" customWidth="1"/>
    <col min="11549" max="11776" width="9.140625" style="226"/>
    <col min="11777" max="11777" width="4.7109375" style="226" bestFit="1" customWidth="1"/>
    <col min="11778" max="11778" width="0.5703125" style="226" bestFit="1" customWidth="1"/>
    <col min="11779" max="11779" width="24.28515625" style="226" bestFit="1" customWidth="1"/>
    <col min="11780" max="11780" width="6.85546875" style="226" bestFit="1" customWidth="1"/>
    <col min="11781" max="11781" width="4.7109375" style="226" bestFit="1" customWidth="1"/>
    <col min="11782" max="11782" width="1" style="226" bestFit="1" customWidth="1"/>
    <col min="11783" max="11784" width="1.85546875" style="226" bestFit="1" customWidth="1"/>
    <col min="11785" max="11785" width="1" style="226" bestFit="1" customWidth="1"/>
    <col min="11786" max="11786" width="4.7109375" style="226" bestFit="1" customWidth="1"/>
    <col min="11787" max="11787" width="2.85546875" style="226" bestFit="1" customWidth="1"/>
    <col min="11788" max="11788" width="5.140625" style="226" customWidth="1"/>
    <col min="11789" max="11790" width="1" style="226" bestFit="1" customWidth="1"/>
    <col min="11791" max="11791" width="3.7109375" style="226" bestFit="1" customWidth="1"/>
    <col min="11792" max="11792" width="1" style="226" bestFit="1" customWidth="1"/>
    <col min="11793" max="11793" width="1.85546875" style="226" bestFit="1" customWidth="1"/>
    <col min="11794" max="11794" width="1" style="226" bestFit="1" customWidth="1"/>
    <col min="11795" max="11795" width="4.7109375" style="226" bestFit="1" customWidth="1"/>
    <col min="11796" max="11796" width="2.85546875" style="226" bestFit="1" customWidth="1"/>
    <col min="11797" max="11797" width="1" style="226" bestFit="1" customWidth="1"/>
    <col min="11798" max="11798" width="2.85546875" style="226" bestFit="1" customWidth="1"/>
    <col min="11799" max="11800" width="1" style="226" bestFit="1" customWidth="1"/>
    <col min="11801" max="11801" width="2.85546875" style="226" bestFit="1" customWidth="1"/>
    <col min="11802" max="11802" width="4" style="226" customWidth="1"/>
    <col min="11803" max="11803" width="8.42578125" style="226" bestFit="1" customWidth="1"/>
    <col min="11804" max="11804" width="7.28515625" style="226" customWidth="1"/>
    <col min="11805" max="12032" width="9.140625" style="226"/>
    <col min="12033" max="12033" width="4.7109375" style="226" bestFit="1" customWidth="1"/>
    <col min="12034" max="12034" width="0.5703125" style="226" bestFit="1" customWidth="1"/>
    <col min="12035" max="12035" width="24.28515625" style="226" bestFit="1" customWidth="1"/>
    <col min="12036" max="12036" width="6.85546875" style="226" bestFit="1" customWidth="1"/>
    <col min="12037" max="12037" width="4.7109375" style="226" bestFit="1" customWidth="1"/>
    <col min="12038" max="12038" width="1" style="226" bestFit="1" customWidth="1"/>
    <col min="12039" max="12040" width="1.85546875" style="226" bestFit="1" customWidth="1"/>
    <col min="12041" max="12041" width="1" style="226" bestFit="1" customWidth="1"/>
    <col min="12042" max="12042" width="4.7109375" style="226" bestFit="1" customWidth="1"/>
    <col min="12043" max="12043" width="2.85546875" style="226" bestFit="1" customWidth="1"/>
    <col min="12044" max="12044" width="5.140625" style="226" customWidth="1"/>
    <col min="12045" max="12046" width="1" style="226" bestFit="1" customWidth="1"/>
    <col min="12047" max="12047" width="3.7109375" style="226" bestFit="1" customWidth="1"/>
    <col min="12048" max="12048" width="1" style="226" bestFit="1" customWidth="1"/>
    <col min="12049" max="12049" width="1.85546875" style="226" bestFit="1" customWidth="1"/>
    <col min="12050" max="12050" width="1" style="226" bestFit="1" customWidth="1"/>
    <col min="12051" max="12051" width="4.7109375" style="226" bestFit="1" customWidth="1"/>
    <col min="12052" max="12052" width="2.85546875" style="226" bestFit="1" customWidth="1"/>
    <col min="12053" max="12053" width="1" style="226" bestFit="1" customWidth="1"/>
    <col min="12054" max="12054" width="2.85546875" style="226" bestFit="1" customWidth="1"/>
    <col min="12055" max="12056" width="1" style="226" bestFit="1" customWidth="1"/>
    <col min="12057" max="12057" width="2.85546875" style="226" bestFit="1" customWidth="1"/>
    <col min="12058" max="12058" width="4" style="226" customWidth="1"/>
    <col min="12059" max="12059" width="8.42578125" style="226" bestFit="1" customWidth="1"/>
    <col min="12060" max="12060" width="7.28515625" style="226" customWidth="1"/>
    <col min="12061" max="12288" width="9.140625" style="226"/>
    <col min="12289" max="12289" width="4.7109375" style="226" bestFit="1" customWidth="1"/>
    <col min="12290" max="12290" width="0.5703125" style="226" bestFit="1" customWidth="1"/>
    <col min="12291" max="12291" width="24.28515625" style="226" bestFit="1" customWidth="1"/>
    <col min="12292" max="12292" width="6.85546875" style="226" bestFit="1" customWidth="1"/>
    <col min="12293" max="12293" width="4.7109375" style="226" bestFit="1" customWidth="1"/>
    <col min="12294" max="12294" width="1" style="226" bestFit="1" customWidth="1"/>
    <col min="12295" max="12296" width="1.85546875" style="226" bestFit="1" customWidth="1"/>
    <col min="12297" max="12297" width="1" style="226" bestFit="1" customWidth="1"/>
    <col min="12298" max="12298" width="4.7109375" style="226" bestFit="1" customWidth="1"/>
    <col min="12299" max="12299" width="2.85546875" style="226" bestFit="1" customWidth="1"/>
    <col min="12300" max="12300" width="5.140625" style="226" customWidth="1"/>
    <col min="12301" max="12302" width="1" style="226" bestFit="1" customWidth="1"/>
    <col min="12303" max="12303" width="3.7109375" style="226" bestFit="1" customWidth="1"/>
    <col min="12304" max="12304" width="1" style="226" bestFit="1" customWidth="1"/>
    <col min="12305" max="12305" width="1.85546875" style="226" bestFit="1" customWidth="1"/>
    <col min="12306" max="12306" width="1" style="226" bestFit="1" customWidth="1"/>
    <col min="12307" max="12307" width="4.7109375" style="226" bestFit="1" customWidth="1"/>
    <col min="12308" max="12308" width="2.85546875" style="226" bestFit="1" customWidth="1"/>
    <col min="12309" max="12309" width="1" style="226" bestFit="1" customWidth="1"/>
    <col min="12310" max="12310" width="2.85546875" style="226" bestFit="1" customWidth="1"/>
    <col min="12311" max="12312" width="1" style="226" bestFit="1" customWidth="1"/>
    <col min="12313" max="12313" width="2.85546875" style="226" bestFit="1" customWidth="1"/>
    <col min="12314" max="12314" width="4" style="226" customWidth="1"/>
    <col min="12315" max="12315" width="8.42578125" style="226" bestFit="1" customWidth="1"/>
    <col min="12316" max="12316" width="7.28515625" style="226" customWidth="1"/>
    <col min="12317" max="12544" width="9.140625" style="226"/>
    <col min="12545" max="12545" width="4.7109375" style="226" bestFit="1" customWidth="1"/>
    <col min="12546" max="12546" width="0.5703125" style="226" bestFit="1" customWidth="1"/>
    <col min="12547" max="12547" width="24.28515625" style="226" bestFit="1" customWidth="1"/>
    <col min="12548" max="12548" width="6.85546875" style="226" bestFit="1" customWidth="1"/>
    <col min="12549" max="12549" width="4.7109375" style="226" bestFit="1" customWidth="1"/>
    <col min="12550" max="12550" width="1" style="226" bestFit="1" customWidth="1"/>
    <col min="12551" max="12552" width="1.85546875" style="226" bestFit="1" customWidth="1"/>
    <col min="12553" max="12553" width="1" style="226" bestFit="1" customWidth="1"/>
    <col min="12554" max="12554" width="4.7109375" style="226" bestFit="1" customWidth="1"/>
    <col min="12555" max="12555" width="2.85546875" style="226" bestFit="1" customWidth="1"/>
    <col min="12556" max="12556" width="5.140625" style="226" customWidth="1"/>
    <col min="12557" max="12558" width="1" style="226" bestFit="1" customWidth="1"/>
    <col min="12559" max="12559" width="3.7109375" style="226" bestFit="1" customWidth="1"/>
    <col min="12560" max="12560" width="1" style="226" bestFit="1" customWidth="1"/>
    <col min="12561" max="12561" width="1.85546875" style="226" bestFit="1" customWidth="1"/>
    <col min="12562" max="12562" width="1" style="226" bestFit="1" customWidth="1"/>
    <col min="12563" max="12563" width="4.7109375" style="226" bestFit="1" customWidth="1"/>
    <col min="12564" max="12564" width="2.85546875" style="226" bestFit="1" customWidth="1"/>
    <col min="12565" max="12565" width="1" style="226" bestFit="1" customWidth="1"/>
    <col min="12566" max="12566" width="2.85546875" style="226" bestFit="1" customWidth="1"/>
    <col min="12567" max="12568" width="1" style="226" bestFit="1" customWidth="1"/>
    <col min="12569" max="12569" width="2.85546875" style="226" bestFit="1" customWidth="1"/>
    <col min="12570" max="12570" width="4" style="226" customWidth="1"/>
    <col min="12571" max="12571" width="8.42578125" style="226" bestFit="1" customWidth="1"/>
    <col min="12572" max="12572" width="7.28515625" style="226" customWidth="1"/>
    <col min="12573" max="12800" width="9.140625" style="226"/>
    <col min="12801" max="12801" width="4.7109375" style="226" bestFit="1" customWidth="1"/>
    <col min="12802" max="12802" width="0.5703125" style="226" bestFit="1" customWidth="1"/>
    <col min="12803" max="12803" width="24.28515625" style="226" bestFit="1" customWidth="1"/>
    <col min="12804" max="12804" width="6.85546875" style="226" bestFit="1" customWidth="1"/>
    <col min="12805" max="12805" width="4.7109375" style="226" bestFit="1" customWidth="1"/>
    <col min="12806" max="12806" width="1" style="226" bestFit="1" customWidth="1"/>
    <col min="12807" max="12808" width="1.85546875" style="226" bestFit="1" customWidth="1"/>
    <col min="12809" max="12809" width="1" style="226" bestFit="1" customWidth="1"/>
    <col min="12810" max="12810" width="4.7109375" style="226" bestFit="1" customWidth="1"/>
    <col min="12811" max="12811" width="2.85546875" style="226" bestFit="1" customWidth="1"/>
    <col min="12812" max="12812" width="5.140625" style="226" customWidth="1"/>
    <col min="12813" max="12814" width="1" style="226" bestFit="1" customWidth="1"/>
    <col min="12815" max="12815" width="3.7109375" style="226" bestFit="1" customWidth="1"/>
    <col min="12816" max="12816" width="1" style="226" bestFit="1" customWidth="1"/>
    <col min="12817" max="12817" width="1.85546875" style="226" bestFit="1" customWidth="1"/>
    <col min="12818" max="12818" width="1" style="226" bestFit="1" customWidth="1"/>
    <col min="12819" max="12819" width="4.7109375" style="226" bestFit="1" customWidth="1"/>
    <col min="12820" max="12820" width="2.85546875" style="226" bestFit="1" customWidth="1"/>
    <col min="12821" max="12821" width="1" style="226" bestFit="1" customWidth="1"/>
    <col min="12822" max="12822" width="2.85546875" style="226" bestFit="1" customWidth="1"/>
    <col min="12823" max="12824" width="1" style="226" bestFit="1" customWidth="1"/>
    <col min="12825" max="12825" width="2.85546875" style="226" bestFit="1" customWidth="1"/>
    <col min="12826" max="12826" width="4" style="226" customWidth="1"/>
    <col min="12827" max="12827" width="8.42578125" style="226" bestFit="1" customWidth="1"/>
    <col min="12828" max="12828" width="7.28515625" style="226" customWidth="1"/>
    <col min="12829" max="13056" width="9.140625" style="226"/>
    <col min="13057" max="13057" width="4.7109375" style="226" bestFit="1" customWidth="1"/>
    <col min="13058" max="13058" width="0.5703125" style="226" bestFit="1" customWidth="1"/>
    <col min="13059" max="13059" width="24.28515625" style="226" bestFit="1" customWidth="1"/>
    <col min="13060" max="13060" width="6.85546875" style="226" bestFit="1" customWidth="1"/>
    <col min="13061" max="13061" width="4.7109375" style="226" bestFit="1" customWidth="1"/>
    <col min="13062" max="13062" width="1" style="226" bestFit="1" customWidth="1"/>
    <col min="13063" max="13064" width="1.85546875" style="226" bestFit="1" customWidth="1"/>
    <col min="13065" max="13065" width="1" style="226" bestFit="1" customWidth="1"/>
    <col min="13066" max="13066" width="4.7109375" style="226" bestFit="1" customWidth="1"/>
    <col min="13067" max="13067" width="2.85546875" style="226" bestFit="1" customWidth="1"/>
    <col min="13068" max="13068" width="5.140625" style="226" customWidth="1"/>
    <col min="13069" max="13070" width="1" style="226" bestFit="1" customWidth="1"/>
    <col min="13071" max="13071" width="3.7109375" style="226" bestFit="1" customWidth="1"/>
    <col min="13072" max="13072" width="1" style="226" bestFit="1" customWidth="1"/>
    <col min="13073" max="13073" width="1.85546875" style="226" bestFit="1" customWidth="1"/>
    <col min="13074" max="13074" width="1" style="226" bestFit="1" customWidth="1"/>
    <col min="13075" max="13075" width="4.7109375" style="226" bestFit="1" customWidth="1"/>
    <col min="13076" max="13076" width="2.85546875" style="226" bestFit="1" customWidth="1"/>
    <col min="13077" max="13077" width="1" style="226" bestFit="1" customWidth="1"/>
    <col min="13078" max="13078" width="2.85546875" style="226" bestFit="1" customWidth="1"/>
    <col min="13079" max="13080" width="1" style="226" bestFit="1" customWidth="1"/>
    <col min="13081" max="13081" width="2.85546875" style="226" bestFit="1" customWidth="1"/>
    <col min="13082" max="13082" width="4" style="226" customWidth="1"/>
    <col min="13083" max="13083" width="8.42578125" style="226" bestFit="1" customWidth="1"/>
    <col min="13084" max="13084" width="7.28515625" style="226" customWidth="1"/>
    <col min="13085" max="13312" width="9.140625" style="226"/>
    <col min="13313" max="13313" width="4.7109375" style="226" bestFit="1" customWidth="1"/>
    <col min="13314" max="13314" width="0.5703125" style="226" bestFit="1" customWidth="1"/>
    <col min="13315" max="13315" width="24.28515625" style="226" bestFit="1" customWidth="1"/>
    <col min="13316" max="13316" width="6.85546875" style="226" bestFit="1" customWidth="1"/>
    <col min="13317" max="13317" width="4.7109375" style="226" bestFit="1" customWidth="1"/>
    <col min="13318" max="13318" width="1" style="226" bestFit="1" customWidth="1"/>
    <col min="13319" max="13320" width="1.85546875" style="226" bestFit="1" customWidth="1"/>
    <col min="13321" max="13321" width="1" style="226" bestFit="1" customWidth="1"/>
    <col min="13322" max="13322" width="4.7109375" style="226" bestFit="1" customWidth="1"/>
    <col min="13323" max="13323" width="2.85546875" style="226" bestFit="1" customWidth="1"/>
    <col min="13324" max="13324" width="5.140625" style="226" customWidth="1"/>
    <col min="13325" max="13326" width="1" style="226" bestFit="1" customWidth="1"/>
    <col min="13327" max="13327" width="3.7109375" style="226" bestFit="1" customWidth="1"/>
    <col min="13328" max="13328" width="1" style="226" bestFit="1" customWidth="1"/>
    <col min="13329" max="13329" width="1.85546875" style="226" bestFit="1" customWidth="1"/>
    <col min="13330" max="13330" width="1" style="226" bestFit="1" customWidth="1"/>
    <col min="13331" max="13331" width="4.7109375" style="226" bestFit="1" customWidth="1"/>
    <col min="13332" max="13332" width="2.85546875" style="226" bestFit="1" customWidth="1"/>
    <col min="13333" max="13333" width="1" style="226" bestFit="1" customWidth="1"/>
    <col min="13334" max="13334" width="2.85546875" style="226" bestFit="1" customWidth="1"/>
    <col min="13335" max="13336" width="1" style="226" bestFit="1" customWidth="1"/>
    <col min="13337" max="13337" width="2.85546875" style="226" bestFit="1" customWidth="1"/>
    <col min="13338" max="13338" width="4" style="226" customWidth="1"/>
    <col min="13339" max="13339" width="8.42578125" style="226" bestFit="1" customWidth="1"/>
    <col min="13340" max="13340" width="7.28515625" style="226" customWidth="1"/>
    <col min="13341" max="13568" width="9.140625" style="226"/>
    <col min="13569" max="13569" width="4.7109375" style="226" bestFit="1" customWidth="1"/>
    <col min="13570" max="13570" width="0.5703125" style="226" bestFit="1" customWidth="1"/>
    <col min="13571" max="13571" width="24.28515625" style="226" bestFit="1" customWidth="1"/>
    <col min="13572" max="13572" width="6.85546875" style="226" bestFit="1" customWidth="1"/>
    <col min="13573" max="13573" width="4.7109375" style="226" bestFit="1" customWidth="1"/>
    <col min="13574" max="13574" width="1" style="226" bestFit="1" customWidth="1"/>
    <col min="13575" max="13576" width="1.85546875" style="226" bestFit="1" customWidth="1"/>
    <col min="13577" max="13577" width="1" style="226" bestFit="1" customWidth="1"/>
    <col min="13578" max="13578" width="4.7109375" style="226" bestFit="1" customWidth="1"/>
    <col min="13579" max="13579" width="2.85546875" style="226" bestFit="1" customWidth="1"/>
    <col min="13580" max="13580" width="5.140625" style="226" customWidth="1"/>
    <col min="13581" max="13582" width="1" style="226" bestFit="1" customWidth="1"/>
    <col min="13583" max="13583" width="3.7109375" style="226" bestFit="1" customWidth="1"/>
    <col min="13584" max="13584" width="1" style="226" bestFit="1" customWidth="1"/>
    <col min="13585" max="13585" width="1.85546875" style="226" bestFit="1" customWidth="1"/>
    <col min="13586" max="13586" width="1" style="226" bestFit="1" customWidth="1"/>
    <col min="13587" max="13587" width="4.7109375" style="226" bestFit="1" customWidth="1"/>
    <col min="13588" max="13588" width="2.85546875" style="226" bestFit="1" customWidth="1"/>
    <col min="13589" max="13589" width="1" style="226" bestFit="1" customWidth="1"/>
    <col min="13590" max="13590" width="2.85546875" style="226" bestFit="1" customWidth="1"/>
    <col min="13591" max="13592" width="1" style="226" bestFit="1" customWidth="1"/>
    <col min="13593" max="13593" width="2.85546875" style="226" bestFit="1" customWidth="1"/>
    <col min="13594" max="13594" width="4" style="226" customWidth="1"/>
    <col min="13595" max="13595" width="8.42578125" style="226" bestFit="1" customWidth="1"/>
    <col min="13596" max="13596" width="7.28515625" style="226" customWidth="1"/>
    <col min="13597" max="13824" width="9.140625" style="226"/>
    <col min="13825" max="13825" width="4.7109375" style="226" bestFit="1" customWidth="1"/>
    <col min="13826" max="13826" width="0.5703125" style="226" bestFit="1" customWidth="1"/>
    <col min="13827" max="13827" width="24.28515625" style="226" bestFit="1" customWidth="1"/>
    <col min="13828" max="13828" width="6.85546875" style="226" bestFit="1" customWidth="1"/>
    <col min="13829" max="13829" width="4.7109375" style="226" bestFit="1" customWidth="1"/>
    <col min="13830" max="13830" width="1" style="226" bestFit="1" customWidth="1"/>
    <col min="13831" max="13832" width="1.85546875" style="226" bestFit="1" customWidth="1"/>
    <col min="13833" max="13833" width="1" style="226" bestFit="1" customWidth="1"/>
    <col min="13834" max="13834" width="4.7109375" style="226" bestFit="1" customWidth="1"/>
    <col min="13835" max="13835" width="2.85546875" style="226" bestFit="1" customWidth="1"/>
    <col min="13836" max="13836" width="5.140625" style="226" customWidth="1"/>
    <col min="13837" max="13838" width="1" style="226" bestFit="1" customWidth="1"/>
    <col min="13839" max="13839" width="3.7109375" style="226" bestFit="1" customWidth="1"/>
    <col min="13840" max="13840" width="1" style="226" bestFit="1" customWidth="1"/>
    <col min="13841" max="13841" width="1.85546875" style="226" bestFit="1" customWidth="1"/>
    <col min="13842" max="13842" width="1" style="226" bestFit="1" customWidth="1"/>
    <col min="13843" max="13843" width="4.7109375" style="226" bestFit="1" customWidth="1"/>
    <col min="13844" max="13844" width="2.85546875" style="226" bestFit="1" customWidth="1"/>
    <col min="13845" max="13845" width="1" style="226" bestFit="1" customWidth="1"/>
    <col min="13846" max="13846" width="2.85546875" style="226" bestFit="1" customWidth="1"/>
    <col min="13847" max="13848" width="1" style="226" bestFit="1" customWidth="1"/>
    <col min="13849" max="13849" width="2.85546875" style="226" bestFit="1" customWidth="1"/>
    <col min="13850" max="13850" width="4" style="226" customWidth="1"/>
    <col min="13851" max="13851" width="8.42578125" style="226" bestFit="1" customWidth="1"/>
    <col min="13852" max="13852" width="7.28515625" style="226" customWidth="1"/>
    <col min="13853" max="14080" width="9.140625" style="226"/>
    <col min="14081" max="14081" width="4.7109375" style="226" bestFit="1" customWidth="1"/>
    <col min="14082" max="14082" width="0.5703125" style="226" bestFit="1" customWidth="1"/>
    <col min="14083" max="14083" width="24.28515625" style="226" bestFit="1" customWidth="1"/>
    <col min="14084" max="14084" width="6.85546875" style="226" bestFit="1" customWidth="1"/>
    <col min="14085" max="14085" width="4.7109375" style="226" bestFit="1" customWidth="1"/>
    <col min="14086" max="14086" width="1" style="226" bestFit="1" customWidth="1"/>
    <col min="14087" max="14088" width="1.85546875" style="226" bestFit="1" customWidth="1"/>
    <col min="14089" max="14089" width="1" style="226" bestFit="1" customWidth="1"/>
    <col min="14090" max="14090" width="4.7109375" style="226" bestFit="1" customWidth="1"/>
    <col min="14091" max="14091" width="2.85546875" style="226" bestFit="1" customWidth="1"/>
    <col min="14092" max="14092" width="5.140625" style="226" customWidth="1"/>
    <col min="14093" max="14094" width="1" style="226" bestFit="1" customWidth="1"/>
    <col min="14095" max="14095" width="3.7109375" style="226" bestFit="1" customWidth="1"/>
    <col min="14096" max="14096" width="1" style="226" bestFit="1" customWidth="1"/>
    <col min="14097" max="14097" width="1.85546875" style="226" bestFit="1" customWidth="1"/>
    <col min="14098" max="14098" width="1" style="226" bestFit="1" customWidth="1"/>
    <col min="14099" max="14099" width="4.7109375" style="226" bestFit="1" customWidth="1"/>
    <col min="14100" max="14100" width="2.85546875" style="226" bestFit="1" customWidth="1"/>
    <col min="14101" max="14101" width="1" style="226" bestFit="1" customWidth="1"/>
    <col min="14102" max="14102" width="2.85546875" style="226" bestFit="1" customWidth="1"/>
    <col min="14103" max="14104" width="1" style="226" bestFit="1" customWidth="1"/>
    <col min="14105" max="14105" width="2.85546875" style="226" bestFit="1" customWidth="1"/>
    <col min="14106" max="14106" width="4" style="226" customWidth="1"/>
    <col min="14107" max="14107" width="8.42578125" style="226" bestFit="1" customWidth="1"/>
    <col min="14108" max="14108" width="7.28515625" style="226" customWidth="1"/>
    <col min="14109" max="14336" width="9.140625" style="226"/>
    <col min="14337" max="14337" width="4.7109375" style="226" bestFit="1" customWidth="1"/>
    <col min="14338" max="14338" width="0.5703125" style="226" bestFit="1" customWidth="1"/>
    <col min="14339" max="14339" width="24.28515625" style="226" bestFit="1" customWidth="1"/>
    <col min="14340" max="14340" width="6.85546875" style="226" bestFit="1" customWidth="1"/>
    <col min="14341" max="14341" width="4.7109375" style="226" bestFit="1" customWidth="1"/>
    <col min="14342" max="14342" width="1" style="226" bestFit="1" customWidth="1"/>
    <col min="14343" max="14344" width="1.85546875" style="226" bestFit="1" customWidth="1"/>
    <col min="14345" max="14345" width="1" style="226" bestFit="1" customWidth="1"/>
    <col min="14346" max="14346" width="4.7109375" style="226" bestFit="1" customWidth="1"/>
    <col min="14347" max="14347" width="2.85546875" style="226" bestFit="1" customWidth="1"/>
    <col min="14348" max="14348" width="5.140625" style="226" customWidth="1"/>
    <col min="14349" max="14350" width="1" style="226" bestFit="1" customWidth="1"/>
    <col min="14351" max="14351" width="3.7109375" style="226" bestFit="1" customWidth="1"/>
    <col min="14352" max="14352" width="1" style="226" bestFit="1" customWidth="1"/>
    <col min="14353" max="14353" width="1.85546875" style="226" bestFit="1" customWidth="1"/>
    <col min="14354" max="14354" width="1" style="226" bestFit="1" customWidth="1"/>
    <col min="14355" max="14355" width="4.7109375" style="226" bestFit="1" customWidth="1"/>
    <col min="14356" max="14356" width="2.85546875" style="226" bestFit="1" customWidth="1"/>
    <col min="14357" max="14357" width="1" style="226" bestFit="1" customWidth="1"/>
    <col min="14358" max="14358" width="2.85546875" style="226" bestFit="1" customWidth="1"/>
    <col min="14359" max="14360" width="1" style="226" bestFit="1" customWidth="1"/>
    <col min="14361" max="14361" width="2.85546875" style="226" bestFit="1" customWidth="1"/>
    <col min="14362" max="14362" width="4" style="226" customWidth="1"/>
    <col min="14363" max="14363" width="8.42578125" style="226" bestFit="1" customWidth="1"/>
    <col min="14364" max="14364" width="7.28515625" style="226" customWidth="1"/>
    <col min="14365" max="14592" width="9.140625" style="226"/>
    <col min="14593" max="14593" width="4.7109375" style="226" bestFit="1" customWidth="1"/>
    <col min="14594" max="14594" width="0.5703125" style="226" bestFit="1" customWidth="1"/>
    <col min="14595" max="14595" width="24.28515625" style="226" bestFit="1" customWidth="1"/>
    <col min="14596" max="14596" width="6.85546875" style="226" bestFit="1" customWidth="1"/>
    <col min="14597" max="14597" width="4.7109375" style="226" bestFit="1" customWidth="1"/>
    <col min="14598" max="14598" width="1" style="226" bestFit="1" customWidth="1"/>
    <col min="14599" max="14600" width="1.85546875" style="226" bestFit="1" customWidth="1"/>
    <col min="14601" max="14601" width="1" style="226" bestFit="1" customWidth="1"/>
    <col min="14602" max="14602" width="4.7109375" style="226" bestFit="1" customWidth="1"/>
    <col min="14603" max="14603" width="2.85546875" style="226" bestFit="1" customWidth="1"/>
    <col min="14604" max="14604" width="5.140625" style="226" customWidth="1"/>
    <col min="14605" max="14606" width="1" style="226" bestFit="1" customWidth="1"/>
    <col min="14607" max="14607" width="3.7109375" style="226" bestFit="1" customWidth="1"/>
    <col min="14608" max="14608" width="1" style="226" bestFit="1" customWidth="1"/>
    <col min="14609" max="14609" width="1.85546875" style="226" bestFit="1" customWidth="1"/>
    <col min="14610" max="14610" width="1" style="226" bestFit="1" customWidth="1"/>
    <col min="14611" max="14611" width="4.7109375" style="226" bestFit="1" customWidth="1"/>
    <col min="14612" max="14612" width="2.85546875" style="226" bestFit="1" customWidth="1"/>
    <col min="14613" max="14613" width="1" style="226" bestFit="1" customWidth="1"/>
    <col min="14614" max="14614" width="2.85546875" style="226" bestFit="1" customWidth="1"/>
    <col min="14615" max="14616" width="1" style="226" bestFit="1" customWidth="1"/>
    <col min="14617" max="14617" width="2.85546875" style="226" bestFit="1" customWidth="1"/>
    <col min="14618" max="14618" width="4" style="226" customWidth="1"/>
    <col min="14619" max="14619" width="8.42578125" style="226" bestFit="1" customWidth="1"/>
    <col min="14620" max="14620" width="7.28515625" style="226" customWidth="1"/>
    <col min="14621" max="14848" width="9.140625" style="226"/>
    <col min="14849" max="14849" width="4.7109375" style="226" bestFit="1" customWidth="1"/>
    <col min="14850" max="14850" width="0.5703125" style="226" bestFit="1" customWidth="1"/>
    <col min="14851" max="14851" width="24.28515625" style="226" bestFit="1" customWidth="1"/>
    <col min="14852" max="14852" width="6.85546875" style="226" bestFit="1" customWidth="1"/>
    <col min="14853" max="14853" width="4.7109375" style="226" bestFit="1" customWidth="1"/>
    <col min="14854" max="14854" width="1" style="226" bestFit="1" customWidth="1"/>
    <col min="14855" max="14856" width="1.85546875" style="226" bestFit="1" customWidth="1"/>
    <col min="14857" max="14857" width="1" style="226" bestFit="1" customWidth="1"/>
    <col min="14858" max="14858" width="4.7109375" style="226" bestFit="1" customWidth="1"/>
    <col min="14859" max="14859" width="2.85546875" style="226" bestFit="1" customWidth="1"/>
    <col min="14860" max="14860" width="5.140625" style="226" customWidth="1"/>
    <col min="14861" max="14862" width="1" style="226" bestFit="1" customWidth="1"/>
    <col min="14863" max="14863" width="3.7109375" style="226" bestFit="1" customWidth="1"/>
    <col min="14864" max="14864" width="1" style="226" bestFit="1" customWidth="1"/>
    <col min="14865" max="14865" width="1.85546875" style="226" bestFit="1" customWidth="1"/>
    <col min="14866" max="14866" width="1" style="226" bestFit="1" customWidth="1"/>
    <col min="14867" max="14867" width="4.7109375" style="226" bestFit="1" customWidth="1"/>
    <col min="14868" max="14868" width="2.85546875" style="226" bestFit="1" customWidth="1"/>
    <col min="14869" max="14869" width="1" style="226" bestFit="1" customWidth="1"/>
    <col min="14870" max="14870" width="2.85546875" style="226" bestFit="1" customWidth="1"/>
    <col min="14871" max="14872" width="1" style="226" bestFit="1" customWidth="1"/>
    <col min="14873" max="14873" width="2.85546875" style="226" bestFit="1" customWidth="1"/>
    <col min="14874" max="14874" width="4" style="226" customWidth="1"/>
    <col min="14875" max="14875" width="8.42578125" style="226" bestFit="1" customWidth="1"/>
    <col min="14876" max="14876" width="7.28515625" style="226" customWidth="1"/>
    <col min="14877" max="15104" width="9.140625" style="226"/>
    <col min="15105" max="15105" width="4.7109375" style="226" bestFit="1" customWidth="1"/>
    <col min="15106" max="15106" width="0.5703125" style="226" bestFit="1" customWidth="1"/>
    <col min="15107" max="15107" width="24.28515625" style="226" bestFit="1" customWidth="1"/>
    <col min="15108" max="15108" width="6.85546875" style="226" bestFit="1" customWidth="1"/>
    <col min="15109" max="15109" width="4.7109375" style="226" bestFit="1" customWidth="1"/>
    <col min="15110" max="15110" width="1" style="226" bestFit="1" customWidth="1"/>
    <col min="15111" max="15112" width="1.85546875" style="226" bestFit="1" customWidth="1"/>
    <col min="15113" max="15113" width="1" style="226" bestFit="1" customWidth="1"/>
    <col min="15114" max="15114" width="4.7109375" style="226" bestFit="1" customWidth="1"/>
    <col min="15115" max="15115" width="2.85546875" style="226" bestFit="1" customWidth="1"/>
    <col min="15116" max="15116" width="5.140625" style="226" customWidth="1"/>
    <col min="15117" max="15118" width="1" style="226" bestFit="1" customWidth="1"/>
    <col min="15119" max="15119" width="3.7109375" style="226" bestFit="1" customWidth="1"/>
    <col min="15120" max="15120" width="1" style="226" bestFit="1" customWidth="1"/>
    <col min="15121" max="15121" width="1.85546875" style="226" bestFit="1" customWidth="1"/>
    <col min="15122" max="15122" width="1" style="226" bestFit="1" customWidth="1"/>
    <col min="15123" max="15123" width="4.7109375" style="226" bestFit="1" customWidth="1"/>
    <col min="15124" max="15124" width="2.85546875" style="226" bestFit="1" customWidth="1"/>
    <col min="15125" max="15125" width="1" style="226" bestFit="1" customWidth="1"/>
    <col min="15126" max="15126" width="2.85546875" style="226" bestFit="1" customWidth="1"/>
    <col min="15127" max="15128" width="1" style="226" bestFit="1" customWidth="1"/>
    <col min="15129" max="15129" width="2.85546875" style="226" bestFit="1" customWidth="1"/>
    <col min="15130" max="15130" width="4" style="226" customWidth="1"/>
    <col min="15131" max="15131" width="8.42578125" style="226" bestFit="1" customWidth="1"/>
    <col min="15132" max="15132" width="7.28515625" style="226" customWidth="1"/>
    <col min="15133" max="15360" width="9.140625" style="226"/>
    <col min="15361" max="15361" width="4.7109375" style="226" bestFit="1" customWidth="1"/>
    <col min="15362" max="15362" width="0.5703125" style="226" bestFit="1" customWidth="1"/>
    <col min="15363" max="15363" width="24.28515625" style="226" bestFit="1" customWidth="1"/>
    <col min="15364" max="15364" width="6.85546875" style="226" bestFit="1" customWidth="1"/>
    <col min="15365" max="15365" width="4.7109375" style="226" bestFit="1" customWidth="1"/>
    <col min="15366" max="15366" width="1" style="226" bestFit="1" customWidth="1"/>
    <col min="15367" max="15368" width="1.85546875" style="226" bestFit="1" customWidth="1"/>
    <col min="15369" max="15369" width="1" style="226" bestFit="1" customWidth="1"/>
    <col min="15370" max="15370" width="4.7109375" style="226" bestFit="1" customWidth="1"/>
    <col min="15371" max="15371" width="2.85546875" style="226" bestFit="1" customWidth="1"/>
    <col min="15372" max="15372" width="5.140625" style="226" customWidth="1"/>
    <col min="15373" max="15374" width="1" style="226" bestFit="1" customWidth="1"/>
    <col min="15375" max="15375" width="3.7109375" style="226" bestFit="1" customWidth="1"/>
    <col min="15376" max="15376" width="1" style="226" bestFit="1" customWidth="1"/>
    <col min="15377" max="15377" width="1.85546875" style="226" bestFit="1" customWidth="1"/>
    <col min="15378" max="15378" width="1" style="226" bestFit="1" customWidth="1"/>
    <col min="15379" max="15379" width="4.7109375" style="226" bestFit="1" customWidth="1"/>
    <col min="15380" max="15380" width="2.85546875" style="226" bestFit="1" customWidth="1"/>
    <col min="15381" max="15381" width="1" style="226" bestFit="1" customWidth="1"/>
    <col min="15382" max="15382" width="2.85546875" style="226" bestFit="1" customWidth="1"/>
    <col min="15383" max="15384" width="1" style="226" bestFit="1" customWidth="1"/>
    <col min="15385" max="15385" width="2.85546875" style="226" bestFit="1" customWidth="1"/>
    <col min="15386" max="15386" width="4" style="226" customWidth="1"/>
    <col min="15387" max="15387" width="8.42578125" style="226" bestFit="1" customWidth="1"/>
    <col min="15388" max="15388" width="7.28515625" style="226" customWidth="1"/>
    <col min="15389" max="15616" width="9.140625" style="226"/>
    <col min="15617" max="15617" width="4.7109375" style="226" bestFit="1" customWidth="1"/>
    <col min="15618" max="15618" width="0.5703125" style="226" bestFit="1" customWidth="1"/>
    <col min="15619" max="15619" width="24.28515625" style="226" bestFit="1" customWidth="1"/>
    <col min="15620" max="15620" width="6.85546875" style="226" bestFit="1" customWidth="1"/>
    <col min="15621" max="15621" width="4.7109375" style="226" bestFit="1" customWidth="1"/>
    <col min="15622" max="15622" width="1" style="226" bestFit="1" customWidth="1"/>
    <col min="15623" max="15624" width="1.85546875" style="226" bestFit="1" customWidth="1"/>
    <col min="15625" max="15625" width="1" style="226" bestFit="1" customWidth="1"/>
    <col min="15626" max="15626" width="4.7109375" style="226" bestFit="1" customWidth="1"/>
    <col min="15627" max="15627" width="2.85546875" style="226" bestFit="1" customWidth="1"/>
    <col min="15628" max="15628" width="5.140625" style="226" customWidth="1"/>
    <col min="15629" max="15630" width="1" style="226" bestFit="1" customWidth="1"/>
    <col min="15631" max="15631" width="3.7109375" style="226" bestFit="1" customWidth="1"/>
    <col min="15632" max="15632" width="1" style="226" bestFit="1" customWidth="1"/>
    <col min="15633" max="15633" width="1.85546875" style="226" bestFit="1" customWidth="1"/>
    <col min="15634" max="15634" width="1" style="226" bestFit="1" customWidth="1"/>
    <col min="15635" max="15635" width="4.7109375" style="226" bestFit="1" customWidth="1"/>
    <col min="15636" max="15636" width="2.85546875" style="226" bestFit="1" customWidth="1"/>
    <col min="15637" max="15637" width="1" style="226" bestFit="1" customWidth="1"/>
    <col min="15638" max="15638" width="2.85546875" style="226" bestFit="1" customWidth="1"/>
    <col min="15639" max="15640" width="1" style="226" bestFit="1" customWidth="1"/>
    <col min="15641" max="15641" width="2.85546875" style="226" bestFit="1" customWidth="1"/>
    <col min="15642" max="15642" width="4" style="226" customWidth="1"/>
    <col min="15643" max="15643" width="8.42578125" style="226" bestFit="1" customWidth="1"/>
    <col min="15644" max="15644" width="7.28515625" style="226" customWidth="1"/>
    <col min="15645" max="15872" width="9.140625" style="226"/>
    <col min="15873" max="15873" width="4.7109375" style="226" bestFit="1" customWidth="1"/>
    <col min="15874" max="15874" width="0.5703125" style="226" bestFit="1" customWidth="1"/>
    <col min="15875" max="15875" width="24.28515625" style="226" bestFit="1" customWidth="1"/>
    <col min="15876" max="15876" width="6.85546875" style="226" bestFit="1" customWidth="1"/>
    <col min="15877" max="15877" width="4.7109375" style="226" bestFit="1" customWidth="1"/>
    <col min="15878" max="15878" width="1" style="226" bestFit="1" customWidth="1"/>
    <col min="15879" max="15880" width="1.85546875" style="226" bestFit="1" customWidth="1"/>
    <col min="15881" max="15881" width="1" style="226" bestFit="1" customWidth="1"/>
    <col min="15882" max="15882" width="4.7109375" style="226" bestFit="1" customWidth="1"/>
    <col min="15883" max="15883" width="2.85546875" style="226" bestFit="1" customWidth="1"/>
    <col min="15884" max="15884" width="5.140625" style="226" customWidth="1"/>
    <col min="15885" max="15886" width="1" style="226" bestFit="1" customWidth="1"/>
    <col min="15887" max="15887" width="3.7109375" style="226" bestFit="1" customWidth="1"/>
    <col min="15888" max="15888" width="1" style="226" bestFit="1" customWidth="1"/>
    <col min="15889" max="15889" width="1.85546875" style="226" bestFit="1" customWidth="1"/>
    <col min="15890" max="15890" width="1" style="226" bestFit="1" customWidth="1"/>
    <col min="15891" max="15891" width="4.7109375" style="226" bestFit="1" customWidth="1"/>
    <col min="15892" max="15892" width="2.85546875" style="226" bestFit="1" customWidth="1"/>
    <col min="15893" max="15893" width="1" style="226" bestFit="1" customWidth="1"/>
    <col min="15894" max="15894" width="2.85546875" style="226" bestFit="1" customWidth="1"/>
    <col min="15895" max="15896" width="1" style="226" bestFit="1" customWidth="1"/>
    <col min="15897" max="15897" width="2.85546875" style="226" bestFit="1" customWidth="1"/>
    <col min="15898" max="15898" width="4" style="226" customWidth="1"/>
    <col min="15899" max="15899" width="8.42578125" style="226" bestFit="1" customWidth="1"/>
    <col min="15900" max="15900" width="7.28515625" style="226" customWidth="1"/>
    <col min="15901" max="16128" width="9.140625" style="226"/>
    <col min="16129" max="16129" width="4.7109375" style="226" bestFit="1" customWidth="1"/>
    <col min="16130" max="16130" width="0.5703125" style="226" bestFit="1" customWidth="1"/>
    <col min="16131" max="16131" width="24.28515625" style="226" bestFit="1" customWidth="1"/>
    <col min="16132" max="16132" width="6.85546875" style="226" bestFit="1" customWidth="1"/>
    <col min="16133" max="16133" width="4.7109375" style="226" bestFit="1" customWidth="1"/>
    <col min="16134" max="16134" width="1" style="226" bestFit="1" customWidth="1"/>
    <col min="16135" max="16136" width="1.85546875" style="226" bestFit="1" customWidth="1"/>
    <col min="16137" max="16137" width="1" style="226" bestFit="1" customWidth="1"/>
    <col min="16138" max="16138" width="4.7109375" style="226" bestFit="1" customWidth="1"/>
    <col min="16139" max="16139" width="2.85546875" style="226" bestFit="1" customWidth="1"/>
    <col min="16140" max="16140" width="5.140625" style="226" customWidth="1"/>
    <col min="16141" max="16142" width="1" style="226" bestFit="1" customWidth="1"/>
    <col min="16143" max="16143" width="3.7109375" style="226" bestFit="1" customWidth="1"/>
    <col min="16144" max="16144" width="1" style="226" bestFit="1" customWidth="1"/>
    <col min="16145" max="16145" width="1.85546875" style="226" bestFit="1" customWidth="1"/>
    <col min="16146" max="16146" width="1" style="226" bestFit="1" customWidth="1"/>
    <col min="16147" max="16147" width="4.7109375" style="226" bestFit="1" customWidth="1"/>
    <col min="16148" max="16148" width="2.85546875" style="226" bestFit="1" customWidth="1"/>
    <col min="16149" max="16149" width="1" style="226" bestFit="1" customWidth="1"/>
    <col min="16150" max="16150" width="2.85546875" style="226" bestFit="1" customWidth="1"/>
    <col min="16151" max="16152" width="1" style="226" bestFit="1" customWidth="1"/>
    <col min="16153" max="16153" width="2.85546875" style="226" bestFit="1" customWidth="1"/>
    <col min="16154" max="16154" width="4" style="226" customWidth="1"/>
    <col min="16155" max="16155" width="8.42578125" style="226" bestFit="1" customWidth="1"/>
    <col min="16156" max="16156" width="7.28515625" style="226" customWidth="1"/>
    <col min="16157" max="16384" width="9.140625" style="226"/>
  </cols>
  <sheetData>
    <row r="1" spans="1:27" ht="13.35" customHeight="1">
      <c r="A1" s="324"/>
      <c r="B1" s="324"/>
      <c r="C1" s="327" t="s">
        <v>902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5"/>
      <c r="Y1" s="325"/>
      <c r="Z1" s="325"/>
      <c r="AA1" s="325"/>
    </row>
    <row r="2" spans="1:27" ht="13.35" customHeight="1">
      <c r="A2" s="324"/>
      <c r="B2" s="324"/>
      <c r="C2" s="327" t="s">
        <v>903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5"/>
      <c r="Y2" s="325"/>
      <c r="Z2" s="325"/>
      <c r="AA2" s="325"/>
    </row>
    <row r="3" spans="1:27" ht="13.35" customHeight="1">
      <c r="A3" s="328"/>
      <c r="B3" s="328"/>
      <c r="C3" s="329" t="s">
        <v>904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30"/>
      <c r="Y3" s="330"/>
      <c r="Z3" s="330"/>
      <c r="AA3" s="330"/>
    </row>
    <row r="4" spans="1:27" ht="13.35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5"/>
      <c r="Y4" s="325"/>
      <c r="Z4" s="325"/>
      <c r="AA4" s="325"/>
    </row>
    <row r="5" spans="1:27" ht="13.35" customHeight="1">
      <c r="A5" s="324" t="s">
        <v>905</v>
      </c>
      <c r="B5" s="324"/>
      <c r="C5" s="324"/>
      <c r="D5" s="324"/>
      <c r="E5" s="324"/>
      <c r="F5" s="324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5" t="s">
        <v>906</v>
      </c>
      <c r="S5" s="325"/>
      <c r="T5" s="325"/>
      <c r="U5" s="325"/>
      <c r="V5" s="325"/>
      <c r="W5" s="325"/>
      <c r="X5" s="325"/>
      <c r="Y5" s="325"/>
      <c r="Z5" s="325"/>
      <c r="AA5" s="325"/>
    </row>
    <row r="6" spans="1:27" ht="10.9" customHeight="1">
      <c r="A6" s="308"/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8"/>
      <c r="AA6" s="308"/>
    </row>
    <row r="7" spans="1:27" ht="13.35" customHeight="1">
      <c r="A7" s="324" t="s">
        <v>981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5" t="s">
        <v>907</v>
      </c>
      <c r="S7" s="325"/>
      <c r="T7" s="325"/>
      <c r="U7" s="325"/>
      <c r="V7" s="325"/>
      <c r="W7" s="325"/>
      <c r="X7" s="325"/>
      <c r="Y7" s="325"/>
      <c r="Z7" s="325"/>
      <c r="AA7" s="325"/>
    </row>
    <row r="8" spans="1:27" ht="10.9" customHeight="1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</row>
    <row r="9" spans="1:27" ht="11.65" customHeight="1">
      <c r="A9" s="309" t="s">
        <v>908</v>
      </c>
      <c r="B9" s="309"/>
      <c r="C9" s="309"/>
      <c r="D9" s="227" t="s">
        <v>909</v>
      </c>
      <c r="E9" s="311" t="s">
        <v>652</v>
      </c>
      <c r="F9" s="311"/>
      <c r="G9" s="311"/>
      <c r="H9" s="311"/>
      <c r="I9" s="311" t="s">
        <v>910</v>
      </c>
      <c r="J9" s="311"/>
      <c r="K9" s="311"/>
      <c r="L9" s="311" t="s">
        <v>911</v>
      </c>
      <c r="M9" s="311"/>
      <c r="N9" s="311"/>
      <c r="O9" s="311"/>
      <c r="P9" s="311" t="s">
        <v>912</v>
      </c>
      <c r="Q9" s="311"/>
      <c r="R9" s="311"/>
      <c r="S9" s="311"/>
      <c r="T9" s="311"/>
      <c r="U9" s="311" t="s">
        <v>913</v>
      </c>
      <c r="V9" s="311"/>
      <c r="W9" s="311"/>
      <c r="X9" s="311"/>
      <c r="Y9" s="311"/>
      <c r="Z9" s="311" t="s">
        <v>914</v>
      </c>
      <c r="AA9" s="311"/>
    </row>
    <row r="10" spans="1:27" ht="11.65" customHeight="1">
      <c r="A10" s="312" t="s">
        <v>915</v>
      </c>
      <c r="B10" s="312"/>
      <c r="C10" s="312"/>
      <c r="D10" s="229" t="s">
        <v>916</v>
      </c>
      <c r="E10" s="316">
        <v>1</v>
      </c>
      <c r="F10" s="315"/>
      <c r="G10" s="315"/>
      <c r="H10" s="315"/>
      <c r="I10" s="316">
        <v>1</v>
      </c>
      <c r="J10" s="315"/>
      <c r="K10" s="315"/>
      <c r="L10" s="316">
        <v>0</v>
      </c>
      <c r="M10" s="315"/>
      <c r="N10" s="315"/>
      <c r="O10" s="315"/>
      <c r="P10" s="314">
        <v>29.53</v>
      </c>
      <c r="Q10" s="315"/>
      <c r="R10" s="315"/>
      <c r="S10" s="315"/>
      <c r="T10" s="315"/>
      <c r="U10" s="321">
        <v>6.67</v>
      </c>
      <c r="V10" s="315"/>
      <c r="W10" s="315"/>
      <c r="X10" s="315"/>
      <c r="Y10" s="315"/>
      <c r="Z10" s="314">
        <f>TRUNC(E10*((I10*P10)+(L10*U10)),2)</f>
        <v>29.53</v>
      </c>
      <c r="AA10" s="315"/>
    </row>
    <row r="11" spans="1:27" ht="11.65" customHeight="1">
      <c r="A11" s="312" t="s">
        <v>917</v>
      </c>
      <c r="B11" s="312"/>
      <c r="C11" s="312"/>
      <c r="D11" s="229" t="s">
        <v>918</v>
      </c>
      <c r="E11" s="316">
        <v>3</v>
      </c>
      <c r="F11" s="315"/>
      <c r="G11" s="315"/>
      <c r="H11" s="315"/>
      <c r="I11" s="316">
        <v>0.69</v>
      </c>
      <c r="J11" s="315"/>
      <c r="K11" s="315"/>
      <c r="L11" s="316">
        <v>0.31</v>
      </c>
      <c r="M11" s="315"/>
      <c r="N11" s="315"/>
      <c r="O11" s="315"/>
      <c r="P11" s="321">
        <v>0.36</v>
      </c>
      <c r="Q11" s="315"/>
      <c r="R11" s="315"/>
      <c r="S11" s="315"/>
      <c r="T11" s="315"/>
      <c r="U11" s="321">
        <v>0.25</v>
      </c>
      <c r="V11" s="315"/>
      <c r="W11" s="315"/>
      <c r="X11" s="315"/>
      <c r="Y11" s="315"/>
      <c r="Z11" s="314">
        <f>TRUNC(E11*((I11*P11)+(L11*U11)),2)</f>
        <v>0.97</v>
      </c>
      <c r="AA11" s="315"/>
    </row>
    <row r="12" spans="1:27" ht="11.65" customHeight="1">
      <c r="A12" s="312" t="s">
        <v>919</v>
      </c>
      <c r="B12" s="312"/>
      <c r="C12" s="312"/>
      <c r="D12" s="229" t="s">
        <v>920</v>
      </c>
      <c r="E12" s="316">
        <v>2</v>
      </c>
      <c r="F12" s="315"/>
      <c r="G12" s="315"/>
      <c r="H12" s="315"/>
      <c r="I12" s="316">
        <v>1</v>
      </c>
      <c r="J12" s="315"/>
      <c r="K12" s="315"/>
      <c r="L12" s="316">
        <v>0</v>
      </c>
      <c r="M12" s="315"/>
      <c r="N12" s="315"/>
      <c r="O12" s="315"/>
      <c r="P12" s="321">
        <v>7.38</v>
      </c>
      <c r="Q12" s="315"/>
      <c r="R12" s="315"/>
      <c r="S12" s="315"/>
      <c r="T12" s="315"/>
      <c r="U12" s="321">
        <v>0.88</v>
      </c>
      <c r="V12" s="315"/>
      <c r="W12" s="315"/>
      <c r="X12" s="315"/>
      <c r="Y12" s="315"/>
      <c r="Z12" s="314">
        <f>TRUNC(E12*((I12*P12)+(L12*U12)),2)</f>
        <v>14.76</v>
      </c>
      <c r="AA12" s="315"/>
    </row>
    <row r="13" spans="1:27" ht="11.65" customHeight="1">
      <c r="A13" s="305" t="s">
        <v>921</v>
      </c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19">
        <f>Z10+Z11+Z12</f>
        <v>45.26</v>
      </c>
      <c r="W13" s="307"/>
      <c r="X13" s="307"/>
      <c r="Y13" s="307"/>
      <c r="Z13" s="307"/>
      <c r="AA13" s="307"/>
    </row>
    <row r="14" spans="1:27" ht="10.9" customHeight="1">
      <c r="A14" s="308"/>
      <c r="B14" s="308"/>
      <c r="C14" s="308"/>
      <c r="D14" s="308"/>
      <c r="E14" s="308"/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</row>
    <row r="15" spans="1:27" ht="11.65" customHeight="1">
      <c r="A15" s="309" t="s">
        <v>922</v>
      </c>
      <c r="B15" s="309"/>
      <c r="C15" s="309"/>
      <c r="D15" s="227" t="s">
        <v>909</v>
      </c>
      <c r="E15" s="311" t="s">
        <v>923</v>
      </c>
      <c r="F15" s="311"/>
      <c r="G15" s="311"/>
      <c r="H15" s="311"/>
      <c r="I15" s="311"/>
      <c r="J15" s="311" t="s">
        <v>924</v>
      </c>
      <c r="K15" s="311"/>
      <c r="L15" s="311"/>
      <c r="M15" s="311"/>
      <c r="N15" s="311" t="s">
        <v>925</v>
      </c>
      <c r="O15" s="311"/>
      <c r="P15" s="311"/>
      <c r="Q15" s="311"/>
      <c r="R15" s="311"/>
      <c r="S15" s="311" t="s">
        <v>926</v>
      </c>
      <c r="T15" s="311"/>
      <c r="U15" s="311"/>
      <c r="V15" s="311"/>
      <c r="W15" s="311"/>
      <c r="X15" s="311"/>
      <c r="Y15" s="311" t="s">
        <v>914</v>
      </c>
      <c r="Z15" s="311"/>
      <c r="AA15" s="311"/>
    </row>
    <row r="16" spans="1:27" ht="11.65" customHeight="1">
      <c r="A16" s="312" t="s">
        <v>927</v>
      </c>
      <c r="B16" s="312"/>
      <c r="C16" s="312"/>
      <c r="D16" s="229" t="s">
        <v>928</v>
      </c>
      <c r="E16" s="321">
        <v>2.02</v>
      </c>
      <c r="F16" s="315"/>
      <c r="G16" s="315"/>
      <c r="H16" s="315"/>
      <c r="I16" s="315"/>
      <c r="J16" s="322">
        <v>148.91999999999999</v>
      </c>
      <c r="K16" s="315"/>
      <c r="L16" s="315"/>
      <c r="M16" s="315"/>
      <c r="N16" s="314">
        <v>34.69</v>
      </c>
      <c r="O16" s="315"/>
      <c r="P16" s="315"/>
      <c r="Q16" s="315"/>
      <c r="R16" s="315"/>
      <c r="S16" s="316">
        <v>1</v>
      </c>
      <c r="T16" s="315"/>
      <c r="U16" s="315"/>
      <c r="V16" s="315"/>
      <c r="W16" s="315"/>
      <c r="X16" s="315"/>
      <c r="Y16" s="314">
        <f>TRUNC(N16*S16,2)</f>
        <v>34.69</v>
      </c>
      <c r="Z16" s="315"/>
      <c r="AA16" s="315"/>
    </row>
    <row r="17" spans="1:27" ht="11.65" customHeight="1">
      <c r="A17" s="312" t="s">
        <v>929</v>
      </c>
      <c r="B17" s="312"/>
      <c r="C17" s="312"/>
      <c r="D17" s="229" t="s">
        <v>930</v>
      </c>
      <c r="E17" s="321">
        <v>1.48</v>
      </c>
      <c r="F17" s="315"/>
      <c r="G17" s="315"/>
      <c r="H17" s="315"/>
      <c r="I17" s="315"/>
      <c r="J17" s="322">
        <v>148.91999999999999</v>
      </c>
      <c r="K17" s="315"/>
      <c r="L17" s="315"/>
      <c r="M17" s="315"/>
      <c r="N17" s="314">
        <v>25.41</v>
      </c>
      <c r="O17" s="315"/>
      <c r="P17" s="315"/>
      <c r="Q17" s="315"/>
      <c r="R17" s="315"/>
      <c r="S17" s="323">
        <v>14</v>
      </c>
      <c r="T17" s="315"/>
      <c r="U17" s="315"/>
      <c r="V17" s="315"/>
      <c r="W17" s="315"/>
      <c r="X17" s="315"/>
      <c r="Y17" s="314">
        <f t="shared" ref="Y17:Y18" si="0">TRUNC(N17*S17,2)</f>
        <v>355.74</v>
      </c>
      <c r="Z17" s="315"/>
      <c r="AA17" s="315"/>
    </row>
    <row r="18" spans="1:27" ht="11.65" customHeight="1">
      <c r="A18" s="312" t="s">
        <v>931</v>
      </c>
      <c r="B18" s="312"/>
      <c r="C18" s="312"/>
      <c r="D18" s="229" t="s">
        <v>932</v>
      </c>
      <c r="E18" s="321">
        <v>2.62</v>
      </c>
      <c r="F18" s="315"/>
      <c r="G18" s="315"/>
      <c r="H18" s="315"/>
      <c r="I18" s="315"/>
      <c r="J18" s="322">
        <v>148.91999999999999</v>
      </c>
      <c r="K18" s="315"/>
      <c r="L18" s="315"/>
      <c r="M18" s="315"/>
      <c r="N18" s="314">
        <v>44.99</v>
      </c>
      <c r="O18" s="315"/>
      <c r="P18" s="315"/>
      <c r="Q18" s="315"/>
      <c r="R18" s="315"/>
      <c r="S18" s="316">
        <v>0.2</v>
      </c>
      <c r="T18" s="315"/>
      <c r="U18" s="315"/>
      <c r="V18" s="315"/>
      <c r="W18" s="315"/>
      <c r="X18" s="315"/>
      <c r="Y18" s="314">
        <f t="shared" si="0"/>
        <v>8.99</v>
      </c>
      <c r="Z18" s="315"/>
      <c r="AA18" s="315"/>
    </row>
    <row r="19" spans="1:27" ht="11.65" customHeight="1">
      <c r="A19" s="305" t="s">
        <v>933</v>
      </c>
      <c r="B19" s="305"/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17">
        <f>Y16+Y17+Y18</f>
        <v>399.42</v>
      </c>
      <c r="W19" s="307"/>
      <c r="X19" s="307"/>
      <c r="Y19" s="307"/>
      <c r="Z19" s="307"/>
      <c r="AA19" s="307"/>
    </row>
    <row r="20" spans="1:27" ht="10.9" customHeight="1">
      <c r="A20" s="308"/>
      <c r="B20" s="308"/>
      <c r="C20" s="308"/>
      <c r="D20" s="308"/>
      <c r="E20" s="308"/>
      <c r="F20" s="308"/>
      <c r="G20" s="308"/>
      <c r="H20" s="308"/>
      <c r="I20" s="308"/>
      <c r="J20" s="308"/>
      <c r="K20" s="308"/>
      <c r="L20" s="308"/>
      <c r="M20" s="308"/>
      <c r="N20" s="308"/>
      <c r="O20" s="308"/>
      <c r="P20" s="308"/>
      <c r="Q20" s="308"/>
      <c r="R20" s="308"/>
      <c r="S20" s="308"/>
      <c r="T20" s="308"/>
      <c r="U20" s="308"/>
      <c r="V20" s="308"/>
      <c r="W20" s="308"/>
      <c r="X20" s="308"/>
      <c r="Y20" s="308"/>
      <c r="Z20" s="308"/>
      <c r="AA20" s="308"/>
    </row>
    <row r="21" spans="1:27" ht="11.65" customHeight="1">
      <c r="A21" s="309" t="s">
        <v>934</v>
      </c>
      <c r="B21" s="309"/>
      <c r="C21" s="309"/>
      <c r="D21" s="227" t="s">
        <v>909</v>
      </c>
      <c r="E21" s="310" t="s">
        <v>935</v>
      </c>
      <c r="F21" s="310"/>
      <c r="G21" s="310"/>
      <c r="H21" s="310" t="s">
        <v>936</v>
      </c>
      <c r="I21" s="310"/>
      <c r="J21" s="310"/>
      <c r="K21" s="310" t="s">
        <v>937</v>
      </c>
      <c r="L21" s="310"/>
      <c r="M21" s="310"/>
      <c r="N21" s="310"/>
      <c r="O21" s="310" t="s">
        <v>938</v>
      </c>
      <c r="P21" s="310"/>
      <c r="Q21" s="310"/>
      <c r="R21" s="310"/>
      <c r="S21" s="311" t="s">
        <v>939</v>
      </c>
      <c r="T21" s="311"/>
      <c r="U21" s="311"/>
      <c r="V21" s="311"/>
      <c r="W21" s="311"/>
      <c r="X21" s="311"/>
      <c r="Y21" s="311"/>
      <c r="Z21" s="311"/>
      <c r="AA21" s="311"/>
    </row>
    <row r="22" spans="1:27" ht="11.65" customHeight="1">
      <c r="A22" s="312" t="s">
        <v>940</v>
      </c>
      <c r="B22" s="312"/>
      <c r="C22" s="312"/>
      <c r="D22" s="229" t="s">
        <v>941</v>
      </c>
      <c r="E22" s="320">
        <v>5</v>
      </c>
      <c r="F22" s="313"/>
      <c r="G22" s="313"/>
      <c r="H22" s="313" t="s">
        <v>942</v>
      </c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4">
        <f>TRUNC(V19*5%,2)</f>
        <v>19.97</v>
      </c>
      <c r="T22" s="315"/>
      <c r="U22" s="315"/>
      <c r="V22" s="315"/>
      <c r="W22" s="315"/>
      <c r="X22" s="315"/>
      <c r="Y22" s="315"/>
      <c r="Z22" s="315"/>
      <c r="AA22" s="315"/>
    </row>
    <row r="23" spans="1:27" ht="11.65" customHeight="1">
      <c r="A23" s="305" t="s">
        <v>943</v>
      </c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19">
        <f>S22</f>
        <v>19.97</v>
      </c>
      <c r="W23" s="307"/>
      <c r="X23" s="307"/>
      <c r="Y23" s="307"/>
      <c r="Z23" s="307"/>
      <c r="AA23" s="307"/>
    </row>
    <row r="24" spans="1:27" ht="10.9" customHeight="1">
      <c r="A24" s="308"/>
      <c r="B24" s="308"/>
      <c r="C24" s="308"/>
      <c r="D24" s="308"/>
      <c r="E24" s="308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8"/>
      <c r="Q24" s="308"/>
      <c r="R24" s="308"/>
      <c r="S24" s="308"/>
      <c r="T24" s="308"/>
      <c r="U24" s="308"/>
      <c r="V24" s="308"/>
      <c r="W24" s="308"/>
      <c r="X24" s="308"/>
      <c r="Y24" s="308"/>
      <c r="Z24" s="308"/>
      <c r="AA24" s="308"/>
    </row>
    <row r="25" spans="1:27" ht="11.65" customHeight="1">
      <c r="A25" s="318" t="s">
        <v>944</v>
      </c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7">
        <f>V13+V19+V23</f>
        <v>464.65</v>
      </c>
      <c r="S25" s="307"/>
      <c r="T25" s="307"/>
      <c r="U25" s="307"/>
      <c r="V25" s="307"/>
      <c r="W25" s="307"/>
      <c r="X25" s="307"/>
      <c r="Y25" s="307"/>
      <c r="Z25" s="307"/>
      <c r="AA25" s="307"/>
    </row>
    <row r="26" spans="1:27" ht="11.65" customHeight="1">
      <c r="A26" s="318" t="s">
        <v>945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06">
        <v>2.5</v>
      </c>
      <c r="S26" s="307"/>
      <c r="T26" s="307"/>
      <c r="U26" s="307"/>
      <c r="V26" s="307"/>
      <c r="W26" s="307"/>
      <c r="X26" s="307"/>
      <c r="Y26" s="307"/>
      <c r="Z26" s="307"/>
      <c r="AA26" s="307"/>
    </row>
    <row r="27" spans="1:27" ht="11.65" customHeight="1">
      <c r="A27" s="318" t="s">
        <v>946</v>
      </c>
      <c r="B27" s="318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7">
        <f>TRUNC(R25/R26,2)</f>
        <v>185.86</v>
      </c>
      <c r="S27" s="307"/>
      <c r="T27" s="307"/>
      <c r="U27" s="307"/>
      <c r="V27" s="307"/>
      <c r="W27" s="307"/>
      <c r="X27" s="307"/>
      <c r="Y27" s="307"/>
      <c r="Z27" s="307"/>
      <c r="AA27" s="307"/>
    </row>
    <row r="28" spans="1:27" ht="10.9" customHeight="1">
      <c r="A28" s="308"/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8"/>
      <c r="T28" s="308"/>
      <c r="U28" s="308"/>
      <c r="V28" s="308"/>
      <c r="W28" s="308"/>
      <c r="X28" s="308"/>
      <c r="Y28" s="308"/>
      <c r="Z28" s="308"/>
      <c r="AA28" s="308"/>
    </row>
    <row r="29" spans="1:27" ht="11.65" customHeight="1">
      <c r="A29" s="309" t="s">
        <v>947</v>
      </c>
      <c r="B29" s="309"/>
      <c r="C29" s="309"/>
      <c r="D29" s="227" t="s">
        <v>909</v>
      </c>
      <c r="E29" s="310" t="s">
        <v>948</v>
      </c>
      <c r="F29" s="310"/>
      <c r="G29" s="310"/>
      <c r="H29" s="311" t="s">
        <v>949</v>
      </c>
      <c r="I29" s="311"/>
      <c r="J29" s="311"/>
      <c r="K29" s="311"/>
      <c r="L29" s="311"/>
      <c r="M29" s="311"/>
      <c r="N29" s="311"/>
      <c r="O29" s="311" t="s">
        <v>926</v>
      </c>
      <c r="P29" s="311"/>
      <c r="Q29" s="311"/>
      <c r="R29" s="311"/>
      <c r="S29" s="311"/>
      <c r="T29" s="311"/>
      <c r="U29" s="311" t="s">
        <v>949</v>
      </c>
      <c r="V29" s="311"/>
      <c r="W29" s="311"/>
      <c r="X29" s="311"/>
      <c r="Y29" s="311"/>
      <c r="Z29" s="311"/>
      <c r="AA29" s="311"/>
    </row>
    <row r="30" spans="1:27" ht="11.65" customHeight="1">
      <c r="A30" s="312" t="s">
        <v>677</v>
      </c>
      <c r="B30" s="312"/>
      <c r="C30" s="312"/>
      <c r="D30" s="229" t="s">
        <v>950</v>
      </c>
      <c r="E30" s="313" t="s">
        <v>951</v>
      </c>
      <c r="F30" s="313"/>
      <c r="G30" s="313"/>
      <c r="H30" s="333">
        <v>79.11</v>
      </c>
      <c r="I30" s="334"/>
      <c r="J30" s="334"/>
      <c r="K30" s="334"/>
      <c r="L30" s="334"/>
      <c r="M30" s="334"/>
      <c r="N30" s="334"/>
      <c r="O30" s="316">
        <v>0.61399999999999999</v>
      </c>
      <c r="P30" s="315"/>
      <c r="Q30" s="315"/>
      <c r="R30" s="315"/>
      <c r="S30" s="315"/>
      <c r="T30" s="315"/>
      <c r="U30" s="314">
        <f>TRUNC(H30*O30,2)</f>
        <v>48.57</v>
      </c>
      <c r="V30" s="315"/>
      <c r="W30" s="315"/>
      <c r="X30" s="315"/>
      <c r="Y30" s="315"/>
      <c r="Z30" s="315"/>
      <c r="AA30" s="315"/>
    </row>
    <row r="31" spans="1:27" ht="11.65" customHeight="1">
      <c r="A31" s="312" t="s">
        <v>952</v>
      </c>
      <c r="B31" s="312"/>
      <c r="C31" s="312"/>
      <c r="D31" s="229" t="s">
        <v>953</v>
      </c>
      <c r="E31" s="313" t="s">
        <v>954</v>
      </c>
      <c r="F31" s="313"/>
      <c r="G31" s="313"/>
      <c r="H31" s="322">
        <v>607.20000000000005</v>
      </c>
      <c r="I31" s="315"/>
      <c r="J31" s="315"/>
      <c r="K31" s="315"/>
      <c r="L31" s="315"/>
      <c r="M31" s="315"/>
      <c r="N31" s="315"/>
      <c r="O31" s="316">
        <v>0.33</v>
      </c>
      <c r="P31" s="315"/>
      <c r="Q31" s="315"/>
      <c r="R31" s="315"/>
      <c r="S31" s="315"/>
      <c r="T31" s="315"/>
      <c r="U31" s="314">
        <f t="shared" ref="U31:U32" si="1">TRUNC(H31*O31,2)</f>
        <v>200.37</v>
      </c>
      <c r="V31" s="315"/>
      <c r="W31" s="315"/>
      <c r="X31" s="315"/>
      <c r="Y31" s="315"/>
      <c r="Z31" s="315"/>
      <c r="AA31" s="315"/>
    </row>
    <row r="32" spans="1:27" ht="11.65" customHeight="1">
      <c r="A32" s="312" t="s">
        <v>955</v>
      </c>
      <c r="B32" s="312"/>
      <c r="C32" s="312"/>
      <c r="D32" s="229" t="s">
        <v>956</v>
      </c>
      <c r="E32" s="313" t="s">
        <v>951</v>
      </c>
      <c r="F32" s="313"/>
      <c r="G32" s="313"/>
      <c r="H32" s="314">
        <v>80.13</v>
      </c>
      <c r="I32" s="315"/>
      <c r="J32" s="315"/>
      <c r="K32" s="315"/>
      <c r="L32" s="315"/>
      <c r="M32" s="315"/>
      <c r="N32" s="315"/>
      <c r="O32" s="316">
        <v>0.74</v>
      </c>
      <c r="P32" s="315"/>
      <c r="Q32" s="315"/>
      <c r="R32" s="315"/>
      <c r="S32" s="315"/>
      <c r="T32" s="315"/>
      <c r="U32" s="314">
        <f t="shared" si="1"/>
        <v>59.29</v>
      </c>
      <c r="V32" s="315"/>
      <c r="W32" s="315"/>
      <c r="X32" s="315"/>
      <c r="Y32" s="315"/>
      <c r="Z32" s="315"/>
      <c r="AA32" s="315"/>
    </row>
    <row r="33" spans="1:27" ht="11.65" customHeight="1">
      <c r="A33" s="305" t="s">
        <v>957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17">
        <f>U30+U31+U32</f>
        <v>308.23</v>
      </c>
      <c r="W33" s="307"/>
      <c r="X33" s="307"/>
      <c r="Y33" s="307"/>
      <c r="Z33" s="307"/>
      <c r="AA33" s="307"/>
    </row>
    <row r="34" spans="1:27" ht="10.9" customHeight="1">
      <c r="A34" s="308"/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  <c r="T34" s="308"/>
      <c r="U34" s="308"/>
      <c r="V34" s="308"/>
      <c r="W34" s="308"/>
      <c r="X34" s="308"/>
      <c r="Y34" s="308"/>
      <c r="Z34" s="308"/>
      <c r="AA34" s="308"/>
    </row>
    <row r="35" spans="1:27" ht="11.65" customHeight="1">
      <c r="A35" s="309" t="s">
        <v>958</v>
      </c>
      <c r="B35" s="309"/>
      <c r="C35" s="309"/>
      <c r="D35" s="227" t="s">
        <v>909</v>
      </c>
      <c r="E35" s="310" t="s">
        <v>948</v>
      </c>
      <c r="F35" s="310"/>
      <c r="G35" s="310"/>
      <c r="H35" s="311" t="s">
        <v>949</v>
      </c>
      <c r="I35" s="311"/>
      <c r="J35" s="311"/>
      <c r="K35" s="311"/>
      <c r="L35" s="311"/>
      <c r="M35" s="311"/>
      <c r="N35" s="311"/>
      <c r="O35" s="311" t="s">
        <v>926</v>
      </c>
      <c r="P35" s="311"/>
      <c r="Q35" s="311"/>
      <c r="R35" s="311"/>
      <c r="S35" s="311"/>
      <c r="T35" s="311"/>
      <c r="U35" s="311" t="s">
        <v>949</v>
      </c>
      <c r="V35" s="311"/>
      <c r="W35" s="311"/>
      <c r="X35" s="311"/>
      <c r="Y35" s="311"/>
      <c r="Z35" s="311"/>
      <c r="AA35" s="311"/>
    </row>
    <row r="36" spans="1:27" ht="11.65" customHeight="1">
      <c r="A36" s="309" t="s">
        <v>982</v>
      </c>
      <c r="B36" s="309"/>
      <c r="C36" s="309"/>
      <c r="D36" s="227"/>
      <c r="E36" s="310" t="s">
        <v>983</v>
      </c>
      <c r="F36" s="310"/>
      <c r="G36" s="310"/>
      <c r="H36" s="311"/>
      <c r="I36" s="311"/>
      <c r="J36" s="311"/>
      <c r="K36" s="311"/>
      <c r="L36" s="311"/>
      <c r="M36" s="311"/>
      <c r="N36" s="311"/>
      <c r="O36" s="311">
        <v>0.47</v>
      </c>
      <c r="P36" s="311"/>
      <c r="Q36" s="311"/>
      <c r="R36" s="311"/>
      <c r="S36" s="311"/>
      <c r="T36" s="311"/>
      <c r="U36" s="235"/>
      <c r="V36" s="228"/>
      <c r="W36" s="228"/>
      <c r="X36" s="228"/>
      <c r="Y36" s="228"/>
      <c r="Z36" s="228"/>
      <c r="AA36" s="228"/>
    </row>
    <row r="37" spans="1:27" ht="11.65" customHeight="1">
      <c r="A37" s="309" t="s">
        <v>984</v>
      </c>
      <c r="B37" s="309"/>
      <c r="C37" s="309"/>
      <c r="D37" s="227"/>
      <c r="E37" s="310" t="s">
        <v>985</v>
      </c>
      <c r="F37" s="310"/>
      <c r="G37" s="310"/>
      <c r="H37" s="311"/>
      <c r="I37" s="311"/>
      <c r="J37" s="311"/>
      <c r="K37" s="311"/>
      <c r="L37" s="311"/>
      <c r="M37" s="311"/>
      <c r="N37" s="311"/>
      <c r="O37" s="311">
        <v>3.55</v>
      </c>
      <c r="P37" s="311"/>
      <c r="Q37" s="311"/>
      <c r="R37" s="311"/>
      <c r="S37" s="311"/>
      <c r="T37" s="311"/>
      <c r="U37" s="235"/>
      <c r="V37" s="228"/>
      <c r="W37" s="228"/>
      <c r="X37" s="228"/>
      <c r="Y37" s="228"/>
      <c r="Z37" s="228"/>
      <c r="AA37" s="228"/>
    </row>
    <row r="38" spans="1:27" ht="11.65" customHeight="1">
      <c r="A38" s="309" t="s">
        <v>986</v>
      </c>
      <c r="B38" s="309"/>
      <c r="C38" s="309"/>
      <c r="D38" s="227"/>
      <c r="E38" s="310" t="s">
        <v>983</v>
      </c>
      <c r="F38" s="310"/>
      <c r="G38" s="310"/>
      <c r="H38" s="311"/>
      <c r="I38" s="311"/>
      <c r="J38" s="311"/>
      <c r="K38" s="311"/>
      <c r="L38" s="311"/>
      <c r="M38" s="311"/>
      <c r="N38" s="311"/>
      <c r="O38" s="311">
        <v>0.19</v>
      </c>
      <c r="P38" s="311"/>
      <c r="Q38" s="311"/>
      <c r="R38" s="311"/>
      <c r="S38" s="311"/>
      <c r="T38" s="311"/>
      <c r="U38" s="235"/>
      <c r="V38" s="228"/>
      <c r="W38" s="228"/>
      <c r="X38" s="228"/>
      <c r="Y38" s="228"/>
      <c r="Z38" s="228"/>
      <c r="AA38" s="228"/>
    </row>
    <row r="39" spans="1:27" ht="11.65" customHeight="1">
      <c r="A39" s="309" t="s">
        <v>987</v>
      </c>
      <c r="B39" s="309"/>
      <c r="C39" s="309"/>
      <c r="D39" s="227"/>
      <c r="E39" s="310" t="s">
        <v>858</v>
      </c>
      <c r="F39" s="310"/>
      <c r="G39" s="310"/>
      <c r="H39" s="311"/>
      <c r="I39" s="311"/>
      <c r="J39" s="311"/>
      <c r="K39" s="311"/>
      <c r="L39" s="311"/>
      <c r="M39" s="311"/>
      <c r="N39" s="311"/>
      <c r="O39" s="311">
        <v>1</v>
      </c>
      <c r="P39" s="311"/>
      <c r="Q39" s="311"/>
      <c r="R39" s="311"/>
      <c r="S39" s="311"/>
      <c r="T39" s="311"/>
      <c r="U39" s="235"/>
      <c r="V39" s="228"/>
      <c r="W39" s="228"/>
      <c r="X39" s="228"/>
      <c r="Y39" s="228"/>
      <c r="Z39" s="228"/>
      <c r="AA39" s="228"/>
    </row>
    <row r="40" spans="1:27" ht="11.65" customHeight="1">
      <c r="A40" s="309" t="s">
        <v>988</v>
      </c>
      <c r="B40" s="309"/>
      <c r="C40" s="309"/>
      <c r="D40" s="227"/>
      <c r="E40" s="310" t="s">
        <v>983</v>
      </c>
      <c r="F40" s="310"/>
      <c r="G40" s="310"/>
      <c r="H40" s="311"/>
      <c r="I40" s="311"/>
      <c r="J40" s="311"/>
      <c r="K40" s="311"/>
      <c r="L40" s="311"/>
      <c r="M40" s="311"/>
      <c r="N40" s="311"/>
      <c r="O40" s="311">
        <v>0.47</v>
      </c>
      <c r="P40" s="311"/>
      <c r="Q40" s="311"/>
      <c r="R40" s="311"/>
      <c r="S40" s="311"/>
      <c r="T40" s="311"/>
      <c r="U40" s="235"/>
      <c r="V40" s="228"/>
      <c r="W40" s="228"/>
      <c r="X40" s="228"/>
      <c r="Y40" s="228"/>
      <c r="Z40" s="228"/>
      <c r="AA40" s="228"/>
    </row>
    <row r="41" spans="1:27" ht="11.65" customHeight="1">
      <c r="A41" s="309" t="s">
        <v>989</v>
      </c>
      <c r="B41" s="309"/>
      <c r="C41" s="309"/>
      <c r="D41" s="227"/>
      <c r="E41" s="310" t="s">
        <v>985</v>
      </c>
      <c r="F41" s="310"/>
      <c r="G41" s="310"/>
      <c r="H41" s="311"/>
      <c r="I41" s="311"/>
      <c r="J41" s="311"/>
      <c r="K41" s="311"/>
      <c r="L41" s="311"/>
      <c r="M41" s="311"/>
      <c r="N41" s="311"/>
      <c r="O41" s="311">
        <v>3.55</v>
      </c>
      <c r="P41" s="311"/>
      <c r="Q41" s="311"/>
      <c r="R41" s="311"/>
      <c r="S41" s="311"/>
      <c r="T41" s="311"/>
      <c r="U41" s="235"/>
      <c r="V41" s="228"/>
      <c r="W41" s="228"/>
      <c r="X41" s="228"/>
      <c r="Y41" s="228"/>
      <c r="Z41" s="228"/>
      <c r="AA41" s="228"/>
    </row>
    <row r="42" spans="1:27" ht="11.65" customHeight="1">
      <c r="A42" s="309" t="s">
        <v>990</v>
      </c>
      <c r="B42" s="309"/>
      <c r="C42" s="309"/>
      <c r="D42" s="227"/>
      <c r="E42" s="310" t="s">
        <v>983</v>
      </c>
      <c r="F42" s="310"/>
      <c r="G42" s="310"/>
      <c r="H42" s="311"/>
      <c r="I42" s="311"/>
      <c r="J42" s="311"/>
      <c r="K42" s="311"/>
      <c r="L42" s="311"/>
      <c r="M42" s="311"/>
      <c r="N42" s="311"/>
      <c r="O42" s="311">
        <v>0.19</v>
      </c>
      <c r="P42" s="311"/>
      <c r="Q42" s="311"/>
      <c r="R42" s="311"/>
      <c r="S42" s="311"/>
      <c r="T42" s="311"/>
      <c r="U42" s="235"/>
      <c r="V42" s="228"/>
      <c r="W42" s="228"/>
      <c r="X42" s="228"/>
      <c r="Y42" s="228"/>
      <c r="Z42" s="228"/>
      <c r="AA42" s="228"/>
    </row>
    <row r="43" spans="1:27" ht="11.65" customHeight="1">
      <c r="A43" s="233"/>
      <c r="B43" s="233"/>
      <c r="C43" s="233"/>
      <c r="D43" s="233"/>
      <c r="E43" s="234"/>
      <c r="F43" s="234"/>
      <c r="G43" s="234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28"/>
      <c r="W43" s="228"/>
      <c r="X43" s="228"/>
      <c r="Y43" s="228"/>
      <c r="Z43" s="228"/>
      <c r="AA43" s="228"/>
    </row>
    <row r="44" spans="1:27" ht="11.65" customHeight="1">
      <c r="A44" s="233"/>
      <c r="B44" s="233"/>
      <c r="C44" s="233"/>
      <c r="D44" s="233"/>
      <c r="E44" s="234"/>
      <c r="F44" s="234"/>
      <c r="G44" s="234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28"/>
      <c r="W44" s="228"/>
      <c r="X44" s="228"/>
      <c r="Y44" s="228"/>
      <c r="Z44" s="228"/>
      <c r="AA44" s="228"/>
    </row>
    <row r="45" spans="1:27" ht="11.65" customHeight="1">
      <c r="A45" s="233"/>
      <c r="B45" s="233"/>
      <c r="C45" s="233"/>
      <c r="D45" s="233"/>
      <c r="E45" s="234"/>
      <c r="F45" s="234"/>
      <c r="G45" s="234"/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28"/>
      <c r="W45" s="228"/>
      <c r="X45" s="228"/>
      <c r="Y45" s="228"/>
      <c r="Z45" s="228"/>
      <c r="AA45" s="228"/>
    </row>
    <row r="46" spans="1:27" ht="11.65" customHeight="1">
      <c r="A46" s="233"/>
      <c r="B46" s="233"/>
      <c r="C46" s="233"/>
      <c r="D46" s="233"/>
      <c r="E46" s="234"/>
      <c r="F46" s="234"/>
      <c r="G46" s="234"/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28"/>
      <c r="W46" s="228"/>
      <c r="X46" s="228"/>
      <c r="Y46" s="228"/>
      <c r="Z46" s="228"/>
      <c r="AA46" s="228"/>
    </row>
    <row r="47" spans="1:27" ht="11.65" customHeight="1">
      <c r="A47" s="233"/>
      <c r="B47" s="233"/>
      <c r="C47" s="233"/>
      <c r="D47" s="233"/>
      <c r="E47" s="234"/>
      <c r="F47" s="234"/>
      <c r="G47" s="234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28"/>
      <c r="W47" s="228"/>
      <c r="X47" s="228"/>
      <c r="Y47" s="228"/>
      <c r="Z47" s="228"/>
      <c r="AA47" s="228"/>
    </row>
    <row r="48" spans="1:27" ht="11.65" customHeight="1">
      <c r="A48" s="305" t="s">
        <v>959</v>
      </c>
      <c r="B48" s="305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6">
        <v>0</v>
      </c>
      <c r="W48" s="307"/>
      <c r="X48" s="307"/>
      <c r="Y48" s="307"/>
      <c r="Z48" s="307"/>
      <c r="AA48" s="307"/>
    </row>
    <row r="49" spans="1:28" ht="10.9" customHeight="1">
      <c r="A49" s="308"/>
      <c r="B49" s="308"/>
      <c r="C49" s="308"/>
      <c r="D49" s="308"/>
      <c r="E49" s="308"/>
      <c r="F49" s="308"/>
      <c r="G49" s="308"/>
      <c r="H49" s="308"/>
      <c r="I49" s="308"/>
      <c r="J49" s="308"/>
      <c r="K49" s="308"/>
      <c r="L49" s="308"/>
      <c r="M49" s="308"/>
      <c r="N49" s="308"/>
      <c r="O49" s="308"/>
      <c r="P49" s="308"/>
      <c r="Q49" s="308"/>
      <c r="R49" s="308"/>
      <c r="S49" s="308"/>
      <c r="T49" s="308"/>
      <c r="U49" s="308"/>
      <c r="V49" s="308"/>
      <c r="W49" s="308"/>
      <c r="X49" s="308"/>
      <c r="Y49" s="308"/>
      <c r="Z49" s="308"/>
      <c r="AA49" s="308"/>
    </row>
    <row r="50" spans="1:28" ht="23.1" customHeight="1">
      <c r="A50" s="309" t="s">
        <v>960</v>
      </c>
      <c r="B50" s="309"/>
      <c r="C50" s="309"/>
      <c r="D50" s="227" t="s">
        <v>909</v>
      </c>
      <c r="E50" s="230" t="s">
        <v>948</v>
      </c>
      <c r="F50" s="311" t="s">
        <v>961</v>
      </c>
      <c r="G50" s="311"/>
      <c r="H50" s="311"/>
      <c r="I50" s="311"/>
      <c r="J50" s="311"/>
      <c r="K50" s="311"/>
      <c r="L50" s="311"/>
      <c r="M50" s="311" t="s">
        <v>962</v>
      </c>
      <c r="N50" s="311"/>
      <c r="O50" s="311"/>
      <c r="P50" s="311"/>
      <c r="Q50" s="311" t="s">
        <v>963</v>
      </c>
      <c r="R50" s="311"/>
      <c r="S50" s="311"/>
      <c r="T50" s="311" t="s">
        <v>939</v>
      </c>
      <c r="U50" s="311"/>
      <c r="V50" s="311"/>
      <c r="W50" s="311" t="s">
        <v>926</v>
      </c>
      <c r="X50" s="311"/>
      <c r="Y50" s="311"/>
      <c r="Z50" s="311"/>
      <c r="AA50" s="228" t="s">
        <v>964</v>
      </c>
    </row>
    <row r="51" spans="1:28" ht="11.65" customHeight="1">
      <c r="A51" s="312" t="s">
        <v>965</v>
      </c>
      <c r="B51" s="312"/>
      <c r="C51" s="312"/>
      <c r="D51" s="312" t="s">
        <v>966</v>
      </c>
      <c r="E51" s="313" t="s">
        <v>954</v>
      </c>
      <c r="F51" s="315" t="s">
        <v>967</v>
      </c>
      <c r="G51" s="315"/>
      <c r="H51" s="315"/>
      <c r="I51" s="315"/>
      <c r="J51" s="315"/>
      <c r="K51" s="315"/>
      <c r="L51" s="315"/>
      <c r="M51" s="335">
        <v>0</v>
      </c>
      <c r="N51" s="335"/>
      <c r="O51" s="335"/>
      <c r="P51" s="335"/>
      <c r="Q51" s="335">
        <v>0</v>
      </c>
      <c r="R51" s="335"/>
      <c r="S51" s="335"/>
      <c r="T51" s="321">
        <f>AB51+AB52</f>
        <v>1.84</v>
      </c>
      <c r="U51" s="315"/>
      <c r="V51" s="315"/>
      <c r="W51" s="316">
        <v>0.92100000000000004</v>
      </c>
      <c r="X51" s="315"/>
      <c r="Y51" s="315"/>
      <c r="Z51" s="315"/>
      <c r="AA51" s="321">
        <f>TRUNC(T51*W51,2)</f>
        <v>1.69</v>
      </c>
      <c r="AB51" s="231">
        <f>TRUNC((0.73*M51+0.88*Q51),2)</f>
        <v>0</v>
      </c>
    </row>
    <row r="52" spans="1:28" ht="11.65" customHeight="1">
      <c r="A52" s="312"/>
      <c r="B52" s="312"/>
      <c r="C52" s="312"/>
      <c r="D52" s="312"/>
      <c r="E52" s="313"/>
      <c r="F52" s="315" t="s">
        <v>968</v>
      </c>
      <c r="G52" s="315"/>
      <c r="H52" s="315"/>
      <c r="I52" s="315"/>
      <c r="J52" s="315"/>
      <c r="K52" s="315"/>
      <c r="L52" s="315"/>
      <c r="M52" s="335">
        <v>0</v>
      </c>
      <c r="N52" s="335"/>
      <c r="O52" s="335"/>
      <c r="P52" s="335"/>
      <c r="Q52" s="335">
        <v>0</v>
      </c>
      <c r="R52" s="335"/>
      <c r="S52" s="335"/>
      <c r="T52" s="315"/>
      <c r="U52" s="315"/>
      <c r="V52" s="315"/>
      <c r="W52" s="315"/>
      <c r="X52" s="315"/>
      <c r="Y52" s="315"/>
      <c r="Z52" s="315"/>
      <c r="AA52" s="315"/>
      <c r="AB52" s="231">
        <f>TRUNC((0.73*M52+0.88*Q52+1.84),2)-0</f>
        <v>1.84</v>
      </c>
    </row>
    <row r="53" spans="1:28" ht="11.65" customHeight="1">
      <c r="A53" s="312" t="s">
        <v>969</v>
      </c>
      <c r="B53" s="312"/>
      <c r="C53" s="312"/>
      <c r="D53" s="312" t="s">
        <v>970</v>
      </c>
      <c r="E53" s="313" t="s">
        <v>954</v>
      </c>
      <c r="F53" s="315" t="s">
        <v>971</v>
      </c>
      <c r="G53" s="315"/>
      <c r="H53" s="315"/>
      <c r="I53" s="315"/>
      <c r="J53" s="315"/>
      <c r="K53" s="315"/>
      <c r="L53" s="315"/>
      <c r="M53" s="335">
        <v>0</v>
      </c>
      <c r="N53" s="335"/>
      <c r="O53" s="335"/>
      <c r="P53" s="335"/>
      <c r="Q53" s="335">
        <v>0</v>
      </c>
      <c r="R53" s="335"/>
      <c r="S53" s="335"/>
      <c r="T53" s="321">
        <f>AB53+AB54</f>
        <v>6.96</v>
      </c>
      <c r="U53" s="315"/>
      <c r="V53" s="315"/>
      <c r="W53" s="316">
        <v>0.33</v>
      </c>
      <c r="X53" s="315"/>
      <c r="Y53" s="315"/>
      <c r="Z53" s="315"/>
      <c r="AA53" s="321">
        <f>TRUNC(T53*W53,2)</f>
        <v>2.29</v>
      </c>
      <c r="AB53" s="231">
        <f>TRUNC((0.69*M53+0.83*Q53),2)</f>
        <v>0</v>
      </c>
    </row>
    <row r="54" spans="1:28" ht="11.65" customHeight="1">
      <c r="A54" s="312"/>
      <c r="B54" s="312"/>
      <c r="C54" s="312"/>
      <c r="D54" s="312"/>
      <c r="E54" s="313"/>
      <c r="F54" s="315" t="s">
        <v>972</v>
      </c>
      <c r="G54" s="315"/>
      <c r="H54" s="315"/>
      <c r="I54" s="315"/>
      <c r="J54" s="315"/>
      <c r="K54" s="315"/>
      <c r="L54" s="315"/>
      <c r="M54" s="335">
        <v>0</v>
      </c>
      <c r="N54" s="335"/>
      <c r="O54" s="335"/>
      <c r="P54" s="335"/>
      <c r="Q54" s="335">
        <v>0</v>
      </c>
      <c r="R54" s="335"/>
      <c r="S54" s="335"/>
      <c r="T54" s="315"/>
      <c r="U54" s="315"/>
      <c r="V54" s="315"/>
      <c r="W54" s="315"/>
      <c r="X54" s="315"/>
      <c r="Y54" s="315"/>
      <c r="Z54" s="315"/>
      <c r="AA54" s="315"/>
      <c r="AB54" s="231">
        <f>TRUNC((0.69*M54+0.83*Q54+6.96),2)</f>
        <v>6.96</v>
      </c>
    </row>
    <row r="55" spans="1:28" ht="11.65" customHeight="1">
      <c r="A55" s="312" t="s">
        <v>973</v>
      </c>
      <c r="B55" s="312"/>
      <c r="C55" s="312"/>
      <c r="D55" s="312" t="s">
        <v>974</v>
      </c>
      <c r="E55" s="313" t="s">
        <v>954</v>
      </c>
      <c r="F55" s="315" t="s">
        <v>967</v>
      </c>
      <c r="G55" s="315"/>
      <c r="H55" s="315"/>
      <c r="I55" s="315"/>
      <c r="J55" s="315"/>
      <c r="K55" s="315"/>
      <c r="L55" s="315"/>
      <c r="M55" s="335">
        <v>0</v>
      </c>
      <c r="N55" s="335"/>
      <c r="O55" s="335"/>
      <c r="P55" s="335"/>
      <c r="Q55" s="335">
        <v>0</v>
      </c>
      <c r="R55" s="335"/>
      <c r="S55" s="335"/>
      <c r="T55" s="321">
        <f>AB55+AB56</f>
        <v>1.84</v>
      </c>
      <c r="U55" s="315"/>
      <c r="V55" s="315"/>
      <c r="W55" s="316">
        <v>1.1100000000000001</v>
      </c>
      <c r="X55" s="315"/>
      <c r="Y55" s="315"/>
      <c r="Z55" s="315"/>
      <c r="AA55" s="321">
        <f>TRUNC(T55*W55,2)</f>
        <v>2.04</v>
      </c>
      <c r="AB55" s="231">
        <f>TRUNC((0.73*M55+0.88*Q55),2)</f>
        <v>0</v>
      </c>
    </row>
    <row r="56" spans="1:28" ht="11.65" customHeight="1">
      <c r="A56" s="312"/>
      <c r="B56" s="312"/>
      <c r="C56" s="312"/>
      <c r="D56" s="312"/>
      <c r="E56" s="313"/>
      <c r="F56" s="315" t="s">
        <v>968</v>
      </c>
      <c r="G56" s="315"/>
      <c r="H56" s="315"/>
      <c r="I56" s="315"/>
      <c r="J56" s="315"/>
      <c r="K56" s="315"/>
      <c r="L56" s="315"/>
      <c r="M56" s="335">
        <v>0</v>
      </c>
      <c r="N56" s="335"/>
      <c r="O56" s="335"/>
      <c r="P56" s="335"/>
      <c r="Q56" s="335">
        <v>0</v>
      </c>
      <c r="R56" s="335"/>
      <c r="S56" s="335"/>
      <c r="T56" s="315"/>
      <c r="U56" s="315"/>
      <c r="V56" s="315"/>
      <c r="W56" s="315"/>
      <c r="X56" s="315"/>
      <c r="Y56" s="315"/>
      <c r="Z56" s="315"/>
      <c r="AA56" s="315"/>
      <c r="AB56" s="231">
        <f>TRUNC((0.73*M56+0.88*Q56+1.84),2)-0</f>
        <v>1.84</v>
      </c>
    </row>
    <row r="57" spans="1:28" ht="11.65" customHeight="1">
      <c r="A57" s="305" t="s">
        <v>975</v>
      </c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6">
        <f>AA51+AA53+AA55</f>
        <v>6.02</v>
      </c>
      <c r="W57" s="307"/>
      <c r="X57" s="307"/>
      <c r="Y57" s="307"/>
      <c r="Z57" s="307"/>
      <c r="AA57" s="307"/>
    </row>
    <row r="58" spans="1:28" ht="10.9" customHeight="1">
      <c r="A58" s="308"/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</row>
    <row r="59" spans="1:28" ht="11.65" customHeight="1">
      <c r="A59" s="318" t="s">
        <v>976</v>
      </c>
      <c r="B59" s="318"/>
      <c r="C59" s="318"/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39">
        <f>R27+V33+V48</f>
        <v>494.09000000000003</v>
      </c>
      <c r="W59" s="311"/>
      <c r="X59" s="311"/>
      <c r="Y59" s="311"/>
      <c r="Z59" s="311"/>
      <c r="AA59" s="311"/>
      <c r="AB59" s="232">
        <f>V59+V57</f>
        <v>500.11</v>
      </c>
    </row>
    <row r="60" spans="1:28" ht="10.9" customHeight="1">
      <c r="A60" s="308"/>
      <c r="B60" s="308"/>
      <c r="C60" s="308"/>
      <c r="D60" s="308"/>
      <c r="E60" s="308"/>
      <c r="F60" s="308"/>
      <c r="G60" s="308"/>
      <c r="H60" s="308"/>
      <c r="I60" s="308"/>
      <c r="J60" s="308"/>
      <c r="K60" s="308"/>
      <c r="L60" s="308"/>
      <c r="M60" s="308"/>
      <c r="N60" s="308"/>
      <c r="O60" s="308"/>
      <c r="P60" s="308"/>
      <c r="Q60" s="308"/>
      <c r="R60" s="308"/>
      <c r="S60" s="308"/>
      <c r="T60" s="308"/>
      <c r="U60" s="308"/>
      <c r="V60" s="308"/>
      <c r="W60" s="308"/>
      <c r="X60" s="308"/>
      <c r="Y60" s="308"/>
      <c r="Z60" s="308"/>
      <c r="AA60" s="308"/>
    </row>
    <row r="61" spans="1:28" ht="10.9" customHeight="1">
      <c r="A61" s="308"/>
      <c r="B61" s="308"/>
      <c r="C61" s="308"/>
      <c r="D61" s="308"/>
      <c r="E61" s="308"/>
      <c r="F61" s="308"/>
      <c r="G61" s="308"/>
      <c r="H61" s="308"/>
      <c r="I61" s="308"/>
      <c r="J61" s="308"/>
      <c r="K61" s="308"/>
      <c r="L61" s="308"/>
      <c r="M61" s="308"/>
      <c r="N61" s="308"/>
      <c r="O61" s="308"/>
      <c r="P61" s="308"/>
      <c r="Q61" s="308"/>
      <c r="R61" s="308"/>
      <c r="S61" s="308"/>
      <c r="T61" s="308"/>
      <c r="U61" s="308"/>
      <c r="V61" s="308"/>
      <c r="W61" s="308"/>
      <c r="X61" s="308"/>
      <c r="Y61" s="308"/>
      <c r="Z61" s="308"/>
      <c r="AA61" s="308"/>
    </row>
    <row r="62" spans="1:28" ht="6" customHeight="1">
      <c r="A62" s="336"/>
      <c r="B62" s="336"/>
      <c r="C62" s="336"/>
      <c r="D62" s="336"/>
      <c r="E62" s="336"/>
      <c r="F62" s="336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</row>
    <row r="63" spans="1:28" ht="13.35" customHeight="1">
      <c r="A63" s="337" t="s">
        <v>977</v>
      </c>
      <c r="B63" s="337"/>
      <c r="C63" s="337"/>
      <c r="D63" s="337"/>
      <c r="E63" s="337"/>
      <c r="F63" s="337"/>
      <c r="G63" s="337"/>
      <c r="H63" s="337"/>
      <c r="I63" s="337"/>
      <c r="J63" s="338" t="s">
        <v>978</v>
      </c>
      <c r="K63" s="338"/>
      <c r="L63" s="338"/>
      <c r="M63" s="338"/>
      <c r="N63" s="338"/>
      <c r="O63" s="338"/>
      <c r="P63" s="338"/>
      <c r="Q63" s="338"/>
      <c r="R63" s="338"/>
      <c r="S63" s="338"/>
      <c r="T63" s="338"/>
      <c r="U63" s="338"/>
      <c r="V63" s="338"/>
      <c r="W63" s="338"/>
      <c r="X63" s="338"/>
      <c r="Y63" s="338"/>
      <c r="Z63" s="338"/>
      <c r="AA63" s="338"/>
    </row>
    <row r="64" spans="1:28" ht="13.35" customHeight="1">
      <c r="A64" s="324"/>
      <c r="B64" s="324"/>
      <c r="C64" s="324"/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5"/>
      <c r="Y64" s="325"/>
      <c r="Z64" s="325"/>
      <c r="AA64" s="325"/>
    </row>
    <row r="65" spans="1:27" ht="13.35" customHeight="1">
      <c r="A65" s="324"/>
      <c r="B65" s="324"/>
      <c r="C65" s="324"/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324"/>
      <c r="O65" s="324"/>
      <c r="P65" s="324"/>
      <c r="Q65" s="324"/>
      <c r="R65" s="324"/>
      <c r="S65" s="324"/>
      <c r="T65" s="324"/>
      <c r="U65" s="324"/>
      <c r="V65" s="324"/>
      <c r="W65" s="324"/>
      <c r="X65" s="325"/>
      <c r="Y65" s="325"/>
      <c r="Z65" s="325"/>
      <c r="AA65" s="325"/>
    </row>
    <row r="66" spans="1:27" ht="13.35" customHeight="1">
      <c r="A66" s="324"/>
      <c r="B66" s="324"/>
      <c r="C66" s="324" t="s">
        <v>902</v>
      </c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4"/>
      <c r="O66" s="324"/>
      <c r="P66" s="324"/>
      <c r="Q66" s="324"/>
      <c r="R66" s="324"/>
      <c r="S66" s="324"/>
      <c r="T66" s="324"/>
      <c r="U66" s="324"/>
      <c r="V66" s="324"/>
      <c r="W66" s="324"/>
      <c r="X66" s="325"/>
      <c r="Y66" s="325"/>
      <c r="Z66" s="325"/>
      <c r="AA66" s="325"/>
    </row>
    <row r="67" spans="1:27" ht="13.35" customHeight="1">
      <c r="A67" s="324"/>
      <c r="B67" s="324"/>
      <c r="C67" s="324" t="s">
        <v>903</v>
      </c>
      <c r="D67" s="324"/>
      <c r="E67" s="324"/>
      <c r="F67" s="324"/>
      <c r="G67" s="324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4"/>
      <c r="S67" s="324"/>
      <c r="T67" s="324"/>
      <c r="U67" s="324"/>
      <c r="V67" s="324"/>
      <c r="W67" s="324"/>
      <c r="X67" s="325"/>
      <c r="Y67" s="325"/>
      <c r="Z67" s="325"/>
      <c r="AA67" s="325"/>
    </row>
    <row r="68" spans="1:27" ht="13.35" customHeight="1">
      <c r="A68" s="328"/>
      <c r="B68" s="328"/>
      <c r="C68" s="328" t="s">
        <v>904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30"/>
      <c r="Y68" s="330"/>
      <c r="Z68" s="330"/>
      <c r="AA68" s="330"/>
    </row>
    <row r="69" spans="1:27" ht="13.35" customHeight="1">
      <c r="A69" s="324"/>
      <c r="B69" s="324"/>
      <c r="C69" s="324"/>
      <c r="D69" s="324"/>
      <c r="E69" s="324"/>
      <c r="F69" s="324"/>
      <c r="G69" s="324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5"/>
      <c r="Y69" s="325"/>
      <c r="Z69" s="325"/>
      <c r="AA69" s="325"/>
    </row>
    <row r="70" spans="1:27" ht="13.35" customHeight="1">
      <c r="A70" s="324" t="s">
        <v>905</v>
      </c>
      <c r="B70" s="324"/>
      <c r="C70" s="324"/>
      <c r="D70" s="324"/>
      <c r="E70" s="324"/>
      <c r="F70" s="324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5" t="s">
        <v>906</v>
      </c>
      <c r="S70" s="325"/>
      <c r="T70" s="325"/>
      <c r="U70" s="325"/>
      <c r="V70" s="325"/>
      <c r="W70" s="325"/>
      <c r="X70" s="325"/>
      <c r="Y70" s="325"/>
      <c r="Z70" s="325"/>
      <c r="AA70" s="325"/>
    </row>
    <row r="71" spans="1:27" ht="10.9" customHeight="1">
      <c r="A71" s="308"/>
      <c r="B71" s="308"/>
      <c r="C71" s="308"/>
      <c r="D71" s="308"/>
      <c r="E71" s="308"/>
      <c r="F71" s="308"/>
      <c r="G71" s="308"/>
      <c r="H71" s="308"/>
      <c r="I71" s="308"/>
      <c r="J71" s="308"/>
      <c r="K71" s="308"/>
      <c r="L71" s="308"/>
      <c r="M71" s="308"/>
      <c r="N71" s="308"/>
      <c r="O71" s="308"/>
      <c r="P71" s="308"/>
      <c r="Q71" s="308"/>
      <c r="R71" s="308"/>
      <c r="S71" s="308"/>
      <c r="T71" s="308"/>
      <c r="U71" s="308"/>
      <c r="V71" s="308"/>
      <c r="W71" s="308"/>
      <c r="X71" s="308"/>
      <c r="Y71" s="308"/>
      <c r="Z71" s="308"/>
      <c r="AA71" s="308"/>
    </row>
    <row r="72" spans="1:27" ht="13.35" customHeight="1">
      <c r="A72" s="324" t="s">
        <v>979</v>
      </c>
      <c r="B72" s="324"/>
      <c r="C72" s="324"/>
      <c r="D72" s="324"/>
      <c r="E72" s="324"/>
      <c r="F72" s="324"/>
      <c r="G72" s="324"/>
      <c r="H72" s="324"/>
      <c r="I72" s="324"/>
      <c r="J72" s="324"/>
      <c r="K72" s="324"/>
      <c r="L72" s="324"/>
      <c r="M72" s="324"/>
      <c r="N72" s="324"/>
      <c r="O72" s="324"/>
      <c r="P72" s="324"/>
      <c r="Q72" s="324"/>
      <c r="R72" s="325" t="s">
        <v>907</v>
      </c>
      <c r="S72" s="325"/>
      <c r="T72" s="325"/>
      <c r="U72" s="325"/>
      <c r="V72" s="325"/>
      <c r="W72" s="325"/>
      <c r="X72" s="325"/>
      <c r="Y72" s="325"/>
      <c r="Z72" s="325"/>
      <c r="AA72" s="325"/>
    </row>
    <row r="73" spans="1:27" ht="10.9" customHeight="1">
      <c r="A73" s="308"/>
      <c r="B73" s="308"/>
      <c r="C73" s="308"/>
      <c r="D73" s="308"/>
      <c r="E73" s="308"/>
      <c r="F73" s="308"/>
      <c r="G73" s="308"/>
      <c r="H73" s="308"/>
      <c r="I73" s="308"/>
      <c r="J73" s="308"/>
      <c r="K73" s="308"/>
      <c r="L73" s="308"/>
      <c r="M73" s="308"/>
      <c r="N73" s="308"/>
      <c r="O73" s="308"/>
      <c r="P73" s="308"/>
      <c r="Q73" s="308"/>
      <c r="R73" s="308"/>
      <c r="S73" s="308"/>
      <c r="T73" s="308"/>
      <c r="U73" s="308"/>
      <c r="V73" s="308"/>
      <c r="W73" s="308"/>
      <c r="X73" s="308"/>
      <c r="Y73" s="308"/>
      <c r="Z73" s="308"/>
      <c r="AA73" s="308"/>
    </row>
    <row r="74" spans="1:27" ht="11.65" customHeight="1">
      <c r="A74" s="309" t="s">
        <v>908</v>
      </c>
      <c r="B74" s="309"/>
      <c r="C74" s="309"/>
      <c r="D74" s="227" t="s">
        <v>909</v>
      </c>
      <c r="E74" s="311" t="s">
        <v>652</v>
      </c>
      <c r="F74" s="311"/>
      <c r="G74" s="311"/>
      <c r="H74" s="311"/>
      <c r="I74" s="311" t="s">
        <v>910</v>
      </c>
      <c r="J74" s="311"/>
      <c r="K74" s="311"/>
      <c r="L74" s="311" t="s">
        <v>911</v>
      </c>
      <c r="M74" s="311"/>
      <c r="N74" s="311"/>
      <c r="O74" s="311"/>
      <c r="P74" s="311" t="s">
        <v>912</v>
      </c>
      <c r="Q74" s="311"/>
      <c r="R74" s="311"/>
      <c r="S74" s="311"/>
      <c r="T74" s="311"/>
      <c r="U74" s="311" t="s">
        <v>913</v>
      </c>
      <c r="V74" s="311"/>
      <c r="W74" s="311"/>
      <c r="X74" s="311"/>
      <c r="Y74" s="311"/>
      <c r="Z74" s="311" t="s">
        <v>914</v>
      </c>
      <c r="AA74" s="311"/>
    </row>
    <row r="75" spans="1:27" ht="11.65" customHeight="1">
      <c r="A75" s="312" t="s">
        <v>915</v>
      </c>
      <c r="B75" s="312"/>
      <c r="C75" s="312"/>
      <c r="D75" s="229" t="s">
        <v>916</v>
      </c>
      <c r="E75" s="316">
        <v>1</v>
      </c>
      <c r="F75" s="315"/>
      <c r="G75" s="315"/>
      <c r="H75" s="315"/>
      <c r="I75" s="316">
        <v>1</v>
      </c>
      <c r="J75" s="315"/>
      <c r="K75" s="315"/>
      <c r="L75" s="316">
        <v>0</v>
      </c>
      <c r="M75" s="315"/>
      <c r="N75" s="315"/>
      <c r="O75" s="315"/>
      <c r="P75" s="314">
        <v>29.53</v>
      </c>
      <c r="Q75" s="315"/>
      <c r="R75" s="315"/>
      <c r="S75" s="315"/>
      <c r="T75" s="315"/>
      <c r="U75" s="321">
        <v>6.67</v>
      </c>
      <c r="V75" s="315"/>
      <c r="W75" s="315"/>
      <c r="X75" s="315"/>
      <c r="Y75" s="315"/>
      <c r="Z75" s="314">
        <f>TRUNC(E75*((P75*I75)+(L75*U75)),2)</f>
        <v>29.53</v>
      </c>
      <c r="AA75" s="315"/>
    </row>
    <row r="76" spans="1:27" ht="11.65" customHeight="1">
      <c r="A76" s="312" t="s">
        <v>917</v>
      </c>
      <c r="B76" s="312"/>
      <c r="C76" s="312"/>
      <c r="D76" s="229" t="s">
        <v>918</v>
      </c>
      <c r="E76" s="316">
        <v>3</v>
      </c>
      <c r="F76" s="315"/>
      <c r="G76" s="315"/>
      <c r="H76" s="315"/>
      <c r="I76" s="316">
        <v>0.69</v>
      </c>
      <c r="J76" s="315"/>
      <c r="K76" s="315"/>
      <c r="L76" s="316">
        <v>0.31</v>
      </c>
      <c r="M76" s="315"/>
      <c r="N76" s="315"/>
      <c r="O76" s="315"/>
      <c r="P76" s="321">
        <v>0.36</v>
      </c>
      <c r="Q76" s="315"/>
      <c r="R76" s="315"/>
      <c r="S76" s="315"/>
      <c r="T76" s="315"/>
      <c r="U76" s="321">
        <v>0.25</v>
      </c>
      <c r="V76" s="315"/>
      <c r="W76" s="315"/>
      <c r="X76" s="315"/>
      <c r="Y76" s="315"/>
      <c r="Z76" s="321">
        <f>TRUNC(E76*((P76*I76)+(L76*U76)),2)-0</f>
        <v>0.97</v>
      </c>
      <c r="AA76" s="315"/>
    </row>
    <row r="77" spans="1:27" ht="11.65" customHeight="1">
      <c r="A77" s="312" t="s">
        <v>919</v>
      </c>
      <c r="B77" s="312"/>
      <c r="C77" s="312"/>
      <c r="D77" s="229" t="s">
        <v>920</v>
      </c>
      <c r="E77" s="316">
        <v>2</v>
      </c>
      <c r="F77" s="315"/>
      <c r="G77" s="315"/>
      <c r="H77" s="315"/>
      <c r="I77" s="316">
        <v>1</v>
      </c>
      <c r="J77" s="315"/>
      <c r="K77" s="315"/>
      <c r="L77" s="316">
        <v>0</v>
      </c>
      <c r="M77" s="315"/>
      <c r="N77" s="315"/>
      <c r="O77" s="315"/>
      <c r="P77" s="321">
        <v>7.38</v>
      </c>
      <c r="Q77" s="315"/>
      <c r="R77" s="315"/>
      <c r="S77" s="315"/>
      <c r="T77" s="315"/>
      <c r="U77" s="321">
        <v>0.88</v>
      </c>
      <c r="V77" s="315"/>
      <c r="W77" s="315"/>
      <c r="X77" s="315"/>
      <c r="Y77" s="315"/>
      <c r="Z77" s="314">
        <f t="shared" ref="Z77" si="2">TRUNC(E77*((P77*I77)+(L77*U77)),2)</f>
        <v>14.76</v>
      </c>
      <c r="AA77" s="315"/>
    </row>
    <row r="78" spans="1:27" ht="11.65" customHeight="1">
      <c r="A78" s="305" t="s">
        <v>921</v>
      </c>
      <c r="B78" s="305"/>
      <c r="C78" s="305"/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19">
        <f>Z75+Z76+Z77</f>
        <v>45.26</v>
      </c>
      <c r="W78" s="307"/>
      <c r="X78" s="307"/>
      <c r="Y78" s="307"/>
      <c r="Z78" s="307"/>
      <c r="AA78" s="307"/>
    </row>
    <row r="79" spans="1:27" ht="10.9" customHeight="1">
      <c r="A79" s="308"/>
      <c r="B79" s="308"/>
      <c r="C79" s="308"/>
      <c r="D79" s="308"/>
      <c r="E79" s="308"/>
      <c r="F79" s="308"/>
      <c r="G79" s="308"/>
      <c r="H79" s="308"/>
      <c r="I79" s="308"/>
      <c r="J79" s="308"/>
      <c r="K79" s="308"/>
      <c r="L79" s="308"/>
      <c r="M79" s="308"/>
      <c r="N79" s="308"/>
      <c r="O79" s="308"/>
      <c r="P79" s="308"/>
      <c r="Q79" s="308"/>
      <c r="R79" s="308"/>
      <c r="S79" s="308"/>
      <c r="T79" s="308"/>
      <c r="U79" s="308"/>
      <c r="V79" s="308"/>
      <c r="W79" s="308"/>
      <c r="X79" s="308"/>
      <c r="Y79" s="308"/>
      <c r="Z79" s="308"/>
      <c r="AA79" s="308"/>
    </row>
    <row r="80" spans="1:27" ht="11.65" customHeight="1">
      <c r="A80" s="309" t="s">
        <v>922</v>
      </c>
      <c r="B80" s="309"/>
      <c r="C80" s="309"/>
      <c r="D80" s="227" t="s">
        <v>909</v>
      </c>
      <c r="E80" s="311" t="s">
        <v>923</v>
      </c>
      <c r="F80" s="311"/>
      <c r="G80" s="311"/>
      <c r="H80" s="311"/>
      <c r="I80" s="311"/>
      <c r="J80" s="311" t="s">
        <v>924</v>
      </c>
      <c r="K80" s="311"/>
      <c r="L80" s="311"/>
      <c r="M80" s="311"/>
      <c r="N80" s="311" t="s">
        <v>925</v>
      </c>
      <c r="O80" s="311"/>
      <c r="P80" s="311"/>
      <c r="Q80" s="311"/>
      <c r="R80" s="311"/>
      <c r="S80" s="311" t="s">
        <v>926</v>
      </c>
      <c r="T80" s="311"/>
      <c r="U80" s="311"/>
      <c r="V80" s="311"/>
      <c r="W80" s="311"/>
      <c r="X80" s="311"/>
      <c r="Y80" s="311" t="s">
        <v>914</v>
      </c>
      <c r="Z80" s="311"/>
      <c r="AA80" s="311"/>
    </row>
    <row r="81" spans="1:27" ht="11.65" customHeight="1">
      <c r="A81" s="312" t="s">
        <v>927</v>
      </c>
      <c r="B81" s="312"/>
      <c r="C81" s="312"/>
      <c r="D81" s="229" t="s">
        <v>928</v>
      </c>
      <c r="E81" s="321">
        <v>2.02</v>
      </c>
      <c r="F81" s="315"/>
      <c r="G81" s="315"/>
      <c r="H81" s="315"/>
      <c r="I81" s="315"/>
      <c r="J81" s="322">
        <v>148.91999999999999</v>
      </c>
      <c r="K81" s="315"/>
      <c r="L81" s="315"/>
      <c r="M81" s="315"/>
      <c r="N81" s="314">
        <v>34.69</v>
      </c>
      <c r="O81" s="315"/>
      <c r="P81" s="315"/>
      <c r="Q81" s="315"/>
      <c r="R81" s="315"/>
      <c r="S81" s="316">
        <v>1</v>
      </c>
      <c r="T81" s="315"/>
      <c r="U81" s="315"/>
      <c r="V81" s="315"/>
      <c r="W81" s="315"/>
      <c r="X81" s="315"/>
      <c r="Y81" s="314">
        <f>TRUNC(N81*S81,2)</f>
        <v>34.69</v>
      </c>
      <c r="Z81" s="315"/>
      <c r="AA81" s="315"/>
    </row>
    <row r="82" spans="1:27" ht="11.65" customHeight="1">
      <c r="A82" s="312" t="s">
        <v>929</v>
      </c>
      <c r="B82" s="312"/>
      <c r="C82" s="312"/>
      <c r="D82" s="229" t="s">
        <v>930</v>
      </c>
      <c r="E82" s="321">
        <v>1.48</v>
      </c>
      <c r="F82" s="315"/>
      <c r="G82" s="315"/>
      <c r="H82" s="315"/>
      <c r="I82" s="315"/>
      <c r="J82" s="322">
        <v>148.91999999999999</v>
      </c>
      <c r="K82" s="315"/>
      <c r="L82" s="315"/>
      <c r="M82" s="315"/>
      <c r="N82" s="314">
        <v>25.41</v>
      </c>
      <c r="O82" s="315"/>
      <c r="P82" s="315"/>
      <c r="Q82" s="315"/>
      <c r="R82" s="315"/>
      <c r="S82" s="323">
        <v>14</v>
      </c>
      <c r="T82" s="315"/>
      <c r="U82" s="315"/>
      <c r="V82" s="315"/>
      <c r="W82" s="315"/>
      <c r="X82" s="315"/>
      <c r="Y82" s="314">
        <f t="shared" ref="Y82:Y83" si="3">TRUNC(N82*S82,2)</f>
        <v>355.74</v>
      </c>
      <c r="Z82" s="315"/>
      <c r="AA82" s="315"/>
    </row>
    <row r="83" spans="1:27" ht="11.65" customHeight="1">
      <c r="A83" s="312" t="s">
        <v>931</v>
      </c>
      <c r="B83" s="312"/>
      <c r="C83" s="312"/>
      <c r="D83" s="229" t="s">
        <v>932</v>
      </c>
      <c r="E83" s="321">
        <v>2.62</v>
      </c>
      <c r="F83" s="315"/>
      <c r="G83" s="315"/>
      <c r="H83" s="315"/>
      <c r="I83" s="315"/>
      <c r="J83" s="322">
        <v>148.91999999999999</v>
      </c>
      <c r="K83" s="315"/>
      <c r="L83" s="315"/>
      <c r="M83" s="315"/>
      <c r="N83" s="314">
        <v>44.99</v>
      </c>
      <c r="O83" s="315"/>
      <c r="P83" s="315"/>
      <c r="Q83" s="315"/>
      <c r="R83" s="315"/>
      <c r="S83" s="316">
        <v>0.2</v>
      </c>
      <c r="T83" s="315"/>
      <c r="U83" s="315"/>
      <c r="V83" s="315"/>
      <c r="W83" s="315"/>
      <c r="X83" s="315"/>
      <c r="Y83" s="314">
        <f t="shared" si="3"/>
        <v>8.99</v>
      </c>
      <c r="Z83" s="315"/>
      <c r="AA83" s="315"/>
    </row>
    <row r="84" spans="1:27" ht="11.65" customHeight="1">
      <c r="A84" s="305" t="s">
        <v>933</v>
      </c>
      <c r="B84" s="305"/>
      <c r="C84" s="305"/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19">
        <f>Y81+Y82+Y83</f>
        <v>399.42</v>
      </c>
      <c r="W84" s="307"/>
      <c r="X84" s="307"/>
      <c r="Y84" s="307"/>
      <c r="Z84" s="307"/>
      <c r="AA84" s="307"/>
    </row>
    <row r="85" spans="1:27" ht="10.9" customHeight="1">
      <c r="A85" s="308"/>
      <c r="B85" s="308"/>
      <c r="C85" s="308"/>
      <c r="D85" s="308"/>
      <c r="E85" s="308"/>
      <c r="F85" s="308"/>
      <c r="G85" s="308"/>
      <c r="H85" s="308"/>
      <c r="I85" s="308"/>
      <c r="J85" s="308"/>
      <c r="K85" s="308"/>
      <c r="L85" s="308"/>
      <c r="M85" s="308"/>
      <c r="N85" s="308"/>
      <c r="O85" s="308"/>
      <c r="P85" s="308"/>
      <c r="Q85" s="308"/>
      <c r="R85" s="308"/>
      <c r="S85" s="308"/>
      <c r="T85" s="308"/>
      <c r="U85" s="308"/>
      <c r="V85" s="308"/>
      <c r="W85" s="308"/>
      <c r="X85" s="308"/>
      <c r="Y85" s="308"/>
      <c r="Z85" s="308"/>
      <c r="AA85" s="308"/>
    </row>
    <row r="86" spans="1:27" ht="11.65" customHeight="1">
      <c r="A86" s="309" t="s">
        <v>934</v>
      </c>
      <c r="B86" s="309"/>
      <c r="C86" s="309"/>
      <c r="D86" s="227" t="s">
        <v>909</v>
      </c>
      <c r="E86" s="310" t="s">
        <v>935</v>
      </c>
      <c r="F86" s="310"/>
      <c r="G86" s="310"/>
      <c r="H86" s="310" t="s">
        <v>936</v>
      </c>
      <c r="I86" s="310"/>
      <c r="J86" s="310"/>
      <c r="K86" s="310" t="s">
        <v>937</v>
      </c>
      <c r="L86" s="310"/>
      <c r="M86" s="310"/>
      <c r="N86" s="310"/>
      <c r="O86" s="310" t="s">
        <v>938</v>
      </c>
      <c r="P86" s="310"/>
      <c r="Q86" s="310"/>
      <c r="R86" s="310"/>
      <c r="S86" s="311" t="s">
        <v>939</v>
      </c>
      <c r="T86" s="311"/>
      <c r="U86" s="311"/>
      <c r="V86" s="311"/>
      <c r="W86" s="311"/>
      <c r="X86" s="311"/>
      <c r="Y86" s="311"/>
      <c r="Z86" s="311"/>
      <c r="AA86" s="311"/>
    </row>
    <row r="87" spans="1:27" ht="11.65" customHeight="1">
      <c r="A87" s="312" t="s">
        <v>940</v>
      </c>
      <c r="B87" s="312"/>
      <c r="C87" s="312"/>
      <c r="D87" s="229" t="s">
        <v>941</v>
      </c>
      <c r="E87" s="320">
        <v>5</v>
      </c>
      <c r="F87" s="313"/>
      <c r="G87" s="313"/>
      <c r="H87" s="313" t="s">
        <v>942</v>
      </c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4">
        <f>TRUNC(V84*5%,2)</f>
        <v>19.97</v>
      </c>
      <c r="T87" s="315"/>
      <c r="U87" s="315"/>
      <c r="V87" s="315"/>
      <c r="W87" s="315"/>
      <c r="X87" s="315"/>
      <c r="Y87" s="315"/>
      <c r="Z87" s="315"/>
      <c r="AA87" s="315"/>
    </row>
    <row r="88" spans="1:27" ht="11.65" customHeight="1">
      <c r="A88" s="305" t="s">
        <v>943</v>
      </c>
      <c r="B88" s="305"/>
      <c r="C88" s="305"/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19">
        <f>S87</f>
        <v>19.97</v>
      </c>
      <c r="W88" s="307"/>
      <c r="X88" s="307"/>
      <c r="Y88" s="307"/>
      <c r="Z88" s="307"/>
      <c r="AA88" s="307"/>
    </row>
    <row r="89" spans="1:27" ht="10.9" customHeight="1">
      <c r="A89" s="308"/>
      <c r="B89" s="308"/>
      <c r="C89" s="308"/>
      <c r="D89" s="308"/>
      <c r="E89" s="308"/>
      <c r="F89" s="308"/>
      <c r="G89" s="308"/>
      <c r="H89" s="308"/>
      <c r="I89" s="308"/>
      <c r="J89" s="308"/>
      <c r="K89" s="308"/>
      <c r="L89" s="308"/>
      <c r="M89" s="308"/>
      <c r="N89" s="308"/>
      <c r="O89" s="308"/>
      <c r="P89" s="308"/>
      <c r="Q89" s="308"/>
      <c r="R89" s="308"/>
      <c r="S89" s="308"/>
      <c r="T89" s="308"/>
      <c r="U89" s="308"/>
      <c r="V89" s="308"/>
      <c r="W89" s="308"/>
      <c r="X89" s="308"/>
      <c r="Y89" s="308"/>
      <c r="Z89" s="308"/>
      <c r="AA89" s="308"/>
    </row>
    <row r="90" spans="1:27" ht="11.65" customHeight="1">
      <c r="A90" s="318" t="s">
        <v>944</v>
      </c>
      <c r="B90" s="318"/>
      <c r="C90" s="318"/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7">
        <f>V78+V84+V88</f>
        <v>464.65</v>
      </c>
      <c r="S90" s="307"/>
      <c r="T90" s="307"/>
      <c r="U90" s="307"/>
      <c r="V90" s="307"/>
      <c r="W90" s="307"/>
      <c r="X90" s="307"/>
      <c r="Y90" s="307"/>
      <c r="Z90" s="307"/>
      <c r="AA90" s="307"/>
    </row>
    <row r="91" spans="1:27" ht="11.65" customHeight="1">
      <c r="A91" s="318" t="s">
        <v>945</v>
      </c>
      <c r="B91" s="318"/>
      <c r="C91" s="318"/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06">
        <v>2.5</v>
      </c>
      <c r="S91" s="307"/>
      <c r="T91" s="307"/>
      <c r="U91" s="307"/>
      <c r="V91" s="307"/>
      <c r="W91" s="307"/>
      <c r="X91" s="307"/>
      <c r="Y91" s="307"/>
      <c r="Z91" s="307"/>
      <c r="AA91" s="307"/>
    </row>
    <row r="92" spans="1:27" ht="11.65" customHeight="1">
      <c r="A92" s="318" t="s">
        <v>946</v>
      </c>
      <c r="B92" s="318"/>
      <c r="C92" s="318"/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7">
        <f>TRUNC(R90/R91,2)</f>
        <v>185.86</v>
      </c>
      <c r="S92" s="307"/>
      <c r="T92" s="307"/>
      <c r="U92" s="307"/>
      <c r="V92" s="307"/>
      <c r="W92" s="307"/>
      <c r="X92" s="307"/>
      <c r="Y92" s="307"/>
      <c r="Z92" s="307"/>
      <c r="AA92" s="307"/>
    </row>
    <row r="93" spans="1:27" ht="10.9" customHeight="1">
      <c r="A93" s="308"/>
      <c r="B93" s="308"/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308"/>
      <c r="N93" s="308"/>
      <c r="O93" s="308"/>
      <c r="P93" s="308"/>
      <c r="Q93" s="308"/>
      <c r="R93" s="308"/>
      <c r="S93" s="308"/>
      <c r="T93" s="308"/>
      <c r="U93" s="308"/>
      <c r="V93" s="308"/>
      <c r="W93" s="308"/>
      <c r="X93" s="308"/>
      <c r="Y93" s="308"/>
      <c r="Z93" s="308"/>
      <c r="AA93" s="308"/>
    </row>
    <row r="94" spans="1:27" ht="11.65" customHeight="1">
      <c r="A94" s="309" t="s">
        <v>947</v>
      </c>
      <c r="B94" s="309"/>
      <c r="C94" s="309"/>
      <c r="D94" s="227" t="s">
        <v>909</v>
      </c>
      <c r="E94" s="310" t="s">
        <v>948</v>
      </c>
      <c r="F94" s="310"/>
      <c r="G94" s="310"/>
      <c r="H94" s="311" t="s">
        <v>949</v>
      </c>
      <c r="I94" s="311"/>
      <c r="J94" s="311"/>
      <c r="K94" s="311"/>
      <c r="L94" s="311"/>
      <c r="M94" s="311"/>
      <c r="N94" s="311"/>
      <c r="O94" s="311" t="s">
        <v>926</v>
      </c>
      <c r="P94" s="311"/>
      <c r="Q94" s="311"/>
      <c r="R94" s="311"/>
      <c r="S94" s="311"/>
      <c r="T94" s="311"/>
      <c r="U94" s="311" t="s">
        <v>949</v>
      </c>
      <c r="V94" s="311"/>
      <c r="W94" s="311"/>
      <c r="X94" s="311"/>
      <c r="Y94" s="311"/>
      <c r="Z94" s="311"/>
      <c r="AA94" s="311"/>
    </row>
    <row r="95" spans="1:27" ht="11.65" customHeight="1">
      <c r="A95" s="312" t="s">
        <v>677</v>
      </c>
      <c r="B95" s="312"/>
      <c r="C95" s="312"/>
      <c r="D95" s="229" t="s">
        <v>950</v>
      </c>
      <c r="E95" s="313" t="s">
        <v>951</v>
      </c>
      <c r="F95" s="313"/>
      <c r="G95" s="313"/>
      <c r="H95" s="333">
        <v>79.11</v>
      </c>
      <c r="I95" s="334"/>
      <c r="J95" s="334"/>
      <c r="K95" s="334"/>
      <c r="L95" s="334"/>
      <c r="M95" s="334"/>
      <c r="N95" s="334"/>
      <c r="O95" s="316">
        <v>0.71</v>
      </c>
      <c r="P95" s="315"/>
      <c r="Q95" s="315"/>
      <c r="R95" s="315"/>
      <c r="S95" s="315"/>
      <c r="T95" s="315"/>
      <c r="U95" s="314">
        <f>TRUNC(H95*O95,2)</f>
        <v>56.16</v>
      </c>
      <c r="V95" s="315"/>
      <c r="W95" s="315"/>
      <c r="X95" s="315"/>
      <c r="Y95" s="315"/>
      <c r="Z95" s="315"/>
      <c r="AA95" s="315"/>
    </row>
    <row r="96" spans="1:27" ht="11.65" customHeight="1">
      <c r="A96" s="312" t="s">
        <v>952</v>
      </c>
      <c r="B96" s="312"/>
      <c r="C96" s="312"/>
      <c r="D96" s="229" t="s">
        <v>953</v>
      </c>
      <c r="E96" s="313" t="s">
        <v>954</v>
      </c>
      <c r="F96" s="313"/>
      <c r="G96" s="313"/>
      <c r="H96" s="322">
        <v>607.20000000000005</v>
      </c>
      <c r="I96" s="315"/>
      <c r="J96" s="315"/>
      <c r="K96" s="315"/>
      <c r="L96" s="315"/>
      <c r="M96" s="315"/>
      <c r="N96" s="315"/>
      <c r="O96" s="316">
        <v>0.18</v>
      </c>
      <c r="P96" s="315"/>
      <c r="Q96" s="315"/>
      <c r="R96" s="315"/>
      <c r="S96" s="315"/>
      <c r="T96" s="315"/>
      <c r="U96" s="322">
        <f t="shared" ref="U96:U97" si="4">TRUNC(H96*O96,2)</f>
        <v>109.29</v>
      </c>
      <c r="V96" s="315"/>
      <c r="W96" s="315"/>
      <c r="X96" s="315"/>
      <c r="Y96" s="315"/>
      <c r="Z96" s="315"/>
      <c r="AA96" s="315"/>
    </row>
    <row r="97" spans="1:28" ht="11.65" customHeight="1">
      <c r="A97" s="312" t="s">
        <v>955</v>
      </c>
      <c r="B97" s="312"/>
      <c r="C97" s="312"/>
      <c r="D97" s="229" t="s">
        <v>956</v>
      </c>
      <c r="E97" s="313" t="s">
        <v>951</v>
      </c>
      <c r="F97" s="313"/>
      <c r="G97" s="313"/>
      <c r="H97" s="314">
        <v>80.13</v>
      </c>
      <c r="I97" s="315"/>
      <c r="J97" s="315"/>
      <c r="K97" s="315"/>
      <c r="L97" s="315"/>
      <c r="M97" s="315"/>
      <c r="N97" s="315"/>
      <c r="O97" s="316">
        <v>0.74</v>
      </c>
      <c r="P97" s="315"/>
      <c r="Q97" s="315"/>
      <c r="R97" s="315"/>
      <c r="S97" s="315"/>
      <c r="T97" s="315"/>
      <c r="U97" s="314">
        <f t="shared" si="4"/>
        <v>59.29</v>
      </c>
      <c r="V97" s="315"/>
      <c r="W97" s="315"/>
      <c r="X97" s="315"/>
      <c r="Y97" s="315"/>
      <c r="Z97" s="315"/>
      <c r="AA97" s="315"/>
    </row>
    <row r="98" spans="1:28" ht="11.65" customHeight="1">
      <c r="A98" s="305" t="s">
        <v>957</v>
      </c>
      <c r="B98" s="305"/>
      <c r="C98" s="305"/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17">
        <f>U95+U96+U97</f>
        <v>224.73999999999998</v>
      </c>
      <c r="W98" s="307"/>
      <c r="X98" s="307"/>
      <c r="Y98" s="307"/>
      <c r="Z98" s="307"/>
      <c r="AA98" s="307"/>
    </row>
    <row r="99" spans="1:28" ht="10.9" customHeight="1">
      <c r="A99" s="308"/>
      <c r="B99" s="308"/>
      <c r="C99" s="308"/>
      <c r="D99" s="308"/>
      <c r="E99" s="308"/>
      <c r="F99" s="308"/>
      <c r="G99" s="308"/>
      <c r="H99" s="308"/>
      <c r="I99" s="308"/>
      <c r="J99" s="308"/>
      <c r="K99" s="308"/>
      <c r="L99" s="308"/>
      <c r="M99" s="308"/>
      <c r="N99" s="308"/>
      <c r="O99" s="308"/>
      <c r="P99" s="308"/>
      <c r="Q99" s="308"/>
      <c r="R99" s="308"/>
      <c r="S99" s="308"/>
      <c r="T99" s="308"/>
      <c r="U99" s="308"/>
      <c r="V99" s="308"/>
      <c r="W99" s="308"/>
      <c r="X99" s="308"/>
      <c r="Y99" s="308"/>
      <c r="Z99" s="308"/>
      <c r="AA99" s="308"/>
    </row>
    <row r="100" spans="1:28" ht="11.65" customHeight="1">
      <c r="A100" s="309" t="s">
        <v>958</v>
      </c>
      <c r="B100" s="309"/>
      <c r="C100" s="309"/>
      <c r="D100" s="227" t="s">
        <v>909</v>
      </c>
      <c r="E100" s="310" t="s">
        <v>948</v>
      </c>
      <c r="F100" s="310"/>
      <c r="G100" s="310"/>
      <c r="H100" s="311" t="s">
        <v>949</v>
      </c>
      <c r="I100" s="311"/>
      <c r="J100" s="311"/>
      <c r="K100" s="311"/>
      <c r="L100" s="311"/>
      <c r="M100" s="311"/>
      <c r="N100" s="311"/>
      <c r="O100" s="311" t="s">
        <v>926</v>
      </c>
      <c r="P100" s="311"/>
      <c r="Q100" s="311"/>
      <c r="R100" s="311"/>
      <c r="S100" s="311"/>
      <c r="T100" s="311"/>
      <c r="U100" s="311" t="s">
        <v>949</v>
      </c>
      <c r="V100" s="311"/>
      <c r="W100" s="311"/>
      <c r="X100" s="311"/>
      <c r="Y100" s="311"/>
      <c r="Z100" s="311"/>
      <c r="AA100" s="311"/>
    </row>
    <row r="101" spans="1:28" ht="11.65" customHeight="1">
      <c r="A101" s="305" t="s">
        <v>959</v>
      </c>
      <c r="B101" s="305"/>
      <c r="C101" s="305"/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6">
        <v>0</v>
      </c>
      <c r="W101" s="307"/>
      <c r="X101" s="307"/>
      <c r="Y101" s="307"/>
      <c r="Z101" s="307"/>
      <c r="AA101" s="307"/>
    </row>
    <row r="102" spans="1:28" ht="10.9" customHeight="1">
      <c r="A102" s="308"/>
      <c r="B102" s="308"/>
      <c r="C102" s="308"/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  <c r="O102" s="308"/>
      <c r="P102" s="308"/>
      <c r="Q102" s="308"/>
      <c r="R102" s="308"/>
      <c r="S102" s="308"/>
      <c r="T102" s="308"/>
      <c r="U102" s="308"/>
      <c r="V102" s="308"/>
      <c r="W102" s="308"/>
      <c r="X102" s="308"/>
      <c r="Y102" s="308"/>
      <c r="Z102" s="308"/>
      <c r="AA102" s="308"/>
    </row>
    <row r="103" spans="1:28" ht="23.1" customHeight="1">
      <c r="A103" s="309" t="s">
        <v>960</v>
      </c>
      <c r="B103" s="309"/>
      <c r="C103" s="309"/>
      <c r="D103" s="227" t="s">
        <v>909</v>
      </c>
      <c r="E103" s="230" t="s">
        <v>948</v>
      </c>
      <c r="F103" s="311" t="s">
        <v>961</v>
      </c>
      <c r="G103" s="311"/>
      <c r="H103" s="311"/>
      <c r="I103" s="311"/>
      <c r="J103" s="311"/>
      <c r="K103" s="311"/>
      <c r="L103" s="311"/>
      <c r="M103" s="311" t="s">
        <v>962</v>
      </c>
      <c r="N103" s="311"/>
      <c r="O103" s="311"/>
      <c r="P103" s="311"/>
      <c r="Q103" s="311" t="s">
        <v>963</v>
      </c>
      <c r="R103" s="311"/>
      <c r="S103" s="311"/>
      <c r="T103" s="311" t="s">
        <v>939</v>
      </c>
      <c r="U103" s="311"/>
      <c r="V103" s="311"/>
      <c r="W103" s="311" t="s">
        <v>926</v>
      </c>
      <c r="X103" s="311"/>
      <c r="Y103" s="311"/>
      <c r="Z103" s="311"/>
      <c r="AA103" s="228" t="s">
        <v>964</v>
      </c>
    </row>
    <row r="104" spans="1:28" ht="11.65" customHeight="1">
      <c r="A104" s="312" t="s">
        <v>965</v>
      </c>
      <c r="B104" s="312"/>
      <c r="C104" s="312"/>
      <c r="D104" s="312" t="s">
        <v>966</v>
      </c>
      <c r="E104" s="313" t="s">
        <v>954</v>
      </c>
      <c r="F104" s="315" t="s">
        <v>967</v>
      </c>
      <c r="G104" s="315"/>
      <c r="H104" s="315"/>
      <c r="I104" s="315"/>
      <c r="J104" s="315"/>
      <c r="K104" s="315"/>
      <c r="L104" s="315"/>
      <c r="M104" s="335">
        <f t="shared" ref="M104:M109" si="5">M51</f>
        <v>0</v>
      </c>
      <c r="N104" s="335"/>
      <c r="O104" s="335"/>
      <c r="P104" s="335"/>
      <c r="Q104" s="335">
        <f t="shared" ref="Q104:Q109" si="6">Q51</f>
        <v>0</v>
      </c>
      <c r="R104" s="335"/>
      <c r="S104" s="335"/>
      <c r="T104" s="321">
        <f>AB104+AB105</f>
        <v>1.84</v>
      </c>
      <c r="U104" s="315"/>
      <c r="V104" s="315"/>
      <c r="W104" s="316">
        <v>1.06</v>
      </c>
      <c r="X104" s="315"/>
      <c r="Y104" s="315"/>
      <c r="Z104" s="315"/>
      <c r="AA104" s="321">
        <f>TRUNC(T104*W104,2)</f>
        <v>1.95</v>
      </c>
      <c r="AB104" s="231">
        <f>AB51</f>
        <v>0</v>
      </c>
    </row>
    <row r="105" spans="1:28" ht="11.65" customHeight="1">
      <c r="A105" s="312"/>
      <c r="B105" s="312"/>
      <c r="C105" s="312"/>
      <c r="D105" s="312"/>
      <c r="E105" s="313"/>
      <c r="F105" s="315" t="s">
        <v>968</v>
      </c>
      <c r="G105" s="315"/>
      <c r="H105" s="315"/>
      <c r="I105" s="315"/>
      <c r="J105" s="315"/>
      <c r="K105" s="315"/>
      <c r="L105" s="315"/>
      <c r="M105" s="335">
        <f t="shared" si="5"/>
        <v>0</v>
      </c>
      <c r="N105" s="335"/>
      <c r="O105" s="335"/>
      <c r="P105" s="335"/>
      <c r="Q105" s="335">
        <f t="shared" si="6"/>
        <v>0</v>
      </c>
      <c r="R105" s="335"/>
      <c r="S105" s="335"/>
      <c r="T105" s="315"/>
      <c r="U105" s="315"/>
      <c r="V105" s="315"/>
      <c r="W105" s="315"/>
      <c r="X105" s="315"/>
      <c r="Y105" s="315"/>
      <c r="Z105" s="315"/>
      <c r="AA105" s="315"/>
      <c r="AB105" s="231">
        <f t="shared" ref="AB105:AB109" si="7">AB52</f>
        <v>1.84</v>
      </c>
    </row>
    <row r="106" spans="1:28" ht="11.65" customHeight="1">
      <c r="A106" s="312" t="s">
        <v>969</v>
      </c>
      <c r="B106" s="312"/>
      <c r="C106" s="312"/>
      <c r="D106" s="312" t="s">
        <v>970</v>
      </c>
      <c r="E106" s="313" t="s">
        <v>954</v>
      </c>
      <c r="F106" s="315" t="s">
        <v>971</v>
      </c>
      <c r="G106" s="315"/>
      <c r="H106" s="315"/>
      <c r="I106" s="315"/>
      <c r="J106" s="315"/>
      <c r="K106" s="315"/>
      <c r="L106" s="315"/>
      <c r="M106" s="335">
        <f t="shared" si="5"/>
        <v>0</v>
      </c>
      <c r="N106" s="335"/>
      <c r="O106" s="335"/>
      <c r="P106" s="335"/>
      <c r="Q106" s="335">
        <f t="shared" si="6"/>
        <v>0</v>
      </c>
      <c r="R106" s="335"/>
      <c r="S106" s="335"/>
      <c r="T106" s="321">
        <f>AB106+AB107</f>
        <v>6.96</v>
      </c>
      <c r="U106" s="315"/>
      <c r="V106" s="315"/>
      <c r="W106" s="316">
        <v>0.18</v>
      </c>
      <c r="X106" s="315"/>
      <c r="Y106" s="315"/>
      <c r="Z106" s="315"/>
      <c r="AA106" s="321">
        <f>TRUNC(T106*W106,2)</f>
        <v>1.25</v>
      </c>
      <c r="AB106" s="231">
        <f t="shared" si="7"/>
        <v>0</v>
      </c>
    </row>
    <row r="107" spans="1:28" ht="11.65" customHeight="1">
      <c r="A107" s="312"/>
      <c r="B107" s="312"/>
      <c r="C107" s="312"/>
      <c r="D107" s="312"/>
      <c r="E107" s="313"/>
      <c r="F107" s="315" t="s">
        <v>972</v>
      </c>
      <c r="G107" s="315"/>
      <c r="H107" s="315"/>
      <c r="I107" s="315"/>
      <c r="J107" s="315"/>
      <c r="K107" s="315"/>
      <c r="L107" s="315"/>
      <c r="M107" s="335">
        <f t="shared" si="5"/>
        <v>0</v>
      </c>
      <c r="N107" s="335"/>
      <c r="O107" s="335"/>
      <c r="P107" s="335"/>
      <c r="Q107" s="335">
        <f t="shared" si="6"/>
        <v>0</v>
      </c>
      <c r="R107" s="335"/>
      <c r="S107" s="335"/>
      <c r="T107" s="315"/>
      <c r="U107" s="315"/>
      <c r="V107" s="315"/>
      <c r="W107" s="315"/>
      <c r="X107" s="315"/>
      <c r="Y107" s="315"/>
      <c r="Z107" s="315"/>
      <c r="AA107" s="315"/>
      <c r="AB107" s="231">
        <f t="shared" si="7"/>
        <v>6.96</v>
      </c>
    </row>
    <row r="108" spans="1:28" ht="11.65" customHeight="1">
      <c r="A108" s="312" t="s">
        <v>973</v>
      </c>
      <c r="B108" s="312"/>
      <c r="C108" s="312"/>
      <c r="D108" s="312" t="s">
        <v>974</v>
      </c>
      <c r="E108" s="313" t="s">
        <v>954</v>
      </c>
      <c r="F108" s="315" t="s">
        <v>967</v>
      </c>
      <c r="G108" s="315"/>
      <c r="H108" s="315"/>
      <c r="I108" s="315"/>
      <c r="J108" s="315"/>
      <c r="K108" s="315"/>
      <c r="L108" s="315"/>
      <c r="M108" s="335">
        <f t="shared" si="5"/>
        <v>0</v>
      </c>
      <c r="N108" s="335"/>
      <c r="O108" s="335"/>
      <c r="P108" s="335"/>
      <c r="Q108" s="335">
        <f t="shared" si="6"/>
        <v>0</v>
      </c>
      <c r="R108" s="335"/>
      <c r="S108" s="335"/>
      <c r="T108" s="321">
        <f>AB108+AB109</f>
        <v>1.84</v>
      </c>
      <c r="U108" s="315"/>
      <c r="V108" s="315"/>
      <c r="W108" s="316">
        <v>1.1100000000000001</v>
      </c>
      <c r="X108" s="315"/>
      <c r="Y108" s="315"/>
      <c r="Z108" s="315"/>
      <c r="AA108" s="321">
        <f>TRUNC(T108*W108,2)</f>
        <v>2.04</v>
      </c>
      <c r="AB108" s="231">
        <f t="shared" si="7"/>
        <v>0</v>
      </c>
    </row>
    <row r="109" spans="1:28" ht="11.65" customHeight="1">
      <c r="A109" s="312"/>
      <c r="B109" s="312"/>
      <c r="C109" s="312"/>
      <c r="D109" s="312"/>
      <c r="E109" s="313"/>
      <c r="F109" s="315" t="s">
        <v>968</v>
      </c>
      <c r="G109" s="315"/>
      <c r="H109" s="315"/>
      <c r="I109" s="315"/>
      <c r="J109" s="315"/>
      <c r="K109" s="315"/>
      <c r="L109" s="315"/>
      <c r="M109" s="335">
        <f t="shared" si="5"/>
        <v>0</v>
      </c>
      <c r="N109" s="335"/>
      <c r="O109" s="335"/>
      <c r="P109" s="335"/>
      <c r="Q109" s="335">
        <f t="shared" si="6"/>
        <v>0</v>
      </c>
      <c r="R109" s="335"/>
      <c r="S109" s="335"/>
      <c r="T109" s="315"/>
      <c r="U109" s="315"/>
      <c r="V109" s="315"/>
      <c r="W109" s="315"/>
      <c r="X109" s="315"/>
      <c r="Y109" s="315"/>
      <c r="Z109" s="315"/>
      <c r="AA109" s="315"/>
      <c r="AB109" s="231">
        <f t="shared" si="7"/>
        <v>1.84</v>
      </c>
    </row>
    <row r="110" spans="1:28" ht="11.65" customHeight="1">
      <c r="A110" s="305" t="s">
        <v>975</v>
      </c>
      <c r="B110" s="305"/>
      <c r="C110" s="305"/>
      <c r="D110" s="305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5"/>
      <c r="S110" s="305"/>
      <c r="T110" s="305"/>
      <c r="U110" s="305"/>
      <c r="V110" s="306">
        <f>AA104+AA106+AA108</f>
        <v>5.24</v>
      </c>
      <c r="W110" s="307"/>
      <c r="X110" s="307"/>
      <c r="Y110" s="307"/>
      <c r="Z110" s="307"/>
      <c r="AA110" s="307"/>
    </row>
    <row r="111" spans="1:28" ht="10.9" customHeight="1">
      <c r="A111" s="308"/>
      <c r="B111" s="308"/>
      <c r="C111" s="308"/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8"/>
      <c r="S111" s="308"/>
      <c r="T111" s="308"/>
      <c r="U111" s="308"/>
      <c r="V111" s="308"/>
      <c r="W111" s="308"/>
      <c r="X111" s="308"/>
      <c r="Y111" s="308"/>
      <c r="Z111" s="308"/>
      <c r="AA111" s="308"/>
    </row>
    <row r="112" spans="1:28" ht="11.65" customHeight="1">
      <c r="A112" s="318" t="s">
        <v>976</v>
      </c>
      <c r="B112" s="318"/>
      <c r="C112" s="318"/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39">
        <f>R92+V98+V101</f>
        <v>410.6</v>
      </c>
      <c r="W112" s="311"/>
      <c r="X112" s="311"/>
      <c r="Y112" s="311"/>
      <c r="Z112" s="311"/>
      <c r="AA112" s="311"/>
      <c r="AB112" s="232">
        <f>V112+V110</f>
        <v>415.84000000000003</v>
      </c>
    </row>
    <row r="113" spans="1:27" ht="10.9" customHeight="1">
      <c r="A113" s="308"/>
      <c r="B113" s="308"/>
      <c r="C113" s="308"/>
      <c r="D113" s="308"/>
      <c r="E113" s="308"/>
      <c r="F113" s="308"/>
      <c r="G113" s="308"/>
      <c r="H113" s="308"/>
      <c r="I113" s="308"/>
      <c r="J113" s="308"/>
      <c r="K113" s="308"/>
      <c r="L113" s="308"/>
      <c r="M113" s="308"/>
      <c r="N113" s="308"/>
      <c r="O113" s="308"/>
      <c r="P113" s="308"/>
      <c r="Q113" s="308"/>
      <c r="R113" s="308"/>
      <c r="S113" s="308"/>
      <c r="T113" s="308"/>
      <c r="U113" s="308"/>
      <c r="V113" s="308"/>
      <c r="W113" s="308"/>
      <c r="X113" s="308"/>
      <c r="Y113" s="308"/>
      <c r="Z113" s="308"/>
      <c r="AA113" s="308"/>
    </row>
    <row r="114" spans="1:27" ht="10.9" customHeight="1">
      <c r="A114" s="308"/>
      <c r="B114" s="308"/>
      <c r="C114" s="308"/>
      <c r="D114" s="308"/>
      <c r="E114" s="308"/>
      <c r="F114" s="308"/>
      <c r="G114" s="308"/>
      <c r="H114" s="308"/>
      <c r="I114" s="308"/>
      <c r="J114" s="308"/>
      <c r="K114" s="308"/>
      <c r="L114" s="308"/>
      <c r="M114" s="308"/>
      <c r="N114" s="308"/>
      <c r="O114" s="308"/>
      <c r="P114" s="308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  <c r="AA114" s="308"/>
    </row>
    <row r="115" spans="1:27" ht="6" customHeight="1">
      <c r="A115" s="336"/>
      <c r="B115" s="336"/>
      <c r="C115" s="336"/>
      <c r="D115" s="336"/>
      <c r="E115" s="336"/>
      <c r="F115" s="336"/>
      <c r="G115" s="336"/>
      <c r="H115" s="336"/>
      <c r="I115" s="336"/>
      <c r="J115" s="336"/>
      <c r="K115" s="336"/>
      <c r="L115" s="336"/>
      <c r="M115" s="336"/>
      <c r="N115" s="336"/>
      <c r="O115" s="336"/>
      <c r="P115" s="336"/>
      <c r="Q115" s="336"/>
      <c r="R115" s="336"/>
      <c r="S115" s="336"/>
      <c r="T115" s="336"/>
      <c r="U115" s="336"/>
      <c r="V115" s="336"/>
      <c r="W115" s="336"/>
      <c r="X115" s="336"/>
      <c r="Y115" s="336"/>
      <c r="Z115" s="336"/>
      <c r="AA115" s="336"/>
    </row>
    <row r="116" spans="1:27" ht="13.35" customHeight="1">
      <c r="A116" s="337" t="s">
        <v>977</v>
      </c>
      <c r="B116" s="337"/>
      <c r="C116" s="337"/>
      <c r="D116" s="337"/>
      <c r="E116" s="337"/>
      <c r="F116" s="337"/>
      <c r="G116" s="337"/>
      <c r="H116" s="337"/>
      <c r="I116" s="337"/>
      <c r="J116" s="338" t="s">
        <v>978</v>
      </c>
      <c r="K116" s="338"/>
      <c r="L116" s="338"/>
      <c r="M116" s="338"/>
      <c r="N116" s="338"/>
      <c r="O116" s="338"/>
      <c r="P116" s="338"/>
      <c r="Q116" s="338"/>
      <c r="R116" s="338"/>
      <c r="S116" s="338"/>
      <c r="T116" s="338"/>
      <c r="U116" s="338"/>
      <c r="V116" s="338"/>
      <c r="W116" s="338"/>
      <c r="X116" s="338"/>
      <c r="Y116" s="338"/>
      <c r="Z116" s="338"/>
      <c r="AA116" s="338"/>
    </row>
    <row r="117" spans="1:27" ht="13.35" customHeight="1">
      <c r="A117" s="324"/>
      <c r="B117" s="324"/>
      <c r="C117" s="324"/>
      <c r="D117" s="324"/>
      <c r="E117" s="324"/>
      <c r="F117" s="324"/>
      <c r="G117" s="324"/>
      <c r="H117" s="324"/>
      <c r="I117" s="324"/>
      <c r="J117" s="324"/>
      <c r="K117" s="324"/>
      <c r="L117" s="324"/>
      <c r="M117" s="324"/>
      <c r="N117" s="324"/>
      <c r="O117" s="324"/>
      <c r="P117" s="324"/>
      <c r="Q117" s="324"/>
      <c r="R117" s="324"/>
      <c r="S117" s="324"/>
      <c r="T117" s="324"/>
      <c r="U117" s="324"/>
      <c r="V117" s="324"/>
      <c r="W117" s="324"/>
      <c r="X117" s="325"/>
      <c r="Y117" s="325"/>
      <c r="Z117" s="325"/>
      <c r="AA117" s="325"/>
    </row>
    <row r="118" spans="1:27" ht="13.35" customHeight="1">
      <c r="A118" s="324"/>
      <c r="B118" s="324"/>
      <c r="C118" s="324" t="s">
        <v>902</v>
      </c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5"/>
      <c r="Y118" s="325"/>
      <c r="Z118" s="325"/>
      <c r="AA118" s="325"/>
    </row>
    <row r="119" spans="1:27" ht="13.35" customHeight="1">
      <c r="A119" s="324"/>
      <c r="B119" s="324"/>
      <c r="C119" s="324" t="s">
        <v>903</v>
      </c>
      <c r="D119" s="324"/>
      <c r="E119" s="324"/>
      <c r="F119" s="324"/>
      <c r="G119" s="324"/>
      <c r="H119" s="324"/>
      <c r="I119" s="324"/>
      <c r="J119" s="324"/>
      <c r="K119" s="324"/>
      <c r="L119" s="324"/>
      <c r="M119" s="324"/>
      <c r="N119" s="324"/>
      <c r="O119" s="324"/>
      <c r="P119" s="324"/>
      <c r="Q119" s="324"/>
      <c r="R119" s="324"/>
      <c r="S119" s="324"/>
      <c r="T119" s="324"/>
      <c r="U119" s="324"/>
      <c r="V119" s="324"/>
      <c r="W119" s="324"/>
      <c r="X119" s="325"/>
      <c r="Y119" s="325"/>
      <c r="Z119" s="325"/>
      <c r="AA119" s="325"/>
    </row>
    <row r="120" spans="1:27" ht="13.35" customHeight="1">
      <c r="A120" s="328"/>
      <c r="B120" s="328"/>
      <c r="C120" s="328" t="s">
        <v>904</v>
      </c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30"/>
      <c r="Y120" s="330"/>
      <c r="Z120" s="330"/>
      <c r="AA120" s="330"/>
    </row>
    <row r="121" spans="1:27" ht="13.35" customHeight="1">
      <c r="A121" s="324"/>
      <c r="B121" s="324"/>
      <c r="C121" s="324"/>
      <c r="D121" s="324"/>
      <c r="E121" s="324"/>
      <c r="F121" s="324"/>
      <c r="G121" s="324"/>
      <c r="H121" s="324"/>
      <c r="I121" s="324"/>
      <c r="J121" s="324"/>
      <c r="K121" s="324"/>
      <c r="L121" s="324"/>
      <c r="M121" s="324"/>
      <c r="N121" s="324"/>
      <c r="O121" s="324"/>
      <c r="P121" s="324"/>
      <c r="Q121" s="324"/>
      <c r="R121" s="324"/>
      <c r="S121" s="324"/>
      <c r="T121" s="324"/>
      <c r="U121" s="324"/>
      <c r="V121" s="324"/>
      <c r="W121" s="324"/>
      <c r="X121" s="325"/>
      <c r="Y121" s="325"/>
      <c r="Z121" s="325"/>
      <c r="AA121" s="325"/>
    </row>
    <row r="122" spans="1:27" ht="13.35" customHeight="1">
      <c r="A122" s="324" t="s">
        <v>905</v>
      </c>
      <c r="B122" s="324"/>
      <c r="C122" s="324"/>
      <c r="D122" s="324"/>
      <c r="E122" s="324"/>
      <c r="F122" s="324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  <c r="R122" s="325" t="s">
        <v>906</v>
      </c>
      <c r="S122" s="325"/>
      <c r="T122" s="325"/>
      <c r="U122" s="325"/>
      <c r="V122" s="325"/>
      <c r="W122" s="325"/>
      <c r="X122" s="325"/>
      <c r="Y122" s="325"/>
      <c r="Z122" s="325"/>
      <c r="AA122" s="325"/>
    </row>
    <row r="123" spans="1:27" ht="10.9" customHeight="1">
      <c r="A123" s="308"/>
      <c r="B123" s="308"/>
      <c r="C123" s="308"/>
      <c r="D123" s="308"/>
      <c r="E123" s="308"/>
      <c r="F123" s="308"/>
      <c r="G123" s="308"/>
      <c r="H123" s="308"/>
      <c r="I123" s="308"/>
      <c r="J123" s="308"/>
      <c r="K123" s="308"/>
      <c r="L123" s="308"/>
      <c r="M123" s="308"/>
      <c r="N123" s="308"/>
      <c r="O123" s="308"/>
      <c r="P123" s="308"/>
      <c r="Q123" s="308"/>
      <c r="R123" s="308"/>
      <c r="S123" s="308"/>
      <c r="T123" s="308"/>
      <c r="U123" s="308"/>
      <c r="V123" s="308"/>
      <c r="W123" s="308"/>
      <c r="X123" s="308"/>
      <c r="Y123" s="308"/>
      <c r="Z123" s="308"/>
      <c r="AA123" s="308"/>
    </row>
    <row r="124" spans="1:27" ht="13.35" customHeight="1">
      <c r="A124" s="324" t="s">
        <v>980</v>
      </c>
      <c r="B124" s="324"/>
      <c r="C124" s="324"/>
      <c r="D124" s="324"/>
      <c r="E124" s="324"/>
      <c r="F124" s="324"/>
      <c r="G124" s="324"/>
      <c r="H124" s="324"/>
      <c r="I124" s="324"/>
      <c r="J124" s="324"/>
      <c r="K124" s="324"/>
      <c r="L124" s="324"/>
      <c r="M124" s="324"/>
      <c r="N124" s="324"/>
      <c r="O124" s="324"/>
      <c r="P124" s="324"/>
      <c r="Q124" s="324"/>
      <c r="R124" s="325" t="s">
        <v>907</v>
      </c>
      <c r="S124" s="325"/>
      <c r="T124" s="325"/>
      <c r="U124" s="325"/>
      <c r="V124" s="325"/>
      <c r="W124" s="325"/>
      <c r="X124" s="325"/>
      <c r="Y124" s="325"/>
      <c r="Z124" s="325"/>
      <c r="AA124" s="325"/>
    </row>
    <row r="125" spans="1:27" ht="10.9" customHeight="1">
      <c r="A125" s="308"/>
      <c r="B125" s="308"/>
      <c r="C125" s="308"/>
      <c r="D125" s="308"/>
      <c r="E125" s="308"/>
      <c r="F125" s="308"/>
      <c r="G125" s="308"/>
      <c r="H125" s="308"/>
      <c r="I125" s="308"/>
      <c r="J125" s="308"/>
      <c r="K125" s="308"/>
      <c r="L125" s="308"/>
      <c r="M125" s="308"/>
      <c r="N125" s="308"/>
      <c r="O125" s="308"/>
      <c r="P125" s="308"/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  <c r="AA125" s="308"/>
    </row>
    <row r="126" spans="1:27" ht="11.65" customHeight="1">
      <c r="A126" s="309" t="s">
        <v>908</v>
      </c>
      <c r="B126" s="309"/>
      <c r="C126" s="309"/>
      <c r="D126" s="227" t="s">
        <v>909</v>
      </c>
      <c r="E126" s="311" t="s">
        <v>652</v>
      </c>
      <c r="F126" s="311"/>
      <c r="G126" s="311"/>
      <c r="H126" s="311"/>
      <c r="I126" s="311" t="s">
        <v>910</v>
      </c>
      <c r="J126" s="311"/>
      <c r="K126" s="311"/>
      <c r="L126" s="311" t="s">
        <v>911</v>
      </c>
      <c r="M126" s="311"/>
      <c r="N126" s="311"/>
      <c r="O126" s="311"/>
      <c r="P126" s="311" t="s">
        <v>912</v>
      </c>
      <c r="Q126" s="311"/>
      <c r="R126" s="311"/>
      <c r="S126" s="311"/>
      <c r="T126" s="311"/>
      <c r="U126" s="311" t="s">
        <v>913</v>
      </c>
      <c r="V126" s="311"/>
      <c r="W126" s="311"/>
      <c r="X126" s="311"/>
      <c r="Y126" s="311"/>
      <c r="Z126" s="311" t="s">
        <v>914</v>
      </c>
      <c r="AA126" s="311"/>
    </row>
    <row r="127" spans="1:27" ht="11.65" customHeight="1">
      <c r="A127" s="305" t="s">
        <v>921</v>
      </c>
      <c r="B127" s="305"/>
      <c r="C127" s="305"/>
      <c r="D127" s="305"/>
      <c r="E127" s="305"/>
      <c r="F127" s="305"/>
      <c r="G127" s="305"/>
      <c r="H127" s="305"/>
      <c r="I127" s="305"/>
      <c r="J127" s="305"/>
      <c r="K127" s="305"/>
      <c r="L127" s="305"/>
      <c r="M127" s="305"/>
      <c r="N127" s="305"/>
      <c r="O127" s="305"/>
      <c r="P127" s="305"/>
      <c r="Q127" s="305"/>
      <c r="R127" s="305"/>
      <c r="S127" s="305"/>
      <c r="T127" s="305"/>
      <c r="U127" s="305"/>
      <c r="V127" s="306">
        <v>0</v>
      </c>
      <c r="W127" s="307"/>
      <c r="X127" s="307"/>
      <c r="Y127" s="307"/>
      <c r="Z127" s="307"/>
      <c r="AA127" s="307"/>
    </row>
    <row r="128" spans="1:27" ht="10.9" customHeight="1">
      <c r="A128" s="308"/>
      <c r="B128" s="308"/>
      <c r="C128" s="308"/>
      <c r="D128" s="308"/>
      <c r="E128" s="308"/>
      <c r="F128" s="308"/>
      <c r="G128" s="308"/>
      <c r="H128" s="308"/>
      <c r="I128" s="308"/>
      <c r="J128" s="308"/>
      <c r="K128" s="308"/>
      <c r="L128" s="308"/>
      <c r="M128" s="308"/>
      <c r="N128" s="308"/>
      <c r="O128" s="308"/>
      <c r="P128" s="308"/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  <c r="AA128" s="308"/>
    </row>
    <row r="129" spans="1:27" ht="11.65" customHeight="1">
      <c r="A129" s="309" t="s">
        <v>922</v>
      </c>
      <c r="B129" s="309"/>
      <c r="C129" s="309"/>
      <c r="D129" s="227" t="s">
        <v>909</v>
      </c>
      <c r="E129" s="311" t="s">
        <v>923</v>
      </c>
      <c r="F129" s="311"/>
      <c r="G129" s="311"/>
      <c r="H129" s="311"/>
      <c r="I129" s="311"/>
      <c r="J129" s="311" t="s">
        <v>924</v>
      </c>
      <c r="K129" s="311"/>
      <c r="L129" s="311"/>
      <c r="M129" s="311"/>
      <c r="N129" s="311" t="s">
        <v>925</v>
      </c>
      <c r="O129" s="311"/>
      <c r="P129" s="311"/>
      <c r="Q129" s="311"/>
      <c r="R129" s="311"/>
      <c r="S129" s="311" t="s">
        <v>926</v>
      </c>
      <c r="T129" s="311"/>
      <c r="U129" s="311"/>
      <c r="V129" s="311"/>
      <c r="W129" s="311"/>
      <c r="X129" s="311"/>
      <c r="Y129" s="311" t="s">
        <v>914</v>
      </c>
      <c r="Z129" s="311"/>
      <c r="AA129" s="311"/>
    </row>
    <row r="130" spans="1:27" ht="11.65" customHeight="1">
      <c r="A130" s="312" t="s">
        <v>929</v>
      </c>
      <c r="B130" s="312"/>
      <c r="C130" s="312"/>
      <c r="D130" s="229" t="s">
        <v>930</v>
      </c>
      <c r="E130" s="321">
        <v>1.48</v>
      </c>
      <c r="F130" s="315"/>
      <c r="G130" s="315"/>
      <c r="H130" s="315"/>
      <c r="I130" s="315"/>
      <c r="J130" s="322">
        <v>148.91999999999999</v>
      </c>
      <c r="K130" s="315"/>
      <c r="L130" s="315"/>
      <c r="M130" s="315"/>
      <c r="N130" s="314">
        <v>25.41</v>
      </c>
      <c r="O130" s="315"/>
      <c r="P130" s="315"/>
      <c r="Q130" s="315"/>
      <c r="R130" s="315"/>
      <c r="S130" s="316">
        <v>2</v>
      </c>
      <c r="T130" s="315"/>
      <c r="U130" s="315"/>
      <c r="V130" s="315"/>
      <c r="W130" s="315"/>
      <c r="X130" s="315"/>
      <c r="Y130" s="314">
        <f>TRUNC(N130*S130,2)</f>
        <v>50.82</v>
      </c>
      <c r="Z130" s="315"/>
      <c r="AA130" s="315"/>
    </row>
    <row r="131" spans="1:27" ht="11.65" customHeight="1">
      <c r="A131" s="305" t="s">
        <v>933</v>
      </c>
      <c r="B131" s="305"/>
      <c r="C131" s="305"/>
      <c r="D131" s="305"/>
      <c r="E131" s="305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5"/>
      <c r="S131" s="305"/>
      <c r="T131" s="305"/>
      <c r="U131" s="305"/>
      <c r="V131" s="319">
        <f>Y130</f>
        <v>50.82</v>
      </c>
      <c r="W131" s="307"/>
      <c r="X131" s="307"/>
      <c r="Y131" s="307"/>
      <c r="Z131" s="307"/>
      <c r="AA131" s="307"/>
    </row>
    <row r="132" spans="1:27" ht="10.9" customHeight="1">
      <c r="A132" s="308"/>
      <c r="B132" s="308"/>
      <c r="C132" s="308"/>
      <c r="D132" s="308"/>
      <c r="E132" s="308"/>
      <c r="F132" s="308"/>
      <c r="G132" s="308"/>
      <c r="H132" s="308"/>
      <c r="I132" s="308"/>
      <c r="J132" s="308"/>
      <c r="K132" s="308"/>
      <c r="L132" s="308"/>
      <c r="M132" s="308"/>
      <c r="N132" s="308"/>
      <c r="O132" s="308"/>
      <c r="P132" s="308"/>
      <c r="Q132" s="308"/>
      <c r="R132" s="308"/>
      <c r="S132" s="308"/>
      <c r="T132" s="308"/>
      <c r="U132" s="308"/>
      <c r="V132" s="308"/>
      <c r="W132" s="308"/>
      <c r="X132" s="308"/>
      <c r="Y132" s="308"/>
      <c r="Z132" s="308"/>
      <c r="AA132" s="308"/>
    </row>
    <row r="133" spans="1:27" ht="11.65" customHeight="1">
      <c r="A133" s="309" t="s">
        <v>934</v>
      </c>
      <c r="B133" s="309"/>
      <c r="C133" s="309"/>
      <c r="D133" s="227" t="s">
        <v>909</v>
      </c>
      <c r="E133" s="310" t="s">
        <v>935</v>
      </c>
      <c r="F133" s="310"/>
      <c r="G133" s="310"/>
      <c r="H133" s="310" t="s">
        <v>936</v>
      </c>
      <c r="I133" s="310"/>
      <c r="J133" s="310"/>
      <c r="K133" s="310" t="s">
        <v>937</v>
      </c>
      <c r="L133" s="310"/>
      <c r="M133" s="310"/>
      <c r="N133" s="310"/>
      <c r="O133" s="310" t="s">
        <v>938</v>
      </c>
      <c r="P133" s="310"/>
      <c r="Q133" s="310"/>
      <c r="R133" s="310"/>
      <c r="S133" s="311" t="s">
        <v>939</v>
      </c>
      <c r="T133" s="311"/>
      <c r="U133" s="311"/>
      <c r="V133" s="311"/>
      <c r="W133" s="311"/>
      <c r="X133" s="311"/>
      <c r="Y133" s="311"/>
      <c r="Z133" s="311"/>
      <c r="AA133" s="311"/>
    </row>
    <row r="134" spans="1:27" ht="11.65" customHeight="1">
      <c r="A134" s="312" t="s">
        <v>940</v>
      </c>
      <c r="B134" s="312"/>
      <c r="C134" s="312"/>
      <c r="D134" s="229" t="s">
        <v>941</v>
      </c>
      <c r="E134" s="320">
        <v>5</v>
      </c>
      <c r="F134" s="313"/>
      <c r="G134" s="313"/>
      <c r="H134" s="313" t="s">
        <v>942</v>
      </c>
      <c r="I134" s="313"/>
      <c r="J134" s="313"/>
      <c r="K134" s="313"/>
      <c r="L134" s="313"/>
      <c r="M134" s="313"/>
      <c r="N134" s="313"/>
      <c r="O134" s="313"/>
      <c r="P134" s="313"/>
      <c r="Q134" s="313"/>
      <c r="R134" s="313"/>
      <c r="S134" s="321">
        <f>TRUNC(V131*5%,2)</f>
        <v>2.54</v>
      </c>
      <c r="T134" s="315"/>
      <c r="U134" s="315"/>
      <c r="V134" s="315"/>
      <c r="W134" s="315"/>
      <c r="X134" s="315"/>
      <c r="Y134" s="315"/>
      <c r="Z134" s="315"/>
      <c r="AA134" s="315"/>
    </row>
    <row r="135" spans="1:27" ht="11.65" customHeight="1">
      <c r="A135" s="305" t="s">
        <v>943</v>
      </c>
      <c r="B135" s="305"/>
      <c r="C135" s="305"/>
      <c r="D135" s="305"/>
      <c r="E135" s="305"/>
      <c r="F135" s="305"/>
      <c r="G135" s="305"/>
      <c r="H135" s="305"/>
      <c r="I135" s="305"/>
      <c r="J135" s="305"/>
      <c r="K135" s="305"/>
      <c r="L135" s="305"/>
      <c r="M135" s="305"/>
      <c r="N135" s="305"/>
      <c r="O135" s="305"/>
      <c r="P135" s="305"/>
      <c r="Q135" s="305"/>
      <c r="R135" s="305"/>
      <c r="S135" s="305"/>
      <c r="T135" s="305"/>
      <c r="U135" s="305"/>
      <c r="V135" s="306">
        <f>S134</f>
        <v>2.54</v>
      </c>
      <c r="W135" s="307"/>
      <c r="X135" s="307"/>
      <c r="Y135" s="307"/>
      <c r="Z135" s="307"/>
      <c r="AA135" s="307"/>
    </row>
    <row r="136" spans="1:27" ht="10.9" customHeight="1">
      <c r="A136" s="308"/>
      <c r="B136" s="308"/>
      <c r="C136" s="308"/>
      <c r="D136" s="308"/>
      <c r="E136" s="308"/>
      <c r="F136" s="308"/>
      <c r="G136" s="308"/>
      <c r="H136" s="308"/>
      <c r="I136" s="308"/>
      <c r="J136" s="308"/>
      <c r="K136" s="308"/>
      <c r="L136" s="308"/>
      <c r="M136" s="308"/>
      <c r="N136" s="308"/>
      <c r="O136" s="308"/>
      <c r="P136" s="308"/>
      <c r="Q136" s="308"/>
      <c r="R136" s="308"/>
      <c r="S136" s="308"/>
      <c r="T136" s="308"/>
      <c r="U136" s="308"/>
      <c r="V136" s="308"/>
      <c r="W136" s="308"/>
      <c r="X136" s="308"/>
      <c r="Y136" s="308"/>
      <c r="Z136" s="308"/>
      <c r="AA136" s="308"/>
    </row>
    <row r="137" spans="1:27" ht="11.65" customHeight="1">
      <c r="A137" s="318" t="s">
        <v>944</v>
      </c>
      <c r="B137" s="318"/>
      <c r="C137" s="318"/>
      <c r="D137" s="318"/>
      <c r="E137" s="318"/>
      <c r="F137" s="318"/>
      <c r="G137" s="318"/>
      <c r="H137" s="318"/>
      <c r="I137" s="318"/>
      <c r="J137" s="318"/>
      <c r="K137" s="318"/>
      <c r="L137" s="318"/>
      <c r="M137" s="318"/>
      <c r="N137" s="318"/>
      <c r="O137" s="318"/>
      <c r="P137" s="318"/>
      <c r="Q137" s="318"/>
      <c r="R137" s="319">
        <f>V127+V131+V135</f>
        <v>53.36</v>
      </c>
      <c r="S137" s="307"/>
      <c r="T137" s="307"/>
      <c r="U137" s="307"/>
      <c r="V137" s="307"/>
      <c r="W137" s="307"/>
      <c r="X137" s="307"/>
      <c r="Y137" s="307"/>
      <c r="Z137" s="307"/>
      <c r="AA137" s="307"/>
    </row>
    <row r="138" spans="1:27" ht="11.65" customHeight="1">
      <c r="A138" s="318" t="s">
        <v>945</v>
      </c>
      <c r="B138" s="318"/>
      <c r="C138" s="318"/>
      <c r="D138" s="318"/>
      <c r="E138" s="318"/>
      <c r="F138" s="318"/>
      <c r="G138" s="318"/>
      <c r="H138" s="318"/>
      <c r="I138" s="318"/>
      <c r="J138" s="318"/>
      <c r="K138" s="318"/>
      <c r="L138" s="318"/>
      <c r="M138" s="318"/>
      <c r="N138" s="318"/>
      <c r="O138" s="318"/>
      <c r="P138" s="318"/>
      <c r="Q138" s="318"/>
      <c r="R138" s="306">
        <v>1</v>
      </c>
      <c r="S138" s="307"/>
      <c r="T138" s="307"/>
      <c r="U138" s="307"/>
      <c r="V138" s="307"/>
      <c r="W138" s="307"/>
      <c r="X138" s="307"/>
      <c r="Y138" s="307"/>
      <c r="Z138" s="307"/>
      <c r="AA138" s="307"/>
    </row>
    <row r="139" spans="1:27" ht="11.65" customHeight="1">
      <c r="A139" s="318" t="s">
        <v>946</v>
      </c>
      <c r="B139" s="318"/>
      <c r="C139" s="318"/>
      <c r="D139" s="318"/>
      <c r="E139" s="318"/>
      <c r="F139" s="318"/>
      <c r="G139" s="318"/>
      <c r="H139" s="318"/>
      <c r="I139" s="318"/>
      <c r="J139" s="318"/>
      <c r="K139" s="318"/>
      <c r="L139" s="318"/>
      <c r="M139" s="318"/>
      <c r="N139" s="318"/>
      <c r="O139" s="318"/>
      <c r="P139" s="318"/>
      <c r="Q139" s="318"/>
      <c r="R139" s="319">
        <f>R137/R138</f>
        <v>53.36</v>
      </c>
      <c r="S139" s="307"/>
      <c r="T139" s="307"/>
      <c r="U139" s="307"/>
      <c r="V139" s="307"/>
      <c r="W139" s="307"/>
      <c r="X139" s="307"/>
      <c r="Y139" s="307"/>
      <c r="Z139" s="307"/>
      <c r="AA139" s="307"/>
    </row>
    <row r="140" spans="1:27" ht="10.9" customHeight="1">
      <c r="A140" s="308"/>
      <c r="B140" s="308"/>
      <c r="C140" s="308"/>
      <c r="D140" s="308"/>
      <c r="E140" s="308"/>
      <c r="F140" s="308"/>
      <c r="G140" s="308"/>
      <c r="H140" s="308"/>
      <c r="I140" s="308"/>
      <c r="J140" s="308"/>
      <c r="K140" s="308"/>
      <c r="L140" s="308"/>
      <c r="M140" s="308"/>
      <c r="N140" s="308"/>
      <c r="O140" s="308"/>
      <c r="P140" s="308"/>
      <c r="Q140" s="308"/>
      <c r="R140" s="308"/>
      <c r="S140" s="308"/>
      <c r="T140" s="308"/>
      <c r="U140" s="308"/>
      <c r="V140" s="308"/>
      <c r="W140" s="308"/>
      <c r="X140" s="308"/>
      <c r="Y140" s="308"/>
      <c r="Z140" s="308"/>
      <c r="AA140" s="308"/>
    </row>
    <row r="141" spans="1:27" ht="11.65" customHeight="1">
      <c r="A141" s="309" t="s">
        <v>947</v>
      </c>
      <c r="B141" s="309"/>
      <c r="C141" s="309"/>
      <c r="D141" s="227" t="s">
        <v>909</v>
      </c>
      <c r="E141" s="310" t="s">
        <v>948</v>
      </c>
      <c r="F141" s="310"/>
      <c r="G141" s="310"/>
      <c r="H141" s="311" t="s">
        <v>949</v>
      </c>
      <c r="I141" s="311"/>
      <c r="J141" s="311"/>
      <c r="K141" s="311"/>
      <c r="L141" s="311"/>
      <c r="M141" s="311"/>
      <c r="N141" s="311"/>
      <c r="O141" s="311" t="s">
        <v>926</v>
      </c>
      <c r="P141" s="311"/>
      <c r="Q141" s="311"/>
      <c r="R141" s="311"/>
      <c r="S141" s="311"/>
      <c r="T141" s="311"/>
      <c r="U141" s="311" t="s">
        <v>949</v>
      </c>
      <c r="V141" s="311"/>
      <c r="W141" s="311"/>
      <c r="X141" s="311"/>
      <c r="Y141" s="311"/>
      <c r="Z141" s="311"/>
      <c r="AA141" s="311"/>
    </row>
    <row r="142" spans="1:27" ht="11.65" customHeight="1">
      <c r="A142" s="312" t="s">
        <v>955</v>
      </c>
      <c r="B142" s="312"/>
      <c r="C142" s="312"/>
      <c r="D142" s="229" t="s">
        <v>956</v>
      </c>
      <c r="E142" s="313" t="s">
        <v>951</v>
      </c>
      <c r="F142" s="313"/>
      <c r="G142" s="313"/>
      <c r="H142" s="314">
        <v>80.13</v>
      </c>
      <c r="I142" s="315"/>
      <c r="J142" s="315"/>
      <c r="K142" s="315"/>
      <c r="L142" s="315"/>
      <c r="M142" s="315"/>
      <c r="N142" s="315"/>
      <c r="O142" s="316">
        <v>1</v>
      </c>
      <c r="P142" s="315"/>
      <c r="Q142" s="315"/>
      <c r="R142" s="315"/>
      <c r="S142" s="315"/>
      <c r="T142" s="315"/>
      <c r="U142" s="314">
        <f>TRUNC(H142*O142,2)</f>
        <v>80.13</v>
      </c>
      <c r="V142" s="315"/>
      <c r="W142" s="315"/>
      <c r="X142" s="315"/>
      <c r="Y142" s="315"/>
      <c r="Z142" s="315"/>
      <c r="AA142" s="315"/>
    </row>
    <row r="143" spans="1:27" ht="11.65" customHeight="1">
      <c r="A143" s="305" t="s">
        <v>957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  <c r="P143" s="305"/>
      <c r="Q143" s="305"/>
      <c r="R143" s="305"/>
      <c r="S143" s="305"/>
      <c r="T143" s="305"/>
      <c r="U143" s="305"/>
      <c r="V143" s="319">
        <f>U142</f>
        <v>80.13</v>
      </c>
      <c r="W143" s="307"/>
      <c r="X143" s="307"/>
      <c r="Y143" s="307"/>
      <c r="Z143" s="307"/>
      <c r="AA143" s="307"/>
    </row>
    <row r="144" spans="1:27" ht="10.9" customHeight="1">
      <c r="A144" s="308"/>
      <c r="B144" s="308"/>
      <c r="C144" s="308"/>
      <c r="D144" s="308"/>
      <c r="E144" s="308"/>
      <c r="F144" s="308"/>
      <c r="G144" s="308"/>
      <c r="H144" s="308"/>
      <c r="I144" s="308"/>
      <c r="J144" s="308"/>
      <c r="K144" s="308"/>
      <c r="L144" s="308"/>
      <c r="M144" s="308"/>
      <c r="N144" s="308"/>
      <c r="O144" s="308"/>
      <c r="P144" s="308"/>
      <c r="Q144" s="308"/>
      <c r="R144" s="308"/>
      <c r="S144" s="308"/>
      <c r="T144" s="308"/>
      <c r="U144" s="308"/>
      <c r="V144" s="308"/>
      <c r="W144" s="308"/>
      <c r="X144" s="308"/>
      <c r="Y144" s="308"/>
      <c r="Z144" s="308"/>
      <c r="AA144" s="308"/>
    </row>
    <row r="145" spans="1:28" ht="11.65" customHeight="1">
      <c r="A145" s="309" t="s">
        <v>958</v>
      </c>
      <c r="B145" s="309"/>
      <c r="C145" s="309"/>
      <c r="D145" s="227" t="s">
        <v>909</v>
      </c>
      <c r="E145" s="310" t="s">
        <v>948</v>
      </c>
      <c r="F145" s="310"/>
      <c r="G145" s="310"/>
      <c r="H145" s="311" t="s">
        <v>949</v>
      </c>
      <c r="I145" s="311"/>
      <c r="J145" s="311"/>
      <c r="K145" s="311"/>
      <c r="L145" s="311"/>
      <c r="M145" s="311"/>
      <c r="N145" s="311"/>
      <c r="O145" s="311" t="s">
        <v>926</v>
      </c>
      <c r="P145" s="311"/>
      <c r="Q145" s="311"/>
      <c r="R145" s="311"/>
      <c r="S145" s="311"/>
      <c r="T145" s="311"/>
      <c r="U145" s="311" t="s">
        <v>949</v>
      </c>
      <c r="V145" s="311"/>
      <c r="W145" s="311"/>
      <c r="X145" s="311"/>
      <c r="Y145" s="311"/>
      <c r="Z145" s="311"/>
      <c r="AA145" s="311"/>
    </row>
    <row r="146" spans="1:28" ht="11.65" customHeight="1">
      <c r="A146" s="305" t="s">
        <v>959</v>
      </c>
      <c r="B146" s="305"/>
      <c r="C146" s="305"/>
      <c r="D146" s="305"/>
      <c r="E146" s="305"/>
      <c r="F146" s="305"/>
      <c r="G146" s="305"/>
      <c r="H146" s="305"/>
      <c r="I146" s="305"/>
      <c r="J146" s="305"/>
      <c r="K146" s="305"/>
      <c r="L146" s="305"/>
      <c r="M146" s="305"/>
      <c r="N146" s="305"/>
      <c r="O146" s="305"/>
      <c r="P146" s="305"/>
      <c r="Q146" s="305"/>
      <c r="R146" s="305"/>
      <c r="S146" s="305"/>
      <c r="T146" s="305"/>
      <c r="U146" s="305"/>
      <c r="V146" s="306">
        <v>0</v>
      </c>
      <c r="W146" s="307"/>
      <c r="X146" s="307"/>
      <c r="Y146" s="307"/>
      <c r="Z146" s="307"/>
      <c r="AA146" s="307"/>
    </row>
    <row r="147" spans="1:28" ht="10.9" customHeight="1">
      <c r="A147" s="308"/>
      <c r="B147" s="308"/>
      <c r="C147" s="308"/>
      <c r="D147" s="308"/>
      <c r="E147" s="308"/>
      <c r="F147" s="308"/>
      <c r="G147" s="308"/>
      <c r="H147" s="308"/>
      <c r="I147" s="308"/>
      <c r="J147" s="308"/>
      <c r="K147" s="308"/>
      <c r="L147" s="308"/>
      <c r="M147" s="308"/>
      <c r="N147" s="308"/>
      <c r="O147" s="308"/>
      <c r="P147" s="308"/>
      <c r="Q147" s="308"/>
      <c r="R147" s="308"/>
      <c r="S147" s="308"/>
      <c r="T147" s="308"/>
      <c r="U147" s="308"/>
      <c r="V147" s="308"/>
      <c r="W147" s="308"/>
      <c r="X147" s="308"/>
      <c r="Y147" s="308"/>
      <c r="Z147" s="308"/>
      <c r="AA147" s="308"/>
    </row>
    <row r="148" spans="1:28" ht="23.1" customHeight="1">
      <c r="A148" s="309" t="s">
        <v>960</v>
      </c>
      <c r="B148" s="309"/>
      <c r="C148" s="309"/>
      <c r="D148" s="227" t="s">
        <v>909</v>
      </c>
      <c r="E148" s="230" t="s">
        <v>948</v>
      </c>
      <c r="F148" s="311" t="s">
        <v>961</v>
      </c>
      <c r="G148" s="311"/>
      <c r="H148" s="311"/>
      <c r="I148" s="311"/>
      <c r="J148" s="311"/>
      <c r="K148" s="311"/>
      <c r="L148" s="311"/>
      <c r="M148" s="311" t="s">
        <v>962</v>
      </c>
      <c r="N148" s="311"/>
      <c r="O148" s="311"/>
      <c r="P148" s="311"/>
      <c r="Q148" s="311" t="s">
        <v>963</v>
      </c>
      <c r="R148" s="311"/>
      <c r="S148" s="311"/>
      <c r="T148" s="311" t="s">
        <v>939</v>
      </c>
      <c r="U148" s="311"/>
      <c r="V148" s="311"/>
      <c r="W148" s="311" t="s">
        <v>926</v>
      </c>
      <c r="X148" s="311"/>
      <c r="Y148" s="311"/>
      <c r="Z148" s="311"/>
      <c r="AA148" s="228" t="s">
        <v>964</v>
      </c>
    </row>
    <row r="149" spans="1:28" ht="11.65" customHeight="1">
      <c r="A149" s="312" t="s">
        <v>973</v>
      </c>
      <c r="B149" s="312"/>
      <c r="C149" s="312"/>
      <c r="D149" s="312" t="s">
        <v>974</v>
      </c>
      <c r="E149" s="313" t="s">
        <v>954</v>
      </c>
      <c r="F149" s="315" t="s">
        <v>967</v>
      </c>
      <c r="G149" s="315"/>
      <c r="H149" s="315"/>
      <c r="I149" s="315"/>
      <c r="J149" s="315"/>
      <c r="K149" s="315"/>
      <c r="L149" s="315"/>
      <c r="M149" s="335">
        <f>M55</f>
        <v>0</v>
      </c>
      <c r="N149" s="335"/>
      <c r="O149" s="335"/>
      <c r="P149" s="335"/>
      <c r="Q149" s="335">
        <f>Q55</f>
        <v>0</v>
      </c>
      <c r="R149" s="335"/>
      <c r="S149" s="335"/>
      <c r="T149" s="321">
        <f>AB149+AB150</f>
        <v>1.84</v>
      </c>
      <c r="U149" s="315"/>
      <c r="V149" s="315"/>
      <c r="W149" s="316">
        <v>1.5</v>
      </c>
      <c r="X149" s="315"/>
      <c r="Y149" s="315"/>
      <c r="Z149" s="315"/>
      <c r="AA149" s="321">
        <f>TRUNC(T149*W149,2)</f>
        <v>2.76</v>
      </c>
      <c r="AB149" s="231">
        <f>AB55</f>
        <v>0</v>
      </c>
    </row>
    <row r="150" spans="1:28" ht="11.65" customHeight="1">
      <c r="A150" s="312"/>
      <c r="B150" s="312"/>
      <c r="C150" s="312"/>
      <c r="D150" s="312"/>
      <c r="E150" s="313"/>
      <c r="F150" s="315" t="s">
        <v>968</v>
      </c>
      <c r="G150" s="315"/>
      <c r="H150" s="315"/>
      <c r="I150" s="315"/>
      <c r="J150" s="315"/>
      <c r="K150" s="315"/>
      <c r="L150" s="315"/>
      <c r="M150" s="335">
        <f>M56</f>
        <v>0</v>
      </c>
      <c r="N150" s="335"/>
      <c r="O150" s="335"/>
      <c r="P150" s="335"/>
      <c r="Q150" s="335">
        <f>Q56</f>
        <v>0</v>
      </c>
      <c r="R150" s="335"/>
      <c r="S150" s="335"/>
      <c r="T150" s="315"/>
      <c r="U150" s="315"/>
      <c r="V150" s="315"/>
      <c r="W150" s="315"/>
      <c r="X150" s="315"/>
      <c r="Y150" s="315"/>
      <c r="Z150" s="315"/>
      <c r="AA150" s="315"/>
      <c r="AB150" s="231">
        <f>AB56</f>
        <v>1.84</v>
      </c>
    </row>
    <row r="151" spans="1:28" ht="11.65" customHeight="1">
      <c r="A151" s="305" t="s">
        <v>975</v>
      </c>
      <c r="B151" s="305"/>
      <c r="C151" s="305"/>
      <c r="D151" s="305"/>
      <c r="E151" s="305"/>
      <c r="F151" s="305"/>
      <c r="G151" s="305"/>
      <c r="H151" s="305"/>
      <c r="I151" s="305"/>
      <c r="J151" s="305"/>
      <c r="K151" s="305"/>
      <c r="L151" s="305"/>
      <c r="M151" s="305"/>
      <c r="N151" s="305"/>
      <c r="O151" s="305"/>
      <c r="P151" s="305"/>
      <c r="Q151" s="305"/>
      <c r="R151" s="305"/>
      <c r="S151" s="305"/>
      <c r="T151" s="305"/>
      <c r="U151" s="305"/>
      <c r="V151" s="306">
        <f>AA149</f>
        <v>2.76</v>
      </c>
      <c r="W151" s="307"/>
      <c r="X151" s="307"/>
      <c r="Y151" s="307"/>
      <c r="Z151" s="307"/>
      <c r="AA151" s="307"/>
    </row>
    <row r="152" spans="1:28" ht="10.9" customHeight="1">
      <c r="A152" s="308"/>
      <c r="B152" s="308"/>
      <c r="C152" s="308"/>
      <c r="D152" s="308"/>
      <c r="E152" s="308"/>
      <c r="F152" s="308"/>
      <c r="G152" s="308"/>
      <c r="H152" s="308"/>
      <c r="I152" s="308"/>
      <c r="J152" s="308"/>
      <c r="K152" s="308"/>
      <c r="L152" s="308"/>
      <c r="M152" s="308"/>
      <c r="N152" s="308"/>
      <c r="O152" s="308"/>
      <c r="P152" s="308"/>
      <c r="Q152" s="308"/>
      <c r="R152" s="308"/>
      <c r="S152" s="308"/>
      <c r="T152" s="308"/>
      <c r="U152" s="308"/>
      <c r="V152" s="308"/>
      <c r="W152" s="308"/>
      <c r="X152" s="308"/>
      <c r="Y152" s="308"/>
      <c r="Z152" s="308"/>
      <c r="AA152" s="308"/>
    </row>
    <row r="153" spans="1:28" ht="11.65" customHeight="1">
      <c r="A153" s="318" t="s">
        <v>976</v>
      </c>
      <c r="B153" s="318"/>
      <c r="C153" s="318"/>
      <c r="D153" s="318"/>
      <c r="E153" s="318"/>
      <c r="F153" s="318"/>
      <c r="G153" s="318"/>
      <c r="H153" s="318"/>
      <c r="I153" s="318"/>
      <c r="J153" s="318"/>
      <c r="K153" s="318"/>
      <c r="L153" s="318"/>
      <c r="M153" s="318"/>
      <c r="N153" s="318"/>
      <c r="O153" s="318"/>
      <c r="P153" s="318"/>
      <c r="Q153" s="318"/>
      <c r="R153" s="318"/>
      <c r="S153" s="318"/>
      <c r="T153" s="318"/>
      <c r="U153" s="318"/>
      <c r="V153" s="339">
        <f>R139+V143</f>
        <v>133.49</v>
      </c>
      <c r="W153" s="311"/>
      <c r="X153" s="311"/>
      <c r="Y153" s="311"/>
      <c r="Z153" s="311"/>
      <c r="AA153" s="311"/>
      <c r="AB153" s="232">
        <f>V153+V151</f>
        <v>136.25</v>
      </c>
    </row>
    <row r="154" spans="1:28" ht="10.9" customHeight="1">
      <c r="A154" s="308"/>
      <c r="B154" s="308"/>
      <c r="C154" s="308"/>
      <c r="D154" s="308"/>
      <c r="E154" s="308"/>
      <c r="F154" s="308"/>
      <c r="G154" s="308"/>
      <c r="H154" s="308"/>
      <c r="I154" s="308"/>
      <c r="J154" s="308"/>
      <c r="K154" s="308"/>
      <c r="L154" s="308"/>
      <c r="M154" s="308"/>
      <c r="N154" s="308"/>
      <c r="O154" s="308"/>
      <c r="P154" s="308"/>
      <c r="Q154" s="308"/>
      <c r="R154" s="308"/>
      <c r="S154" s="308"/>
      <c r="T154" s="308"/>
      <c r="U154" s="308"/>
      <c r="V154" s="308"/>
      <c r="W154" s="308"/>
      <c r="X154" s="308"/>
      <c r="Y154" s="308"/>
      <c r="Z154" s="308"/>
      <c r="AA154" s="308"/>
    </row>
    <row r="155" spans="1:28" ht="10.9" customHeight="1">
      <c r="A155" s="308"/>
      <c r="B155" s="308"/>
      <c r="C155" s="308"/>
      <c r="D155" s="308"/>
      <c r="E155" s="308"/>
      <c r="F155" s="308"/>
      <c r="G155" s="308"/>
      <c r="H155" s="308"/>
      <c r="I155" s="308"/>
      <c r="J155" s="308"/>
      <c r="K155" s="308"/>
      <c r="L155" s="308"/>
      <c r="M155" s="308"/>
      <c r="N155" s="308"/>
      <c r="O155" s="308"/>
      <c r="P155" s="308"/>
      <c r="Q155" s="308"/>
      <c r="R155" s="308"/>
      <c r="S155" s="308"/>
      <c r="T155" s="308"/>
      <c r="U155" s="308"/>
      <c r="V155" s="308"/>
      <c r="W155" s="308"/>
      <c r="X155" s="308"/>
      <c r="Y155" s="308"/>
      <c r="Z155" s="308"/>
      <c r="AA155" s="308"/>
    </row>
    <row r="156" spans="1:28" ht="6" customHeight="1">
      <c r="A156" s="336"/>
      <c r="B156" s="336"/>
      <c r="C156" s="336"/>
      <c r="D156" s="336"/>
      <c r="E156" s="336"/>
      <c r="F156" s="336"/>
      <c r="G156" s="336"/>
      <c r="H156" s="336"/>
      <c r="I156" s="336"/>
      <c r="J156" s="336"/>
      <c r="K156" s="336"/>
      <c r="L156" s="336"/>
      <c r="M156" s="336"/>
      <c r="N156" s="336"/>
      <c r="O156" s="336"/>
      <c r="P156" s="336"/>
      <c r="Q156" s="336"/>
      <c r="R156" s="336"/>
      <c r="S156" s="336"/>
      <c r="T156" s="336"/>
      <c r="U156" s="336"/>
      <c r="V156" s="336"/>
      <c r="W156" s="336"/>
      <c r="X156" s="336"/>
      <c r="Y156" s="336"/>
      <c r="Z156" s="336"/>
      <c r="AA156" s="336"/>
    </row>
    <row r="157" spans="1:28" ht="13.35" customHeight="1">
      <c r="A157" s="337" t="s">
        <v>977</v>
      </c>
      <c r="B157" s="337"/>
      <c r="C157" s="337"/>
      <c r="D157" s="337"/>
      <c r="E157" s="337"/>
      <c r="F157" s="337"/>
      <c r="G157" s="337"/>
      <c r="H157" s="337"/>
      <c r="I157" s="337"/>
      <c r="J157" s="338" t="s">
        <v>978</v>
      </c>
      <c r="K157" s="338"/>
      <c r="L157" s="338"/>
      <c r="M157" s="338"/>
      <c r="N157" s="338"/>
      <c r="O157" s="338"/>
      <c r="P157" s="338"/>
      <c r="Q157" s="338"/>
      <c r="R157" s="338"/>
      <c r="S157" s="338"/>
      <c r="T157" s="338"/>
      <c r="U157" s="338"/>
      <c r="V157" s="338"/>
      <c r="W157" s="338"/>
      <c r="X157" s="338"/>
      <c r="Y157" s="338"/>
      <c r="Z157" s="338"/>
      <c r="AA157" s="338"/>
    </row>
    <row r="158" spans="1:28" ht="14.25" customHeight="1">
      <c r="A158" s="324"/>
      <c r="B158" s="324"/>
      <c r="C158" s="324"/>
      <c r="D158" s="324"/>
      <c r="E158" s="324"/>
      <c r="F158" s="324"/>
      <c r="G158" s="324"/>
      <c r="H158" s="324"/>
      <c r="I158" s="324"/>
      <c r="J158" s="324"/>
      <c r="K158" s="324"/>
      <c r="L158" s="324"/>
      <c r="M158" s="324"/>
      <c r="N158" s="324"/>
      <c r="O158" s="324"/>
      <c r="P158" s="324"/>
      <c r="Q158" s="324"/>
      <c r="R158" s="324"/>
      <c r="S158" s="324"/>
      <c r="T158" s="324"/>
      <c r="U158" s="324"/>
      <c r="V158" s="324"/>
      <c r="W158" s="324"/>
      <c r="X158" s="325"/>
      <c r="Y158" s="325"/>
      <c r="Z158" s="325"/>
      <c r="AA158" s="325"/>
    </row>
  </sheetData>
  <mergeCells count="516">
    <mergeCell ref="O39:T39"/>
    <mergeCell ref="E40:G40"/>
    <mergeCell ref="H40:N40"/>
    <mergeCell ref="O40:T40"/>
    <mergeCell ref="A42:C42"/>
    <mergeCell ref="E36:G36"/>
    <mergeCell ref="H36:N36"/>
    <mergeCell ref="O36:T36"/>
    <mergeCell ref="E37:G37"/>
    <mergeCell ref="H37:N37"/>
    <mergeCell ref="O37:T37"/>
    <mergeCell ref="E38:G38"/>
    <mergeCell ref="H38:N38"/>
    <mergeCell ref="O38:T38"/>
    <mergeCell ref="A36:C36"/>
    <mergeCell ref="A37:C37"/>
    <mergeCell ref="A38:C38"/>
    <mergeCell ref="A39:C39"/>
    <mergeCell ref="A40:C40"/>
    <mergeCell ref="A41:C41"/>
    <mergeCell ref="E41:G41"/>
    <mergeCell ref="H41:N41"/>
    <mergeCell ref="O41:T41"/>
    <mergeCell ref="E42:G42"/>
    <mergeCell ref="H42:N42"/>
    <mergeCell ref="O42:T42"/>
    <mergeCell ref="E39:G39"/>
    <mergeCell ref="H39:N39"/>
    <mergeCell ref="A155:AA155"/>
    <mergeCell ref="A156:AA156"/>
    <mergeCell ref="A157:I157"/>
    <mergeCell ref="J157:AA157"/>
    <mergeCell ref="A158:B158"/>
    <mergeCell ref="C158:W158"/>
    <mergeCell ref="X158:AA158"/>
    <mergeCell ref="A151:U151"/>
    <mergeCell ref="V151:AA151"/>
    <mergeCell ref="A152:AA152"/>
    <mergeCell ref="A153:U153"/>
    <mergeCell ref="V153:AA153"/>
    <mergeCell ref="A154:AA154"/>
    <mergeCell ref="T149:V150"/>
    <mergeCell ref="W149:Z150"/>
    <mergeCell ref="AA149:AA150"/>
    <mergeCell ref="F150:L150"/>
    <mergeCell ref="M150:P150"/>
    <mergeCell ref="Q150:S150"/>
    <mergeCell ref="A149:C150"/>
    <mergeCell ref="D149:D150"/>
    <mergeCell ref="E149:E150"/>
    <mergeCell ref="F149:L149"/>
    <mergeCell ref="M149:P149"/>
    <mergeCell ref="Q149:S149"/>
    <mergeCell ref="A146:U146"/>
    <mergeCell ref="V146:AA146"/>
    <mergeCell ref="A147:AA147"/>
    <mergeCell ref="A148:C148"/>
    <mergeCell ref="F148:L148"/>
    <mergeCell ref="M148:P148"/>
    <mergeCell ref="Q148:S148"/>
    <mergeCell ref="T148:V148"/>
    <mergeCell ref="W148:Z148"/>
    <mergeCell ref="A144:AA144"/>
    <mergeCell ref="A145:C145"/>
    <mergeCell ref="E145:G145"/>
    <mergeCell ref="H145:N145"/>
    <mergeCell ref="O145:T145"/>
    <mergeCell ref="U145:AA145"/>
    <mergeCell ref="A142:C142"/>
    <mergeCell ref="E142:G142"/>
    <mergeCell ref="H142:N142"/>
    <mergeCell ref="O142:T142"/>
    <mergeCell ref="U142:AA142"/>
    <mergeCell ref="A143:U143"/>
    <mergeCell ref="V143:AA143"/>
    <mergeCell ref="A139:Q139"/>
    <mergeCell ref="R139:AA139"/>
    <mergeCell ref="A140:AA140"/>
    <mergeCell ref="A141:C141"/>
    <mergeCell ref="E141:G141"/>
    <mergeCell ref="H141:N141"/>
    <mergeCell ref="O141:T141"/>
    <mergeCell ref="U141:AA141"/>
    <mergeCell ref="A135:U135"/>
    <mergeCell ref="V135:AA135"/>
    <mergeCell ref="A136:AA136"/>
    <mergeCell ref="A137:Q137"/>
    <mergeCell ref="R137:AA137"/>
    <mergeCell ref="A138:Q138"/>
    <mergeCell ref="R138:AA138"/>
    <mergeCell ref="A134:C134"/>
    <mergeCell ref="E134:G134"/>
    <mergeCell ref="H134:J134"/>
    <mergeCell ref="K134:N134"/>
    <mergeCell ref="O134:R134"/>
    <mergeCell ref="S134:AA134"/>
    <mergeCell ref="A131:U131"/>
    <mergeCell ref="V131:AA131"/>
    <mergeCell ref="A132:AA132"/>
    <mergeCell ref="A133:C133"/>
    <mergeCell ref="E133:G133"/>
    <mergeCell ref="H133:J133"/>
    <mergeCell ref="K133:N133"/>
    <mergeCell ref="O133:R133"/>
    <mergeCell ref="S133:AA133"/>
    <mergeCell ref="A130:C130"/>
    <mergeCell ref="E130:I130"/>
    <mergeCell ref="J130:M130"/>
    <mergeCell ref="N130:R130"/>
    <mergeCell ref="S130:X130"/>
    <mergeCell ref="Y130:AA130"/>
    <mergeCell ref="Z126:AA126"/>
    <mergeCell ref="A127:U127"/>
    <mergeCell ref="V127:AA127"/>
    <mergeCell ref="A128:AA128"/>
    <mergeCell ref="A129:C129"/>
    <mergeCell ref="E129:I129"/>
    <mergeCell ref="J129:M129"/>
    <mergeCell ref="N129:R129"/>
    <mergeCell ref="S129:X129"/>
    <mergeCell ref="Y129:AA129"/>
    <mergeCell ref="A123:AA123"/>
    <mergeCell ref="A124:Q124"/>
    <mergeCell ref="R124:AA124"/>
    <mergeCell ref="A125:AA125"/>
    <mergeCell ref="A126:C126"/>
    <mergeCell ref="E126:H126"/>
    <mergeCell ref="I126:K126"/>
    <mergeCell ref="L126:O126"/>
    <mergeCell ref="P126:T126"/>
    <mergeCell ref="U126:Y126"/>
    <mergeCell ref="A121:B121"/>
    <mergeCell ref="C121:W121"/>
    <mergeCell ref="X121:AA121"/>
    <mergeCell ref="A122:F122"/>
    <mergeCell ref="G122:Q122"/>
    <mergeCell ref="R122:AA122"/>
    <mergeCell ref="A118:B119"/>
    <mergeCell ref="C118:W118"/>
    <mergeCell ref="X118:AA118"/>
    <mergeCell ref="C119:W119"/>
    <mergeCell ref="X119:AA119"/>
    <mergeCell ref="A120:B120"/>
    <mergeCell ref="C120:W120"/>
    <mergeCell ref="X120:AA120"/>
    <mergeCell ref="A114:AA114"/>
    <mergeCell ref="A115:AA115"/>
    <mergeCell ref="A116:I116"/>
    <mergeCell ref="J116:AA116"/>
    <mergeCell ref="A117:B117"/>
    <mergeCell ref="C117:W117"/>
    <mergeCell ref="X117:AA117"/>
    <mergeCell ref="A110:U110"/>
    <mergeCell ref="V110:AA110"/>
    <mergeCell ref="A111:AA111"/>
    <mergeCell ref="A112:U112"/>
    <mergeCell ref="V112:AA112"/>
    <mergeCell ref="A113:AA113"/>
    <mergeCell ref="T108:V109"/>
    <mergeCell ref="W108:Z109"/>
    <mergeCell ref="AA108:AA109"/>
    <mergeCell ref="F109:L109"/>
    <mergeCell ref="M109:P109"/>
    <mergeCell ref="Q109:S109"/>
    <mergeCell ref="A108:C109"/>
    <mergeCell ref="D108:D109"/>
    <mergeCell ref="E108:E109"/>
    <mergeCell ref="F108:L108"/>
    <mergeCell ref="M108:P108"/>
    <mergeCell ref="Q108:S108"/>
    <mergeCell ref="T106:V107"/>
    <mergeCell ref="W106:Z107"/>
    <mergeCell ref="AA106:AA107"/>
    <mergeCell ref="F107:L107"/>
    <mergeCell ref="M107:P107"/>
    <mergeCell ref="Q107:S107"/>
    <mergeCell ref="A106:C107"/>
    <mergeCell ref="D106:D107"/>
    <mergeCell ref="E106:E107"/>
    <mergeCell ref="F106:L106"/>
    <mergeCell ref="M106:P106"/>
    <mergeCell ref="Q106:S106"/>
    <mergeCell ref="T104:V105"/>
    <mergeCell ref="W104:Z105"/>
    <mergeCell ref="AA104:AA105"/>
    <mergeCell ref="F105:L105"/>
    <mergeCell ref="M105:P105"/>
    <mergeCell ref="Q105:S105"/>
    <mergeCell ref="A104:C105"/>
    <mergeCell ref="D104:D105"/>
    <mergeCell ref="E104:E105"/>
    <mergeCell ref="F104:L104"/>
    <mergeCell ref="M104:P104"/>
    <mergeCell ref="Q104:S104"/>
    <mergeCell ref="A101:U101"/>
    <mergeCell ref="V101:AA101"/>
    <mergeCell ref="A102:AA102"/>
    <mergeCell ref="A103:C103"/>
    <mergeCell ref="F103:L103"/>
    <mergeCell ref="M103:P103"/>
    <mergeCell ref="Q103:S103"/>
    <mergeCell ref="T103:V103"/>
    <mergeCell ref="W103:Z103"/>
    <mergeCell ref="A99:AA99"/>
    <mergeCell ref="A100:C100"/>
    <mergeCell ref="E100:G100"/>
    <mergeCell ref="H100:N100"/>
    <mergeCell ref="O100:T100"/>
    <mergeCell ref="U100:AA100"/>
    <mergeCell ref="A97:C97"/>
    <mergeCell ref="E97:G97"/>
    <mergeCell ref="H97:N97"/>
    <mergeCell ref="O97:T97"/>
    <mergeCell ref="U97:AA97"/>
    <mergeCell ref="A98:U98"/>
    <mergeCell ref="V98:AA98"/>
    <mergeCell ref="A95:C95"/>
    <mergeCell ref="E95:G95"/>
    <mergeCell ref="H95:N95"/>
    <mergeCell ref="O95:T95"/>
    <mergeCell ref="U95:AA95"/>
    <mergeCell ref="A96:C96"/>
    <mergeCell ref="E96:G96"/>
    <mergeCell ref="H96:N96"/>
    <mergeCell ref="O96:T96"/>
    <mergeCell ref="U96:AA96"/>
    <mergeCell ref="A92:Q92"/>
    <mergeCell ref="R92:AA92"/>
    <mergeCell ref="A93:AA93"/>
    <mergeCell ref="A94:C94"/>
    <mergeCell ref="E94:G94"/>
    <mergeCell ref="H94:N94"/>
    <mergeCell ref="O94:T94"/>
    <mergeCell ref="U94:AA94"/>
    <mergeCell ref="A88:U88"/>
    <mergeCell ref="V88:AA88"/>
    <mergeCell ref="A89:AA89"/>
    <mergeCell ref="A90:Q90"/>
    <mergeCell ref="R90:AA90"/>
    <mergeCell ref="A91:Q91"/>
    <mergeCell ref="R91:AA91"/>
    <mergeCell ref="A87:C87"/>
    <mergeCell ref="E87:G87"/>
    <mergeCell ref="H87:J87"/>
    <mergeCell ref="K87:N87"/>
    <mergeCell ref="O87:R87"/>
    <mergeCell ref="S87:AA87"/>
    <mergeCell ref="A84:U84"/>
    <mergeCell ref="V84:AA84"/>
    <mergeCell ref="A85:AA85"/>
    <mergeCell ref="A86:C86"/>
    <mergeCell ref="E86:G86"/>
    <mergeCell ref="H86:J86"/>
    <mergeCell ref="K86:N86"/>
    <mergeCell ref="O86:R86"/>
    <mergeCell ref="S86:AA86"/>
    <mergeCell ref="A83:C83"/>
    <mergeCell ref="E83:I83"/>
    <mergeCell ref="J83:M83"/>
    <mergeCell ref="N83:R83"/>
    <mergeCell ref="S83:X83"/>
    <mergeCell ref="Y83:AA83"/>
    <mergeCell ref="A82:C82"/>
    <mergeCell ref="E82:I82"/>
    <mergeCell ref="J82:M82"/>
    <mergeCell ref="N82:R82"/>
    <mergeCell ref="S82:X82"/>
    <mergeCell ref="Y82:AA82"/>
    <mergeCell ref="A81:C81"/>
    <mergeCell ref="E81:I81"/>
    <mergeCell ref="J81:M81"/>
    <mergeCell ref="N81:R81"/>
    <mergeCell ref="S81:X81"/>
    <mergeCell ref="Y81:AA81"/>
    <mergeCell ref="Z77:AA77"/>
    <mergeCell ref="A78:U78"/>
    <mergeCell ref="V78:AA78"/>
    <mergeCell ref="A79:AA79"/>
    <mergeCell ref="A80:C80"/>
    <mergeCell ref="E80:I80"/>
    <mergeCell ref="J80:M80"/>
    <mergeCell ref="N80:R80"/>
    <mergeCell ref="S80:X80"/>
    <mergeCell ref="Y80:AA80"/>
    <mergeCell ref="A77:C77"/>
    <mergeCell ref="E77:H77"/>
    <mergeCell ref="I77:K77"/>
    <mergeCell ref="L77:O77"/>
    <mergeCell ref="P77:T77"/>
    <mergeCell ref="U77:Y77"/>
    <mergeCell ref="Z75:AA75"/>
    <mergeCell ref="A76:C76"/>
    <mergeCell ref="E76:H76"/>
    <mergeCell ref="I76:K76"/>
    <mergeCell ref="L76:O76"/>
    <mergeCell ref="P76:T76"/>
    <mergeCell ref="U76:Y76"/>
    <mergeCell ref="Z76:AA76"/>
    <mergeCell ref="A75:C75"/>
    <mergeCell ref="E75:H75"/>
    <mergeCell ref="I75:K75"/>
    <mergeCell ref="L75:O75"/>
    <mergeCell ref="P75:T75"/>
    <mergeCell ref="U75:Y75"/>
    <mergeCell ref="A73:AA73"/>
    <mergeCell ref="A74:C74"/>
    <mergeCell ref="E74:H74"/>
    <mergeCell ref="I74:K74"/>
    <mergeCell ref="L74:O74"/>
    <mergeCell ref="P74:T74"/>
    <mergeCell ref="U74:Y74"/>
    <mergeCell ref="Z74:AA74"/>
    <mergeCell ref="A70:F70"/>
    <mergeCell ref="G70:Q70"/>
    <mergeCell ref="R70:AA70"/>
    <mergeCell ref="A71:AA71"/>
    <mergeCell ref="A72:Q72"/>
    <mergeCell ref="R72:AA72"/>
    <mergeCell ref="A68:B68"/>
    <mergeCell ref="C68:W68"/>
    <mergeCell ref="X68:AA68"/>
    <mergeCell ref="A69:B69"/>
    <mergeCell ref="C69:W69"/>
    <mergeCell ref="X69:AA69"/>
    <mergeCell ref="A65:B65"/>
    <mergeCell ref="C65:W65"/>
    <mergeCell ref="X65:AA65"/>
    <mergeCell ref="A66:B67"/>
    <mergeCell ref="C66:W66"/>
    <mergeCell ref="X66:AA66"/>
    <mergeCell ref="C67:W67"/>
    <mergeCell ref="X67:AA67"/>
    <mergeCell ref="A61:AA61"/>
    <mergeCell ref="A62:AA62"/>
    <mergeCell ref="A63:I63"/>
    <mergeCell ref="J63:AA63"/>
    <mergeCell ref="A64:B64"/>
    <mergeCell ref="C64:W64"/>
    <mergeCell ref="X64:AA64"/>
    <mergeCell ref="A57:U57"/>
    <mergeCell ref="V57:AA57"/>
    <mergeCell ref="A58:AA58"/>
    <mergeCell ref="A59:U59"/>
    <mergeCell ref="V59:AA59"/>
    <mergeCell ref="A60:AA60"/>
    <mergeCell ref="T55:V56"/>
    <mergeCell ref="W55:Z56"/>
    <mergeCell ref="AA55:AA56"/>
    <mergeCell ref="F56:L56"/>
    <mergeCell ref="M56:P56"/>
    <mergeCell ref="Q56:S56"/>
    <mergeCell ref="A55:C56"/>
    <mergeCell ref="D55:D56"/>
    <mergeCell ref="E55:E56"/>
    <mergeCell ref="F55:L55"/>
    <mergeCell ref="M55:P55"/>
    <mergeCell ref="Q55:S55"/>
    <mergeCell ref="T53:V54"/>
    <mergeCell ref="W53:Z54"/>
    <mergeCell ref="AA53:AA54"/>
    <mergeCell ref="F54:L54"/>
    <mergeCell ref="M54:P54"/>
    <mergeCell ref="Q54:S54"/>
    <mergeCell ref="A53:C54"/>
    <mergeCell ref="D53:D54"/>
    <mergeCell ref="E53:E54"/>
    <mergeCell ref="F53:L53"/>
    <mergeCell ref="M53:P53"/>
    <mergeCell ref="Q53:S53"/>
    <mergeCell ref="T51:V52"/>
    <mergeCell ref="W51:Z52"/>
    <mergeCell ref="AA51:AA52"/>
    <mergeCell ref="F52:L52"/>
    <mergeCell ref="M52:P52"/>
    <mergeCell ref="Q52:S52"/>
    <mergeCell ref="A51:C52"/>
    <mergeCell ref="D51:D52"/>
    <mergeCell ref="E51:E52"/>
    <mergeCell ref="F51:L51"/>
    <mergeCell ref="M51:P51"/>
    <mergeCell ref="Q51:S51"/>
    <mergeCell ref="A48:U48"/>
    <mergeCell ref="V48:AA48"/>
    <mergeCell ref="A49:AA49"/>
    <mergeCell ref="A50:C50"/>
    <mergeCell ref="F50:L50"/>
    <mergeCell ref="M50:P50"/>
    <mergeCell ref="Q50:S50"/>
    <mergeCell ref="T50:V50"/>
    <mergeCell ref="W50:Z50"/>
    <mergeCell ref="A34:AA34"/>
    <mergeCell ref="A35:C35"/>
    <mergeCell ref="E35:G35"/>
    <mergeCell ref="H35:N35"/>
    <mergeCell ref="O35:T35"/>
    <mergeCell ref="U35:AA35"/>
    <mergeCell ref="A32:C32"/>
    <mergeCell ref="E32:G32"/>
    <mergeCell ref="H32:N32"/>
    <mergeCell ref="O32:T32"/>
    <mergeCell ref="U32:AA32"/>
    <mergeCell ref="A33:U33"/>
    <mergeCell ref="V33:AA33"/>
    <mergeCell ref="A30:C30"/>
    <mergeCell ref="E30:G30"/>
    <mergeCell ref="H30:N30"/>
    <mergeCell ref="O30:T30"/>
    <mergeCell ref="U30:AA30"/>
    <mergeCell ref="A31:C31"/>
    <mergeCell ref="E31:G31"/>
    <mergeCell ref="H31:N31"/>
    <mergeCell ref="O31:T31"/>
    <mergeCell ref="U31:AA31"/>
    <mergeCell ref="A27:Q27"/>
    <mergeCell ref="R27:AA27"/>
    <mergeCell ref="A28:AA28"/>
    <mergeCell ref="A29:C29"/>
    <mergeCell ref="E29:G29"/>
    <mergeCell ref="H29:N29"/>
    <mergeCell ref="O29:T29"/>
    <mergeCell ref="U29:AA29"/>
    <mergeCell ref="A23:U23"/>
    <mergeCell ref="V23:AA23"/>
    <mergeCell ref="A24:AA24"/>
    <mergeCell ref="A25:Q25"/>
    <mergeCell ref="R25:AA25"/>
    <mergeCell ref="A26:Q26"/>
    <mergeCell ref="R26:AA26"/>
    <mergeCell ref="A22:C22"/>
    <mergeCell ref="E22:G22"/>
    <mergeCell ref="H22:J22"/>
    <mergeCell ref="K22:N22"/>
    <mergeCell ref="O22:R22"/>
    <mergeCell ref="S22:AA22"/>
    <mergeCell ref="A19:U19"/>
    <mergeCell ref="V19:AA19"/>
    <mergeCell ref="A20:AA20"/>
    <mergeCell ref="A21:C21"/>
    <mergeCell ref="E21:G21"/>
    <mergeCell ref="H21:J21"/>
    <mergeCell ref="K21:N21"/>
    <mergeCell ref="O21:R21"/>
    <mergeCell ref="S21:AA21"/>
    <mergeCell ref="A18:C18"/>
    <mergeCell ref="E18:I18"/>
    <mergeCell ref="J18:M18"/>
    <mergeCell ref="N18:R18"/>
    <mergeCell ref="S18:X18"/>
    <mergeCell ref="Y18:AA18"/>
    <mergeCell ref="A17:C17"/>
    <mergeCell ref="E17:I17"/>
    <mergeCell ref="J17:M17"/>
    <mergeCell ref="N17:R17"/>
    <mergeCell ref="S17:X17"/>
    <mergeCell ref="Y17:AA17"/>
    <mergeCell ref="A16:C16"/>
    <mergeCell ref="E16:I16"/>
    <mergeCell ref="J16:M16"/>
    <mergeCell ref="N16:R16"/>
    <mergeCell ref="S16:X16"/>
    <mergeCell ref="Y16:AA16"/>
    <mergeCell ref="A13:U13"/>
    <mergeCell ref="V13:AA13"/>
    <mergeCell ref="A14:AA14"/>
    <mergeCell ref="A15:C15"/>
    <mergeCell ref="E15:I15"/>
    <mergeCell ref="J15:M15"/>
    <mergeCell ref="N15:R15"/>
    <mergeCell ref="S15:X15"/>
    <mergeCell ref="Y15:AA15"/>
    <mergeCell ref="Z11:AA11"/>
    <mergeCell ref="A12:C12"/>
    <mergeCell ref="E12:H12"/>
    <mergeCell ref="I12:K12"/>
    <mergeCell ref="L12:O12"/>
    <mergeCell ref="P12:T12"/>
    <mergeCell ref="U12:Y12"/>
    <mergeCell ref="Z12:AA12"/>
    <mergeCell ref="A11:C11"/>
    <mergeCell ref="E11:H11"/>
    <mergeCell ref="I11:K11"/>
    <mergeCell ref="L11:O11"/>
    <mergeCell ref="P11:T11"/>
    <mergeCell ref="U11:Y11"/>
    <mergeCell ref="Z9:AA9"/>
    <mergeCell ref="A10:C10"/>
    <mergeCell ref="E10:H10"/>
    <mergeCell ref="I10:K10"/>
    <mergeCell ref="L10:O10"/>
    <mergeCell ref="P10:T10"/>
    <mergeCell ref="U10:Y10"/>
    <mergeCell ref="Z10:AA10"/>
    <mergeCell ref="A6:AA6"/>
    <mergeCell ref="A7:Q7"/>
    <mergeCell ref="R7:AA7"/>
    <mergeCell ref="A8:AA8"/>
    <mergeCell ref="A9:C9"/>
    <mergeCell ref="E9:H9"/>
    <mergeCell ref="I9:K9"/>
    <mergeCell ref="L9:O9"/>
    <mergeCell ref="P9:T9"/>
    <mergeCell ref="U9:Y9"/>
    <mergeCell ref="A4:B4"/>
    <mergeCell ref="C4:W4"/>
    <mergeCell ref="X4:AA4"/>
    <mergeCell ref="A5:F5"/>
    <mergeCell ref="G5:Q5"/>
    <mergeCell ref="R5:AA5"/>
    <mergeCell ref="A1:B2"/>
    <mergeCell ref="C1:W1"/>
    <mergeCell ref="X1:AA1"/>
    <mergeCell ref="C2:W2"/>
    <mergeCell ref="X2:AA2"/>
    <mergeCell ref="A3:B3"/>
    <mergeCell ref="C3:W3"/>
    <mergeCell ref="X3:AA3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90" orientation="portrait" r:id="rId1"/>
  <rowBreaks count="3" manualBreakCount="3">
    <brk id="63" max="16383" man="1"/>
    <brk id="116" max="16383" man="1"/>
    <brk id="1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ORÇAMENTO</vt:lpstr>
      <vt:lpstr>CRONOGRAMA</vt:lpstr>
      <vt:lpstr>DMT</vt:lpstr>
      <vt:lpstr>Composições Auxiliares2</vt:lpstr>
      <vt:lpstr>DER</vt:lpstr>
      <vt:lpstr>Planilha1</vt:lpstr>
      <vt:lpstr>Composições Auxiliares</vt:lpstr>
      <vt:lpstr>'Composições Auxiliares2'!Area_de_impressao</vt:lpstr>
      <vt:lpstr>CRONOGRAMA!Area_de_impressao</vt:lpstr>
      <vt:lpstr>DMT!Area_de_impressao</vt:lpstr>
      <vt:lpstr>ORÇAMENTO!Area_de_impressao</vt:lpstr>
      <vt:lpstr>DER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Consorcio Pedreira Itaipu</dc:creator>
  <cp:lastModifiedBy>Marcos Fornasari</cp:lastModifiedBy>
  <cp:lastPrinted>2026-05-12T14:03:57Z</cp:lastPrinted>
  <dcterms:created xsi:type="dcterms:W3CDTF">2025-05-19T00:55:55Z</dcterms:created>
  <dcterms:modified xsi:type="dcterms:W3CDTF">2026-05-12T14:04:08Z</dcterms:modified>
</cp:coreProperties>
</file>